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firstSheet="5" activeTab="5"/>
  </bookViews>
  <sheets>
    <sheet name="Nº Exp. 97 y 07" sheetId="1" r:id="rId1"/>
    <sheet name="Nº Hogares" sheetId="2" r:id="rId2"/>
    <sheet name="Nº Miembros viven" sheetId="3" r:id="rId3"/>
    <sheet name="Nº Miembros trabajan" sheetId="4" r:id="rId4"/>
    <sheet name="Promedio Miembros Hogar" sheetId="5" r:id="rId5"/>
    <sheet name="Viven en el Predio" sheetId="6" r:id="rId6"/>
    <sheet name="Productividad del Trabajo" sheetId="7" r:id="rId7"/>
    <sheet name="% Miembros trabajan region" sheetId="8" r:id="rId8"/>
    <sheet name="% miembrostrabajan AH" sheetId="9" r:id="rId9"/>
    <sheet name="Actividades VBP" sheetId="10" r:id="rId10"/>
    <sheet name="Otras Actividades" sheetId="11" r:id="rId11"/>
    <sheet name="Sueldo" sheetId="12" r:id="rId12"/>
    <sheet name="Ingresos otras Act." sheetId="13" r:id="rId13"/>
    <sheet name="Act. Agrop. Desarrolladas" sheetId="14" r:id="rId14"/>
    <sheet name="Nº Hogares y Miembros" sheetId="15" r:id="rId15"/>
    <sheet name="Exp. sin Hogares" sheetId="16" r:id="rId16"/>
    <sheet name="Edad Promedio Miembros" sheetId="17" r:id="rId17"/>
    <sheet name="Hoja2" sheetId="18" r:id="rId18"/>
    <sheet name="Hoja3" sheetId="19" r:id="rId19"/>
  </sheets>
  <definedNames>
    <definedName name="_xlnm.Print_Area" localSheetId="14">'Nº Hogares y Miembros'!$A$1:$O$44</definedName>
  </definedNames>
  <calcPr fullCalcOnLoad="1"/>
</workbook>
</file>

<file path=xl/sharedStrings.xml><?xml version="1.0" encoding="utf-8"?>
<sst xmlns="http://schemas.openxmlformats.org/spreadsheetml/2006/main" count="2313" uniqueCount="178">
  <si>
    <t>N° de explotaciones según estrato de VBP por región</t>
  </si>
  <si>
    <t>Estrato de VBP</t>
  </si>
  <si>
    <t>Total País</t>
  </si>
  <si>
    <t>V</t>
  </si>
  <si>
    <t>XII</t>
  </si>
  <si>
    <t xml:space="preserve">0 - 100  </t>
  </si>
  <si>
    <t xml:space="preserve">100 - 200 </t>
  </si>
  <si>
    <t xml:space="preserve">200 - 600 </t>
  </si>
  <si>
    <t xml:space="preserve">600 - 1200    </t>
  </si>
  <si>
    <t>1200 - 2400</t>
  </si>
  <si>
    <t xml:space="preserve">0 - 2400  </t>
  </si>
  <si>
    <t xml:space="preserve">2400 - 10000  </t>
  </si>
  <si>
    <t>10000 - 25000</t>
  </si>
  <si>
    <t xml:space="preserve">2400 - 25000 </t>
  </si>
  <si>
    <t xml:space="preserve">25000 - 100000    </t>
  </si>
  <si>
    <t xml:space="preserve">Más de 100000 </t>
  </si>
  <si>
    <t xml:space="preserve">Más de 25000   </t>
  </si>
  <si>
    <t>TOTAL</t>
  </si>
  <si>
    <t>Sin VBP</t>
  </si>
  <si>
    <t>Total + Sin VBP</t>
  </si>
  <si>
    <t>N° de explotaciones según estrato de VBP por Area Homogénea</t>
  </si>
  <si>
    <t>Desierto Secano Norte Chico</t>
  </si>
  <si>
    <t>Secano Costero Interior</t>
  </si>
  <si>
    <t>Valle Riego</t>
  </si>
  <si>
    <t>Valle Secano</t>
  </si>
  <si>
    <t>Precordillera</t>
  </si>
  <si>
    <t>Cordillera</t>
  </si>
  <si>
    <t>Chiloe</t>
  </si>
  <si>
    <t>Zona Austral</t>
  </si>
  <si>
    <t>Otros</t>
  </si>
  <si>
    <t>TOTAL PAÍS</t>
  </si>
  <si>
    <t>Desierto y secano norte chico</t>
  </si>
  <si>
    <t>Secano costero e interior</t>
  </si>
  <si>
    <t>Valle riego</t>
  </si>
  <si>
    <t>Valle secano</t>
  </si>
  <si>
    <t>Chiloé</t>
  </si>
  <si>
    <t>Zona austral</t>
  </si>
  <si>
    <t>País</t>
  </si>
  <si>
    <t>Total</t>
  </si>
  <si>
    <t>Crecimiento 97-07</t>
  </si>
  <si>
    <t>% crecimiento</t>
  </si>
  <si>
    <t>N° de Hogares del productor según estrato de VBP por región</t>
  </si>
  <si>
    <t>N° de Hogares del productor según estrato de VBP por Area Homogenea</t>
  </si>
  <si>
    <t>97/2007</t>
  </si>
  <si>
    <t>Estratos de Edad y sexo</t>
  </si>
  <si>
    <t>Menores de 15 años</t>
  </si>
  <si>
    <t>Mujeres de más de 15 años</t>
  </si>
  <si>
    <t>Hombres de más de 15 años</t>
  </si>
  <si>
    <t>Nº de miembros del hogar del productor según estrato de VBP  por área homogénea</t>
  </si>
  <si>
    <t>Nº de Miembros que viven en el Hogar del Productor</t>
  </si>
  <si>
    <t>1+15</t>
  </si>
  <si>
    <t>10+14</t>
  </si>
  <si>
    <t xml:space="preserve">0 - 100 </t>
  </si>
  <si>
    <t>200 - 600</t>
  </si>
  <si>
    <t xml:space="preserve">600 - 1200 </t>
  </si>
  <si>
    <t>0 - 2400</t>
  </si>
  <si>
    <t>2400 - 10000</t>
  </si>
  <si>
    <t>2400 - 25000</t>
  </si>
  <si>
    <t xml:space="preserve">25000 - 100000  </t>
  </si>
  <si>
    <t>Más de 25000</t>
  </si>
  <si>
    <r>
      <t xml:space="preserve">0 - 100                    </t>
    </r>
    <r>
      <rPr>
        <i/>
        <sz val="9"/>
        <rFont val="Arial"/>
        <family val="2"/>
      </rPr>
      <t xml:space="preserve"> 0-2</t>
    </r>
  </si>
  <si>
    <r>
      <t xml:space="preserve">100 - 200                </t>
    </r>
    <r>
      <rPr>
        <i/>
        <sz val="9"/>
        <rFont val="Arial"/>
        <family val="2"/>
      </rPr>
      <t>2-4</t>
    </r>
  </si>
  <si>
    <r>
      <t xml:space="preserve">200 - 600                </t>
    </r>
    <r>
      <rPr>
        <i/>
        <sz val="9"/>
        <rFont val="Arial"/>
        <family val="2"/>
      </rPr>
      <t>4-12</t>
    </r>
  </si>
  <si>
    <r>
      <t xml:space="preserve">600 - 1200              </t>
    </r>
    <r>
      <rPr>
        <i/>
        <sz val="9"/>
        <rFont val="Arial"/>
        <family val="2"/>
      </rPr>
      <t>12-24</t>
    </r>
  </si>
  <si>
    <r>
      <t xml:space="preserve">1200 - 2400            </t>
    </r>
    <r>
      <rPr>
        <i/>
        <sz val="9"/>
        <rFont val="Arial"/>
        <family val="2"/>
      </rPr>
      <t xml:space="preserve"> 24-48</t>
    </r>
  </si>
  <si>
    <r>
      <t xml:space="preserve">0 - 2400            </t>
    </r>
    <r>
      <rPr>
        <i/>
        <sz val="9"/>
        <rFont val="Arial"/>
        <family val="2"/>
      </rPr>
      <t xml:space="preserve"> 0-48</t>
    </r>
  </si>
  <si>
    <r>
      <t xml:space="preserve">2400 - 10000                  </t>
    </r>
    <r>
      <rPr>
        <i/>
        <sz val="9"/>
        <rFont val="Arial"/>
        <family val="2"/>
      </rPr>
      <t>48-200</t>
    </r>
  </si>
  <si>
    <r>
      <t xml:space="preserve">10000 - 25000            </t>
    </r>
    <r>
      <rPr>
        <i/>
        <sz val="9"/>
        <rFont val="Arial"/>
        <family val="2"/>
      </rPr>
      <t>200-500</t>
    </r>
  </si>
  <si>
    <r>
      <t xml:space="preserve">2400 - 25000            </t>
    </r>
    <r>
      <rPr>
        <i/>
        <sz val="9"/>
        <rFont val="Arial"/>
        <family val="2"/>
      </rPr>
      <t>48-500</t>
    </r>
  </si>
  <si>
    <r>
      <t xml:space="preserve">25000 - 100000                   </t>
    </r>
    <r>
      <rPr>
        <i/>
        <sz val="9"/>
        <rFont val="Arial"/>
        <family val="2"/>
      </rPr>
      <t>500-2000</t>
    </r>
  </si>
  <si>
    <r>
      <t xml:space="preserve">Más de 100000        </t>
    </r>
    <r>
      <rPr>
        <i/>
        <sz val="9"/>
        <rFont val="Arial"/>
        <family val="2"/>
      </rPr>
      <t>Más de 2000</t>
    </r>
  </si>
  <si>
    <r>
      <t xml:space="preserve">Más de 25000        </t>
    </r>
    <r>
      <rPr>
        <i/>
        <sz val="9"/>
        <rFont val="Arial"/>
        <family val="2"/>
      </rPr>
      <t>Más de 500</t>
    </r>
  </si>
  <si>
    <t>Nº de miembros del hogar del productor que trabajan en la explotación según estrato de VBP  por àrea homogénea</t>
  </si>
  <si>
    <t>Nº de miembros del hogar del productor que trabajan en la explotación</t>
  </si>
  <si>
    <t>% crecimiento 1997/2007</t>
  </si>
  <si>
    <t>Promedio Nº Miembros en el Hogar</t>
  </si>
  <si>
    <t>Des y Sec Nor chico</t>
  </si>
  <si>
    <t>Sec costero e interior</t>
  </si>
  <si>
    <t xml:space="preserve">Total país </t>
  </si>
  <si>
    <t>Desierto y Secano Norte Chico</t>
  </si>
  <si>
    <t>Secano Costero e Interior</t>
  </si>
  <si>
    <t>%</t>
  </si>
  <si>
    <t>V : Viven en el Predio</t>
  </si>
  <si>
    <t>Nº Productores Individuales y Comuneros que viven en el predio</t>
  </si>
  <si>
    <t>Valor de la VBP por UTE ( UF / UTE )</t>
  </si>
  <si>
    <t>RM</t>
  </si>
  <si>
    <t xml:space="preserve">en UF    </t>
  </si>
  <si>
    <t>Productividad del Trabajo</t>
  </si>
  <si>
    <t>%  de Miembros del Hogar del productor que trabajan en la explotación (Nº Trabajan/Nº Viven)</t>
  </si>
  <si>
    <t>&lt; de 15 años</t>
  </si>
  <si>
    <t>&gt; de 15 años mujeres</t>
  </si>
  <si>
    <t>&gt; de 15 años hombres</t>
  </si>
  <si>
    <t>Estrato de VBP               (UF)</t>
  </si>
  <si>
    <t>NINGUNA DEDICACIÓN AL TRABAJO EN LA EXPLOTACIÓN</t>
  </si>
  <si>
    <t>DEDICACIÓN TEMPORAL AL TRABAJO EN LA EXPLOTACIÓN</t>
  </si>
  <si>
    <t>N/R</t>
  </si>
  <si>
    <t>Niños en Edad No Escolar</t>
  </si>
  <si>
    <t>Estudiantes</t>
  </si>
  <si>
    <t>Quehaceres del Hogar</t>
  </si>
  <si>
    <t>Pensionado/Jubilado</t>
  </si>
  <si>
    <t>Buscando Trabajo</t>
  </si>
  <si>
    <t>Asalariado fuera de la Exp</t>
  </si>
  <si>
    <t>Recolección fuera de la Explotación</t>
  </si>
  <si>
    <t>Act Indep. Fuera de la Exp.</t>
  </si>
  <si>
    <t>Act. Indep No Agrop. En la Exp.</t>
  </si>
  <si>
    <t>s/ edad miembro</t>
  </si>
  <si>
    <t>0 - 100</t>
  </si>
  <si>
    <t xml:space="preserve">1200 - 2400  </t>
  </si>
  <si>
    <t xml:space="preserve">0 - 2400   </t>
  </si>
  <si>
    <t xml:space="preserve">2400 - 25000    </t>
  </si>
  <si>
    <t>Más de 100000</t>
  </si>
  <si>
    <t xml:space="preserve">Más de 25000 </t>
  </si>
  <si>
    <t>Nº Miembros del Hogar del Productor según Otras Actividades</t>
  </si>
  <si>
    <t>Mujeres mayores de 15 años</t>
  </si>
  <si>
    <t>Hombres  mayores de 15 años</t>
  </si>
  <si>
    <t>Sin Edad registrado</t>
  </si>
  <si>
    <t>Nº</t>
  </si>
  <si>
    <t>NINGUNA EN LA EXPLOTACION</t>
  </si>
  <si>
    <t>TEMPORAL EN LA EXPLOTACION</t>
  </si>
  <si>
    <t>TOTAL (NINGUNA + TEMPORAL)</t>
  </si>
  <si>
    <t>Obtiene Ingresos</t>
  </si>
  <si>
    <t>NO</t>
  </si>
  <si>
    <t>SI, Principal</t>
  </si>
  <si>
    <t>SI, Secundario</t>
  </si>
  <si>
    <t>Nº de Miembros del Hogar del Productor que recibe sueldo po la actividad realizada en la explotación</t>
  </si>
  <si>
    <t>Nº de Miembros que obtiene ingresos por otras actividades independiantes silvoagropecuarias</t>
  </si>
  <si>
    <t>NS/NR</t>
  </si>
  <si>
    <t>Elaboración de productos alimenticios</t>
  </si>
  <si>
    <t>Artesanías, cualquier tipo</t>
  </si>
  <si>
    <t>Hortalizas, flores y frutas</t>
  </si>
  <si>
    <t>Apicultura</t>
  </si>
  <si>
    <t>Explotación de ganado menor</t>
  </si>
  <si>
    <t>Agroturismo</t>
  </si>
  <si>
    <t>Otra</t>
  </si>
  <si>
    <t>Nº Miembros del Hogar del Productor según las actividades silvopecuarias desarrolladas independientes</t>
  </si>
  <si>
    <t>Cuadro n 28. Nº de Hogares y miembros (Total y Promedio) en las explotaciones según Región</t>
  </si>
  <si>
    <t>Nº de hogares y personas en las explotaciones según Región</t>
  </si>
  <si>
    <t>Nº Explotaciones</t>
  </si>
  <si>
    <t>% Nº Explotaciones</t>
  </si>
  <si>
    <t>Nº Hogares del Productor</t>
  </si>
  <si>
    <t>% Hogares</t>
  </si>
  <si>
    <t xml:space="preserve">Nº Miembros que viven </t>
  </si>
  <si>
    <t>% Miembros que viven</t>
  </si>
  <si>
    <t>Promedio de Miembros que viven</t>
  </si>
  <si>
    <t>Nº de hogares y personas en las explotaciones según Área Homogénea</t>
  </si>
  <si>
    <t>Nº de Hogares y miembros (Total y Promedio) en las explotaciones según Area Homogenea</t>
  </si>
  <si>
    <t>Nº de Explotaciones sin hogar por VBP y por Región</t>
  </si>
  <si>
    <t>%Explotación sin hogar/Total Explotación</t>
  </si>
  <si>
    <t>Nº de Explotaciones sin hogar por VBP y por Área Homogénea</t>
  </si>
  <si>
    <t>Número de explotaciones sin hogar por VBP y Región</t>
  </si>
  <si>
    <t>Nº de explotaciones sin hogar por VBP y Área Homogénea.</t>
  </si>
  <si>
    <t>SI, PRINCIPAL</t>
  </si>
  <si>
    <t>SI, SECUNDARIO</t>
  </si>
  <si>
    <t>XV</t>
  </si>
  <si>
    <t>I</t>
  </si>
  <si>
    <t>II</t>
  </si>
  <si>
    <t>III</t>
  </si>
  <si>
    <t>IV</t>
  </si>
  <si>
    <t>XIII</t>
  </si>
  <si>
    <t>VI</t>
  </si>
  <si>
    <t>VII</t>
  </si>
  <si>
    <t>VIII</t>
  </si>
  <si>
    <t>IX</t>
  </si>
  <si>
    <t>XIV</t>
  </si>
  <si>
    <t>X</t>
  </si>
  <si>
    <t>XI</t>
  </si>
  <si>
    <t>-</t>
  </si>
  <si>
    <t>secano costero e interior</t>
  </si>
  <si>
    <t>valle riego</t>
  </si>
  <si>
    <t>valle secano</t>
  </si>
  <si>
    <t>precordillera</t>
  </si>
  <si>
    <t>cordillera</t>
  </si>
  <si>
    <t>chiloé</t>
  </si>
  <si>
    <t>zona austral</t>
  </si>
  <si>
    <t>otros</t>
  </si>
  <si>
    <t>Edad promedio de los miembros del hogar por estrato de VBP.por Area Homogenea</t>
  </si>
  <si>
    <t>Promedio</t>
  </si>
  <si>
    <r>
      <t>Edad promedio de los miembros del hogar por estrato de VBP</t>
    </r>
    <r>
      <rPr>
        <b/>
        <sz val="9"/>
        <rFont val="Arial"/>
        <family val="2"/>
      </rPr>
      <t xml:space="preserve"> por Región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</si>
</sst>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#,##0.0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0.0%"/>
    <numFmt numFmtId="175" formatCode="0.0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-* #,##0.0_-;\-* #,##0.0_-;_-* &quot;-&quot;??_-;_-@_-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9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17" fillId="0" borderId="0">
      <alignment/>
      <protection/>
    </xf>
    <xf numFmtId="0" fontId="17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2" fillId="21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22" borderId="1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21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6" fillId="21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" fontId="7" fillId="0" borderId="10" xfId="0" applyNumberFormat="1" applyFont="1" applyBorder="1" applyAlignment="1">
      <alignment horizontal="left" vertical="center" wrapText="1"/>
    </xf>
    <xf numFmtId="3" fontId="8" fillId="21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22" borderId="10" xfId="0" applyNumberFormat="1" applyFont="1" applyFill="1" applyBorder="1" applyAlignment="1">
      <alignment horizontal="left" vertical="center" wrapText="1"/>
    </xf>
    <xf numFmtId="3" fontId="7" fillId="2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9" fontId="3" fillId="0" borderId="10" xfId="0" applyNumberFormat="1" applyFont="1" applyBorder="1" applyAlignment="1">
      <alignment horizontal="right" vertical="center" wrapText="1"/>
    </xf>
    <xf numFmtId="9" fontId="3" fillId="22" borderId="10" xfId="0" applyNumberFormat="1" applyFont="1" applyFill="1" applyBorder="1" applyAlignment="1">
      <alignment horizontal="right" vertical="center" wrapText="1"/>
    </xf>
    <xf numFmtId="9" fontId="4" fillId="2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right" vertical="center" wrapText="1"/>
    </xf>
    <xf numFmtId="9" fontId="3" fillId="21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22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2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21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3" fillId="21" borderId="10" xfId="0" applyFont="1" applyFill="1" applyBorder="1" applyAlignment="1">
      <alignment horizontal="left" vertical="center"/>
    </xf>
    <xf numFmtId="3" fontId="3" fillId="21" borderId="10" xfId="0" applyNumberFormat="1" applyFont="1" applyFill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9" fontId="3" fillId="22" borderId="10" xfId="0" applyNumberFormat="1" applyFont="1" applyFill="1" applyBorder="1" applyAlignment="1">
      <alignment horizontal="right" vertical="center"/>
    </xf>
    <xf numFmtId="9" fontId="4" fillId="20" borderId="10" xfId="0" applyNumberFormat="1" applyFont="1" applyFill="1" applyBorder="1" applyAlignment="1">
      <alignment horizontal="right" vertical="center"/>
    </xf>
    <xf numFmtId="9" fontId="3" fillId="0" borderId="10" xfId="0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horizontal="right" vertical="center"/>
    </xf>
    <xf numFmtId="9" fontId="3" fillId="21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20" borderId="10" xfId="0" applyFont="1" applyFill="1" applyBorder="1" applyAlignment="1">
      <alignment horizontal="left" vertical="center"/>
    </xf>
    <xf numFmtId="165" fontId="7" fillId="2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20" borderId="10" xfId="0" applyFont="1" applyFill="1" applyBorder="1" applyAlignment="1">
      <alignment horizontal="left" vertical="center"/>
    </xf>
    <xf numFmtId="165" fontId="3" fillId="2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21" borderId="10" xfId="0" applyFont="1" applyFill="1" applyBorder="1" applyAlignment="1">
      <alignment horizontal="left" vertical="center"/>
    </xf>
    <xf numFmtId="165" fontId="7" fillId="21" borderId="10" xfId="0" applyNumberFormat="1" applyFont="1" applyFill="1" applyBorder="1" applyAlignment="1">
      <alignment horizontal="right" vertical="center" wrapText="1"/>
    </xf>
    <xf numFmtId="0" fontId="3" fillId="21" borderId="10" xfId="0" applyFont="1" applyFill="1" applyBorder="1" applyAlignment="1">
      <alignment horizontal="left" vertical="center"/>
    </xf>
    <xf numFmtId="165" fontId="3" fillId="21" borderId="10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3" fontId="11" fillId="21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1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25" borderId="10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3" fillId="20" borderId="10" xfId="0" applyNumberFormat="1" applyFont="1" applyFill="1" applyBorder="1" applyAlignment="1">
      <alignment horizontal="right" vertical="center" wrapText="1"/>
    </xf>
    <xf numFmtId="3" fontId="3" fillId="22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right" vertical="center" wrapText="1"/>
    </xf>
    <xf numFmtId="9" fontId="3" fillId="22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64" fontId="8" fillId="24" borderId="13" xfId="52" applyNumberFormat="1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164" fontId="4" fillId="0" borderId="10" xfId="52" applyNumberFormat="1" applyFont="1" applyFill="1" applyBorder="1" applyAlignment="1">
      <alignment horizontal="left" vertical="center" wrapText="1"/>
    </xf>
    <xf numFmtId="164" fontId="4" fillId="22" borderId="10" xfId="52" applyNumberFormat="1" applyFont="1" applyFill="1" applyBorder="1" applyAlignment="1">
      <alignment horizontal="left" vertical="center" wrapText="1"/>
    </xf>
    <xf numFmtId="9" fontId="3" fillId="20" borderId="10" xfId="0" applyNumberFormat="1" applyFont="1" applyFill="1" applyBorder="1" applyAlignment="1">
      <alignment horizontal="right" vertical="center" wrapText="1"/>
    </xf>
    <xf numFmtId="9" fontId="3" fillId="21" borderId="10" xfId="0" applyNumberFormat="1" applyFont="1" applyFill="1" applyBorder="1" applyAlignment="1">
      <alignment horizontal="right" vertical="center" wrapText="1"/>
    </xf>
    <xf numFmtId="164" fontId="4" fillId="20" borderId="10" xfId="52" applyNumberFormat="1" applyFont="1" applyFill="1" applyBorder="1" applyAlignment="1">
      <alignment horizontal="left" vertical="center" wrapText="1"/>
    </xf>
    <xf numFmtId="164" fontId="4" fillId="21" borderId="10" xfId="52" applyNumberFormat="1" applyFont="1" applyFill="1" applyBorder="1" applyAlignment="1">
      <alignment horizontal="left" vertical="center" wrapText="1"/>
    </xf>
    <xf numFmtId="164" fontId="4" fillId="24" borderId="13" xfId="5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21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64" fontId="6" fillId="0" borderId="10" xfId="5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2" borderId="10" xfId="0" applyFont="1" applyFill="1" applyBorder="1" applyAlignment="1">
      <alignment horizontal="left" vertical="center"/>
    </xf>
    <xf numFmtId="164" fontId="6" fillId="22" borderId="10" xfId="52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2" borderId="0" xfId="0" applyFont="1" applyFill="1" applyAlignment="1">
      <alignment vertical="center"/>
    </xf>
    <xf numFmtId="164" fontId="11" fillId="20" borderId="10" xfId="52" applyNumberFormat="1" applyFont="1" applyFill="1" applyBorder="1" applyAlignment="1">
      <alignment horizontal="left" vertical="center"/>
    </xf>
    <xf numFmtId="164" fontId="6" fillId="20" borderId="10" xfId="52" applyNumberFormat="1" applyFont="1" applyFill="1" applyBorder="1" applyAlignment="1">
      <alignment vertical="center"/>
    </xf>
    <xf numFmtId="164" fontId="6" fillId="0" borderId="10" xfId="52" applyNumberFormat="1" applyFont="1" applyFill="1" applyBorder="1" applyAlignment="1">
      <alignment horizontal="left" vertical="center"/>
    </xf>
    <xf numFmtId="164" fontId="11" fillId="21" borderId="10" xfId="52" applyNumberFormat="1" applyFont="1" applyFill="1" applyBorder="1" applyAlignment="1">
      <alignment horizontal="left" vertical="center"/>
    </xf>
    <xf numFmtId="164" fontId="6" fillId="21" borderId="10" xfId="5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2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0" borderId="10" xfId="0" applyFont="1" applyFill="1" applyBorder="1" applyAlignment="1">
      <alignment horizontal="left" vertical="center" wrapText="1"/>
    </xf>
    <xf numFmtId="3" fontId="3" fillId="20" borderId="10" xfId="0" applyNumberFormat="1" applyFont="1" applyFill="1" applyBorder="1" applyAlignment="1">
      <alignment horizontal="right" vertical="center" wrapText="1"/>
    </xf>
    <xf numFmtId="9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vertical="center" wrapText="1"/>
    </xf>
    <xf numFmtId="3" fontId="7" fillId="21" borderId="10" xfId="0" applyNumberFormat="1" applyFont="1" applyFill="1" applyBorder="1" applyAlignment="1">
      <alignment horizontal="right" vertical="center" wrapText="1"/>
    </xf>
    <xf numFmtId="9" fontId="7" fillId="21" borderId="10" xfId="0" applyNumberFormat="1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21" borderId="10" xfId="0" applyFont="1" applyFill="1" applyBorder="1" applyAlignment="1">
      <alignment vertical="center" wrapText="1"/>
    </xf>
    <xf numFmtId="9" fontId="3" fillId="0" borderId="10" xfId="0" applyNumberFormat="1" applyFont="1" applyBorder="1" applyAlignment="1">
      <alignment vertical="center" wrapText="1"/>
    </xf>
    <xf numFmtId="9" fontId="3" fillId="20" borderId="10" xfId="0" applyNumberFormat="1" applyFont="1" applyFill="1" applyBorder="1" applyAlignment="1">
      <alignment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64" fontId="6" fillId="0" borderId="10" xfId="52" applyNumberFormat="1" applyFont="1" applyBorder="1" applyAlignment="1">
      <alignment vertical="center"/>
    </xf>
    <xf numFmtId="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22" borderId="10" xfId="0" applyFont="1" applyFill="1" applyBorder="1" applyAlignment="1">
      <alignment horizontal="left" vertical="center"/>
    </xf>
    <xf numFmtId="164" fontId="9" fillId="22" borderId="10" xfId="0" applyNumberFormat="1" applyFont="1" applyFill="1" applyBorder="1" applyAlignment="1">
      <alignment vertical="center"/>
    </xf>
    <xf numFmtId="9" fontId="9" fillId="22" borderId="10" xfId="0" applyNumberFormat="1" applyFont="1" applyFill="1" applyBorder="1" applyAlignment="1">
      <alignment vertical="center" wrapText="1"/>
    </xf>
    <xf numFmtId="164" fontId="11" fillId="20" borderId="10" xfId="52" applyNumberFormat="1" applyFont="1" applyFill="1" applyBorder="1" applyAlignment="1">
      <alignment horizontal="left" vertical="center"/>
    </xf>
    <xf numFmtId="164" fontId="9" fillId="20" borderId="10" xfId="0" applyNumberFormat="1" applyFont="1" applyFill="1" applyBorder="1" applyAlignment="1">
      <alignment vertical="center"/>
    </xf>
    <xf numFmtId="9" fontId="9" fillId="20" borderId="10" xfId="0" applyNumberFormat="1" applyFont="1" applyFill="1" applyBorder="1" applyAlignment="1">
      <alignment vertical="center" wrapText="1"/>
    </xf>
    <xf numFmtId="164" fontId="11" fillId="21" borderId="10" xfId="52" applyNumberFormat="1" applyFont="1" applyFill="1" applyBorder="1" applyAlignment="1">
      <alignment horizontal="left" vertical="center"/>
    </xf>
    <xf numFmtId="164" fontId="9" fillId="21" borderId="10" xfId="0" applyNumberFormat="1" applyFont="1" applyFill="1" applyBorder="1" applyAlignment="1">
      <alignment vertical="center"/>
    </xf>
    <xf numFmtId="9" fontId="9" fillId="21" borderId="10" xfId="0" applyNumberFormat="1" applyFont="1" applyFill="1" applyBorder="1" applyAlignment="1">
      <alignment vertical="center" wrapText="1"/>
    </xf>
    <xf numFmtId="164" fontId="6" fillId="20" borderId="10" xfId="52" applyNumberFormat="1" applyFont="1" applyFill="1" applyBorder="1" applyAlignment="1">
      <alignment horizontal="left" vertical="center"/>
    </xf>
    <xf numFmtId="164" fontId="6" fillId="0" borderId="10" xfId="52" applyNumberFormat="1" applyFont="1" applyFill="1" applyBorder="1" applyAlignment="1">
      <alignment horizontal="left" vertical="center"/>
    </xf>
    <xf numFmtId="164" fontId="6" fillId="21" borderId="10" xfId="52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25" borderId="16" xfId="0" applyFont="1" applyFill="1" applyBorder="1" applyAlignment="1">
      <alignment horizontal="center" vertical="center" wrapText="1"/>
    </xf>
    <xf numFmtId="0" fontId="7" fillId="25" borderId="7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3" fontId="4" fillId="25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20" borderId="10" xfId="0" applyFont="1" applyFill="1" applyBorder="1" applyAlignment="1">
      <alignment vertical="center" wrapText="1"/>
    </xf>
    <xf numFmtId="174" fontId="3" fillId="2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7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22" borderId="10" xfId="0" applyNumberFormat="1" applyFont="1" applyFill="1" applyBorder="1" applyAlignment="1">
      <alignment horizontal="left" vertical="center" wrapText="1"/>
    </xf>
    <xf numFmtId="3" fontId="3" fillId="22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22" borderId="13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20" borderId="10" xfId="0" applyNumberFormat="1" applyFont="1" applyFill="1" applyBorder="1" applyAlignment="1">
      <alignment horizontal="left" vertical="center" wrapText="1"/>
    </xf>
    <xf numFmtId="3" fontId="3" fillId="21" borderId="10" xfId="0" applyNumberFormat="1" applyFont="1" applyFill="1" applyBorder="1" applyAlignment="1">
      <alignment vertical="center"/>
    </xf>
    <xf numFmtId="0" fontId="3" fillId="21" borderId="10" xfId="0" applyFont="1" applyFill="1" applyBorder="1" applyAlignment="1">
      <alignment horizontal="left" vertical="center" wrapText="1"/>
    </xf>
    <xf numFmtId="3" fontId="3" fillId="26" borderId="10" xfId="0" applyNumberFormat="1" applyFont="1" applyFill="1" applyBorder="1" applyAlignment="1">
      <alignment vertical="center"/>
    </xf>
    <xf numFmtId="0" fontId="7" fillId="25" borderId="7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vertical="center"/>
    </xf>
    <xf numFmtId="0" fontId="9" fillId="21" borderId="13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 wrapText="1"/>
    </xf>
    <xf numFmtId="9" fontId="3" fillId="0" borderId="10" xfId="0" applyNumberFormat="1" applyFont="1" applyBorder="1" applyAlignment="1">
      <alignment vertical="center" wrapText="1"/>
    </xf>
    <xf numFmtId="0" fontId="3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vertical="center" wrapText="1"/>
    </xf>
    <xf numFmtId="9" fontId="3" fillId="22" borderId="10" xfId="0" applyNumberFormat="1" applyFont="1" applyFill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3" fontId="4" fillId="20" borderId="10" xfId="0" applyNumberFormat="1" applyFont="1" applyFill="1" applyBorder="1" applyAlignment="1">
      <alignment vertical="center" wrapText="1"/>
    </xf>
    <xf numFmtId="9" fontId="3" fillId="20" borderId="10" xfId="0" applyNumberFormat="1" applyFont="1" applyFill="1" applyBorder="1" applyAlignment="1">
      <alignment vertical="center" wrapText="1"/>
    </xf>
    <xf numFmtId="3" fontId="3" fillId="21" borderId="10" xfId="0" applyNumberFormat="1" applyFont="1" applyFill="1" applyBorder="1" applyAlignment="1">
      <alignment vertical="center" wrapText="1"/>
    </xf>
    <xf numFmtId="9" fontId="3" fillId="21" borderId="10" xfId="0" applyNumberFormat="1" applyFont="1" applyFill="1" applyBorder="1" applyAlignment="1">
      <alignment vertical="center" wrapText="1"/>
    </xf>
    <xf numFmtId="0" fontId="7" fillId="20" borderId="10" xfId="0" applyFont="1" applyFill="1" applyBorder="1" applyAlignment="1">
      <alignment horizontal="left" vertical="center" wrapText="1"/>
    </xf>
    <xf numFmtId="3" fontId="8" fillId="21" borderId="13" xfId="0" applyNumberFormat="1" applyFont="1" applyFill="1" applyBorder="1" applyAlignment="1">
      <alignment vertical="center" wrapText="1"/>
    </xf>
    <xf numFmtId="3" fontId="3" fillId="20" borderId="10" xfId="0" applyNumberFormat="1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left" vertical="center" wrapText="1"/>
    </xf>
    <xf numFmtId="0" fontId="8" fillId="0" borderId="0" xfId="58" applyFont="1">
      <alignment/>
      <protection/>
    </xf>
    <xf numFmtId="0" fontId="4" fillId="0" borderId="0" xfId="58" applyFont="1">
      <alignment/>
      <protection/>
    </xf>
    <xf numFmtId="184" fontId="8" fillId="21" borderId="15" xfId="54" applyNumberFormat="1" applyFont="1" applyFill="1" applyBorder="1" applyAlignment="1">
      <alignment horizontal="center" vertical="center" wrapText="1"/>
    </xf>
    <xf numFmtId="0" fontId="8" fillId="21" borderId="10" xfId="58" applyFont="1" applyFill="1" applyBorder="1">
      <alignment/>
      <protection/>
    </xf>
    <xf numFmtId="175" fontId="8" fillId="0" borderId="15" xfId="58" applyNumberFormat="1" applyFont="1" applyBorder="1">
      <alignment/>
      <protection/>
    </xf>
    <xf numFmtId="184" fontId="4" fillId="0" borderId="10" xfId="58" applyNumberFormat="1" applyFont="1" applyBorder="1">
      <alignment/>
      <protection/>
    </xf>
    <xf numFmtId="175" fontId="8" fillId="22" borderId="15" xfId="58" applyNumberFormat="1" applyFont="1" applyFill="1" applyBorder="1">
      <alignment/>
      <protection/>
    </xf>
    <xf numFmtId="184" fontId="4" fillId="22" borderId="10" xfId="58" applyNumberFormat="1" applyFont="1" applyFill="1" applyBorder="1">
      <alignment/>
      <protection/>
    </xf>
    <xf numFmtId="184" fontId="4" fillId="0" borderId="10" xfId="58" applyNumberFormat="1" applyFont="1" applyFill="1" applyBorder="1">
      <alignment/>
      <protection/>
    </xf>
    <xf numFmtId="175" fontId="8" fillId="0" borderId="15" xfId="58" applyNumberFormat="1" applyFont="1" applyBorder="1" applyAlignment="1">
      <alignment horizontal="right"/>
      <protection/>
    </xf>
    <xf numFmtId="175" fontId="8" fillId="20" borderId="15" xfId="58" applyNumberFormat="1" applyFont="1" applyFill="1" applyBorder="1">
      <alignment/>
      <protection/>
    </xf>
    <xf numFmtId="184" fontId="4" fillId="20" borderId="10" xfId="58" applyNumberFormat="1" applyFont="1" applyFill="1" applyBorder="1">
      <alignment/>
      <protection/>
    </xf>
    <xf numFmtId="184" fontId="4" fillId="21" borderId="10" xfId="58" applyNumberFormat="1" applyFont="1" applyFill="1" applyBorder="1">
      <alignment/>
      <protection/>
    </xf>
    <xf numFmtId="0" fontId="7" fillId="0" borderId="0" xfId="58" applyFont="1">
      <alignment/>
      <protection/>
    </xf>
    <xf numFmtId="184" fontId="8" fillId="21" borderId="10" xfId="54" applyNumberFormat="1" applyFont="1" applyFill="1" applyBorder="1" applyAlignment="1">
      <alignment horizontal="center" vertical="center" wrapText="1"/>
    </xf>
    <xf numFmtId="0" fontId="4" fillId="21" borderId="10" xfId="58" applyFont="1" applyFill="1" applyBorder="1" applyAlignment="1">
      <alignment horizontal="center" vertical="center" wrapText="1"/>
      <protection/>
    </xf>
    <xf numFmtId="175" fontId="8" fillId="0" borderId="10" xfId="58" applyNumberFormat="1" applyFont="1" applyBorder="1">
      <alignment/>
      <protection/>
    </xf>
    <xf numFmtId="175" fontId="8" fillId="22" borderId="10" xfId="58" applyNumberFormat="1" applyFont="1" applyFill="1" applyBorder="1">
      <alignment/>
      <protection/>
    </xf>
    <xf numFmtId="175" fontId="8" fillId="0" borderId="10" xfId="58" applyNumberFormat="1" applyFont="1" applyBorder="1" applyAlignment="1">
      <alignment horizontal="right"/>
      <protection/>
    </xf>
    <xf numFmtId="175" fontId="8" fillId="20" borderId="10" xfId="58" applyNumberFormat="1" applyFont="1" applyFill="1" applyBorder="1">
      <alignment/>
      <protection/>
    </xf>
    <xf numFmtId="0" fontId="1" fillId="0" borderId="19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wrapText="1"/>
    </xf>
    <xf numFmtId="0" fontId="7" fillId="21" borderId="13" xfId="0" applyFont="1" applyFill="1" applyBorder="1" applyAlignment="1">
      <alignment horizontal="center" vertical="center" wrapText="1"/>
    </xf>
    <xf numFmtId="0" fontId="7" fillId="21" borderId="14" xfId="0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 wrapText="1"/>
    </xf>
    <xf numFmtId="0" fontId="8" fillId="21" borderId="18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21" borderId="20" xfId="0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8" fillId="24" borderId="13" xfId="52" applyNumberFormat="1" applyFont="1" applyFill="1" applyBorder="1" applyAlignment="1">
      <alignment horizontal="center" vertical="center" wrapText="1"/>
    </xf>
    <xf numFmtId="164" fontId="8" fillId="24" borderId="14" xfId="52" applyNumberFormat="1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164" fontId="8" fillId="24" borderId="10" xfId="52" applyNumberFormat="1" applyFont="1" applyFill="1" applyBorder="1" applyAlignment="1">
      <alignment horizontal="center" vertical="center" wrapText="1"/>
    </xf>
    <xf numFmtId="0" fontId="12" fillId="21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22" xfId="0" applyFont="1" applyFill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8" fillId="24" borderId="13" xfId="52" applyNumberFormat="1" applyFont="1" applyFill="1" applyBorder="1" applyAlignment="1">
      <alignment horizontal="center" vertical="center" wrapText="1"/>
    </xf>
    <xf numFmtId="164" fontId="8" fillId="24" borderId="14" xfId="52" applyNumberFormat="1" applyFont="1" applyFill="1" applyBorder="1" applyAlignment="1">
      <alignment horizontal="center" vertical="center" wrapText="1"/>
    </xf>
    <xf numFmtId="164" fontId="8" fillId="24" borderId="10" xfId="52" applyNumberFormat="1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center" vertical="center" wrapText="1"/>
    </xf>
    <xf numFmtId="0" fontId="8" fillId="2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3" fontId="8" fillId="21" borderId="10" xfId="0" applyNumberFormat="1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/>
    </xf>
    <xf numFmtId="0" fontId="7" fillId="21" borderId="18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 wrapText="1"/>
    </xf>
    <xf numFmtId="3" fontId="3" fillId="21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Millares_Pequeño Plus - Coni_10MAYO" xfId="54"/>
    <cellStyle name="Currency" xfId="55"/>
    <cellStyle name="Currency [0]" xfId="56"/>
    <cellStyle name="Neutral" xfId="57"/>
    <cellStyle name="Normal_Pequeño Plus - Coni_10MAY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43">
      <selection activeCell="M58" sqref="M58"/>
    </sheetView>
  </sheetViews>
  <sheetFormatPr defaultColWidth="11.421875" defaultRowHeight="12.75"/>
  <cols>
    <col min="1" max="1" width="13.57421875" style="25" customWidth="1"/>
    <col min="2" max="2" width="7.57421875" style="14" customWidth="1"/>
    <col min="3" max="17" width="6.8515625" style="14" customWidth="1"/>
    <col min="18" max="16384" width="11.421875" style="14" customWidth="1"/>
  </cols>
  <sheetData>
    <row r="1" spans="1:15" s="2" customFormat="1" ht="18.75" customHeight="1">
      <c r="A1" s="15">
        <v>1997</v>
      </c>
      <c r="B1" s="212" t="s">
        <v>0</v>
      </c>
      <c r="C1" s="213"/>
      <c r="D1" s="213"/>
      <c r="E1" s="213"/>
      <c r="F1" s="213"/>
      <c r="G1" s="213"/>
      <c r="H1" s="213"/>
      <c r="I1" s="213"/>
      <c r="J1" s="213"/>
      <c r="K1" s="214"/>
      <c r="L1" s="1"/>
      <c r="M1" s="1"/>
      <c r="N1" s="1"/>
      <c r="O1" s="1"/>
    </row>
    <row r="2" spans="1:15" s="2" customFormat="1" ht="12.75">
      <c r="A2" s="16" t="s">
        <v>1</v>
      </c>
      <c r="B2" s="3" t="s">
        <v>37</v>
      </c>
      <c r="C2" s="16" t="s">
        <v>50</v>
      </c>
      <c r="D2" s="3">
        <v>2</v>
      </c>
      <c r="E2" s="3">
        <v>3</v>
      </c>
      <c r="F2" s="3">
        <v>4</v>
      </c>
      <c r="G2" s="3">
        <v>5</v>
      </c>
      <c r="H2" s="3">
        <v>13</v>
      </c>
      <c r="I2" s="3">
        <v>6</v>
      </c>
      <c r="J2" s="3">
        <v>7</v>
      </c>
      <c r="K2" s="3">
        <v>8</v>
      </c>
      <c r="L2" s="3">
        <v>9</v>
      </c>
      <c r="M2" s="16" t="s">
        <v>51</v>
      </c>
      <c r="N2" s="3">
        <v>11</v>
      </c>
      <c r="O2" s="3">
        <v>12</v>
      </c>
    </row>
    <row r="3" spans="1:15" s="2" customFormat="1" ht="12.75">
      <c r="A3" s="17" t="s">
        <v>5</v>
      </c>
      <c r="B3" s="4">
        <v>176159</v>
      </c>
      <c r="C3" s="4">
        <v>1706</v>
      </c>
      <c r="D3" s="4">
        <v>898</v>
      </c>
      <c r="E3" s="4">
        <v>1380</v>
      </c>
      <c r="F3" s="4">
        <v>9742</v>
      </c>
      <c r="G3" s="4">
        <v>8881</v>
      </c>
      <c r="H3" s="4">
        <v>5840</v>
      </c>
      <c r="I3" s="4">
        <v>15994</v>
      </c>
      <c r="J3" s="4">
        <v>20988</v>
      </c>
      <c r="K3" s="4">
        <v>35129</v>
      </c>
      <c r="L3" s="4">
        <v>41156</v>
      </c>
      <c r="M3" s="4">
        <v>33028</v>
      </c>
      <c r="N3" s="4">
        <v>1007</v>
      </c>
      <c r="O3" s="4">
        <v>410</v>
      </c>
    </row>
    <row r="4" spans="1:15" s="2" customFormat="1" ht="12.75">
      <c r="A4" s="17" t="s">
        <v>6</v>
      </c>
      <c r="B4" s="4">
        <v>42712</v>
      </c>
      <c r="C4" s="4">
        <v>755</v>
      </c>
      <c r="D4" s="4">
        <v>387</v>
      </c>
      <c r="E4" s="4">
        <v>366</v>
      </c>
      <c r="F4" s="4">
        <v>1735</v>
      </c>
      <c r="G4" s="4">
        <v>2137</v>
      </c>
      <c r="H4" s="4">
        <v>1634</v>
      </c>
      <c r="I4" s="4">
        <v>2994</v>
      </c>
      <c r="J4" s="4">
        <v>5286</v>
      </c>
      <c r="K4" s="4">
        <v>8337</v>
      </c>
      <c r="L4" s="4">
        <v>8829</v>
      </c>
      <c r="M4" s="4">
        <v>9584</v>
      </c>
      <c r="N4" s="4">
        <v>567</v>
      </c>
      <c r="O4" s="4">
        <v>101</v>
      </c>
    </row>
    <row r="5" spans="1:15" s="2" customFormat="1" ht="12.75">
      <c r="A5" s="17" t="s">
        <v>7</v>
      </c>
      <c r="B5" s="4">
        <v>41793</v>
      </c>
      <c r="C5" s="4">
        <v>917</v>
      </c>
      <c r="D5" s="4">
        <v>394</v>
      </c>
      <c r="E5" s="4">
        <v>335</v>
      </c>
      <c r="F5" s="4">
        <v>1706</v>
      </c>
      <c r="G5" s="4">
        <v>2900</v>
      </c>
      <c r="H5" s="4">
        <v>2938</v>
      </c>
      <c r="I5" s="4">
        <v>4328</v>
      </c>
      <c r="J5" s="4">
        <v>7581</v>
      </c>
      <c r="K5" s="4">
        <v>7655</v>
      </c>
      <c r="L5" s="4">
        <v>5762</v>
      </c>
      <c r="M5" s="4">
        <v>6580</v>
      </c>
      <c r="N5" s="4">
        <v>575</v>
      </c>
      <c r="O5" s="4">
        <v>122</v>
      </c>
    </row>
    <row r="6" spans="1:15" s="2" customFormat="1" ht="12.75">
      <c r="A6" s="17" t="s">
        <v>8</v>
      </c>
      <c r="B6" s="4">
        <v>14967</v>
      </c>
      <c r="C6" s="4">
        <v>408</v>
      </c>
      <c r="D6" s="4">
        <v>73</v>
      </c>
      <c r="E6" s="4">
        <v>120</v>
      </c>
      <c r="F6" s="4">
        <v>660</v>
      </c>
      <c r="G6" s="4">
        <v>1532</v>
      </c>
      <c r="H6" s="4">
        <v>1695</v>
      </c>
      <c r="I6" s="4">
        <v>2255</v>
      </c>
      <c r="J6" s="4">
        <v>2937</v>
      </c>
      <c r="K6" s="4">
        <v>2304</v>
      </c>
      <c r="L6" s="4">
        <v>1326</v>
      </c>
      <c r="M6" s="4">
        <v>1454</v>
      </c>
      <c r="N6" s="4">
        <v>126</v>
      </c>
      <c r="O6" s="4">
        <v>77</v>
      </c>
    </row>
    <row r="7" spans="1:15" s="2" customFormat="1" ht="12.75">
      <c r="A7" s="17" t="s">
        <v>9</v>
      </c>
      <c r="B7" s="4">
        <v>9053</v>
      </c>
      <c r="C7" s="4">
        <v>200</v>
      </c>
      <c r="D7" s="4">
        <v>8</v>
      </c>
      <c r="E7" s="4">
        <v>71</v>
      </c>
      <c r="F7" s="4">
        <v>420</v>
      </c>
      <c r="G7" s="4">
        <v>1090</v>
      </c>
      <c r="H7" s="4">
        <v>1110</v>
      </c>
      <c r="I7" s="4">
        <v>1540</v>
      </c>
      <c r="J7" s="4">
        <v>1662</v>
      </c>
      <c r="K7" s="4">
        <v>1062</v>
      </c>
      <c r="L7" s="4">
        <v>751</v>
      </c>
      <c r="M7" s="4">
        <v>984</v>
      </c>
      <c r="N7" s="4">
        <v>44</v>
      </c>
      <c r="O7" s="4">
        <v>111</v>
      </c>
    </row>
    <row r="8" spans="1:15" s="2" customFormat="1" ht="12.75">
      <c r="A8" s="18" t="s">
        <v>10</v>
      </c>
      <c r="B8" s="5">
        <f aca="true" t="shared" si="0" ref="B8:O8">B7+B6+B5+B4+B3</f>
        <v>284684</v>
      </c>
      <c r="C8" s="5">
        <f t="shared" si="0"/>
        <v>3986</v>
      </c>
      <c r="D8" s="5">
        <f t="shared" si="0"/>
        <v>1760</v>
      </c>
      <c r="E8" s="5">
        <f t="shared" si="0"/>
        <v>2272</v>
      </c>
      <c r="F8" s="5">
        <f t="shared" si="0"/>
        <v>14263</v>
      </c>
      <c r="G8" s="5">
        <f t="shared" si="0"/>
        <v>16540</v>
      </c>
      <c r="H8" s="5">
        <f t="shared" si="0"/>
        <v>13217</v>
      </c>
      <c r="I8" s="5">
        <f t="shared" si="0"/>
        <v>27111</v>
      </c>
      <c r="J8" s="5">
        <f t="shared" si="0"/>
        <v>38454</v>
      </c>
      <c r="K8" s="5">
        <f t="shared" si="0"/>
        <v>54487</v>
      </c>
      <c r="L8" s="5">
        <f t="shared" si="0"/>
        <v>57824</v>
      </c>
      <c r="M8" s="5">
        <f t="shared" si="0"/>
        <v>51630</v>
      </c>
      <c r="N8" s="5">
        <f t="shared" si="0"/>
        <v>2319</v>
      </c>
      <c r="O8" s="5">
        <f t="shared" si="0"/>
        <v>821</v>
      </c>
    </row>
    <row r="9" spans="1:15" s="2" customFormat="1" ht="12.75">
      <c r="A9" s="17" t="s">
        <v>11</v>
      </c>
      <c r="B9" s="4">
        <v>10077</v>
      </c>
      <c r="C9" s="4">
        <v>88</v>
      </c>
      <c r="D9" s="4">
        <v>3</v>
      </c>
      <c r="E9" s="4">
        <v>109</v>
      </c>
      <c r="F9" s="4">
        <v>391</v>
      </c>
      <c r="G9" s="4">
        <v>961</v>
      </c>
      <c r="H9" s="4">
        <v>1248</v>
      </c>
      <c r="I9" s="4">
        <v>1636</v>
      </c>
      <c r="J9" s="4">
        <v>1699</v>
      </c>
      <c r="K9" s="4">
        <v>1078</v>
      </c>
      <c r="L9" s="4">
        <v>956</v>
      </c>
      <c r="M9" s="4">
        <v>1674</v>
      </c>
      <c r="N9" s="4">
        <v>26</v>
      </c>
      <c r="O9" s="4">
        <v>208</v>
      </c>
    </row>
    <row r="10" spans="1:15" s="2" customFormat="1" ht="12.75">
      <c r="A10" s="17" t="s">
        <v>12</v>
      </c>
      <c r="B10" s="4">
        <v>2072</v>
      </c>
      <c r="C10" s="4">
        <v>5</v>
      </c>
      <c r="D10" s="4">
        <v>0</v>
      </c>
      <c r="E10" s="4">
        <v>38</v>
      </c>
      <c r="F10" s="4">
        <v>87</v>
      </c>
      <c r="G10" s="4">
        <v>185</v>
      </c>
      <c r="H10" s="4">
        <v>302</v>
      </c>
      <c r="I10" s="4">
        <v>380</v>
      </c>
      <c r="J10" s="4">
        <v>316</v>
      </c>
      <c r="K10" s="4">
        <v>234</v>
      </c>
      <c r="L10" s="4">
        <v>234</v>
      </c>
      <c r="M10" s="4">
        <v>274</v>
      </c>
      <c r="N10" s="4">
        <v>7</v>
      </c>
      <c r="O10" s="4">
        <v>10</v>
      </c>
    </row>
    <row r="11" spans="1:15" s="2" customFormat="1" ht="12.75">
      <c r="A11" s="18" t="s">
        <v>13</v>
      </c>
      <c r="B11" s="5">
        <f aca="true" t="shared" si="1" ref="B11:O11">B10+B9</f>
        <v>12149</v>
      </c>
      <c r="C11" s="5">
        <f t="shared" si="1"/>
        <v>93</v>
      </c>
      <c r="D11" s="5">
        <f t="shared" si="1"/>
        <v>3</v>
      </c>
      <c r="E11" s="5">
        <f t="shared" si="1"/>
        <v>147</v>
      </c>
      <c r="F11" s="5">
        <f t="shared" si="1"/>
        <v>478</v>
      </c>
      <c r="G11" s="5">
        <f t="shared" si="1"/>
        <v>1146</v>
      </c>
      <c r="H11" s="5">
        <f t="shared" si="1"/>
        <v>1550</v>
      </c>
      <c r="I11" s="5">
        <f t="shared" si="1"/>
        <v>2016</v>
      </c>
      <c r="J11" s="5">
        <f t="shared" si="1"/>
        <v>2015</v>
      </c>
      <c r="K11" s="5">
        <f t="shared" si="1"/>
        <v>1312</v>
      </c>
      <c r="L11" s="5">
        <f t="shared" si="1"/>
        <v>1190</v>
      </c>
      <c r="M11" s="5">
        <f t="shared" si="1"/>
        <v>1948</v>
      </c>
      <c r="N11" s="5">
        <f t="shared" si="1"/>
        <v>33</v>
      </c>
      <c r="O11" s="5">
        <f t="shared" si="1"/>
        <v>218</v>
      </c>
    </row>
    <row r="12" spans="1:15" s="2" customFormat="1" ht="12.75">
      <c r="A12" s="17" t="s">
        <v>14</v>
      </c>
      <c r="B12" s="4">
        <v>640</v>
      </c>
      <c r="C12" s="4">
        <v>1</v>
      </c>
      <c r="D12" s="4">
        <v>1</v>
      </c>
      <c r="E12" s="4">
        <v>18</v>
      </c>
      <c r="F12" s="4">
        <v>38</v>
      </c>
      <c r="G12" s="4">
        <v>39</v>
      </c>
      <c r="H12" s="4">
        <v>92</v>
      </c>
      <c r="I12" s="4">
        <v>105</v>
      </c>
      <c r="J12" s="4">
        <v>119</v>
      </c>
      <c r="K12" s="4">
        <v>100</v>
      </c>
      <c r="L12" s="4">
        <v>72</v>
      </c>
      <c r="M12" s="4">
        <v>50</v>
      </c>
      <c r="N12" s="4">
        <v>2</v>
      </c>
      <c r="O12" s="4">
        <v>3</v>
      </c>
    </row>
    <row r="13" spans="1:15" s="2" customFormat="1" ht="12.75">
      <c r="A13" s="17" t="s">
        <v>15</v>
      </c>
      <c r="B13" s="4">
        <v>85</v>
      </c>
      <c r="C13" s="4">
        <v>2</v>
      </c>
      <c r="D13" s="4">
        <v>0</v>
      </c>
      <c r="E13" s="4">
        <v>1</v>
      </c>
      <c r="F13" s="4">
        <v>0</v>
      </c>
      <c r="G13" s="4">
        <v>6</v>
      </c>
      <c r="H13" s="4">
        <v>12</v>
      </c>
      <c r="I13" s="4">
        <v>13</v>
      </c>
      <c r="J13" s="4">
        <v>9</v>
      </c>
      <c r="K13" s="4">
        <v>27</v>
      </c>
      <c r="L13" s="4">
        <v>9</v>
      </c>
      <c r="M13" s="4">
        <v>6</v>
      </c>
      <c r="N13" s="4">
        <v>0</v>
      </c>
      <c r="O13" s="4">
        <v>0</v>
      </c>
    </row>
    <row r="14" spans="1:18" s="2" customFormat="1" ht="12.75">
      <c r="A14" s="18" t="s">
        <v>16</v>
      </c>
      <c r="B14" s="5">
        <f aca="true" t="shared" si="2" ref="B14:O14">B13+B12</f>
        <v>725</v>
      </c>
      <c r="C14" s="5">
        <f t="shared" si="2"/>
        <v>3</v>
      </c>
      <c r="D14" s="5">
        <f t="shared" si="2"/>
        <v>1</v>
      </c>
      <c r="E14" s="5">
        <f t="shared" si="2"/>
        <v>19</v>
      </c>
      <c r="F14" s="5">
        <f t="shared" si="2"/>
        <v>38</v>
      </c>
      <c r="G14" s="5">
        <f t="shared" si="2"/>
        <v>45</v>
      </c>
      <c r="H14" s="5">
        <f t="shared" si="2"/>
        <v>104</v>
      </c>
      <c r="I14" s="5">
        <f t="shared" si="2"/>
        <v>118</v>
      </c>
      <c r="J14" s="5">
        <f t="shared" si="2"/>
        <v>128</v>
      </c>
      <c r="K14" s="5">
        <f t="shared" si="2"/>
        <v>127</v>
      </c>
      <c r="L14" s="5">
        <f t="shared" si="2"/>
        <v>81</v>
      </c>
      <c r="M14" s="5">
        <f t="shared" si="2"/>
        <v>56</v>
      </c>
      <c r="N14" s="5">
        <f t="shared" si="2"/>
        <v>2</v>
      </c>
      <c r="O14" s="5">
        <f t="shared" si="2"/>
        <v>3</v>
      </c>
      <c r="P14" s="6"/>
      <c r="Q14" s="7"/>
      <c r="R14" s="7"/>
    </row>
    <row r="15" spans="1:15" s="2" customFormat="1" ht="12.75">
      <c r="A15" s="19" t="s">
        <v>17</v>
      </c>
      <c r="B15" s="8">
        <f aca="true" t="shared" si="3" ref="B15:O15">B14+B11+B8</f>
        <v>297558</v>
      </c>
      <c r="C15" s="8">
        <f t="shared" si="3"/>
        <v>4082</v>
      </c>
      <c r="D15" s="8">
        <f t="shared" si="3"/>
        <v>1764</v>
      </c>
      <c r="E15" s="8">
        <f t="shared" si="3"/>
        <v>2438</v>
      </c>
      <c r="F15" s="8">
        <f t="shared" si="3"/>
        <v>14779</v>
      </c>
      <c r="G15" s="8">
        <f t="shared" si="3"/>
        <v>17731</v>
      </c>
      <c r="H15" s="8">
        <f t="shared" si="3"/>
        <v>14871</v>
      </c>
      <c r="I15" s="8">
        <f t="shared" si="3"/>
        <v>29245</v>
      </c>
      <c r="J15" s="8">
        <f t="shared" si="3"/>
        <v>40597</v>
      </c>
      <c r="K15" s="8">
        <f t="shared" si="3"/>
        <v>55926</v>
      </c>
      <c r="L15" s="8">
        <f t="shared" si="3"/>
        <v>59095</v>
      </c>
      <c r="M15" s="8">
        <f t="shared" si="3"/>
        <v>53634</v>
      </c>
      <c r="N15" s="8">
        <f t="shared" si="3"/>
        <v>2354</v>
      </c>
      <c r="O15" s="8">
        <f t="shared" si="3"/>
        <v>1042</v>
      </c>
    </row>
    <row r="16" spans="1:15" s="2" customFormat="1" ht="12.75">
      <c r="A16" s="20" t="s">
        <v>18</v>
      </c>
      <c r="B16" s="9">
        <v>20874</v>
      </c>
      <c r="C16" s="9">
        <v>945</v>
      </c>
      <c r="D16" s="9">
        <v>72</v>
      </c>
      <c r="E16" s="9">
        <v>171</v>
      </c>
      <c r="F16" s="9">
        <v>2070</v>
      </c>
      <c r="G16" s="9">
        <v>2574</v>
      </c>
      <c r="H16" s="9">
        <v>1281</v>
      </c>
      <c r="I16" s="9">
        <v>2174</v>
      </c>
      <c r="J16" s="9">
        <v>2386</v>
      </c>
      <c r="K16" s="9">
        <v>2049</v>
      </c>
      <c r="L16" s="9">
        <v>2343</v>
      </c>
      <c r="M16" s="9">
        <v>3501</v>
      </c>
      <c r="N16" s="9">
        <v>961</v>
      </c>
      <c r="O16" s="9">
        <v>347</v>
      </c>
    </row>
    <row r="17" spans="1:15" s="2" customFormat="1" ht="12.75">
      <c r="A17" s="21" t="s">
        <v>19</v>
      </c>
      <c r="B17" s="319">
        <f aca="true" t="shared" si="4" ref="B17:O17">B16+B15</f>
        <v>318432</v>
      </c>
      <c r="C17" s="319">
        <f t="shared" si="4"/>
        <v>5027</v>
      </c>
      <c r="D17" s="319">
        <f t="shared" si="4"/>
        <v>1836</v>
      </c>
      <c r="E17" s="319">
        <f t="shared" si="4"/>
        <v>2609</v>
      </c>
      <c r="F17" s="319">
        <f t="shared" si="4"/>
        <v>16849</v>
      </c>
      <c r="G17" s="319">
        <f t="shared" si="4"/>
        <v>20305</v>
      </c>
      <c r="H17" s="319">
        <f t="shared" si="4"/>
        <v>16152</v>
      </c>
      <c r="I17" s="319">
        <f t="shared" si="4"/>
        <v>31419</v>
      </c>
      <c r="J17" s="319">
        <f t="shared" si="4"/>
        <v>42983</v>
      </c>
      <c r="K17" s="319">
        <f t="shared" si="4"/>
        <v>57975</v>
      </c>
      <c r="L17" s="319">
        <f t="shared" si="4"/>
        <v>61438</v>
      </c>
      <c r="M17" s="319">
        <f t="shared" si="4"/>
        <v>57135</v>
      </c>
      <c r="N17" s="319">
        <f t="shared" si="4"/>
        <v>3315</v>
      </c>
      <c r="O17" s="319">
        <f t="shared" si="4"/>
        <v>1389</v>
      </c>
    </row>
    <row r="18" s="2" customFormat="1" ht="12.75">
      <c r="A18" s="22"/>
    </row>
    <row r="19" spans="1:3" s="2" customFormat="1" ht="12.75">
      <c r="A19" s="23"/>
      <c r="C19" s="11"/>
    </row>
    <row r="20" spans="1:11" s="2" customFormat="1" ht="26.25" customHeight="1">
      <c r="A20" s="24">
        <v>1997</v>
      </c>
      <c r="B20" s="245" t="s">
        <v>20</v>
      </c>
      <c r="C20" s="245"/>
      <c r="D20" s="245"/>
      <c r="E20" s="245"/>
      <c r="F20" s="245"/>
      <c r="G20" s="245"/>
      <c r="H20" s="245"/>
      <c r="I20" s="245"/>
      <c r="J20" s="245"/>
      <c r="K20" s="245"/>
    </row>
    <row r="21" spans="1:11" s="2" customFormat="1" ht="45">
      <c r="A21" s="16" t="s">
        <v>1</v>
      </c>
      <c r="B21" s="12" t="s">
        <v>2</v>
      </c>
      <c r="C21" s="12" t="s">
        <v>21</v>
      </c>
      <c r="D21" s="12" t="s">
        <v>22</v>
      </c>
      <c r="E21" s="12" t="s">
        <v>23</v>
      </c>
      <c r="F21" s="12" t="s">
        <v>24</v>
      </c>
      <c r="G21" s="12" t="s">
        <v>25</v>
      </c>
      <c r="H21" s="12" t="s">
        <v>26</v>
      </c>
      <c r="I21" s="12" t="s">
        <v>27</v>
      </c>
      <c r="J21" s="12" t="s">
        <v>28</v>
      </c>
      <c r="K21" s="12" t="s">
        <v>29</v>
      </c>
    </row>
    <row r="22" spans="1:11" s="2" customFormat="1" ht="12.75">
      <c r="A22" s="17" t="s">
        <v>5</v>
      </c>
      <c r="B22" s="4">
        <v>176159</v>
      </c>
      <c r="C22" s="4">
        <v>7777</v>
      </c>
      <c r="D22" s="4">
        <v>50056</v>
      </c>
      <c r="E22" s="4">
        <v>44911</v>
      </c>
      <c r="F22" s="4">
        <v>26722</v>
      </c>
      <c r="G22" s="4">
        <v>17718</v>
      </c>
      <c r="H22" s="4">
        <v>9110</v>
      </c>
      <c r="I22" s="4">
        <v>776</v>
      </c>
      <c r="J22" s="4">
        <v>12451</v>
      </c>
      <c r="K22" s="4">
        <v>6638</v>
      </c>
    </row>
    <row r="23" spans="1:11" s="2" customFormat="1" ht="12.75">
      <c r="A23" s="17" t="s">
        <v>6</v>
      </c>
      <c r="B23" s="4">
        <v>42712</v>
      </c>
      <c r="C23" s="4">
        <v>1451</v>
      </c>
      <c r="D23" s="4">
        <v>12498</v>
      </c>
      <c r="E23" s="4">
        <v>11195</v>
      </c>
      <c r="F23" s="4">
        <v>6144</v>
      </c>
      <c r="G23" s="4">
        <v>3903</v>
      </c>
      <c r="H23" s="4">
        <v>2350</v>
      </c>
      <c r="I23" s="4">
        <v>386</v>
      </c>
      <c r="J23" s="4">
        <v>3031</v>
      </c>
      <c r="K23" s="4">
        <v>1754</v>
      </c>
    </row>
    <row r="24" spans="1:11" s="2" customFormat="1" ht="12.75">
      <c r="A24" s="17" t="s">
        <v>7</v>
      </c>
      <c r="B24" s="4">
        <v>41793</v>
      </c>
      <c r="C24" s="4">
        <v>1493</v>
      </c>
      <c r="D24" s="4">
        <v>11007</v>
      </c>
      <c r="E24" s="4">
        <v>16541</v>
      </c>
      <c r="F24" s="4">
        <v>4985</v>
      </c>
      <c r="G24" s="4">
        <v>3169</v>
      </c>
      <c r="H24" s="4">
        <v>1762</v>
      </c>
      <c r="I24" s="4">
        <v>381</v>
      </c>
      <c r="J24" s="4">
        <v>944</v>
      </c>
      <c r="K24" s="4">
        <v>1511</v>
      </c>
    </row>
    <row r="25" spans="1:11" s="2" customFormat="1" ht="12.75">
      <c r="A25" s="17" t="s">
        <v>8</v>
      </c>
      <c r="B25" s="4">
        <v>14967</v>
      </c>
      <c r="C25" s="4">
        <v>638</v>
      </c>
      <c r="D25" s="4">
        <v>3318</v>
      </c>
      <c r="E25" s="4">
        <v>7691</v>
      </c>
      <c r="F25" s="4">
        <v>1303</v>
      </c>
      <c r="G25" s="4">
        <v>946</v>
      </c>
      <c r="H25" s="4">
        <v>371</v>
      </c>
      <c r="I25" s="4">
        <v>97</v>
      </c>
      <c r="J25" s="4">
        <v>99</v>
      </c>
      <c r="K25" s="4">
        <v>504</v>
      </c>
    </row>
    <row r="26" spans="1:11" s="2" customFormat="1" ht="12.75">
      <c r="A26" s="17" t="s">
        <v>9</v>
      </c>
      <c r="B26" s="4">
        <v>9053</v>
      </c>
      <c r="C26" s="4">
        <v>393</v>
      </c>
      <c r="D26" s="4">
        <v>1747</v>
      </c>
      <c r="E26" s="4">
        <v>4753</v>
      </c>
      <c r="F26" s="4">
        <v>889</v>
      </c>
      <c r="G26" s="4">
        <v>627</v>
      </c>
      <c r="H26" s="4">
        <v>146</v>
      </c>
      <c r="I26" s="4">
        <v>60</v>
      </c>
      <c r="J26" s="4">
        <v>107</v>
      </c>
      <c r="K26" s="4">
        <v>331</v>
      </c>
    </row>
    <row r="27" spans="1:12" s="2" customFormat="1" ht="12.75">
      <c r="A27" s="18" t="s">
        <v>10</v>
      </c>
      <c r="B27" s="5">
        <f aca="true" t="shared" si="5" ref="B27:K27">B22+B23+B24+B25+B26</f>
        <v>284684</v>
      </c>
      <c r="C27" s="5">
        <f t="shared" si="5"/>
        <v>11752</v>
      </c>
      <c r="D27" s="5">
        <f t="shared" si="5"/>
        <v>78626</v>
      </c>
      <c r="E27" s="5">
        <f t="shared" si="5"/>
        <v>85091</v>
      </c>
      <c r="F27" s="5">
        <f t="shared" si="5"/>
        <v>40043</v>
      </c>
      <c r="G27" s="5">
        <f t="shared" si="5"/>
        <v>26363</v>
      </c>
      <c r="H27" s="5">
        <f t="shared" si="5"/>
        <v>13739</v>
      </c>
      <c r="I27" s="5">
        <f t="shared" si="5"/>
        <v>1700</v>
      </c>
      <c r="J27" s="5">
        <f t="shared" si="5"/>
        <v>16632</v>
      </c>
      <c r="K27" s="5">
        <f t="shared" si="5"/>
        <v>10738</v>
      </c>
      <c r="L27" s="7"/>
    </row>
    <row r="28" spans="1:11" s="2" customFormat="1" ht="12.75">
      <c r="A28" s="17" t="s">
        <v>11</v>
      </c>
      <c r="B28" s="4">
        <v>10077</v>
      </c>
      <c r="C28" s="4">
        <v>307</v>
      </c>
      <c r="D28" s="4">
        <v>1619</v>
      </c>
      <c r="E28" s="4">
        <v>4957</v>
      </c>
      <c r="F28" s="4">
        <v>1519</v>
      </c>
      <c r="G28" s="4">
        <v>836</v>
      </c>
      <c r="H28" s="4">
        <v>122</v>
      </c>
      <c r="I28" s="4">
        <v>55</v>
      </c>
      <c r="J28" s="4">
        <v>189</v>
      </c>
      <c r="K28" s="4">
        <v>473</v>
      </c>
    </row>
    <row r="29" spans="1:11" s="2" customFormat="1" ht="12.75">
      <c r="A29" s="17" t="s">
        <v>12</v>
      </c>
      <c r="B29" s="4">
        <v>2072</v>
      </c>
      <c r="C29" s="4">
        <v>59</v>
      </c>
      <c r="D29" s="4">
        <v>325</v>
      </c>
      <c r="E29" s="4">
        <v>1070</v>
      </c>
      <c r="F29" s="4">
        <v>307</v>
      </c>
      <c r="G29" s="4">
        <v>210</v>
      </c>
      <c r="H29" s="4">
        <v>17</v>
      </c>
      <c r="I29" s="4">
        <v>8</v>
      </c>
      <c r="J29" s="4">
        <v>9</v>
      </c>
      <c r="K29" s="4">
        <v>67</v>
      </c>
    </row>
    <row r="30" spans="1:11" s="2" customFormat="1" ht="12.75">
      <c r="A30" s="18" t="s">
        <v>13</v>
      </c>
      <c r="B30" s="5">
        <f aca="true" t="shared" si="6" ref="B30:K30">B29+B28</f>
        <v>12149</v>
      </c>
      <c r="C30" s="5">
        <f t="shared" si="6"/>
        <v>366</v>
      </c>
      <c r="D30" s="5">
        <f t="shared" si="6"/>
        <v>1944</v>
      </c>
      <c r="E30" s="5">
        <f t="shared" si="6"/>
        <v>6027</v>
      </c>
      <c r="F30" s="5">
        <f t="shared" si="6"/>
        <v>1826</v>
      </c>
      <c r="G30" s="5">
        <f t="shared" si="6"/>
        <v>1046</v>
      </c>
      <c r="H30" s="5">
        <f t="shared" si="6"/>
        <v>139</v>
      </c>
      <c r="I30" s="5">
        <f t="shared" si="6"/>
        <v>63</v>
      </c>
      <c r="J30" s="5">
        <f t="shared" si="6"/>
        <v>198</v>
      </c>
      <c r="K30" s="5">
        <f t="shared" si="6"/>
        <v>540</v>
      </c>
    </row>
    <row r="31" spans="1:11" s="2" customFormat="1" ht="12.75">
      <c r="A31" s="17" t="s">
        <v>14</v>
      </c>
      <c r="B31" s="4">
        <v>640</v>
      </c>
      <c r="C31" s="4">
        <v>32</v>
      </c>
      <c r="D31" s="4">
        <v>164</v>
      </c>
      <c r="E31" s="4">
        <v>294</v>
      </c>
      <c r="F31" s="4">
        <v>66</v>
      </c>
      <c r="G31" s="4">
        <v>62</v>
      </c>
      <c r="H31" s="4">
        <v>9</v>
      </c>
      <c r="I31" s="4">
        <v>3</v>
      </c>
      <c r="J31" s="4">
        <v>2</v>
      </c>
      <c r="K31" s="4">
        <v>8</v>
      </c>
    </row>
    <row r="32" spans="1:11" s="2" customFormat="1" ht="12.75">
      <c r="A32" s="17" t="s">
        <v>15</v>
      </c>
      <c r="B32" s="4">
        <v>85</v>
      </c>
      <c r="C32" s="4">
        <v>2</v>
      </c>
      <c r="D32" s="4">
        <v>44</v>
      </c>
      <c r="E32" s="4">
        <v>21</v>
      </c>
      <c r="F32" s="4">
        <v>3</v>
      </c>
      <c r="G32" s="4">
        <v>12</v>
      </c>
      <c r="H32" s="4">
        <v>1</v>
      </c>
      <c r="I32" s="4">
        <v>0</v>
      </c>
      <c r="J32" s="4">
        <v>0</v>
      </c>
      <c r="K32" s="4">
        <v>2</v>
      </c>
    </row>
    <row r="33" spans="1:11" s="2" customFormat="1" ht="12.75">
      <c r="A33" s="18" t="s">
        <v>16</v>
      </c>
      <c r="B33" s="5">
        <f aca="true" t="shared" si="7" ref="B33:K33">B32+B31</f>
        <v>725</v>
      </c>
      <c r="C33" s="5">
        <f t="shared" si="7"/>
        <v>34</v>
      </c>
      <c r="D33" s="5">
        <f t="shared" si="7"/>
        <v>208</v>
      </c>
      <c r="E33" s="5">
        <f t="shared" si="7"/>
        <v>315</v>
      </c>
      <c r="F33" s="5">
        <f t="shared" si="7"/>
        <v>69</v>
      </c>
      <c r="G33" s="5">
        <f t="shared" si="7"/>
        <v>74</v>
      </c>
      <c r="H33" s="5">
        <f t="shared" si="7"/>
        <v>10</v>
      </c>
      <c r="I33" s="5">
        <f t="shared" si="7"/>
        <v>3</v>
      </c>
      <c r="J33" s="5">
        <f t="shared" si="7"/>
        <v>2</v>
      </c>
      <c r="K33" s="5">
        <f t="shared" si="7"/>
        <v>10</v>
      </c>
    </row>
    <row r="34" spans="1:11" s="2" customFormat="1" ht="12.75">
      <c r="A34" s="19" t="s">
        <v>17</v>
      </c>
      <c r="B34" s="8">
        <f aca="true" t="shared" si="8" ref="B34:K34">B33+B30+B27</f>
        <v>297558</v>
      </c>
      <c r="C34" s="8">
        <f t="shared" si="8"/>
        <v>12152</v>
      </c>
      <c r="D34" s="8">
        <f t="shared" si="8"/>
        <v>80778</v>
      </c>
      <c r="E34" s="8">
        <f t="shared" si="8"/>
        <v>91433</v>
      </c>
      <c r="F34" s="8">
        <f t="shared" si="8"/>
        <v>41938</v>
      </c>
      <c r="G34" s="8">
        <f t="shared" si="8"/>
        <v>27483</v>
      </c>
      <c r="H34" s="8">
        <f t="shared" si="8"/>
        <v>13888</v>
      </c>
      <c r="I34" s="8">
        <f t="shared" si="8"/>
        <v>1766</v>
      </c>
      <c r="J34" s="8">
        <f t="shared" si="8"/>
        <v>16832</v>
      </c>
      <c r="K34" s="8">
        <f t="shared" si="8"/>
        <v>11288</v>
      </c>
    </row>
    <row r="35" spans="1:11" s="2" customFormat="1" ht="12.75">
      <c r="A35" s="20" t="s">
        <v>18</v>
      </c>
      <c r="B35" s="9">
        <v>20874</v>
      </c>
      <c r="C35" s="9">
        <v>1571</v>
      </c>
      <c r="D35" s="9">
        <v>5249</v>
      </c>
      <c r="E35" s="9">
        <v>4736</v>
      </c>
      <c r="F35" s="9">
        <v>1425</v>
      </c>
      <c r="G35" s="9">
        <v>3088</v>
      </c>
      <c r="H35" s="9">
        <v>1793</v>
      </c>
      <c r="I35" s="9">
        <v>887</v>
      </c>
      <c r="J35" s="9">
        <v>1411</v>
      </c>
      <c r="K35" s="9">
        <v>714</v>
      </c>
    </row>
    <row r="36" spans="1:11" s="2" customFormat="1" ht="12.75">
      <c r="A36" s="21" t="s">
        <v>19</v>
      </c>
      <c r="B36" s="319">
        <f aca="true" t="shared" si="9" ref="B36:K36">B35+B34</f>
        <v>318432</v>
      </c>
      <c r="C36" s="319">
        <f t="shared" si="9"/>
        <v>13723</v>
      </c>
      <c r="D36" s="319">
        <f t="shared" si="9"/>
        <v>86027</v>
      </c>
      <c r="E36" s="319">
        <f t="shared" si="9"/>
        <v>96169</v>
      </c>
      <c r="F36" s="319">
        <f t="shared" si="9"/>
        <v>43363</v>
      </c>
      <c r="G36" s="319">
        <f t="shared" si="9"/>
        <v>30571</v>
      </c>
      <c r="H36" s="319">
        <f t="shared" si="9"/>
        <v>15681</v>
      </c>
      <c r="I36" s="319">
        <f t="shared" si="9"/>
        <v>2653</v>
      </c>
      <c r="J36" s="319">
        <f t="shared" si="9"/>
        <v>18243</v>
      </c>
      <c r="K36" s="319">
        <f t="shared" si="9"/>
        <v>12002</v>
      </c>
    </row>
    <row r="37" s="2" customFormat="1" ht="12.75">
      <c r="A37" s="22"/>
    </row>
    <row r="38" s="2" customFormat="1" ht="12.75">
      <c r="A38" s="22"/>
    </row>
    <row r="39" spans="1:11" s="2" customFormat="1" ht="12.75">
      <c r="A39" s="26">
        <v>2007</v>
      </c>
      <c r="B39" s="215" t="s">
        <v>0</v>
      </c>
      <c r="C39" s="215"/>
      <c r="D39" s="215"/>
      <c r="E39" s="215"/>
      <c r="F39" s="215"/>
      <c r="G39" s="215"/>
      <c r="H39" s="215"/>
      <c r="I39" s="215"/>
      <c r="J39" s="215"/>
      <c r="K39" s="215"/>
    </row>
    <row r="40" spans="1:17" s="13" customFormat="1" ht="12.75">
      <c r="A40" s="16" t="s">
        <v>1</v>
      </c>
      <c r="B40" s="3" t="s">
        <v>37</v>
      </c>
      <c r="C40" s="3">
        <v>15</v>
      </c>
      <c r="D40" s="3">
        <v>1</v>
      </c>
      <c r="E40" s="3">
        <v>2</v>
      </c>
      <c r="F40" s="3">
        <v>3</v>
      </c>
      <c r="G40" s="3">
        <v>4</v>
      </c>
      <c r="H40" s="3">
        <v>5</v>
      </c>
      <c r="I40" s="3">
        <v>13</v>
      </c>
      <c r="J40" s="3">
        <v>6</v>
      </c>
      <c r="K40" s="3">
        <v>7</v>
      </c>
      <c r="L40" s="3">
        <v>8</v>
      </c>
      <c r="M40" s="3">
        <v>9</v>
      </c>
      <c r="N40" s="3">
        <v>14</v>
      </c>
      <c r="O40" s="3">
        <v>10</v>
      </c>
      <c r="P40" s="3">
        <v>11</v>
      </c>
      <c r="Q40" s="3">
        <v>12</v>
      </c>
    </row>
    <row r="41" spans="1:17" s="2" customFormat="1" ht="12.75">
      <c r="A41" s="17" t="s">
        <v>5</v>
      </c>
      <c r="B41" s="4">
        <v>156185</v>
      </c>
      <c r="C41" s="4">
        <v>660</v>
      </c>
      <c r="D41" s="4">
        <v>1034</v>
      </c>
      <c r="E41" s="4">
        <v>1098</v>
      </c>
      <c r="F41" s="4">
        <v>1130</v>
      </c>
      <c r="G41" s="4">
        <v>7928</v>
      </c>
      <c r="H41" s="4">
        <v>4986</v>
      </c>
      <c r="I41" s="4">
        <v>3184</v>
      </c>
      <c r="J41" s="4">
        <v>10058</v>
      </c>
      <c r="K41" s="4">
        <v>16858</v>
      </c>
      <c r="L41" s="4">
        <v>37910</v>
      </c>
      <c r="M41" s="4">
        <v>37817</v>
      </c>
      <c r="N41" s="4">
        <v>9802</v>
      </c>
      <c r="O41" s="4">
        <v>22188</v>
      </c>
      <c r="P41" s="4">
        <v>1128</v>
      </c>
      <c r="Q41" s="4">
        <v>404</v>
      </c>
    </row>
    <row r="42" spans="1:17" s="2" customFormat="1" ht="12.75">
      <c r="A42" s="17" t="s">
        <v>6</v>
      </c>
      <c r="B42" s="4">
        <v>38332</v>
      </c>
      <c r="C42" s="4">
        <v>322</v>
      </c>
      <c r="D42" s="4">
        <v>330</v>
      </c>
      <c r="E42" s="4">
        <v>292</v>
      </c>
      <c r="F42" s="4">
        <v>424</v>
      </c>
      <c r="G42" s="4">
        <v>2465</v>
      </c>
      <c r="H42" s="4">
        <v>2037</v>
      </c>
      <c r="I42" s="4">
        <v>1123</v>
      </c>
      <c r="J42" s="4">
        <v>2279</v>
      </c>
      <c r="K42" s="4">
        <v>4891</v>
      </c>
      <c r="L42" s="4">
        <v>7368</v>
      </c>
      <c r="M42" s="4">
        <v>8813</v>
      </c>
      <c r="N42" s="4">
        <v>2270</v>
      </c>
      <c r="O42" s="4">
        <v>5000</v>
      </c>
      <c r="P42" s="4">
        <v>606</v>
      </c>
      <c r="Q42" s="4">
        <v>112</v>
      </c>
    </row>
    <row r="43" spans="1:17" s="2" customFormat="1" ht="12.75">
      <c r="A43" s="17" t="s">
        <v>7</v>
      </c>
      <c r="B43" s="4">
        <v>36903</v>
      </c>
      <c r="C43" s="4">
        <v>735</v>
      </c>
      <c r="D43" s="4">
        <v>315</v>
      </c>
      <c r="E43" s="4">
        <v>222</v>
      </c>
      <c r="F43" s="4">
        <v>420</v>
      </c>
      <c r="G43" s="4">
        <v>2143</v>
      </c>
      <c r="H43" s="4">
        <v>2748</v>
      </c>
      <c r="I43" s="4">
        <v>2043</v>
      </c>
      <c r="J43" s="4">
        <v>3212</v>
      </c>
      <c r="K43" s="4">
        <v>6266</v>
      </c>
      <c r="L43" s="4">
        <v>6881</v>
      </c>
      <c r="M43" s="4">
        <v>5674</v>
      </c>
      <c r="N43" s="4">
        <v>1996</v>
      </c>
      <c r="O43" s="4">
        <v>3461</v>
      </c>
      <c r="P43" s="4">
        <v>647</v>
      </c>
      <c r="Q43" s="4">
        <v>140</v>
      </c>
    </row>
    <row r="44" spans="1:17" s="2" customFormat="1" ht="12.75">
      <c r="A44" s="17" t="s">
        <v>8</v>
      </c>
      <c r="B44" s="4">
        <v>14402</v>
      </c>
      <c r="C44" s="4">
        <v>372</v>
      </c>
      <c r="D44" s="4">
        <v>79</v>
      </c>
      <c r="E44" s="4">
        <v>33</v>
      </c>
      <c r="F44" s="4">
        <v>150</v>
      </c>
      <c r="G44" s="4">
        <v>721</v>
      </c>
      <c r="H44" s="4">
        <v>1595</v>
      </c>
      <c r="I44" s="4">
        <v>1347</v>
      </c>
      <c r="J44" s="4">
        <v>2089</v>
      </c>
      <c r="K44" s="4">
        <v>2901</v>
      </c>
      <c r="L44" s="4">
        <v>2174</v>
      </c>
      <c r="M44" s="4">
        <v>1330</v>
      </c>
      <c r="N44" s="4">
        <v>519</v>
      </c>
      <c r="O44" s="4">
        <v>803</v>
      </c>
      <c r="P44" s="4">
        <v>204</v>
      </c>
      <c r="Q44" s="4">
        <v>85</v>
      </c>
    </row>
    <row r="45" spans="1:17" s="2" customFormat="1" ht="12.75">
      <c r="A45" s="17" t="s">
        <v>9</v>
      </c>
      <c r="B45" s="4">
        <v>9084</v>
      </c>
      <c r="C45" s="4">
        <v>197</v>
      </c>
      <c r="D45" s="4">
        <v>31</v>
      </c>
      <c r="E45" s="4">
        <v>10</v>
      </c>
      <c r="F45" s="4">
        <v>79</v>
      </c>
      <c r="G45" s="4">
        <v>411</v>
      </c>
      <c r="H45" s="4">
        <v>1119</v>
      </c>
      <c r="I45" s="4">
        <v>1057</v>
      </c>
      <c r="J45" s="4">
        <v>1623</v>
      </c>
      <c r="K45" s="4">
        <v>1769</v>
      </c>
      <c r="L45" s="4">
        <v>1127</v>
      </c>
      <c r="M45" s="4">
        <v>741</v>
      </c>
      <c r="N45" s="4">
        <v>284</v>
      </c>
      <c r="O45" s="4">
        <v>445</v>
      </c>
      <c r="P45" s="4">
        <v>97</v>
      </c>
      <c r="Q45" s="4">
        <v>94</v>
      </c>
    </row>
    <row r="46" spans="1:17" s="2" customFormat="1" ht="12.75">
      <c r="A46" s="18" t="s">
        <v>10</v>
      </c>
      <c r="B46" s="5">
        <f aca="true" t="shared" si="10" ref="B46:Q46">B45+B44+B43+B42+B41</f>
        <v>254906</v>
      </c>
      <c r="C46" s="5">
        <f t="shared" si="10"/>
        <v>2286</v>
      </c>
      <c r="D46" s="5">
        <f t="shared" si="10"/>
        <v>1789</v>
      </c>
      <c r="E46" s="5">
        <f t="shared" si="10"/>
        <v>1655</v>
      </c>
      <c r="F46" s="5">
        <f t="shared" si="10"/>
        <v>2203</v>
      </c>
      <c r="G46" s="5">
        <f t="shared" si="10"/>
        <v>13668</v>
      </c>
      <c r="H46" s="5">
        <f t="shared" si="10"/>
        <v>12485</v>
      </c>
      <c r="I46" s="5">
        <f t="shared" si="10"/>
        <v>8754</v>
      </c>
      <c r="J46" s="5">
        <f t="shared" si="10"/>
        <v>19261</v>
      </c>
      <c r="K46" s="5">
        <f t="shared" si="10"/>
        <v>32685</v>
      </c>
      <c r="L46" s="5">
        <f t="shared" si="10"/>
        <v>55460</v>
      </c>
      <c r="M46" s="5">
        <f t="shared" si="10"/>
        <v>54375</v>
      </c>
      <c r="N46" s="5">
        <f t="shared" si="10"/>
        <v>14871</v>
      </c>
      <c r="O46" s="5">
        <f t="shared" si="10"/>
        <v>31897</v>
      </c>
      <c r="P46" s="5">
        <f t="shared" si="10"/>
        <v>2682</v>
      </c>
      <c r="Q46" s="5">
        <f t="shared" si="10"/>
        <v>835</v>
      </c>
    </row>
    <row r="47" spans="1:17" s="2" customFormat="1" ht="12.75">
      <c r="A47" s="17" t="s">
        <v>11</v>
      </c>
      <c r="B47" s="4">
        <v>10425</v>
      </c>
      <c r="C47" s="4">
        <v>76</v>
      </c>
      <c r="D47" s="4">
        <v>39</v>
      </c>
      <c r="E47" s="4">
        <v>1</v>
      </c>
      <c r="F47" s="4">
        <v>112</v>
      </c>
      <c r="G47" s="4">
        <v>451</v>
      </c>
      <c r="H47" s="4">
        <v>1208</v>
      </c>
      <c r="I47" s="4">
        <v>1211</v>
      </c>
      <c r="J47" s="4">
        <v>1803</v>
      </c>
      <c r="K47" s="4">
        <v>1818</v>
      </c>
      <c r="L47" s="4">
        <v>1159</v>
      </c>
      <c r="M47" s="4">
        <v>853</v>
      </c>
      <c r="N47" s="4">
        <v>490</v>
      </c>
      <c r="O47" s="4">
        <v>952</v>
      </c>
      <c r="P47" s="4">
        <v>71</v>
      </c>
      <c r="Q47" s="4">
        <v>181</v>
      </c>
    </row>
    <row r="48" spans="1:17" s="2" customFormat="1" ht="12.75">
      <c r="A48" s="17" t="s">
        <v>12</v>
      </c>
      <c r="B48" s="4">
        <v>2759</v>
      </c>
      <c r="C48" s="4">
        <v>5</v>
      </c>
      <c r="D48" s="4">
        <v>5</v>
      </c>
      <c r="E48" s="4">
        <v>0</v>
      </c>
      <c r="F48" s="4">
        <v>31</v>
      </c>
      <c r="G48" s="4">
        <v>132</v>
      </c>
      <c r="H48" s="4">
        <v>270</v>
      </c>
      <c r="I48" s="4">
        <v>308</v>
      </c>
      <c r="J48" s="4">
        <v>518</v>
      </c>
      <c r="K48" s="4">
        <v>413</v>
      </c>
      <c r="L48" s="4">
        <v>275</v>
      </c>
      <c r="M48" s="4">
        <v>297</v>
      </c>
      <c r="N48" s="4">
        <v>202</v>
      </c>
      <c r="O48" s="4">
        <v>266</v>
      </c>
      <c r="P48" s="4">
        <v>9</v>
      </c>
      <c r="Q48" s="4">
        <v>28</v>
      </c>
    </row>
    <row r="49" spans="1:17" s="2" customFormat="1" ht="12.75">
      <c r="A49" s="18" t="s">
        <v>13</v>
      </c>
      <c r="B49" s="5">
        <f aca="true" t="shared" si="11" ref="B49:Q49">B48+B47</f>
        <v>13184</v>
      </c>
      <c r="C49" s="5">
        <f t="shared" si="11"/>
        <v>81</v>
      </c>
      <c r="D49" s="5">
        <f t="shared" si="11"/>
        <v>44</v>
      </c>
      <c r="E49" s="5">
        <f t="shared" si="11"/>
        <v>1</v>
      </c>
      <c r="F49" s="5">
        <f t="shared" si="11"/>
        <v>143</v>
      </c>
      <c r="G49" s="5">
        <f t="shared" si="11"/>
        <v>583</v>
      </c>
      <c r="H49" s="5">
        <f t="shared" si="11"/>
        <v>1478</v>
      </c>
      <c r="I49" s="5">
        <f t="shared" si="11"/>
        <v>1519</v>
      </c>
      <c r="J49" s="5">
        <f t="shared" si="11"/>
        <v>2321</v>
      </c>
      <c r="K49" s="5">
        <f t="shared" si="11"/>
        <v>2231</v>
      </c>
      <c r="L49" s="5">
        <f t="shared" si="11"/>
        <v>1434</v>
      </c>
      <c r="M49" s="5">
        <f t="shared" si="11"/>
        <v>1150</v>
      </c>
      <c r="N49" s="5">
        <f t="shared" si="11"/>
        <v>692</v>
      </c>
      <c r="O49" s="5">
        <f t="shared" si="11"/>
        <v>1218</v>
      </c>
      <c r="P49" s="5">
        <f t="shared" si="11"/>
        <v>80</v>
      </c>
      <c r="Q49" s="5">
        <f t="shared" si="11"/>
        <v>209</v>
      </c>
    </row>
    <row r="50" spans="1:17" s="2" customFormat="1" ht="12.75">
      <c r="A50" s="17" t="s">
        <v>14</v>
      </c>
      <c r="B50" s="4">
        <v>1050</v>
      </c>
      <c r="C50" s="4">
        <v>2</v>
      </c>
      <c r="D50" s="4">
        <v>1</v>
      </c>
      <c r="E50" s="4">
        <v>1</v>
      </c>
      <c r="F50" s="4">
        <v>30</v>
      </c>
      <c r="G50" s="4">
        <v>83</v>
      </c>
      <c r="H50" s="4">
        <v>114</v>
      </c>
      <c r="I50" s="4">
        <v>131</v>
      </c>
      <c r="J50" s="4">
        <v>171</v>
      </c>
      <c r="K50" s="4">
        <v>163</v>
      </c>
      <c r="L50" s="4">
        <v>123</v>
      </c>
      <c r="M50" s="4">
        <v>100</v>
      </c>
      <c r="N50" s="4">
        <v>67</v>
      </c>
      <c r="O50" s="4">
        <v>49</v>
      </c>
      <c r="P50" s="4">
        <v>6</v>
      </c>
      <c r="Q50" s="4">
        <v>9</v>
      </c>
    </row>
    <row r="51" spans="1:17" s="2" customFormat="1" ht="12.75">
      <c r="A51" s="17" t="s">
        <v>15</v>
      </c>
      <c r="B51" s="4">
        <v>175</v>
      </c>
      <c r="C51" s="4">
        <v>2</v>
      </c>
      <c r="D51" s="4">
        <v>0</v>
      </c>
      <c r="E51" s="4">
        <v>0</v>
      </c>
      <c r="F51" s="4">
        <v>6</v>
      </c>
      <c r="G51" s="4">
        <v>6</v>
      </c>
      <c r="H51" s="4">
        <v>14</v>
      </c>
      <c r="I51" s="4">
        <v>29</v>
      </c>
      <c r="J51" s="4">
        <v>24</v>
      </c>
      <c r="K51" s="4">
        <v>28</v>
      </c>
      <c r="L51" s="4">
        <v>35</v>
      </c>
      <c r="M51" s="4">
        <v>18</v>
      </c>
      <c r="N51" s="4">
        <v>10</v>
      </c>
      <c r="O51" s="4">
        <v>2</v>
      </c>
      <c r="P51" s="4">
        <v>1</v>
      </c>
      <c r="Q51" s="4">
        <v>0</v>
      </c>
    </row>
    <row r="52" spans="1:17" s="2" customFormat="1" ht="12.75">
      <c r="A52" s="18" t="s">
        <v>16</v>
      </c>
      <c r="B52" s="5">
        <f aca="true" t="shared" si="12" ref="B52:Q52">B51+B50</f>
        <v>1225</v>
      </c>
      <c r="C52" s="5">
        <f t="shared" si="12"/>
        <v>4</v>
      </c>
      <c r="D52" s="5">
        <f t="shared" si="12"/>
        <v>1</v>
      </c>
      <c r="E52" s="5">
        <f t="shared" si="12"/>
        <v>1</v>
      </c>
      <c r="F52" s="5">
        <f t="shared" si="12"/>
        <v>36</v>
      </c>
      <c r="G52" s="5">
        <f t="shared" si="12"/>
        <v>89</v>
      </c>
      <c r="H52" s="5">
        <f t="shared" si="12"/>
        <v>128</v>
      </c>
      <c r="I52" s="5">
        <f t="shared" si="12"/>
        <v>160</v>
      </c>
      <c r="J52" s="5">
        <f t="shared" si="12"/>
        <v>195</v>
      </c>
      <c r="K52" s="5">
        <f t="shared" si="12"/>
        <v>191</v>
      </c>
      <c r="L52" s="5">
        <f t="shared" si="12"/>
        <v>158</v>
      </c>
      <c r="M52" s="5">
        <f t="shared" si="12"/>
        <v>118</v>
      </c>
      <c r="N52" s="5">
        <f t="shared" si="12"/>
        <v>77</v>
      </c>
      <c r="O52" s="5">
        <f t="shared" si="12"/>
        <v>51</v>
      </c>
      <c r="P52" s="5">
        <f t="shared" si="12"/>
        <v>7</v>
      </c>
      <c r="Q52" s="5">
        <f t="shared" si="12"/>
        <v>9</v>
      </c>
    </row>
    <row r="53" spans="1:17" s="2" customFormat="1" ht="12.75">
      <c r="A53" s="19" t="s">
        <v>17</v>
      </c>
      <c r="B53" s="8">
        <f aca="true" t="shared" si="13" ref="B53:Q53">B52+B49+B46</f>
        <v>269315</v>
      </c>
      <c r="C53" s="8">
        <f t="shared" si="13"/>
        <v>2371</v>
      </c>
      <c r="D53" s="8">
        <f t="shared" si="13"/>
        <v>1834</v>
      </c>
      <c r="E53" s="8">
        <f t="shared" si="13"/>
        <v>1657</v>
      </c>
      <c r="F53" s="8">
        <f t="shared" si="13"/>
        <v>2382</v>
      </c>
      <c r="G53" s="8">
        <f t="shared" si="13"/>
        <v>14340</v>
      </c>
      <c r="H53" s="8">
        <f t="shared" si="13"/>
        <v>14091</v>
      </c>
      <c r="I53" s="8">
        <f t="shared" si="13"/>
        <v>10433</v>
      </c>
      <c r="J53" s="8">
        <f t="shared" si="13"/>
        <v>21777</v>
      </c>
      <c r="K53" s="8">
        <f t="shared" si="13"/>
        <v>35107</v>
      </c>
      <c r="L53" s="8">
        <f t="shared" si="13"/>
        <v>57052</v>
      </c>
      <c r="M53" s="8">
        <f t="shared" si="13"/>
        <v>55643</v>
      </c>
      <c r="N53" s="8">
        <f t="shared" si="13"/>
        <v>15640</v>
      </c>
      <c r="O53" s="8">
        <f t="shared" si="13"/>
        <v>33166</v>
      </c>
      <c r="P53" s="8">
        <f t="shared" si="13"/>
        <v>2769</v>
      </c>
      <c r="Q53" s="8">
        <f t="shared" si="13"/>
        <v>1053</v>
      </c>
    </row>
    <row r="54" spans="1:17" s="2" customFormat="1" ht="12.75">
      <c r="A54" s="20" t="s">
        <v>18</v>
      </c>
      <c r="B54" s="9">
        <v>29138</v>
      </c>
      <c r="C54" s="9">
        <v>114</v>
      </c>
      <c r="D54" s="9">
        <v>78</v>
      </c>
      <c r="E54" s="9">
        <v>285</v>
      </c>
      <c r="F54" s="9">
        <v>410</v>
      </c>
      <c r="G54" s="9">
        <v>1319</v>
      </c>
      <c r="H54" s="9">
        <v>3138</v>
      </c>
      <c r="I54" s="9">
        <v>2029</v>
      </c>
      <c r="J54" s="9">
        <v>3024</v>
      </c>
      <c r="K54" s="9">
        <v>6473</v>
      </c>
      <c r="L54" s="9">
        <v>5002</v>
      </c>
      <c r="M54" s="9">
        <v>2345</v>
      </c>
      <c r="N54" s="9">
        <v>877</v>
      </c>
      <c r="O54" s="9">
        <v>2523</v>
      </c>
      <c r="P54" s="9">
        <v>1219</v>
      </c>
      <c r="Q54" s="9">
        <v>302</v>
      </c>
    </row>
    <row r="55" spans="1:17" s="2" customFormat="1" ht="12.75">
      <c r="A55" s="21" t="s">
        <v>19</v>
      </c>
      <c r="B55" s="319">
        <f aca="true" t="shared" si="14" ref="B55:Q55">B54+B53</f>
        <v>298453</v>
      </c>
      <c r="C55" s="319">
        <f t="shared" si="14"/>
        <v>2485</v>
      </c>
      <c r="D55" s="319">
        <f t="shared" si="14"/>
        <v>1912</v>
      </c>
      <c r="E55" s="319">
        <f t="shared" si="14"/>
        <v>1942</v>
      </c>
      <c r="F55" s="319">
        <f t="shared" si="14"/>
        <v>2792</v>
      </c>
      <c r="G55" s="319">
        <f t="shared" si="14"/>
        <v>15659</v>
      </c>
      <c r="H55" s="319">
        <f t="shared" si="14"/>
        <v>17229</v>
      </c>
      <c r="I55" s="319">
        <f t="shared" si="14"/>
        <v>12462</v>
      </c>
      <c r="J55" s="319">
        <f t="shared" si="14"/>
        <v>24801</v>
      </c>
      <c r="K55" s="319">
        <f t="shared" si="14"/>
        <v>41580</v>
      </c>
      <c r="L55" s="319">
        <f t="shared" si="14"/>
        <v>62054</v>
      </c>
      <c r="M55" s="319">
        <f t="shared" si="14"/>
        <v>57988</v>
      </c>
      <c r="N55" s="319">
        <f t="shared" si="14"/>
        <v>16517</v>
      </c>
      <c r="O55" s="319">
        <f t="shared" si="14"/>
        <v>35689</v>
      </c>
      <c r="P55" s="319">
        <f t="shared" si="14"/>
        <v>3988</v>
      </c>
      <c r="Q55" s="319">
        <f t="shared" si="14"/>
        <v>1355</v>
      </c>
    </row>
    <row r="56" s="2" customFormat="1" ht="12.75">
      <c r="A56" s="22"/>
    </row>
    <row r="57" s="2" customFormat="1" ht="12.75">
      <c r="A57" s="22"/>
    </row>
    <row r="58" s="2" customFormat="1" ht="12.75">
      <c r="A58" s="22"/>
    </row>
    <row r="59" spans="1:11" s="2" customFormat="1" ht="18.75" customHeight="1">
      <c r="A59" s="24">
        <v>2007</v>
      </c>
      <c r="B59" s="245" t="s">
        <v>20</v>
      </c>
      <c r="C59" s="245"/>
      <c r="D59" s="245"/>
      <c r="E59" s="245"/>
      <c r="F59" s="245"/>
      <c r="G59" s="245"/>
      <c r="H59" s="245"/>
      <c r="I59" s="245"/>
      <c r="J59" s="245"/>
      <c r="K59" s="245"/>
    </row>
    <row r="60" spans="1:11" s="13" customFormat="1" ht="40.5" customHeight="1">
      <c r="A60" s="16" t="s">
        <v>1</v>
      </c>
      <c r="B60" s="12" t="s">
        <v>30</v>
      </c>
      <c r="C60" s="12" t="s">
        <v>31</v>
      </c>
      <c r="D60" s="12" t="s">
        <v>32</v>
      </c>
      <c r="E60" s="12" t="s">
        <v>33</v>
      </c>
      <c r="F60" s="12" t="s">
        <v>34</v>
      </c>
      <c r="G60" s="12" t="s">
        <v>25</v>
      </c>
      <c r="H60" s="12" t="s">
        <v>26</v>
      </c>
      <c r="I60" s="12" t="s">
        <v>35</v>
      </c>
      <c r="J60" s="12" t="s">
        <v>36</v>
      </c>
      <c r="K60" s="12" t="s">
        <v>29</v>
      </c>
    </row>
    <row r="61" spans="1:11" s="2" customFormat="1" ht="12.75">
      <c r="A61" s="17" t="s">
        <v>5</v>
      </c>
      <c r="B61" s="4">
        <v>156185</v>
      </c>
      <c r="C61" s="4">
        <v>6881</v>
      </c>
      <c r="D61" s="4">
        <v>45320</v>
      </c>
      <c r="E61" s="4">
        <v>34477</v>
      </c>
      <c r="F61" s="4">
        <v>28675</v>
      </c>
      <c r="G61" s="4">
        <v>15077</v>
      </c>
      <c r="H61" s="4">
        <v>8627</v>
      </c>
      <c r="I61" s="4">
        <v>9720</v>
      </c>
      <c r="J61" s="4">
        <v>1246</v>
      </c>
      <c r="K61" s="4">
        <v>6162</v>
      </c>
    </row>
    <row r="62" spans="1:11" s="2" customFormat="1" ht="12.75">
      <c r="A62" s="17" t="s">
        <v>6</v>
      </c>
      <c r="B62" s="4">
        <v>38332</v>
      </c>
      <c r="C62" s="4">
        <v>2133</v>
      </c>
      <c r="D62" s="4">
        <v>11329</v>
      </c>
      <c r="E62" s="4">
        <v>9378</v>
      </c>
      <c r="F62" s="4">
        <v>5763</v>
      </c>
      <c r="G62" s="4">
        <v>3614</v>
      </c>
      <c r="H62" s="4">
        <v>2122</v>
      </c>
      <c r="I62" s="4">
        <v>2301</v>
      </c>
      <c r="J62" s="4">
        <v>543</v>
      </c>
      <c r="K62" s="4">
        <v>1149</v>
      </c>
    </row>
    <row r="63" spans="1:11" s="2" customFormat="1" ht="12.75">
      <c r="A63" s="17" t="s">
        <v>7</v>
      </c>
      <c r="B63" s="4">
        <v>36903</v>
      </c>
      <c r="C63" s="4">
        <v>2120</v>
      </c>
      <c r="D63" s="4">
        <v>10461</v>
      </c>
      <c r="E63" s="4">
        <v>12734</v>
      </c>
      <c r="F63" s="4">
        <v>4158</v>
      </c>
      <c r="G63" s="4">
        <v>3135</v>
      </c>
      <c r="H63" s="4">
        <v>1756</v>
      </c>
      <c r="I63" s="4">
        <v>906</v>
      </c>
      <c r="J63" s="4">
        <v>585</v>
      </c>
      <c r="K63" s="4">
        <v>1048</v>
      </c>
    </row>
    <row r="64" spans="1:11" s="2" customFormat="1" ht="12.75">
      <c r="A64" s="17" t="s">
        <v>8</v>
      </c>
      <c r="B64" s="4">
        <v>14402</v>
      </c>
      <c r="C64" s="4">
        <v>763</v>
      </c>
      <c r="D64" s="4">
        <v>3423</v>
      </c>
      <c r="E64" s="4">
        <v>7029</v>
      </c>
      <c r="F64" s="4">
        <v>1173</v>
      </c>
      <c r="G64" s="4">
        <v>925</v>
      </c>
      <c r="H64" s="4">
        <v>399</v>
      </c>
      <c r="I64" s="4">
        <v>76</v>
      </c>
      <c r="J64" s="4">
        <v>240</v>
      </c>
      <c r="K64" s="4">
        <v>374</v>
      </c>
    </row>
    <row r="65" spans="1:11" s="2" customFormat="1" ht="12.75">
      <c r="A65" s="17" t="s">
        <v>9</v>
      </c>
      <c r="B65" s="4">
        <v>9084</v>
      </c>
      <c r="C65" s="4">
        <v>436</v>
      </c>
      <c r="D65" s="4">
        <v>1924</v>
      </c>
      <c r="E65" s="4">
        <v>4876</v>
      </c>
      <c r="F65" s="4">
        <v>701</v>
      </c>
      <c r="G65" s="4">
        <v>540</v>
      </c>
      <c r="H65" s="4">
        <v>167</v>
      </c>
      <c r="I65" s="4">
        <v>33</v>
      </c>
      <c r="J65" s="4">
        <v>166</v>
      </c>
      <c r="K65" s="4">
        <v>241</v>
      </c>
    </row>
    <row r="66" spans="1:11" ht="12.75">
      <c r="A66" s="18" t="s">
        <v>10</v>
      </c>
      <c r="B66" s="5">
        <f aca="true" t="shared" si="15" ref="B66:K66">B65+B64+B63+B62+B61</f>
        <v>254906</v>
      </c>
      <c r="C66" s="5">
        <f t="shared" si="15"/>
        <v>12333</v>
      </c>
      <c r="D66" s="5">
        <f t="shared" si="15"/>
        <v>72457</v>
      </c>
      <c r="E66" s="5">
        <f t="shared" si="15"/>
        <v>68494</v>
      </c>
      <c r="F66" s="5">
        <f t="shared" si="15"/>
        <v>40470</v>
      </c>
      <c r="G66" s="5">
        <f t="shared" si="15"/>
        <v>23291</v>
      </c>
      <c r="H66" s="5">
        <f t="shared" si="15"/>
        <v>13071</v>
      </c>
      <c r="I66" s="5">
        <f t="shared" si="15"/>
        <v>13036</v>
      </c>
      <c r="J66" s="5">
        <f t="shared" si="15"/>
        <v>2780</v>
      </c>
      <c r="K66" s="5">
        <f t="shared" si="15"/>
        <v>8974</v>
      </c>
    </row>
    <row r="67" spans="1:11" s="2" customFormat="1" ht="12.75">
      <c r="A67" s="17" t="s">
        <v>11</v>
      </c>
      <c r="B67" s="4">
        <v>10425</v>
      </c>
      <c r="C67" s="4">
        <v>384</v>
      </c>
      <c r="D67" s="4">
        <v>1806</v>
      </c>
      <c r="E67" s="4">
        <v>5466</v>
      </c>
      <c r="F67" s="4">
        <v>1312</v>
      </c>
      <c r="G67" s="4">
        <v>665</v>
      </c>
      <c r="H67" s="4">
        <v>127</v>
      </c>
      <c r="I67" s="4">
        <v>19</v>
      </c>
      <c r="J67" s="4">
        <v>239</v>
      </c>
      <c r="K67" s="4">
        <v>407</v>
      </c>
    </row>
    <row r="68" spans="1:11" s="2" customFormat="1" ht="12.75">
      <c r="A68" s="17" t="s">
        <v>12</v>
      </c>
      <c r="B68" s="4">
        <v>2759</v>
      </c>
      <c r="C68" s="4">
        <v>104</v>
      </c>
      <c r="D68" s="4">
        <v>449</v>
      </c>
      <c r="E68" s="4">
        <v>1334</v>
      </c>
      <c r="F68" s="4">
        <v>474</v>
      </c>
      <c r="G68" s="4">
        <v>257</v>
      </c>
      <c r="H68" s="4">
        <v>20</v>
      </c>
      <c r="I68" s="4">
        <v>0</v>
      </c>
      <c r="J68" s="4">
        <v>37</v>
      </c>
      <c r="K68" s="4">
        <v>84</v>
      </c>
    </row>
    <row r="69" spans="1:11" s="2" customFormat="1" ht="12.75">
      <c r="A69" s="18" t="s">
        <v>13</v>
      </c>
      <c r="B69" s="5">
        <f aca="true" t="shared" si="16" ref="B69:K69">B68+B67</f>
        <v>13184</v>
      </c>
      <c r="C69" s="5">
        <f t="shared" si="16"/>
        <v>488</v>
      </c>
      <c r="D69" s="5">
        <f t="shared" si="16"/>
        <v>2255</v>
      </c>
      <c r="E69" s="5">
        <f t="shared" si="16"/>
        <v>6800</v>
      </c>
      <c r="F69" s="5">
        <f t="shared" si="16"/>
        <v>1786</v>
      </c>
      <c r="G69" s="5">
        <f t="shared" si="16"/>
        <v>922</v>
      </c>
      <c r="H69" s="5">
        <f t="shared" si="16"/>
        <v>147</v>
      </c>
      <c r="I69" s="5">
        <f t="shared" si="16"/>
        <v>19</v>
      </c>
      <c r="J69" s="5">
        <f t="shared" si="16"/>
        <v>276</v>
      </c>
      <c r="K69" s="5">
        <f t="shared" si="16"/>
        <v>491</v>
      </c>
    </row>
    <row r="70" spans="1:11" s="2" customFormat="1" ht="12.75">
      <c r="A70" s="17" t="s">
        <v>14</v>
      </c>
      <c r="B70" s="4">
        <v>1050</v>
      </c>
      <c r="C70" s="4">
        <v>63</v>
      </c>
      <c r="D70" s="4">
        <v>225</v>
      </c>
      <c r="E70" s="4">
        <v>499</v>
      </c>
      <c r="F70" s="4">
        <v>119</v>
      </c>
      <c r="G70" s="4">
        <v>94</v>
      </c>
      <c r="H70" s="4">
        <v>17</v>
      </c>
      <c r="I70" s="4">
        <v>1</v>
      </c>
      <c r="J70" s="4">
        <v>13</v>
      </c>
      <c r="K70" s="4">
        <v>19</v>
      </c>
    </row>
    <row r="71" spans="1:11" s="2" customFormat="1" ht="12.75">
      <c r="A71" s="17" t="s">
        <v>15</v>
      </c>
      <c r="B71" s="4">
        <v>175</v>
      </c>
      <c r="C71" s="4">
        <v>8</v>
      </c>
      <c r="D71" s="4">
        <v>73</v>
      </c>
      <c r="E71" s="4">
        <v>63</v>
      </c>
      <c r="F71" s="4">
        <v>4</v>
      </c>
      <c r="G71" s="4">
        <v>16</v>
      </c>
      <c r="H71" s="4">
        <v>3</v>
      </c>
      <c r="I71" s="4">
        <v>0</v>
      </c>
      <c r="J71" s="4">
        <v>1</v>
      </c>
      <c r="K71" s="4">
        <v>7</v>
      </c>
    </row>
    <row r="72" spans="1:11" s="2" customFormat="1" ht="12.75">
      <c r="A72" s="18" t="s">
        <v>16</v>
      </c>
      <c r="B72" s="5">
        <f aca="true" t="shared" si="17" ref="B72:K72">B71+B70</f>
        <v>1225</v>
      </c>
      <c r="C72" s="5">
        <f t="shared" si="17"/>
        <v>71</v>
      </c>
      <c r="D72" s="5">
        <f t="shared" si="17"/>
        <v>298</v>
      </c>
      <c r="E72" s="5">
        <f t="shared" si="17"/>
        <v>562</v>
      </c>
      <c r="F72" s="5">
        <f t="shared" si="17"/>
        <v>123</v>
      </c>
      <c r="G72" s="5">
        <f t="shared" si="17"/>
        <v>110</v>
      </c>
      <c r="H72" s="5">
        <f t="shared" si="17"/>
        <v>20</v>
      </c>
      <c r="I72" s="5">
        <f t="shared" si="17"/>
        <v>1</v>
      </c>
      <c r="J72" s="5">
        <f t="shared" si="17"/>
        <v>14</v>
      </c>
      <c r="K72" s="5">
        <f t="shared" si="17"/>
        <v>26</v>
      </c>
    </row>
    <row r="73" spans="1:11" s="2" customFormat="1" ht="12.75">
      <c r="A73" s="19" t="s">
        <v>17</v>
      </c>
      <c r="B73" s="8">
        <v>269315</v>
      </c>
      <c r="C73" s="8">
        <v>12892</v>
      </c>
      <c r="D73" s="8">
        <v>75010</v>
      </c>
      <c r="E73" s="8">
        <v>75856</v>
      </c>
      <c r="F73" s="8">
        <v>42379</v>
      </c>
      <c r="G73" s="8">
        <v>24323</v>
      </c>
      <c r="H73" s="8">
        <v>13238</v>
      </c>
      <c r="I73" s="8">
        <v>13056</v>
      </c>
      <c r="J73" s="8">
        <v>3070</v>
      </c>
      <c r="K73" s="8">
        <v>9491</v>
      </c>
    </row>
    <row r="74" spans="1:11" s="2" customFormat="1" ht="12.75">
      <c r="A74" s="20" t="s">
        <v>18</v>
      </c>
      <c r="B74" s="9">
        <v>29138</v>
      </c>
      <c r="C74" s="9">
        <v>1112</v>
      </c>
      <c r="D74" s="9">
        <v>7901</v>
      </c>
      <c r="E74" s="9">
        <v>10024</v>
      </c>
      <c r="F74" s="9">
        <v>1356</v>
      </c>
      <c r="G74" s="9">
        <v>3549</v>
      </c>
      <c r="H74" s="9">
        <v>2331</v>
      </c>
      <c r="I74" s="9">
        <v>859</v>
      </c>
      <c r="J74" s="9">
        <v>1202</v>
      </c>
      <c r="K74" s="9">
        <v>804</v>
      </c>
    </row>
    <row r="75" spans="1:11" ht="12.75">
      <c r="A75" s="21" t="s">
        <v>19</v>
      </c>
      <c r="B75" s="319">
        <f aca="true" t="shared" si="18" ref="B75:K75">B74+B73</f>
        <v>298453</v>
      </c>
      <c r="C75" s="319">
        <f t="shared" si="18"/>
        <v>14004</v>
      </c>
      <c r="D75" s="319">
        <f t="shared" si="18"/>
        <v>82911</v>
      </c>
      <c r="E75" s="319">
        <f t="shared" si="18"/>
        <v>85880</v>
      </c>
      <c r="F75" s="319">
        <f t="shared" si="18"/>
        <v>43735</v>
      </c>
      <c r="G75" s="319">
        <f t="shared" si="18"/>
        <v>27872</v>
      </c>
      <c r="H75" s="319">
        <f t="shared" si="18"/>
        <v>15569</v>
      </c>
      <c r="I75" s="319">
        <f t="shared" si="18"/>
        <v>13915</v>
      </c>
      <c r="J75" s="319">
        <f t="shared" si="18"/>
        <v>4272</v>
      </c>
      <c r="K75" s="319">
        <f t="shared" si="18"/>
        <v>10295</v>
      </c>
    </row>
  </sheetData>
  <mergeCells count="4">
    <mergeCell ref="B20:K20"/>
    <mergeCell ref="B1:K1"/>
    <mergeCell ref="B39:K39"/>
    <mergeCell ref="B59:K59"/>
  </mergeCells>
  <printOptions/>
  <pageMargins left="0.75" right="0.75" top="1" bottom="1" header="0" footer="0"/>
  <pageSetup horizontalDpi="600" verticalDpi="600" orientation="landscape" r:id="rId1"/>
  <rowBreaks count="3" manualBreakCount="3">
    <brk id="18" max="255" man="1"/>
    <brk id="37" max="255" man="1"/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8"/>
  <sheetViews>
    <sheetView zoomScale="75" zoomScaleNormal="75" workbookViewId="0" topLeftCell="K1">
      <selection activeCell="D4" sqref="D4:W4"/>
    </sheetView>
  </sheetViews>
  <sheetFormatPr defaultColWidth="11.421875" defaultRowHeight="12.75"/>
  <cols>
    <col min="1" max="1" width="11.140625" style="127" customWidth="1"/>
    <col min="2" max="2" width="15.57421875" style="128" customWidth="1"/>
    <col min="3" max="23" width="11.28125" style="127" customWidth="1"/>
    <col min="24" max="16384" width="15.57421875" style="127" customWidth="1"/>
  </cols>
  <sheetData>
    <row r="1" spans="1:14" s="113" customFormat="1" ht="18.75" customHeight="1">
      <c r="A1" s="113" t="s">
        <v>112</v>
      </c>
      <c r="B1" s="114"/>
      <c r="N1" s="113" t="s">
        <v>112</v>
      </c>
    </row>
    <row r="2" spans="1:23" s="65" customFormat="1" ht="12.75" customHeight="1">
      <c r="A2" s="281" t="s">
        <v>92</v>
      </c>
      <c r="B2" s="269" t="s">
        <v>44</v>
      </c>
      <c r="C2" s="271" t="s">
        <v>2</v>
      </c>
      <c r="D2" s="278" t="s">
        <v>93</v>
      </c>
      <c r="E2" s="279"/>
      <c r="F2" s="279"/>
      <c r="G2" s="279"/>
      <c r="H2" s="279"/>
      <c r="I2" s="279"/>
      <c r="J2" s="279"/>
      <c r="K2" s="279"/>
      <c r="L2" s="279"/>
      <c r="M2" s="280"/>
      <c r="N2" s="278" t="s">
        <v>94</v>
      </c>
      <c r="O2" s="279"/>
      <c r="P2" s="279"/>
      <c r="Q2" s="279"/>
      <c r="R2" s="279"/>
      <c r="S2" s="279"/>
      <c r="T2" s="279"/>
      <c r="U2" s="279"/>
      <c r="V2" s="279"/>
      <c r="W2" s="280"/>
    </row>
    <row r="3" spans="1:23" s="111" customFormat="1" ht="39" customHeight="1">
      <c r="A3" s="281"/>
      <c r="B3" s="270"/>
      <c r="C3" s="271"/>
      <c r="D3" s="112" t="s">
        <v>95</v>
      </c>
      <c r="E3" s="112" t="s">
        <v>96</v>
      </c>
      <c r="F3" s="112" t="s">
        <v>97</v>
      </c>
      <c r="G3" s="112" t="s">
        <v>98</v>
      </c>
      <c r="H3" s="112" t="s">
        <v>99</v>
      </c>
      <c r="I3" s="112" t="s">
        <v>100</v>
      </c>
      <c r="J3" s="112" t="s">
        <v>101</v>
      </c>
      <c r="K3" s="112" t="s">
        <v>102</v>
      </c>
      <c r="L3" s="112" t="s">
        <v>103</v>
      </c>
      <c r="M3" s="112" t="s">
        <v>104</v>
      </c>
      <c r="N3" s="112" t="s">
        <v>95</v>
      </c>
      <c r="O3" s="112" t="s">
        <v>96</v>
      </c>
      <c r="P3" s="112" t="s">
        <v>97</v>
      </c>
      <c r="Q3" s="112" t="s">
        <v>98</v>
      </c>
      <c r="R3" s="112" t="s">
        <v>99</v>
      </c>
      <c r="S3" s="112" t="s">
        <v>100</v>
      </c>
      <c r="T3" s="112" t="s">
        <v>101</v>
      </c>
      <c r="U3" s="112" t="s">
        <v>102</v>
      </c>
      <c r="V3" s="112" t="s">
        <v>103</v>
      </c>
      <c r="W3" s="112" t="s">
        <v>104</v>
      </c>
    </row>
    <row r="4" spans="1:23" s="117" customFormat="1" ht="12.75" customHeight="1">
      <c r="A4" s="272" t="s">
        <v>106</v>
      </c>
      <c r="B4" s="115" t="s">
        <v>38</v>
      </c>
      <c r="C4" s="116">
        <f aca="true" t="shared" si="0" ref="C4:C28">SUM(D4:W4)</f>
        <v>291227</v>
      </c>
      <c r="D4" s="116">
        <v>10946</v>
      </c>
      <c r="E4" s="116">
        <v>17452</v>
      </c>
      <c r="F4" s="116">
        <v>84720</v>
      </c>
      <c r="G4" s="116">
        <v>25402</v>
      </c>
      <c r="H4" s="116">
        <v>9613</v>
      </c>
      <c r="I4" s="116">
        <v>3147</v>
      </c>
      <c r="J4" s="116">
        <v>14099</v>
      </c>
      <c r="K4" s="116">
        <v>2468</v>
      </c>
      <c r="L4" s="116">
        <v>3922</v>
      </c>
      <c r="M4" s="116">
        <v>983</v>
      </c>
      <c r="N4" s="116">
        <v>981</v>
      </c>
      <c r="O4" s="116">
        <v>0</v>
      </c>
      <c r="P4" s="116">
        <v>3755</v>
      </c>
      <c r="Q4" s="116">
        <v>42461</v>
      </c>
      <c r="R4" s="116">
        <v>23183</v>
      </c>
      <c r="S4" s="116">
        <v>5097</v>
      </c>
      <c r="T4" s="116">
        <v>21857</v>
      </c>
      <c r="U4" s="116">
        <v>9421</v>
      </c>
      <c r="V4" s="116">
        <v>10100</v>
      </c>
      <c r="W4" s="116">
        <v>1620</v>
      </c>
    </row>
    <row r="5" spans="1:23" s="117" customFormat="1" ht="11.25">
      <c r="A5" s="273"/>
      <c r="B5" s="115" t="s">
        <v>105</v>
      </c>
      <c r="C5" s="116">
        <f t="shared" si="0"/>
        <v>745</v>
      </c>
      <c r="D5" s="116">
        <v>72</v>
      </c>
      <c r="E5" s="116">
        <v>673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116">
        <v>0</v>
      </c>
      <c r="L5" s="116">
        <v>0</v>
      </c>
      <c r="M5" s="116">
        <v>0</v>
      </c>
      <c r="N5" s="116">
        <v>0</v>
      </c>
      <c r="O5" s="116">
        <v>0</v>
      </c>
      <c r="P5" s="116">
        <v>0</v>
      </c>
      <c r="Q5" s="116">
        <v>0</v>
      </c>
      <c r="R5" s="116">
        <v>0</v>
      </c>
      <c r="S5" s="116">
        <v>0</v>
      </c>
      <c r="T5" s="116">
        <v>0</v>
      </c>
      <c r="U5" s="116">
        <v>0</v>
      </c>
      <c r="V5" s="116">
        <v>0</v>
      </c>
      <c r="W5" s="116">
        <v>0</v>
      </c>
    </row>
    <row r="6" spans="1:23" s="117" customFormat="1" ht="12" customHeight="1">
      <c r="A6" s="273"/>
      <c r="B6" s="115" t="s">
        <v>89</v>
      </c>
      <c r="C6" s="116">
        <f t="shared" si="0"/>
        <v>81179</v>
      </c>
      <c r="D6" s="116">
        <v>5043</v>
      </c>
      <c r="E6" s="116">
        <v>16779</v>
      </c>
      <c r="F6" s="116">
        <v>59239</v>
      </c>
      <c r="G6" s="116">
        <v>6</v>
      </c>
      <c r="H6" s="116">
        <v>9</v>
      </c>
      <c r="I6" s="116">
        <v>4</v>
      </c>
      <c r="J6" s="116">
        <v>14</v>
      </c>
      <c r="K6" s="116">
        <v>2</v>
      </c>
      <c r="L6" s="116">
        <v>3</v>
      </c>
      <c r="M6" s="116">
        <v>0</v>
      </c>
      <c r="N6" s="116">
        <v>3</v>
      </c>
      <c r="O6" s="116">
        <v>0</v>
      </c>
      <c r="P6" s="116">
        <v>9</v>
      </c>
      <c r="Q6" s="116">
        <v>28</v>
      </c>
      <c r="R6" s="116">
        <v>19</v>
      </c>
      <c r="S6" s="116">
        <v>3</v>
      </c>
      <c r="T6" s="116">
        <v>11</v>
      </c>
      <c r="U6" s="116">
        <v>2</v>
      </c>
      <c r="V6" s="116">
        <v>5</v>
      </c>
      <c r="W6" s="116">
        <v>0</v>
      </c>
    </row>
    <row r="7" spans="1:23" s="117" customFormat="1" ht="12" customHeight="1">
      <c r="A7" s="273"/>
      <c r="B7" s="115" t="s">
        <v>90</v>
      </c>
      <c r="C7" s="116">
        <f t="shared" si="0"/>
        <v>111224</v>
      </c>
      <c r="D7" s="116">
        <v>3064</v>
      </c>
      <c r="E7" s="116">
        <v>0</v>
      </c>
      <c r="F7" s="116">
        <v>12767</v>
      </c>
      <c r="G7" s="116">
        <v>20797</v>
      </c>
      <c r="H7" s="116">
        <v>5698</v>
      </c>
      <c r="I7" s="116">
        <v>1429</v>
      </c>
      <c r="J7" s="116">
        <v>6131</v>
      </c>
      <c r="K7" s="116">
        <v>1019</v>
      </c>
      <c r="L7" s="116">
        <v>1786</v>
      </c>
      <c r="M7" s="116">
        <v>475</v>
      </c>
      <c r="N7" s="116">
        <v>451</v>
      </c>
      <c r="O7" s="116">
        <v>0</v>
      </c>
      <c r="P7" s="116">
        <v>1829</v>
      </c>
      <c r="Q7" s="116">
        <v>35435</v>
      </c>
      <c r="R7" s="116">
        <v>8072</v>
      </c>
      <c r="S7" s="116">
        <v>1599</v>
      </c>
      <c r="T7" s="116">
        <v>5384</v>
      </c>
      <c r="U7" s="116">
        <v>2337</v>
      </c>
      <c r="V7" s="116">
        <v>2505</v>
      </c>
      <c r="W7" s="116">
        <v>446</v>
      </c>
    </row>
    <row r="8" spans="1:23" s="117" customFormat="1" ht="12.75" customHeight="1">
      <c r="A8" s="274"/>
      <c r="B8" s="115" t="s">
        <v>91</v>
      </c>
      <c r="C8" s="116">
        <f t="shared" si="0"/>
        <v>98079</v>
      </c>
      <c r="D8" s="116">
        <v>2767</v>
      </c>
      <c r="E8" s="116">
        <v>0</v>
      </c>
      <c r="F8" s="116">
        <v>12714</v>
      </c>
      <c r="G8" s="116">
        <v>4599</v>
      </c>
      <c r="H8" s="116">
        <v>3906</v>
      </c>
      <c r="I8" s="116">
        <v>1714</v>
      </c>
      <c r="J8" s="116">
        <v>7954</v>
      </c>
      <c r="K8" s="116">
        <v>1447</v>
      </c>
      <c r="L8" s="116">
        <v>2133</v>
      </c>
      <c r="M8" s="116">
        <v>508</v>
      </c>
      <c r="N8" s="116">
        <v>527</v>
      </c>
      <c r="O8" s="116">
        <v>0</v>
      </c>
      <c r="P8" s="116">
        <v>1917</v>
      </c>
      <c r="Q8" s="116">
        <v>6998</v>
      </c>
      <c r="R8" s="116">
        <v>15092</v>
      </c>
      <c r="S8" s="116">
        <v>3495</v>
      </c>
      <c r="T8" s="116">
        <v>16462</v>
      </c>
      <c r="U8" s="116">
        <v>7082</v>
      </c>
      <c r="V8" s="116">
        <v>7590</v>
      </c>
      <c r="W8" s="116">
        <v>1174</v>
      </c>
    </row>
    <row r="9" spans="1:23" s="117" customFormat="1" ht="16.5" customHeight="1">
      <c r="A9" s="272" t="s">
        <v>6</v>
      </c>
      <c r="B9" s="115" t="s">
        <v>38</v>
      </c>
      <c r="C9" s="116">
        <f t="shared" si="0"/>
        <v>68247</v>
      </c>
      <c r="D9" s="116">
        <v>2911</v>
      </c>
      <c r="E9" s="116">
        <v>3955</v>
      </c>
      <c r="F9" s="116">
        <v>19898</v>
      </c>
      <c r="G9" s="116">
        <v>6780</v>
      </c>
      <c r="H9" s="116">
        <v>2340</v>
      </c>
      <c r="I9" s="116">
        <v>637</v>
      </c>
      <c r="J9" s="116">
        <v>3001</v>
      </c>
      <c r="K9" s="116">
        <v>467</v>
      </c>
      <c r="L9" s="116">
        <v>965</v>
      </c>
      <c r="M9" s="116">
        <v>226</v>
      </c>
      <c r="N9" s="116">
        <v>243</v>
      </c>
      <c r="O9" s="116">
        <v>0</v>
      </c>
      <c r="P9" s="116">
        <v>1057</v>
      </c>
      <c r="Q9" s="116">
        <v>11284</v>
      </c>
      <c r="R9" s="116">
        <v>4831</v>
      </c>
      <c r="S9" s="116">
        <v>1125</v>
      </c>
      <c r="T9" s="116">
        <v>4255</v>
      </c>
      <c r="U9" s="116">
        <v>1714</v>
      </c>
      <c r="V9" s="116">
        <v>2174</v>
      </c>
      <c r="W9" s="116">
        <v>384</v>
      </c>
    </row>
    <row r="10" spans="1:23" s="117" customFormat="1" ht="12" customHeight="1">
      <c r="A10" s="273"/>
      <c r="B10" s="115" t="s">
        <v>105</v>
      </c>
      <c r="C10" s="116">
        <f t="shared" si="0"/>
        <v>165</v>
      </c>
      <c r="D10" s="116">
        <v>26</v>
      </c>
      <c r="E10" s="116">
        <v>139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</row>
    <row r="11" spans="1:23" s="117" customFormat="1" ht="12" customHeight="1">
      <c r="A11" s="273"/>
      <c r="B11" s="115" t="s">
        <v>89</v>
      </c>
      <c r="C11" s="116">
        <f t="shared" si="0"/>
        <v>18716</v>
      </c>
      <c r="D11" s="116">
        <v>1405</v>
      </c>
      <c r="E11" s="116">
        <v>3816</v>
      </c>
      <c r="F11" s="116">
        <v>13483</v>
      </c>
      <c r="G11" s="116">
        <v>0</v>
      </c>
      <c r="H11" s="116">
        <v>0</v>
      </c>
      <c r="I11" s="116">
        <v>0</v>
      </c>
      <c r="J11" s="116">
        <v>0</v>
      </c>
      <c r="K11" s="116">
        <v>1</v>
      </c>
      <c r="L11" s="116">
        <v>3</v>
      </c>
      <c r="M11" s="116">
        <v>0</v>
      </c>
      <c r="N11" s="116">
        <v>2</v>
      </c>
      <c r="O11" s="116">
        <v>0</v>
      </c>
      <c r="P11" s="116">
        <v>0</v>
      </c>
      <c r="Q11" s="116">
        <v>4</v>
      </c>
      <c r="R11" s="116">
        <v>1</v>
      </c>
      <c r="S11" s="116">
        <v>1</v>
      </c>
      <c r="T11" s="116">
        <v>0</v>
      </c>
      <c r="U11" s="116">
        <v>0</v>
      </c>
      <c r="V11" s="116">
        <v>0</v>
      </c>
      <c r="W11" s="116">
        <v>0</v>
      </c>
    </row>
    <row r="12" spans="1:23" s="117" customFormat="1" ht="12.75" customHeight="1">
      <c r="A12" s="273"/>
      <c r="B12" s="115" t="s">
        <v>90</v>
      </c>
      <c r="C12" s="116">
        <f t="shared" si="0"/>
        <v>27587</v>
      </c>
      <c r="D12" s="116">
        <v>769</v>
      </c>
      <c r="E12" s="116">
        <v>0</v>
      </c>
      <c r="F12" s="116">
        <v>3260</v>
      </c>
      <c r="G12" s="116">
        <v>5565</v>
      </c>
      <c r="H12" s="116">
        <v>1435</v>
      </c>
      <c r="I12" s="116">
        <v>313</v>
      </c>
      <c r="J12" s="116">
        <v>1335</v>
      </c>
      <c r="K12" s="116">
        <v>175</v>
      </c>
      <c r="L12" s="116">
        <v>449</v>
      </c>
      <c r="M12" s="116">
        <v>111</v>
      </c>
      <c r="N12" s="116">
        <v>110</v>
      </c>
      <c r="O12" s="116">
        <v>0</v>
      </c>
      <c r="P12" s="116">
        <v>467</v>
      </c>
      <c r="Q12" s="116">
        <v>9505</v>
      </c>
      <c r="R12" s="116">
        <v>1571</v>
      </c>
      <c r="S12" s="116">
        <v>335</v>
      </c>
      <c r="T12" s="116">
        <v>1122</v>
      </c>
      <c r="U12" s="116">
        <v>424</v>
      </c>
      <c r="V12" s="116">
        <v>539</v>
      </c>
      <c r="W12" s="116">
        <v>102</v>
      </c>
    </row>
    <row r="13" spans="1:23" s="117" customFormat="1" ht="11.25">
      <c r="A13" s="274"/>
      <c r="B13" s="115" t="s">
        <v>91</v>
      </c>
      <c r="C13" s="116">
        <f t="shared" si="0"/>
        <v>21779</v>
      </c>
      <c r="D13" s="116">
        <v>711</v>
      </c>
      <c r="E13" s="116">
        <v>0</v>
      </c>
      <c r="F13" s="116">
        <v>3155</v>
      </c>
      <c r="G13" s="116">
        <v>1215</v>
      </c>
      <c r="H13" s="116">
        <v>905</v>
      </c>
      <c r="I13" s="116">
        <v>324</v>
      </c>
      <c r="J13" s="116">
        <v>1666</v>
      </c>
      <c r="K13" s="116">
        <v>291</v>
      </c>
      <c r="L13" s="116">
        <v>513</v>
      </c>
      <c r="M13" s="116">
        <v>115</v>
      </c>
      <c r="N13" s="116">
        <v>131</v>
      </c>
      <c r="O13" s="116">
        <v>0</v>
      </c>
      <c r="P13" s="116">
        <v>590</v>
      </c>
      <c r="Q13" s="116">
        <v>1775</v>
      </c>
      <c r="R13" s="116">
        <v>3259</v>
      </c>
      <c r="S13" s="116">
        <v>789</v>
      </c>
      <c r="T13" s="116">
        <v>3133</v>
      </c>
      <c r="U13" s="116">
        <v>1290</v>
      </c>
      <c r="V13" s="116">
        <v>1635</v>
      </c>
      <c r="W13" s="116">
        <v>282</v>
      </c>
    </row>
    <row r="14" spans="1:23" s="117" customFormat="1" ht="14.25" customHeight="1">
      <c r="A14" s="272" t="s">
        <v>7</v>
      </c>
      <c r="B14" s="115" t="s">
        <v>38</v>
      </c>
      <c r="C14" s="116">
        <f t="shared" si="0"/>
        <v>52144</v>
      </c>
      <c r="D14" s="116">
        <v>2318</v>
      </c>
      <c r="E14" s="116">
        <v>2839</v>
      </c>
      <c r="F14" s="116">
        <v>14978</v>
      </c>
      <c r="G14" s="116">
        <v>6949</v>
      </c>
      <c r="H14" s="116">
        <v>1817</v>
      </c>
      <c r="I14" s="116">
        <v>509</v>
      </c>
      <c r="J14" s="116">
        <v>2486</v>
      </c>
      <c r="K14" s="116">
        <v>333</v>
      </c>
      <c r="L14" s="116">
        <v>909</v>
      </c>
      <c r="M14" s="116">
        <v>218</v>
      </c>
      <c r="N14" s="116">
        <v>292</v>
      </c>
      <c r="O14" s="116">
        <v>0</v>
      </c>
      <c r="P14" s="116">
        <v>915</v>
      </c>
      <c r="Q14" s="116">
        <v>8314</v>
      </c>
      <c r="R14" s="116">
        <v>3123</v>
      </c>
      <c r="S14" s="116">
        <v>751</v>
      </c>
      <c r="T14" s="116">
        <v>2609</v>
      </c>
      <c r="U14" s="116">
        <v>939</v>
      </c>
      <c r="V14" s="116">
        <v>1523</v>
      </c>
      <c r="W14" s="116">
        <v>322</v>
      </c>
    </row>
    <row r="15" spans="1:23" s="117" customFormat="1" ht="12" customHeight="1">
      <c r="A15" s="273"/>
      <c r="B15" s="115" t="s">
        <v>105</v>
      </c>
      <c r="C15" s="116">
        <f t="shared" si="0"/>
        <v>133</v>
      </c>
      <c r="D15" s="116">
        <v>14</v>
      </c>
      <c r="E15" s="116">
        <v>119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</row>
    <row r="16" spans="1:23" s="117" customFormat="1" ht="12.75" customHeight="1">
      <c r="A16" s="273"/>
      <c r="B16" s="115" t="s">
        <v>89</v>
      </c>
      <c r="C16" s="116">
        <f t="shared" si="0"/>
        <v>13649</v>
      </c>
      <c r="D16" s="116">
        <v>1140</v>
      </c>
      <c r="E16" s="116">
        <v>2720</v>
      </c>
      <c r="F16" s="116">
        <v>9769</v>
      </c>
      <c r="G16" s="116">
        <v>1</v>
      </c>
      <c r="H16" s="116">
        <v>4</v>
      </c>
      <c r="I16" s="116">
        <v>0</v>
      </c>
      <c r="J16" s="116">
        <v>1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2</v>
      </c>
      <c r="Q16" s="116">
        <v>5</v>
      </c>
      <c r="R16" s="116">
        <v>4</v>
      </c>
      <c r="S16" s="116">
        <v>0</v>
      </c>
      <c r="T16" s="116">
        <v>2</v>
      </c>
      <c r="U16" s="116">
        <v>0</v>
      </c>
      <c r="V16" s="116">
        <v>0</v>
      </c>
      <c r="W16" s="116">
        <v>1</v>
      </c>
    </row>
    <row r="17" spans="1:23" s="117" customFormat="1" ht="11.25">
      <c r="A17" s="273"/>
      <c r="B17" s="115" t="s">
        <v>90</v>
      </c>
      <c r="C17" s="116">
        <f t="shared" si="0"/>
        <v>22294</v>
      </c>
      <c r="D17" s="116">
        <v>599</v>
      </c>
      <c r="E17" s="116">
        <v>0</v>
      </c>
      <c r="F17" s="116">
        <v>2571</v>
      </c>
      <c r="G17" s="116">
        <v>5717</v>
      </c>
      <c r="H17" s="116">
        <v>1092</v>
      </c>
      <c r="I17" s="116">
        <v>234</v>
      </c>
      <c r="J17" s="116">
        <v>1136</v>
      </c>
      <c r="K17" s="116">
        <v>138</v>
      </c>
      <c r="L17" s="116">
        <v>499</v>
      </c>
      <c r="M17" s="116">
        <v>119</v>
      </c>
      <c r="N17" s="116">
        <v>132</v>
      </c>
      <c r="O17" s="116">
        <v>0</v>
      </c>
      <c r="P17" s="116">
        <v>427</v>
      </c>
      <c r="Q17" s="116">
        <v>6993</v>
      </c>
      <c r="R17" s="116">
        <v>955</v>
      </c>
      <c r="S17" s="116">
        <v>249</v>
      </c>
      <c r="T17" s="116">
        <v>686</v>
      </c>
      <c r="U17" s="116">
        <v>268</v>
      </c>
      <c r="V17" s="116">
        <v>371</v>
      </c>
      <c r="W17" s="116">
        <v>108</v>
      </c>
    </row>
    <row r="18" spans="1:23" s="117" customFormat="1" ht="12" customHeight="1">
      <c r="A18" s="274"/>
      <c r="B18" s="115" t="s">
        <v>91</v>
      </c>
      <c r="C18" s="116">
        <f t="shared" si="0"/>
        <v>16068</v>
      </c>
      <c r="D18" s="116">
        <v>565</v>
      </c>
      <c r="E18" s="116">
        <v>0</v>
      </c>
      <c r="F18" s="116">
        <v>2638</v>
      </c>
      <c r="G18" s="116">
        <v>1231</v>
      </c>
      <c r="H18" s="116">
        <v>721</v>
      </c>
      <c r="I18" s="116">
        <v>275</v>
      </c>
      <c r="J18" s="116">
        <v>1349</v>
      </c>
      <c r="K18" s="116">
        <v>195</v>
      </c>
      <c r="L18" s="116">
        <v>410</v>
      </c>
      <c r="M18" s="116">
        <v>99</v>
      </c>
      <c r="N18" s="116">
        <v>160</v>
      </c>
      <c r="O18" s="116">
        <v>0</v>
      </c>
      <c r="P18" s="116">
        <v>486</v>
      </c>
      <c r="Q18" s="116">
        <v>1316</v>
      </c>
      <c r="R18" s="116">
        <v>2164</v>
      </c>
      <c r="S18" s="116">
        <v>502</v>
      </c>
      <c r="T18" s="116">
        <v>1921</v>
      </c>
      <c r="U18" s="116">
        <v>671</v>
      </c>
      <c r="V18" s="116">
        <v>1152</v>
      </c>
      <c r="W18" s="116">
        <v>213</v>
      </c>
    </row>
    <row r="19" spans="1:23" s="117" customFormat="1" ht="13.5" customHeight="1">
      <c r="A19" s="272" t="s">
        <v>54</v>
      </c>
      <c r="B19" s="115" t="s">
        <v>38</v>
      </c>
      <c r="C19" s="116">
        <f t="shared" si="0"/>
        <v>15160</v>
      </c>
      <c r="D19" s="116">
        <v>735</v>
      </c>
      <c r="E19" s="116">
        <v>807</v>
      </c>
      <c r="F19" s="116">
        <v>4376</v>
      </c>
      <c r="G19" s="116">
        <v>2877</v>
      </c>
      <c r="H19" s="116">
        <v>478</v>
      </c>
      <c r="I19" s="116">
        <v>139</v>
      </c>
      <c r="J19" s="116">
        <v>874</v>
      </c>
      <c r="K19" s="116">
        <v>103</v>
      </c>
      <c r="L19" s="116">
        <v>364</v>
      </c>
      <c r="M19" s="116">
        <v>87</v>
      </c>
      <c r="N19" s="116">
        <v>88</v>
      </c>
      <c r="O19" s="116">
        <v>0</v>
      </c>
      <c r="P19" s="116">
        <v>253</v>
      </c>
      <c r="Q19" s="116">
        <v>1943</v>
      </c>
      <c r="R19" s="116">
        <v>633</v>
      </c>
      <c r="S19" s="116">
        <v>129</v>
      </c>
      <c r="T19" s="116">
        <v>597</v>
      </c>
      <c r="U19" s="116">
        <v>163</v>
      </c>
      <c r="V19" s="116">
        <v>431</v>
      </c>
      <c r="W19" s="116">
        <v>83</v>
      </c>
    </row>
    <row r="20" spans="1:23" s="117" customFormat="1" ht="12.75" customHeight="1">
      <c r="A20" s="273"/>
      <c r="B20" s="115" t="s">
        <v>105</v>
      </c>
      <c r="C20" s="116">
        <f t="shared" si="0"/>
        <v>43</v>
      </c>
      <c r="D20" s="116">
        <v>6</v>
      </c>
      <c r="E20" s="116">
        <v>37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</row>
    <row r="21" spans="1:23" s="117" customFormat="1" ht="11.25">
      <c r="A21" s="273"/>
      <c r="B21" s="115" t="s">
        <v>89</v>
      </c>
      <c r="C21" s="116">
        <f t="shared" si="0"/>
        <v>3808</v>
      </c>
      <c r="D21" s="116">
        <v>332</v>
      </c>
      <c r="E21" s="116">
        <v>770</v>
      </c>
      <c r="F21" s="116">
        <v>2703</v>
      </c>
      <c r="G21" s="116">
        <v>0</v>
      </c>
      <c r="H21" s="116">
        <v>0</v>
      </c>
      <c r="I21" s="116">
        <v>0</v>
      </c>
      <c r="J21" s="116">
        <v>1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1</v>
      </c>
      <c r="R21" s="116">
        <v>1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</row>
    <row r="22" spans="1:23" s="117" customFormat="1" ht="12" customHeight="1">
      <c r="A22" s="273"/>
      <c r="B22" s="115" t="s">
        <v>90</v>
      </c>
      <c r="C22" s="116">
        <f t="shared" si="0"/>
        <v>6829</v>
      </c>
      <c r="D22" s="116">
        <v>217</v>
      </c>
      <c r="E22" s="116">
        <v>0</v>
      </c>
      <c r="F22" s="116">
        <v>834</v>
      </c>
      <c r="G22" s="116">
        <v>2375</v>
      </c>
      <c r="H22" s="116">
        <v>290</v>
      </c>
      <c r="I22" s="116">
        <v>68</v>
      </c>
      <c r="J22" s="116">
        <v>411</v>
      </c>
      <c r="K22" s="116">
        <v>44</v>
      </c>
      <c r="L22" s="116">
        <v>215</v>
      </c>
      <c r="M22" s="116">
        <v>58</v>
      </c>
      <c r="N22" s="116">
        <v>38</v>
      </c>
      <c r="O22" s="116">
        <v>0</v>
      </c>
      <c r="P22" s="116">
        <v>109</v>
      </c>
      <c r="Q22" s="116">
        <v>1596</v>
      </c>
      <c r="R22" s="116">
        <v>161</v>
      </c>
      <c r="S22" s="116">
        <v>49</v>
      </c>
      <c r="T22" s="116">
        <v>173</v>
      </c>
      <c r="U22" s="116">
        <v>30</v>
      </c>
      <c r="V22" s="116">
        <v>134</v>
      </c>
      <c r="W22" s="116">
        <v>27</v>
      </c>
    </row>
    <row r="23" spans="1:23" s="117" customFormat="1" ht="12" customHeight="1">
      <c r="A23" s="274"/>
      <c r="B23" s="115" t="s">
        <v>91</v>
      </c>
      <c r="C23" s="116">
        <f t="shared" si="0"/>
        <v>4480</v>
      </c>
      <c r="D23" s="116">
        <v>180</v>
      </c>
      <c r="E23" s="116">
        <v>0</v>
      </c>
      <c r="F23" s="116">
        <v>839</v>
      </c>
      <c r="G23" s="116">
        <v>502</v>
      </c>
      <c r="H23" s="116">
        <v>188</v>
      </c>
      <c r="I23" s="116">
        <v>71</v>
      </c>
      <c r="J23" s="116">
        <v>462</v>
      </c>
      <c r="K23" s="116">
        <v>59</v>
      </c>
      <c r="L23" s="116">
        <v>149</v>
      </c>
      <c r="M23" s="116">
        <v>29</v>
      </c>
      <c r="N23" s="116">
        <v>50</v>
      </c>
      <c r="O23" s="116">
        <v>0</v>
      </c>
      <c r="P23" s="116">
        <v>144</v>
      </c>
      <c r="Q23" s="116">
        <v>346</v>
      </c>
      <c r="R23" s="116">
        <v>471</v>
      </c>
      <c r="S23" s="116">
        <v>80</v>
      </c>
      <c r="T23" s="116">
        <v>424</v>
      </c>
      <c r="U23" s="116">
        <v>133</v>
      </c>
      <c r="V23" s="116">
        <v>297</v>
      </c>
      <c r="W23" s="116">
        <v>56</v>
      </c>
    </row>
    <row r="24" spans="1:23" s="117" customFormat="1" ht="12.75" customHeight="1">
      <c r="A24" s="272" t="s">
        <v>107</v>
      </c>
      <c r="B24" s="115" t="s">
        <v>38</v>
      </c>
      <c r="C24" s="116">
        <f t="shared" si="0"/>
        <v>6812</v>
      </c>
      <c r="D24" s="116">
        <v>360</v>
      </c>
      <c r="E24" s="116">
        <v>368</v>
      </c>
      <c r="F24" s="116">
        <v>2033</v>
      </c>
      <c r="G24" s="116">
        <v>1456</v>
      </c>
      <c r="H24" s="116">
        <v>192</v>
      </c>
      <c r="I24" s="116">
        <v>51</v>
      </c>
      <c r="J24" s="116">
        <v>377</v>
      </c>
      <c r="K24" s="116">
        <v>31</v>
      </c>
      <c r="L24" s="116">
        <v>209</v>
      </c>
      <c r="M24" s="116">
        <v>37</v>
      </c>
      <c r="N24" s="116">
        <v>44</v>
      </c>
      <c r="O24" s="116">
        <v>0</v>
      </c>
      <c r="P24" s="116">
        <v>113</v>
      </c>
      <c r="Q24" s="116">
        <v>769</v>
      </c>
      <c r="R24" s="116">
        <v>246</v>
      </c>
      <c r="S24" s="116">
        <v>49</v>
      </c>
      <c r="T24" s="116">
        <v>166</v>
      </c>
      <c r="U24" s="116">
        <v>45</v>
      </c>
      <c r="V24" s="116">
        <v>215</v>
      </c>
      <c r="W24" s="116">
        <v>51</v>
      </c>
    </row>
    <row r="25" spans="1:23" s="117" customFormat="1" ht="11.25">
      <c r="A25" s="273"/>
      <c r="B25" s="115" t="s">
        <v>105</v>
      </c>
      <c r="C25" s="116">
        <f t="shared" si="0"/>
        <v>29</v>
      </c>
      <c r="D25" s="116">
        <v>7</v>
      </c>
      <c r="E25" s="116">
        <v>22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</row>
    <row r="26" spans="1:23" s="117" customFormat="1" ht="12" customHeight="1">
      <c r="A26" s="273"/>
      <c r="B26" s="115" t="s">
        <v>89</v>
      </c>
      <c r="C26" s="116">
        <f t="shared" si="0"/>
        <v>1713</v>
      </c>
      <c r="D26" s="116">
        <v>159</v>
      </c>
      <c r="E26" s="116">
        <v>346</v>
      </c>
      <c r="F26" s="116">
        <v>1207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1</v>
      </c>
      <c r="U26" s="116">
        <v>0</v>
      </c>
      <c r="V26" s="116">
        <v>0</v>
      </c>
      <c r="W26" s="116">
        <v>0</v>
      </c>
    </row>
    <row r="27" spans="1:23" s="117" customFormat="1" ht="12" customHeight="1">
      <c r="A27" s="273"/>
      <c r="B27" s="115" t="s">
        <v>90</v>
      </c>
      <c r="C27" s="116">
        <f t="shared" si="0"/>
        <v>3141</v>
      </c>
      <c r="D27" s="116">
        <v>107</v>
      </c>
      <c r="E27" s="116">
        <v>0</v>
      </c>
      <c r="F27" s="116">
        <v>418</v>
      </c>
      <c r="G27" s="116">
        <v>1212</v>
      </c>
      <c r="H27" s="116">
        <v>120</v>
      </c>
      <c r="I27" s="116">
        <v>29</v>
      </c>
      <c r="J27" s="116">
        <v>183</v>
      </c>
      <c r="K27" s="116">
        <v>14</v>
      </c>
      <c r="L27" s="116">
        <v>106</v>
      </c>
      <c r="M27" s="116">
        <v>22</v>
      </c>
      <c r="N27" s="116">
        <v>18</v>
      </c>
      <c r="O27" s="116">
        <v>0</v>
      </c>
      <c r="P27" s="116">
        <v>45</v>
      </c>
      <c r="Q27" s="116">
        <v>650</v>
      </c>
      <c r="R27" s="116">
        <v>60</v>
      </c>
      <c r="S27" s="116">
        <v>16</v>
      </c>
      <c r="T27" s="116">
        <v>50</v>
      </c>
      <c r="U27" s="116">
        <v>12</v>
      </c>
      <c r="V27" s="116">
        <v>59</v>
      </c>
      <c r="W27" s="116">
        <v>20</v>
      </c>
    </row>
    <row r="28" spans="1:23" s="117" customFormat="1" ht="12.75" customHeight="1">
      <c r="A28" s="274"/>
      <c r="B28" s="115" t="s">
        <v>91</v>
      </c>
      <c r="C28" s="116">
        <f t="shared" si="0"/>
        <v>1929</v>
      </c>
      <c r="D28" s="116">
        <v>87</v>
      </c>
      <c r="E28" s="116">
        <v>0</v>
      </c>
      <c r="F28" s="116">
        <v>408</v>
      </c>
      <c r="G28" s="116">
        <v>244</v>
      </c>
      <c r="H28" s="116">
        <v>72</v>
      </c>
      <c r="I28" s="116">
        <v>22</v>
      </c>
      <c r="J28" s="116">
        <v>194</v>
      </c>
      <c r="K28" s="116">
        <v>17</v>
      </c>
      <c r="L28" s="116">
        <v>103</v>
      </c>
      <c r="M28" s="116">
        <v>15</v>
      </c>
      <c r="N28" s="116">
        <v>26</v>
      </c>
      <c r="O28" s="116">
        <v>0</v>
      </c>
      <c r="P28" s="116">
        <v>68</v>
      </c>
      <c r="Q28" s="116">
        <v>119</v>
      </c>
      <c r="R28" s="116">
        <v>186</v>
      </c>
      <c r="S28" s="116">
        <v>33</v>
      </c>
      <c r="T28" s="116">
        <v>115</v>
      </c>
      <c r="U28" s="116">
        <v>33</v>
      </c>
      <c r="V28" s="116">
        <v>156</v>
      </c>
      <c r="W28" s="116">
        <v>31</v>
      </c>
    </row>
    <row r="29" spans="1:23" s="117" customFormat="1" ht="12.75" customHeight="1">
      <c r="A29" s="275" t="s">
        <v>108</v>
      </c>
      <c r="B29" s="118" t="s">
        <v>38</v>
      </c>
      <c r="C29" s="119">
        <f aca="true" t="shared" si="1" ref="C29:W29">C24+C19+C14+C9+C4</f>
        <v>433590</v>
      </c>
      <c r="D29" s="119">
        <f t="shared" si="1"/>
        <v>17270</v>
      </c>
      <c r="E29" s="119">
        <f t="shared" si="1"/>
        <v>25421</v>
      </c>
      <c r="F29" s="119">
        <f t="shared" si="1"/>
        <v>126005</v>
      </c>
      <c r="G29" s="119">
        <f t="shared" si="1"/>
        <v>43464</v>
      </c>
      <c r="H29" s="119">
        <f t="shared" si="1"/>
        <v>14440</v>
      </c>
      <c r="I29" s="119">
        <f t="shared" si="1"/>
        <v>4483</v>
      </c>
      <c r="J29" s="119">
        <f t="shared" si="1"/>
        <v>20837</v>
      </c>
      <c r="K29" s="119">
        <f t="shared" si="1"/>
        <v>3402</v>
      </c>
      <c r="L29" s="119">
        <f t="shared" si="1"/>
        <v>6369</v>
      </c>
      <c r="M29" s="119">
        <f t="shared" si="1"/>
        <v>1551</v>
      </c>
      <c r="N29" s="119">
        <f t="shared" si="1"/>
        <v>1648</v>
      </c>
      <c r="O29" s="119">
        <f t="shared" si="1"/>
        <v>0</v>
      </c>
      <c r="P29" s="119">
        <f t="shared" si="1"/>
        <v>6093</v>
      </c>
      <c r="Q29" s="119">
        <f t="shared" si="1"/>
        <v>64771</v>
      </c>
      <c r="R29" s="119">
        <f t="shared" si="1"/>
        <v>32016</v>
      </c>
      <c r="S29" s="119">
        <f t="shared" si="1"/>
        <v>7151</v>
      </c>
      <c r="T29" s="119">
        <f t="shared" si="1"/>
        <v>29484</v>
      </c>
      <c r="U29" s="119">
        <f t="shared" si="1"/>
        <v>12282</v>
      </c>
      <c r="V29" s="119">
        <f t="shared" si="1"/>
        <v>14443</v>
      </c>
      <c r="W29" s="119">
        <f t="shared" si="1"/>
        <v>2460</v>
      </c>
    </row>
    <row r="30" spans="1:23" s="117" customFormat="1" ht="12" customHeight="1">
      <c r="A30" s="276"/>
      <c r="B30" s="118" t="s">
        <v>105</v>
      </c>
      <c r="C30" s="119">
        <f aca="true" t="shared" si="2" ref="C30:W30">C25+C20+C15+C10+C5</f>
        <v>1115</v>
      </c>
      <c r="D30" s="119">
        <f t="shared" si="2"/>
        <v>125</v>
      </c>
      <c r="E30" s="119">
        <f t="shared" si="2"/>
        <v>990</v>
      </c>
      <c r="F30" s="119">
        <f t="shared" si="2"/>
        <v>0</v>
      </c>
      <c r="G30" s="119">
        <f t="shared" si="2"/>
        <v>0</v>
      </c>
      <c r="H30" s="119">
        <f t="shared" si="2"/>
        <v>0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0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0</v>
      </c>
      <c r="Q30" s="119">
        <f t="shared" si="2"/>
        <v>0</v>
      </c>
      <c r="R30" s="119">
        <f t="shared" si="2"/>
        <v>0</v>
      </c>
      <c r="S30" s="119">
        <f t="shared" si="2"/>
        <v>0</v>
      </c>
      <c r="T30" s="119">
        <f t="shared" si="2"/>
        <v>0</v>
      </c>
      <c r="U30" s="119">
        <f t="shared" si="2"/>
        <v>0</v>
      </c>
      <c r="V30" s="119">
        <f t="shared" si="2"/>
        <v>0</v>
      </c>
      <c r="W30" s="119">
        <f t="shared" si="2"/>
        <v>0</v>
      </c>
    </row>
    <row r="31" spans="1:23" s="117" customFormat="1" ht="12" customHeight="1">
      <c r="A31" s="276"/>
      <c r="B31" s="118" t="s">
        <v>89</v>
      </c>
      <c r="C31" s="119">
        <f aca="true" t="shared" si="3" ref="C31:W31">C26+C21+C16+C11+C6</f>
        <v>119065</v>
      </c>
      <c r="D31" s="119">
        <f t="shared" si="3"/>
        <v>8079</v>
      </c>
      <c r="E31" s="119">
        <f t="shared" si="3"/>
        <v>24431</v>
      </c>
      <c r="F31" s="119">
        <f t="shared" si="3"/>
        <v>86401</v>
      </c>
      <c r="G31" s="119">
        <f t="shared" si="3"/>
        <v>7</v>
      </c>
      <c r="H31" s="119">
        <f t="shared" si="3"/>
        <v>13</v>
      </c>
      <c r="I31" s="119">
        <f t="shared" si="3"/>
        <v>4</v>
      </c>
      <c r="J31" s="119">
        <f t="shared" si="3"/>
        <v>16</v>
      </c>
      <c r="K31" s="119">
        <f t="shared" si="3"/>
        <v>3</v>
      </c>
      <c r="L31" s="119">
        <f t="shared" si="3"/>
        <v>6</v>
      </c>
      <c r="M31" s="119">
        <f t="shared" si="3"/>
        <v>0</v>
      </c>
      <c r="N31" s="119">
        <f t="shared" si="3"/>
        <v>5</v>
      </c>
      <c r="O31" s="119">
        <f t="shared" si="3"/>
        <v>0</v>
      </c>
      <c r="P31" s="119">
        <f t="shared" si="3"/>
        <v>11</v>
      </c>
      <c r="Q31" s="119">
        <f t="shared" si="3"/>
        <v>38</v>
      </c>
      <c r="R31" s="119">
        <f t="shared" si="3"/>
        <v>25</v>
      </c>
      <c r="S31" s="119">
        <f t="shared" si="3"/>
        <v>4</v>
      </c>
      <c r="T31" s="119">
        <f t="shared" si="3"/>
        <v>14</v>
      </c>
      <c r="U31" s="119">
        <f t="shared" si="3"/>
        <v>2</v>
      </c>
      <c r="V31" s="119">
        <f t="shared" si="3"/>
        <v>5</v>
      </c>
      <c r="W31" s="119">
        <f t="shared" si="3"/>
        <v>1</v>
      </c>
    </row>
    <row r="32" spans="1:23" s="117" customFormat="1" ht="12.75" customHeight="1">
      <c r="A32" s="276"/>
      <c r="B32" s="118" t="s">
        <v>90</v>
      </c>
      <c r="C32" s="119">
        <f aca="true" t="shared" si="4" ref="C32:W32">C27+C22+C17+C12+C7</f>
        <v>171075</v>
      </c>
      <c r="D32" s="119">
        <f t="shared" si="4"/>
        <v>4756</v>
      </c>
      <c r="E32" s="119">
        <f t="shared" si="4"/>
        <v>0</v>
      </c>
      <c r="F32" s="119">
        <f t="shared" si="4"/>
        <v>19850</v>
      </c>
      <c r="G32" s="119">
        <f t="shared" si="4"/>
        <v>35666</v>
      </c>
      <c r="H32" s="119">
        <f t="shared" si="4"/>
        <v>8635</v>
      </c>
      <c r="I32" s="119">
        <f t="shared" si="4"/>
        <v>2073</v>
      </c>
      <c r="J32" s="119">
        <f t="shared" si="4"/>
        <v>9196</v>
      </c>
      <c r="K32" s="119">
        <f t="shared" si="4"/>
        <v>1390</v>
      </c>
      <c r="L32" s="119">
        <f t="shared" si="4"/>
        <v>3055</v>
      </c>
      <c r="M32" s="119">
        <f t="shared" si="4"/>
        <v>785</v>
      </c>
      <c r="N32" s="119">
        <f t="shared" si="4"/>
        <v>749</v>
      </c>
      <c r="O32" s="119">
        <f t="shared" si="4"/>
        <v>0</v>
      </c>
      <c r="P32" s="119">
        <f t="shared" si="4"/>
        <v>2877</v>
      </c>
      <c r="Q32" s="119">
        <f t="shared" si="4"/>
        <v>54179</v>
      </c>
      <c r="R32" s="119">
        <f t="shared" si="4"/>
        <v>10819</v>
      </c>
      <c r="S32" s="119">
        <f t="shared" si="4"/>
        <v>2248</v>
      </c>
      <c r="T32" s="119">
        <f t="shared" si="4"/>
        <v>7415</v>
      </c>
      <c r="U32" s="119">
        <f t="shared" si="4"/>
        <v>3071</v>
      </c>
      <c r="V32" s="119">
        <f t="shared" si="4"/>
        <v>3608</v>
      </c>
      <c r="W32" s="119">
        <f t="shared" si="4"/>
        <v>703</v>
      </c>
    </row>
    <row r="33" spans="1:23" s="117" customFormat="1" ht="12.75" customHeight="1">
      <c r="A33" s="277"/>
      <c r="B33" s="118" t="s">
        <v>91</v>
      </c>
      <c r="C33" s="119">
        <f aca="true" t="shared" si="5" ref="C33:W33">C28+C23+C18+C13+C8</f>
        <v>142335</v>
      </c>
      <c r="D33" s="119">
        <f t="shared" si="5"/>
        <v>4310</v>
      </c>
      <c r="E33" s="119">
        <f t="shared" si="5"/>
        <v>0</v>
      </c>
      <c r="F33" s="119">
        <f t="shared" si="5"/>
        <v>19754</v>
      </c>
      <c r="G33" s="119">
        <f t="shared" si="5"/>
        <v>7791</v>
      </c>
      <c r="H33" s="119">
        <f t="shared" si="5"/>
        <v>5792</v>
      </c>
      <c r="I33" s="119">
        <f t="shared" si="5"/>
        <v>2406</v>
      </c>
      <c r="J33" s="119">
        <f t="shared" si="5"/>
        <v>11625</v>
      </c>
      <c r="K33" s="119">
        <f t="shared" si="5"/>
        <v>2009</v>
      </c>
      <c r="L33" s="119">
        <f t="shared" si="5"/>
        <v>3308</v>
      </c>
      <c r="M33" s="119">
        <f t="shared" si="5"/>
        <v>766</v>
      </c>
      <c r="N33" s="119">
        <f t="shared" si="5"/>
        <v>894</v>
      </c>
      <c r="O33" s="119">
        <f t="shared" si="5"/>
        <v>0</v>
      </c>
      <c r="P33" s="119">
        <f t="shared" si="5"/>
        <v>3205</v>
      </c>
      <c r="Q33" s="119">
        <f t="shared" si="5"/>
        <v>10554</v>
      </c>
      <c r="R33" s="119">
        <f t="shared" si="5"/>
        <v>21172</v>
      </c>
      <c r="S33" s="119">
        <f t="shared" si="5"/>
        <v>4899</v>
      </c>
      <c r="T33" s="119">
        <f t="shared" si="5"/>
        <v>22055</v>
      </c>
      <c r="U33" s="119">
        <f t="shared" si="5"/>
        <v>9209</v>
      </c>
      <c r="V33" s="119">
        <f t="shared" si="5"/>
        <v>10830</v>
      </c>
      <c r="W33" s="119">
        <f t="shared" si="5"/>
        <v>1756</v>
      </c>
    </row>
    <row r="34" spans="1:23" s="117" customFormat="1" ht="12.75" customHeight="1">
      <c r="A34" s="272" t="s">
        <v>11</v>
      </c>
      <c r="B34" s="115" t="s">
        <v>38</v>
      </c>
      <c r="C34" s="116">
        <f aca="true" t="shared" si="6" ref="C34:C43">SUM(D34:W34)</f>
        <v>4930</v>
      </c>
      <c r="D34" s="116">
        <v>224</v>
      </c>
      <c r="E34" s="116">
        <v>278</v>
      </c>
      <c r="F34" s="116">
        <v>1587</v>
      </c>
      <c r="G34" s="116">
        <v>1070</v>
      </c>
      <c r="H34" s="116">
        <v>152</v>
      </c>
      <c r="I34" s="116">
        <v>33</v>
      </c>
      <c r="J34" s="116">
        <v>207</v>
      </c>
      <c r="K34" s="116">
        <v>15</v>
      </c>
      <c r="L34" s="116">
        <v>213</v>
      </c>
      <c r="M34" s="116">
        <v>54</v>
      </c>
      <c r="N34" s="116">
        <v>30</v>
      </c>
      <c r="O34" s="116">
        <v>0</v>
      </c>
      <c r="P34" s="116">
        <v>99</v>
      </c>
      <c r="Q34" s="116">
        <v>493</v>
      </c>
      <c r="R34" s="116">
        <v>107</v>
      </c>
      <c r="S34" s="116">
        <v>25</v>
      </c>
      <c r="T34" s="116">
        <v>118</v>
      </c>
      <c r="U34" s="116">
        <v>16</v>
      </c>
      <c r="V34" s="116">
        <v>162</v>
      </c>
      <c r="W34" s="116">
        <v>47</v>
      </c>
    </row>
    <row r="35" spans="1:23" s="117" customFormat="1" ht="12" customHeight="1">
      <c r="A35" s="273"/>
      <c r="B35" s="115" t="s">
        <v>105</v>
      </c>
      <c r="C35" s="116">
        <f t="shared" si="6"/>
        <v>19</v>
      </c>
      <c r="D35" s="116">
        <v>1</v>
      </c>
      <c r="E35" s="116">
        <v>18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</row>
    <row r="36" spans="1:23" s="117" customFormat="1" ht="12.75" customHeight="1">
      <c r="A36" s="273"/>
      <c r="B36" s="115" t="s">
        <v>89</v>
      </c>
      <c r="C36" s="116">
        <f t="shared" si="6"/>
        <v>1329</v>
      </c>
      <c r="D36" s="116">
        <v>104</v>
      </c>
      <c r="E36" s="116">
        <v>260</v>
      </c>
      <c r="F36" s="116">
        <v>965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</row>
    <row r="37" spans="1:23" s="117" customFormat="1" ht="12.75" customHeight="1">
      <c r="A37" s="273"/>
      <c r="B37" s="115" t="s">
        <v>90</v>
      </c>
      <c r="C37" s="116">
        <f t="shared" si="6"/>
        <v>2347</v>
      </c>
      <c r="D37" s="116">
        <v>67</v>
      </c>
      <c r="E37" s="116">
        <v>0</v>
      </c>
      <c r="F37" s="116">
        <v>302</v>
      </c>
      <c r="G37" s="116">
        <v>924</v>
      </c>
      <c r="H37" s="116">
        <v>91</v>
      </c>
      <c r="I37" s="116">
        <v>21</v>
      </c>
      <c r="J37" s="116">
        <v>129</v>
      </c>
      <c r="K37" s="116">
        <v>6</v>
      </c>
      <c r="L37" s="116">
        <v>144</v>
      </c>
      <c r="M37" s="116">
        <v>42</v>
      </c>
      <c r="N37" s="116">
        <v>12</v>
      </c>
      <c r="O37" s="116">
        <v>0</v>
      </c>
      <c r="P37" s="116">
        <v>37</v>
      </c>
      <c r="Q37" s="116">
        <v>417</v>
      </c>
      <c r="R37" s="116">
        <v>23</v>
      </c>
      <c r="S37" s="116">
        <v>10</v>
      </c>
      <c r="T37" s="116">
        <v>46</v>
      </c>
      <c r="U37" s="116">
        <v>4</v>
      </c>
      <c r="V37" s="116">
        <v>46</v>
      </c>
      <c r="W37" s="116">
        <v>26</v>
      </c>
    </row>
    <row r="38" spans="1:23" s="117" customFormat="1" ht="12" customHeight="1">
      <c r="A38" s="274"/>
      <c r="B38" s="115" t="s">
        <v>91</v>
      </c>
      <c r="C38" s="116">
        <f t="shared" si="6"/>
        <v>1235</v>
      </c>
      <c r="D38" s="116">
        <v>52</v>
      </c>
      <c r="E38" s="116">
        <v>0</v>
      </c>
      <c r="F38" s="116">
        <v>320</v>
      </c>
      <c r="G38" s="116">
        <v>146</v>
      </c>
      <c r="H38" s="116">
        <v>61</v>
      </c>
      <c r="I38" s="116">
        <v>12</v>
      </c>
      <c r="J38" s="116">
        <v>78</v>
      </c>
      <c r="K38" s="116">
        <v>9</v>
      </c>
      <c r="L38" s="116">
        <v>69</v>
      </c>
      <c r="M38" s="116">
        <v>12</v>
      </c>
      <c r="N38" s="116">
        <v>18</v>
      </c>
      <c r="O38" s="116">
        <v>0</v>
      </c>
      <c r="P38" s="116">
        <v>62</v>
      </c>
      <c r="Q38" s="116">
        <v>76</v>
      </c>
      <c r="R38" s="116">
        <v>84</v>
      </c>
      <c r="S38" s="116">
        <v>15</v>
      </c>
      <c r="T38" s="116">
        <v>72</v>
      </c>
      <c r="U38" s="116">
        <v>12</v>
      </c>
      <c r="V38" s="116">
        <v>116</v>
      </c>
      <c r="W38" s="116">
        <v>21</v>
      </c>
    </row>
    <row r="39" spans="1:23" s="117" customFormat="1" ht="12.75" customHeight="1">
      <c r="A39" s="272" t="s">
        <v>12</v>
      </c>
      <c r="B39" s="115" t="s">
        <v>38</v>
      </c>
      <c r="C39" s="116">
        <f t="shared" si="6"/>
        <v>801</v>
      </c>
      <c r="D39" s="116">
        <v>42</v>
      </c>
      <c r="E39" s="116">
        <v>35</v>
      </c>
      <c r="F39" s="116">
        <v>265</v>
      </c>
      <c r="G39" s="116">
        <v>215</v>
      </c>
      <c r="H39" s="116">
        <v>18</v>
      </c>
      <c r="I39" s="116">
        <v>8</v>
      </c>
      <c r="J39" s="116">
        <v>26</v>
      </c>
      <c r="K39" s="116">
        <v>0</v>
      </c>
      <c r="L39" s="116">
        <v>20</v>
      </c>
      <c r="M39" s="116">
        <v>11</v>
      </c>
      <c r="N39" s="116">
        <v>13</v>
      </c>
      <c r="O39" s="116">
        <v>0</v>
      </c>
      <c r="P39" s="116">
        <v>18</v>
      </c>
      <c r="Q39" s="116">
        <v>80</v>
      </c>
      <c r="R39" s="116">
        <v>5</v>
      </c>
      <c r="S39" s="116">
        <v>1</v>
      </c>
      <c r="T39" s="116">
        <v>8</v>
      </c>
      <c r="U39" s="116">
        <v>1</v>
      </c>
      <c r="V39" s="116">
        <v>30</v>
      </c>
      <c r="W39" s="116">
        <v>5</v>
      </c>
    </row>
    <row r="40" spans="1:23" s="117" customFormat="1" ht="12.75" customHeight="1">
      <c r="A40" s="273"/>
      <c r="B40" s="115" t="s">
        <v>105</v>
      </c>
      <c r="C40" s="116">
        <f t="shared" si="6"/>
        <v>2</v>
      </c>
      <c r="D40" s="116">
        <v>1</v>
      </c>
      <c r="E40" s="116">
        <v>1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v>0</v>
      </c>
    </row>
    <row r="41" spans="1:23" s="117" customFormat="1" ht="12.75" customHeight="1">
      <c r="A41" s="273"/>
      <c r="B41" s="115" t="s">
        <v>89</v>
      </c>
      <c r="C41" s="116">
        <f t="shared" si="6"/>
        <v>190</v>
      </c>
      <c r="D41" s="116">
        <v>15</v>
      </c>
      <c r="E41" s="116">
        <v>34</v>
      </c>
      <c r="F41" s="116">
        <v>141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</row>
    <row r="42" spans="1:23" s="117" customFormat="1" ht="12" customHeight="1">
      <c r="A42" s="273"/>
      <c r="B42" s="115" t="s">
        <v>90</v>
      </c>
      <c r="C42" s="116">
        <f t="shared" si="6"/>
        <v>441</v>
      </c>
      <c r="D42" s="116">
        <v>14</v>
      </c>
      <c r="E42" s="116">
        <v>0</v>
      </c>
      <c r="F42" s="116">
        <v>68</v>
      </c>
      <c r="G42" s="116">
        <v>195</v>
      </c>
      <c r="H42" s="116">
        <v>13</v>
      </c>
      <c r="I42" s="116">
        <v>5</v>
      </c>
      <c r="J42" s="116">
        <v>17</v>
      </c>
      <c r="K42" s="116">
        <v>0</v>
      </c>
      <c r="L42" s="116">
        <v>14</v>
      </c>
      <c r="M42" s="116">
        <v>9</v>
      </c>
      <c r="N42" s="116">
        <v>4</v>
      </c>
      <c r="O42" s="116">
        <v>0</v>
      </c>
      <c r="P42" s="116">
        <v>8</v>
      </c>
      <c r="Q42" s="116">
        <v>72</v>
      </c>
      <c r="R42" s="116">
        <v>2</v>
      </c>
      <c r="S42" s="116">
        <v>0</v>
      </c>
      <c r="T42" s="116">
        <v>4</v>
      </c>
      <c r="U42" s="116">
        <v>1</v>
      </c>
      <c r="V42" s="116">
        <v>13</v>
      </c>
      <c r="W42" s="116">
        <v>2</v>
      </c>
    </row>
    <row r="43" spans="1:23" s="117" customFormat="1" ht="12" customHeight="1">
      <c r="A43" s="274"/>
      <c r="B43" s="115" t="s">
        <v>91</v>
      </c>
      <c r="C43" s="116">
        <f t="shared" si="6"/>
        <v>168</v>
      </c>
      <c r="D43" s="116">
        <v>12</v>
      </c>
      <c r="E43" s="116">
        <v>0</v>
      </c>
      <c r="F43" s="116">
        <v>56</v>
      </c>
      <c r="G43" s="116">
        <v>20</v>
      </c>
      <c r="H43" s="116">
        <v>5</v>
      </c>
      <c r="I43" s="116">
        <v>3</v>
      </c>
      <c r="J43" s="116">
        <v>9</v>
      </c>
      <c r="K43" s="116">
        <v>0</v>
      </c>
      <c r="L43" s="116">
        <v>6</v>
      </c>
      <c r="M43" s="116">
        <v>2</v>
      </c>
      <c r="N43" s="116">
        <v>9</v>
      </c>
      <c r="O43" s="116">
        <v>0</v>
      </c>
      <c r="P43" s="116">
        <v>10</v>
      </c>
      <c r="Q43" s="116">
        <v>8</v>
      </c>
      <c r="R43" s="116">
        <v>3</v>
      </c>
      <c r="S43" s="116">
        <v>1</v>
      </c>
      <c r="T43" s="116">
        <v>4</v>
      </c>
      <c r="U43" s="116">
        <v>0</v>
      </c>
      <c r="V43" s="116">
        <v>17</v>
      </c>
      <c r="W43" s="116">
        <v>3</v>
      </c>
    </row>
    <row r="44" spans="1:24" s="117" customFormat="1" ht="12.75" customHeight="1">
      <c r="A44" s="275" t="s">
        <v>109</v>
      </c>
      <c r="B44" s="118" t="s">
        <v>38</v>
      </c>
      <c r="C44" s="119">
        <f aca="true" t="shared" si="7" ref="C44:W44">C39+C34</f>
        <v>5731</v>
      </c>
      <c r="D44" s="119">
        <f t="shared" si="7"/>
        <v>266</v>
      </c>
      <c r="E44" s="119">
        <f t="shared" si="7"/>
        <v>313</v>
      </c>
      <c r="F44" s="119">
        <f t="shared" si="7"/>
        <v>1852</v>
      </c>
      <c r="G44" s="119">
        <f t="shared" si="7"/>
        <v>1285</v>
      </c>
      <c r="H44" s="119">
        <f t="shared" si="7"/>
        <v>170</v>
      </c>
      <c r="I44" s="119">
        <f t="shared" si="7"/>
        <v>41</v>
      </c>
      <c r="J44" s="119">
        <f t="shared" si="7"/>
        <v>233</v>
      </c>
      <c r="K44" s="119">
        <f t="shared" si="7"/>
        <v>15</v>
      </c>
      <c r="L44" s="119">
        <f t="shared" si="7"/>
        <v>233</v>
      </c>
      <c r="M44" s="119">
        <f t="shared" si="7"/>
        <v>65</v>
      </c>
      <c r="N44" s="119">
        <f t="shared" si="7"/>
        <v>43</v>
      </c>
      <c r="O44" s="119">
        <f t="shared" si="7"/>
        <v>0</v>
      </c>
      <c r="P44" s="119">
        <f t="shared" si="7"/>
        <v>117</v>
      </c>
      <c r="Q44" s="119">
        <f t="shared" si="7"/>
        <v>573</v>
      </c>
      <c r="R44" s="119">
        <f t="shared" si="7"/>
        <v>112</v>
      </c>
      <c r="S44" s="119">
        <f t="shared" si="7"/>
        <v>26</v>
      </c>
      <c r="T44" s="119">
        <f t="shared" si="7"/>
        <v>126</v>
      </c>
      <c r="U44" s="119">
        <f t="shared" si="7"/>
        <v>17</v>
      </c>
      <c r="V44" s="119">
        <f t="shared" si="7"/>
        <v>192</v>
      </c>
      <c r="W44" s="119">
        <f t="shared" si="7"/>
        <v>52</v>
      </c>
      <c r="X44" s="120"/>
    </row>
    <row r="45" spans="1:24" s="117" customFormat="1" ht="11.25">
      <c r="A45" s="276"/>
      <c r="B45" s="118" t="s">
        <v>105</v>
      </c>
      <c r="C45" s="119">
        <f aca="true" t="shared" si="8" ref="C45:W45">C40+C35</f>
        <v>21</v>
      </c>
      <c r="D45" s="119">
        <f t="shared" si="8"/>
        <v>2</v>
      </c>
      <c r="E45" s="119">
        <f t="shared" si="8"/>
        <v>19</v>
      </c>
      <c r="F45" s="119">
        <f t="shared" si="8"/>
        <v>0</v>
      </c>
      <c r="G45" s="119">
        <f t="shared" si="8"/>
        <v>0</v>
      </c>
      <c r="H45" s="119">
        <f t="shared" si="8"/>
        <v>0</v>
      </c>
      <c r="I45" s="119">
        <f t="shared" si="8"/>
        <v>0</v>
      </c>
      <c r="J45" s="119">
        <f t="shared" si="8"/>
        <v>0</v>
      </c>
      <c r="K45" s="119">
        <f t="shared" si="8"/>
        <v>0</v>
      </c>
      <c r="L45" s="119">
        <f t="shared" si="8"/>
        <v>0</v>
      </c>
      <c r="M45" s="119">
        <f t="shared" si="8"/>
        <v>0</v>
      </c>
      <c r="N45" s="119">
        <f t="shared" si="8"/>
        <v>0</v>
      </c>
      <c r="O45" s="119">
        <f t="shared" si="8"/>
        <v>0</v>
      </c>
      <c r="P45" s="119">
        <f t="shared" si="8"/>
        <v>0</v>
      </c>
      <c r="Q45" s="119">
        <f t="shared" si="8"/>
        <v>0</v>
      </c>
      <c r="R45" s="119">
        <f t="shared" si="8"/>
        <v>0</v>
      </c>
      <c r="S45" s="119">
        <f t="shared" si="8"/>
        <v>0</v>
      </c>
      <c r="T45" s="119">
        <f t="shared" si="8"/>
        <v>0</v>
      </c>
      <c r="U45" s="119">
        <f t="shared" si="8"/>
        <v>0</v>
      </c>
      <c r="V45" s="119">
        <f t="shared" si="8"/>
        <v>0</v>
      </c>
      <c r="W45" s="119">
        <f t="shared" si="8"/>
        <v>0</v>
      </c>
      <c r="X45" s="120"/>
    </row>
    <row r="46" spans="1:24" s="117" customFormat="1" ht="12.75" customHeight="1">
      <c r="A46" s="276"/>
      <c r="B46" s="118" t="s">
        <v>89</v>
      </c>
      <c r="C46" s="119">
        <f aca="true" t="shared" si="9" ref="C46:W46">C41+C36</f>
        <v>1519</v>
      </c>
      <c r="D46" s="119">
        <f t="shared" si="9"/>
        <v>119</v>
      </c>
      <c r="E46" s="119">
        <f t="shared" si="9"/>
        <v>294</v>
      </c>
      <c r="F46" s="119">
        <f t="shared" si="9"/>
        <v>1106</v>
      </c>
      <c r="G46" s="119">
        <f t="shared" si="9"/>
        <v>0</v>
      </c>
      <c r="H46" s="119">
        <f t="shared" si="9"/>
        <v>0</v>
      </c>
      <c r="I46" s="119">
        <f t="shared" si="9"/>
        <v>0</v>
      </c>
      <c r="J46" s="119">
        <f t="shared" si="9"/>
        <v>0</v>
      </c>
      <c r="K46" s="119">
        <f t="shared" si="9"/>
        <v>0</v>
      </c>
      <c r="L46" s="119">
        <f t="shared" si="9"/>
        <v>0</v>
      </c>
      <c r="M46" s="119">
        <f t="shared" si="9"/>
        <v>0</v>
      </c>
      <c r="N46" s="119">
        <f t="shared" si="9"/>
        <v>0</v>
      </c>
      <c r="O46" s="119">
        <f t="shared" si="9"/>
        <v>0</v>
      </c>
      <c r="P46" s="119">
        <f t="shared" si="9"/>
        <v>0</v>
      </c>
      <c r="Q46" s="119">
        <f t="shared" si="9"/>
        <v>0</v>
      </c>
      <c r="R46" s="119">
        <f t="shared" si="9"/>
        <v>0</v>
      </c>
      <c r="S46" s="119">
        <f t="shared" si="9"/>
        <v>0</v>
      </c>
      <c r="T46" s="119">
        <f t="shared" si="9"/>
        <v>0</v>
      </c>
      <c r="U46" s="119">
        <f t="shared" si="9"/>
        <v>0</v>
      </c>
      <c r="V46" s="119">
        <f t="shared" si="9"/>
        <v>0</v>
      </c>
      <c r="W46" s="119">
        <f t="shared" si="9"/>
        <v>0</v>
      </c>
      <c r="X46" s="120"/>
    </row>
    <row r="47" spans="1:24" s="117" customFormat="1" ht="12" customHeight="1">
      <c r="A47" s="276"/>
      <c r="B47" s="118" t="s">
        <v>90</v>
      </c>
      <c r="C47" s="119">
        <f aca="true" t="shared" si="10" ref="C47:W47">C42+C37</f>
        <v>2788</v>
      </c>
      <c r="D47" s="119">
        <f t="shared" si="10"/>
        <v>81</v>
      </c>
      <c r="E47" s="119">
        <f t="shared" si="10"/>
        <v>0</v>
      </c>
      <c r="F47" s="119">
        <f t="shared" si="10"/>
        <v>370</v>
      </c>
      <c r="G47" s="119">
        <f t="shared" si="10"/>
        <v>1119</v>
      </c>
      <c r="H47" s="119">
        <f t="shared" si="10"/>
        <v>104</v>
      </c>
      <c r="I47" s="119">
        <f t="shared" si="10"/>
        <v>26</v>
      </c>
      <c r="J47" s="119">
        <f t="shared" si="10"/>
        <v>146</v>
      </c>
      <c r="K47" s="119">
        <f t="shared" si="10"/>
        <v>6</v>
      </c>
      <c r="L47" s="119">
        <f t="shared" si="10"/>
        <v>158</v>
      </c>
      <c r="M47" s="119">
        <f t="shared" si="10"/>
        <v>51</v>
      </c>
      <c r="N47" s="119">
        <f t="shared" si="10"/>
        <v>16</v>
      </c>
      <c r="O47" s="119">
        <f t="shared" si="10"/>
        <v>0</v>
      </c>
      <c r="P47" s="119">
        <f t="shared" si="10"/>
        <v>45</v>
      </c>
      <c r="Q47" s="119">
        <f t="shared" si="10"/>
        <v>489</v>
      </c>
      <c r="R47" s="119">
        <f t="shared" si="10"/>
        <v>25</v>
      </c>
      <c r="S47" s="119">
        <f t="shared" si="10"/>
        <v>10</v>
      </c>
      <c r="T47" s="119">
        <f t="shared" si="10"/>
        <v>50</v>
      </c>
      <c r="U47" s="119">
        <f t="shared" si="10"/>
        <v>5</v>
      </c>
      <c r="V47" s="119">
        <f t="shared" si="10"/>
        <v>59</v>
      </c>
      <c r="W47" s="119">
        <f t="shared" si="10"/>
        <v>28</v>
      </c>
      <c r="X47" s="120"/>
    </row>
    <row r="48" spans="1:23" s="117" customFormat="1" ht="12.75" customHeight="1">
      <c r="A48" s="277"/>
      <c r="B48" s="118" t="s">
        <v>91</v>
      </c>
      <c r="C48" s="119">
        <f aca="true" t="shared" si="11" ref="C48:W48">C43+C38</f>
        <v>1403</v>
      </c>
      <c r="D48" s="119">
        <f t="shared" si="11"/>
        <v>64</v>
      </c>
      <c r="E48" s="119">
        <f t="shared" si="11"/>
        <v>0</v>
      </c>
      <c r="F48" s="119">
        <f t="shared" si="11"/>
        <v>376</v>
      </c>
      <c r="G48" s="119">
        <f t="shared" si="11"/>
        <v>166</v>
      </c>
      <c r="H48" s="119">
        <f t="shared" si="11"/>
        <v>66</v>
      </c>
      <c r="I48" s="119">
        <f t="shared" si="11"/>
        <v>15</v>
      </c>
      <c r="J48" s="119">
        <f t="shared" si="11"/>
        <v>87</v>
      </c>
      <c r="K48" s="119">
        <f t="shared" si="11"/>
        <v>9</v>
      </c>
      <c r="L48" s="119">
        <f t="shared" si="11"/>
        <v>75</v>
      </c>
      <c r="M48" s="119">
        <f t="shared" si="11"/>
        <v>14</v>
      </c>
      <c r="N48" s="119">
        <f t="shared" si="11"/>
        <v>27</v>
      </c>
      <c r="O48" s="119">
        <f t="shared" si="11"/>
        <v>0</v>
      </c>
      <c r="P48" s="119">
        <f t="shared" si="11"/>
        <v>72</v>
      </c>
      <c r="Q48" s="119">
        <f t="shared" si="11"/>
        <v>84</v>
      </c>
      <c r="R48" s="119">
        <f t="shared" si="11"/>
        <v>87</v>
      </c>
      <c r="S48" s="119">
        <f t="shared" si="11"/>
        <v>16</v>
      </c>
      <c r="T48" s="119">
        <f t="shared" si="11"/>
        <v>76</v>
      </c>
      <c r="U48" s="119">
        <f t="shared" si="11"/>
        <v>12</v>
      </c>
      <c r="V48" s="119">
        <f t="shared" si="11"/>
        <v>133</v>
      </c>
      <c r="W48" s="119">
        <f t="shared" si="11"/>
        <v>24</v>
      </c>
    </row>
    <row r="49" spans="1:23" s="117" customFormat="1" ht="12.75" customHeight="1">
      <c r="A49" s="272" t="s">
        <v>58</v>
      </c>
      <c r="B49" s="115" t="s">
        <v>38</v>
      </c>
      <c r="C49" s="116">
        <f aca="true" t="shared" si="12" ref="C49:C58">SUM(D49:W49)</f>
        <v>133</v>
      </c>
      <c r="D49" s="116">
        <v>5</v>
      </c>
      <c r="E49" s="116">
        <v>11</v>
      </c>
      <c r="F49" s="116">
        <v>54</v>
      </c>
      <c r="G49" s="116">
        <v>32</v>
      </c>
      <c r="H49" s="116">
        <v>3</v>
      </c>
      <c r="I49" s="116">
        <v>1</v>
      </c>
      <c r="J49" s="116">
        <v>5</v>
      </c>
      <c r="K49" s="116">
        <v>0</v>
      </c>
      <c r="L49" s="116">
        <v>3</v>
      </c>
      <c r="M49" s="116">
        <v>1</v>
      </c>
      <c r="N49" s="116">
        <v>2</v>
      </c>
      <c r="O49" s="116">
        <v>0</v>
      </c>
      <c r="P49" s="116">
        <v>3</v>
      </c>
      <c r="Q49" s="116">
        <v>7</v>
      </c>
      <c r="R49" s="116">
        <v>0</v>
      </c>
      <c r="S49" s="116">
        <v>1</v>
      </c>
      <c r="T49" s="116">
        <v>2</v>
      </c>
      <c r="U49" s="116">
        <v>0</v>
      </c>
      <c r="V49" s="116">
        <v>2</v>
      </c>
      <c r="W49" s="116">
        <v>1</v>
      </c>
    </row>
    <row r="50" spans="1:23" s="117" customFormat="1" ht="12.75" customHeight="1">
      <c r="A50" s="273"/>
      <c r="B50" s="115" t="s">
        <v>105</v>
      </c>
      <c r="C50" s="116">
        <f t="shared" si="12"/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</row>
    <row r="51" spans="1:23" s="117" customFormat="1" ht="12" customHeight="1">
      <c r="A51" s="273"/>
      <c r="B51" s="115" t="s">
        <v>89</v>
      </c>
      <c r="C51" s="116">
        <f t="shared" si="12"/>
        <v>44</v>
      </c>
      <c r="D51" s="116">
        <v>2</v>
      </c>
      <c r="E51" s="116">
        <v>11</v>
      </c>
      <c r="F51" s="116">
        <v>31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</row>
    <row r="52" spans="1:23" s="117" customFormat="1" ht="11.25">
      <c r="A52" s="273"/>
      <c r="B52" s="115" t="s">
        <v>90</v>
      </c>
      <c r="C52" s="116">
        <f t="shared" si="12"/>
        <v>55</v>
      </c>
      <c r="D52" s="116">
        <v>2</v>
      </c>
      <c r="E52" s="116">
        <v>0</v>
      </c>
      <c r="F52" s="116">
        <v>6</v>
      </c>
      <c r="G52" s="116">
        <v>28</v>
      </c>
      <c r="H52" s="116">
        <v>2</v>
      </c>
      <c r="I52" s="116">
        <v>1</v>
      </c>
      <c r="J52" s="116">
        <v>3</v>
      </c>
      <c r="K52" s="116">
        <v>0</v>
      </c>
      <c r="L52" s="116">
        <v>3</v>
      </c>
      <c r="M52" s="116">
        <v>1</v>
      </c>
      <c r="N52" s="116">
        <v>0</v>
      </c>
      <c r="O52" s="116">
        <v>0</v>
      </c>
      <c r="P52" s="116">
        <v>0</v>
      </c>
      <c r="Q52" s="116">
        <v>7</v>
      </c>
      <c r="R52" s="116">
        <v>0</v>
      </c>
      <c r="S52" s="116">
        <v>0</v>
      </c>
      <c r="T52" s="116">
        <v>1</v>
      </c>
      <c r="U52" s="116">
        <v>0</v>
      </c>
      <c r="V52" s="116">
        <v>1</v>
      </c>
      <c r="W52" s="116">
        <v>0</v>
      </c>
    </row>
    <row r="53" spans="1:23" s="117" customFormat="1" ht="11.25">
      <c r="A53" s="274"/>
      <c r="B53" s="115" t="s">
        <v>91</v>
      </c>
      <c r="C53" s="116">
        <f t="shared" si="12"/>
        <v>34</v>
      </c>
      <c r="D53" s="116">
        <v>1</v>
      </c>
      <c r="E53" s="116">
        <v>0</v>
      </c>
      <c r="F53" s="116">
        <v>17</v>
      </c>
      <c r="G53" s="116">
        <v>4</v>
      </c>
      <c r="H53" s="116">
        <v>1</v>
      </c>
      <c r="I53" s="116">
        <v>0</v>
      </c>
      <c r="J53" s="116">
        <v>2</v>
      </c>
      <c r="K53" s="116">
        <v>0</v>
      </c>
      <c r="L53" s="116">
        <v>0</v>
      </c>
      <c r="M53" s="116">
        <v>0</v>
      </c>
      <c r="N53" s="116">
        <v>2</v>
      </c>
      <c r="O53" s="116">
        <v>0</v>
      </c>
      <c r="P53" s="116">
        <v>3</v>
      </c>
      <c r="Q53" s="116">
        <v>0</v>
      </c>
      <c r="R53" s="116">
        <v>0</v>
      </c>
      <c r="S53" s="116">
        <v>1</v>
      </c>
      <c r="T53" s="116">
        <v>1</v>
      </c>
      <c r="U53" s="116">
        <v>0</v>
      </c>
      <c r="V53" s="116">
        <v>1</v>
      </c>
      <c r="W53" s="116">
        <v>1</v>
      </c>
    </row>
    <row r="54" spans="1:23" s="117" customFormat="1" ht="12.75" customHeight="1">
      <c r="A54" s="272" t="s">
        <v>110</v>
      </c>
      <c r="B54" s="115" t="s">
        <v>38</v>
      </c>
      <c r="C54" s="116">
        <f t="shared" si="12"/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</row>
    <row r="55" spans="1:23" s="117" customFormat="1" ht="12" customHeight="1">
      <c r="A55" s="273"/>
      <c r="B55" s="115" t="s">
        <v>105</v>
      </c>
      <c r="C55" s="116">
        <f t="shared" si="12"/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</row>
    <row r="56" spans="1:23" s="117" customFormat="1" ht="11.25">
      <c r="A56" s="273"/>
      <c r="B56" s="115" t="s">
        <v>89</v>
      </c>
      <c r="C56" s="116">
        <f t="shared" si="12"/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</row>
    <row r="57" spans="1:23" s="117" customFormat="1" ht="11.25">
      <c r="A57" s="273"/>
      <c r="B57" s="115" t="s">
        <v>90</v>
      </c>
      <c r="C57" s="116">
        <f t="shared" si="12"/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</row>
    <row r="58" spans="1:23" s="117" customFormat="1" ht="12.75" customHeight="1">
      <c r="A58" s="274"/>
      <c r="B58" s="115" t="s">
        <v>91</v>
      </c>
      <c r="C58" s="116">
        <f t="shared" si="12"/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</row>
    <row r="59" spans="1:24" s="121" customFormat="1" ht="12.75" customHeight="1">
      <c r="A59" s="275" t="s">
        <v>111</v>
      </c>
      <c r="B59" s="118" t="s">
        <v>38</v>
      </c>
      <c r="C59" s="119">
        <f aca="true" t="shared" si="13" ref="C59:W59">C54+C49</f>
        <v>133</v>
      </c>
      <c r="D59" s="119">
        <f t="shared" si="13"/>
        <v>5</v>
      </c>
      <c r="E59" s="119">
        <f t="shared" si="13"/>
        <v>11</v>
      </c>
      <c r="F59" s="119">
        <f t="shared" si="13"/>
        <v>54</v>
      </c>
      <c r="G59" s="119">
        <f t="shared" si="13"/>
        <v>32</v>
      </c>
      <c r="H59" s="119">
        <f t="shared" si="13"/>
        <v>3</v>
      </c>
      <c r="I59" s="119">
        <f t="shared" si="13"/>
        <v>1</v>
      </c>
      <c r="J59" s="119">
        <f t="shared" si="13"/>
        <v>5</v>
      </c>
      <c r="K59" s="119">
        <f t="shared" si="13"/>
        <v>0</v>
      </c>
      <c r="L59" s="119">
        <f t="shared" si="13"/>
        <v>3</v>
      </c>
      <c r="M59" s="119">
        <f t="shared" si="13"/>
        <v>1</v>
      </c>
      <c r="N59" s="119">
        <f t="shared" si="13"/>
        <v>2</v>
      </c>
      <c r="O59" s="119">
        <f t="shared" si="13"/>
        <v>0</v>
      </c>
      <c r="P59" s="119">
        <f t="shared" si="13"/>
        <v>3</v>
      </c>
      <c r="Q59" s="119">
        <f t="shared" si="13"/>
        <v>7</v>
      </c>
      <c r="R59" s="119">
        <f t="shared" si="13"/>
        <v>0</v>
      </c>
      <c r="S59" s="119">
        <f t="shared" si="13"/>
        <v>1</v>
      </c>
      <c r="T59" s="119">
        <f t="shared" si="13"/>
        <v>2</v>
      </c>
      <c r="U59" s="119">
        <f t="shared" si="13"/>
        <v>0</v>
      </c>
      <c r="V59" s="119">
        <f t="shared" si="13"/>
        <v>2</v>
      </c>
      <c r="W59" s="119">
        <f t="shared" si="13"/>
        <v>1</v>
      </c>
      <c r="X59" s="120"/>
    </row>
    <row r="60" spans="1:24" s="121" customFormat="1" ht="12.75" customHeight="1">
      <c r="A60" s="276"/>
      <c r="B60" s="118" t="s">
        <v>105</v>
      </c>
      <c r="C60" s="119">
        <f aca="true" t="shared" si="14" ref="C60:W60">C55+C50</f>
        <v>0</v>
      </c>
      <c r="D60" s="119">
        <f t="shared" si="14"/>
        <v>0</v>
      </c>
      <c r="E60" s="119">
        <f t="shared" si="14"/>
        <v>0</v>
      </c>
      <c r="F60" s="119">
        <f t="shared" si="14"/>
        <v>0</v>
      </c>
      <c r="G60" s="119">
        <f t="shared" si="14"/>
        <v>0</v>
      </c>
      <c r="H60" s="119">
        <f t="shared" si="14"/>
        <v>0</v>
      </c>
      <c r="I60" s="119">
        <f t="shared" si="14"/>
        <v>0</v>
      </c>
      <c r="J60" s="119">
        <f t="shared" si="14"/>
        <v>0</v>
      </c>
      <c r="K60" s="119">
        <f t="shared" si="14"/>
        <v>0</v>
      </c>
      <c r="L60" s="119">
        <f t="shared" si="14"/>
        <v>0</v>
      </c>
      <c r="M60" s="119">
        <f t="shared" si="14"/>
        <v>0</v>
      </c>
      <c r="N60" s="119">
        <f t="shared" si="14"/>
        <v>0</v>
      </c>
      <c r="O60" s="119">
        <f t="shared" si="14"/>
        <v>0</v>
      </c>
      <c r="P60" s="119">
        <f t="shared" si="14"/>
        <v>0</v>
      </c>
      <c r="Q60" s="119">
        <f t="shared" si="14"/>
        <v>0</v>
      </c>
      <c r="R60" s="119">
        <f t="shared" si="14"/>
        <v>0</v>
      </c>
      <c r="S60" s="119">
        <f t="shared" si="14"/>
        <v>0</v>
      </c>
      <c r="T60" s="119">
        <f t="shared" si="14"/>
        <v>0</v>
      </c>
      <c r="U60" s="119">
        <f t="shared" si="14"/>
        <v>0</v>
      </c>
      <c r="V60" s="119">
        <f t="shared" si="14"/>
        <v>0</v>
      </c>
      <c r="W60" s="119">
        <f t="shared" si="14"/>
        <v>0</v>
      </c>
      <c r="X60" s="120"/>
    </row>
    <row r="61" spans="1:24" s="121" customFormat="1" ht="11.25">
      <c r="A61" s="276"/>
      <c r="B61" s="118" t="s">
        <v>89</v>
      </c>
      <c r="C61" s="119">
        <f aca="true" t="shared" si="15" ref="C61:W61">C56+C51</f>
        <v>44</v>
      </c>
      <c r="D61" s="119">
        <f t="shared" si="15"/>
        <v>2</v>
      </c>
      <c r="E61" s="119">
        <f t="shared" si="15"/>
        <v>11</v>
      </c>
      <c r="F61" s="119">
        <f t="shared" si="15"/>
        <v>31</v>
      </c>
      <c r="G61" s="119">
        <f t="shared" si="15"/>
        <v>0</v>
      </c>
      <c r="H61" s="119">
        <f t="shared" si="15"/>
        <v>0</v>
      </c>
      <c r="I61" s="119">
        <f t="shared" si="15"/>
        <v>0</v>
      </c>
      <c r="J61" s="119">
        <f t="shared" si="15"/>
        <v>0</v>
      </c>
      <c r="K61" s="119">
        <f t="shared" si="15"/>
        <v>0</v>
      </c>
      <c r="L61" s="119">
        <f t="shared" si="15"/>
        <v>0</v>
      </c>
      <c r="M61" s="119">
        <f t="shared" si="15"/>
        <v>0</v>
      </c>
      <c r="N61" s="119">
        <f t="shared" si="15"/>
        <v>0</v>
      </c>
      <c r="O61" s="119">
        <f t="shared" si="15"/>
        <v>0</v>
      </c>
      <c r="P61" s="119">
        <f t="shared" si="15"/>
        <v>0</v>
      </c>
      <c r="Q61" s="119">
        <f t="shared" si="15"/>
        <v>0</v>
      </c>
      <c r="R61" s="119">
        <f t="shared" si="15"/>
        <v>0</v>
      </c>
      <c r="S61" s="119">
        <f t="shared" si="15"/>
        <v>0</v>
      </c>
      <c r="T61" s="119">
        <f t="shared" si="15"/>
        <v>0</v>
      </c>
      <c r="U61" s="119">
        <f t="shared" si="15"/>
        <v>0</v>
      </c>
      <c r="V61" s="119">
        <f t="shared" si="15"/>
        <v>0</v>
      </c>
      <c r="W61" s="119">
        <f t="shared" si="15"/>
        <v>0</v>
      </c>
      <c r="X61" s="120"/>
    </row>
    <row r="62" spans="1:24" s="121" customFormat="1" ht="12" customHeight="1">
      <c r="A62" s="276"/>
      <c r="B62" s="118" t="s">
        <v>90</v>
      </c>
      <c r="C62" s="119">
        <f aca="true" t="shared" si="16" ref="C62:W62">C57+C52</f>
        <v>55</v>
      </c>
      <c r="D62" s="119">
        <f t="shared" si="16"/>
        <v>2</v>
      </c>
      <c r="E62" s="119">
        <f t="shared" si="16"/>
        <v>0</v>
      </c>
      <c r="F62" s="119">
        <f t="shared" si="16"/>
        <v>6</v>
      </c>
      <c r="G62" s="119">
        <f t="shared" si="16"/>
        <v>28</v>
      </c>
      <c r="H62" s="119">
        <f t="shared" si="16"/>
        <v>2</v>
      </c>
      <c r="I62" s="119">
        <f t="shared" si="16"/>
        <v>1</v>
      </c>
      <c r="J62" s="119">
        <f t="shared" si="16"/>
        <v>3</v>
      </c>
      <c r="K62" s="119">
        <f t="shared" si="16"/>
        <v>0</v>
      </c>
      <c r="L62" s="119">
        <f t="shared" si="16"/>
        <v>3</v>
      </c>
      <c r="M62" s="119">
        <f t="shared" si="16"/>
        <v>1</v>
      </c>
      <c r="N62" s="119">
        <f t="shared" si="16"/>
        <v>0</v>
      </c>
      <c r="O62" s="119">
        <f t="shared" si="16"/>
        <v>0</v>
      </c>
      <c r="P62" s="119">
        <f t="shared" si="16"/>
        <v>0</v>
      </c>
      <c r="Q62" s="119">
        <f t="shared" si="16"/>
        <v>7</v>
      </c>
      <c r="R62" s="119">
        <f t="shared" si="16"/>
        <v>0</v>
      </c>
      <c r="S62" s="119">
        <f t="shared" si="16"/>
        <v>0</v>
      </c>
      <c r="T62" s="119">
        <f t="shared" si="16"/>
        <v>1</v>
      </c>
      <c r="U62" s="119">
        <f t="shared" si="16"/>
        <v>0</v>
      </c>
      <c r="V62" s="119">
        <f t="shared" si="16"/>
        <v>1</v>
      </c>
      <c r="W62" s="119">
        <f t="shared" si="16"/>
        <v>0</v>
      </c>
      <c r="X62" s="120"/>
    </row>
    <row r="63" spans="1:24" s="121" customFormat="1" ht="12.75" customHeight="1">
      <c r="A63" s="277"/>
      <c r="B63" s="118" t="s">
        <v>91</v>
      </c>
      <c r="C63" s="119">
        <f aca="true" t="shared" si="17" ref="C63:W63">C58+C53</f>
        <v>34</v>
      </c>
      <c r="D63" s="119">
        <f t="shared" si="17"/>
        <v>1</v>
      </c>
      <c r="E63" s="119">
        <f t="shared" si="17"/>
        <v>0</v>
      </c>
      <c r="F63" s="119">
        <f t="shared" si="17"/>
        <v>17</v>
      </c>
      <c r="G63" s="119">
        <f t="shared" si="17"/>
        <v>4</v>
      </c>
      <c r="H63" s="119">
        <f t="shared" si="17"/>
        <v>1</v>
      </c>
      <c r="I63" s="119">
        <f t="shared" si="17"/>
        <v>0</v>
      </c>
      <c r="J63" s="119">
        <f t="shared" si="17"/>
        <v>2</v>
      </c>
      <c r="K63" s="119">
        <f t="shared" si="17"/>
        <v>0</v>
      </c>
      <c r="L63" s="119">
        <f t="shared" si="17"/>
        <v>0</v>
      </c>
      <c r="M63" s="119">
        <f t="shared" si="17"/>
        <v>0</v>
      </c>
      <c r="N63" s="119">
        <f t="shared" si="17"/>
        <v>2</v>
      </c>
      <c r="O63" s="119">
        <f t="shared" si="17"/>
        <v>0</v>
      </c>
      <c r="P63" s="119">
        <f t="shared" si="17"/>
        <v>3</v>
      </c>
      <c r="Q63" s="119">
        <f t="shared" si="17"/>
        <v>0</v>
      </c>
      <c r="R63" s="119">
        <f t="shared" si="17"/>
        <v>0</v>
      </c>
      <c r="S63" s="119">
        <f t="shared" si="17"/>
        <v>1</v>
      </c>
      <c r="T63" s="119">
        <f t="shared" si="17"/>
        <v>1</v>
      </c>
      <c r="U63" s="119">
        <f t="shared" si="17"/>
        <v>0</v>
      </c>
      <c r="V63" s="119">
        <f t="shared" si="17"/>
        <v>1</v>
      </c>
      <c r="W63" s="119">
        <f t="shared" si="17"/>
        <v>1</v>
      </c>
      <c r="X63" s="120"/>
    </row>
    <row r="64" spans="1:23" s="117" customFormat="1" ht="11.25">
      <c r="A64" s="286" t="s">
        <v>38</v>
      </c>
      <c r="B64" s="122" t="s">
        <v>38</v>
      </c>
      <c r="C64" s="123">
        <f aca="true" t="shared" si="18" ref="C64:W64">C59+C44+C29</f>
        <v>439454</v>
      </c>
      <c r="D64" s="123">
        <f t="shared" si="18"/>
        <v>17541</v>
      </c>
      <c r="E64" s="123">
        <f t="shared" si="18"/>
        <v>25745</v>
      </c>
      <c r="F64" s="123">
        <f t="shared" si="18"/>
        <v>127911</v>
      </c>
      <c r="G64" s="123">
        <f t="shared" si="18"/>
        <v>44781</v>
      </c>
      <c r="H64" s="123">
        <f t="shared" si="18"/>
        <v>14613</v>
      </c>
      <c r="I64" s="123">
        <f t="shared" si="18"/>
        <v>4525</v>
      </c>
      <c r="J64" s="123">
        <f t="shared" si="18"/>
        <v>21075</v>
      </c>
      <c r="K64" s="123">
        <f t="shared" si="18"/>
        <v>3417</v>
      </c>
      <c r="L64" s="123">
        <f t="shared" si="18"/>
        <v>6605</v>
      </c>
      <c r="M64" s="123">
        <f t="shared" si="18"/>
        <v>1617</v>
      </c>
      <c r="N64" s="123">
        <f t="shared" si="18"/>
        <v>1693</v>
      </c>
      <c r="O64" s="123">
        <f t="shared" si="18"/>
        <v>0</v>
      </c>
      <c r="P64" s="123">
        <f t="shared" si="18"/>
        <v>6213</v>
      </c>
      <c r="Q64" s="123">
        <f t="shared" si="18"/>
        <v>65351</v>
      </c>
      <c r="R64" s="123">
        <f t="shared" si="18"/>
        <v>32128</v>
      </c>
      <c r="S64" s="123">
        <f t="shared" si="18"/>
        <v>7178</v>
      </c>
      <c r="T64" s="123">
        <f t="shared" si="18"/>
        <v>29612</v>
      </c>
      <c r="U64" s="123">
        <f t="shared" si="18"/>
        <v>12299</v>
      </c>
      <c r="V64" s="123">
        <f t="shared" si="18"/>
        <v>14637</v>
      </c>
      <c r="W64" s="123">
        <f t="shared" si="18"/>
        <v>2513</v>
      </c>
    </row>
    <row r="65" spans="1:23" s="117" customFormat="1" ht="11.25">
      <c r="A65" s="287"/>
      <c r="B65" s="122" t="s">
        <v>105</v>
      </c>
      <c r="C65" s="123">
        <f aca="true" t="shared" si="19" ref="C65:W65">C60+C45+C30</f>
        <v>1136</v>
      </c>
      <c r="D65" s="123">
        <f t="shared" si="19"/>
        <v>127</v>
      </c>
      <c r="E65" s="123">
        <f t="shared" si="19"/>
        <v>1009</v>
      </c>
      <c r="F65" s="123">
        <f t="shared" si="19"/>
        <v>0</v>
      </c>
      <c r="G65" s="123">
        <f t="shared" si="19"/>
        <v>0</v>
      </c>
      <c r="H65" s="123">
        <f t="shared" si="19"/>
        <v>0</v>
      </c>
      <c r="I65" s="123">
        <f t="shared" si="19"/>
        <v>0</v>
      </c>
      <c r="J65" s="123">
        <f t="shared" si="19"/>
        <v>0</v>
      </c>
      <c r="K65" s="123">
        <f t="shared" si="19"/>
        <v>0</v>
      </c>
      <c r="L65" s="123">
        <f t="shared" si="19"/>
        <v>0</v>
      </c>
      <c r="M65" s="123">
        <f t="shared" si="19"/>
        <v>0</v>
      </c>
      <c r="N65" s="123">
        <f t="shared" si="19"/>
        <v>0</v>
      </c>
      <c r="O65" s="123">
        <f t="shared" si="19"/>
        <v>0</v>
      </c>
      <c r="P65" s="123">
        <f t="shared" si="19"/>
        <v>0</v>
      </c>
      <c r="Q65" s="123">
        <f t="shared" si="19"/>
        <v>0</v>
      </c>
      <c r="R65" s="123">
        <f t="shared" si="19"/>
        <v>0</v>
      </c>
      <c r="S65" s="123">
        <f t="shared" si="19"/>
        <v>0</v>
      </c>
      <c r="T65" s="123">
        <f t="shared" si="19"/>
        <v>0</v>
      </c>
      <c r="U65" s="123">
        <f t="shared" si="19"/>
        <v>0</v>
      </c>
      <c r="V65" s="123">
        <f t="shared" si="19"/>
        <v>0</v>
      </c>
      <c r="W65" s="123">
        <f t="shared" si="19"/>
        <v>0</v>
      </c>
    </row>
    <row r="66" spans="1:23" s="117" customFormat="1" ht="11.25">
      <c r="A66" s="287"/>
      <c r="B66" s="122" t="s">
        <v>89</v>
      </c>
      <c r="C66" s="123">
        <f aca="true" t="shared" si="20" ref="C66:W66">C61+C46+C31</f>
        <v>120628</v>
      </c>
      <c r="D66" s="123">
        <f t="shared" si="20"/>
        <v>8200</v>
      </c>
      <c r="E66" s="123">
        <f t="shared" si="20"/>
        <v>24736</v>
      </c>
      <c r="F66" s="123">
        <f t="shared" si="20"/>
        <v>87538</v>
      </c>
      <c r="G66" s="123">
        <f t="shared" si="20"/>
        <v>7</v>
      </c>
      <c r="H66" s="123">
        <f t="shared" si="20"/>
        <v>13</v>
      </c>
      <c r="I66" s="123">
        <f t="shared" si="20"/>
        <v>4</v>
      </c>
      <c r="J66" s="123">
        <f t="shared" si="20"/>
        <v>16</v>
      </c>
      <c r="K66" s="123">
        <f t="shared" si="20"/>
        <v>3</v>
      </c>
      <c r="L66" s="123">
        <f t="shared" si="20"/>
        <v>6</v>
      </c>
      <c r="M66" s="123">
        <f t="shared" si="20"/>
        <v>0</v>
      </c>
      <c r="N66" s="123">
        <f t="shared" si="20"/>
        <v>5</v>
      </c>
      <c r="O66" s="123">
        <f t="shared" si="20"/>
        <v>0</v>
      </c>
      <c r="P66" s="123">
        <f t="shared" si="20"/>
        <v>11</v>
      </c>
      <c r="Q66" s="123">
        <f t="shared" si="20"/>
        <v>38</v>
      </c>
      <c r="R66" s="123">
        <f t="shared" si="20"/>
        <v>25</v>
      </c>
      <c r="S66" s="123">
        <f t="shared" si="20"/>
        <v>4</v>
      </c>
      <c r="T66" s="123">
        <f t="shared" si="20"/>
        <v>14</v>
      </c>
      <c r="U66" s="123">
        <f t="shared" si="20"/>
        <v>2</v>
      </c>
      <c r="V66" s="123">
        <f t="shared" si="20"/>
        <v>5</v>
      </c>
      <c r="W66" s="123">
        <f t="shared" si="20"/>
        <v>1</v>
      </c>
    </row>
    <row r="67" spans="1:23" s="117" customFormat="1" ht="11.25">
      <c r="A67" s="287"/>
      <c r="B67" s="122" t="s">
        <v>90</v>
      </c>
      <c r="C67" s="123">
        <f aca="true" t="shared" si="21" ref="C67:W67">C62+C47+C32</f>
        <v>173918</v>
      </c>
      <c r="D67" s="123">
        <f t="shared" si="21"/>
        <v>4839</v>
      </c>
      <c r="E67" s="123">
        <f t="shared" si="21"/>
        <v>0</v>
      </c>
      <c r="F67" s="123">
        <f t="shared" si="21"/>
        <v>20226</v>
      </c>
      <c r="G67" s="123">
        <f t="shared" si="21"/>
        <v>36813</v>
      </c>
      <c r="H67" s="123">
        <f t="shared" si="21"/>
        <v>8741</v>
      </c>
      <c r="I67" s="123">
        <f t="shared" si="21"/>
        <v>2100</v>
      </c>
      <c r="J67" s="123">
        <f t="shared" si="21"/>
        <v>9345</v>
      </c>
      <c r="K67" s="123">
        <f t="shared" si="21"/>
        <v>1396</v>
      </c>
      <c r="L67" s="123">
        <f t="shared" si="21"/>
        <v>3216</v>
      </c>
      <c r="M67" s="123">
        <f t="shared" si="21"/>
        <v>837</v>
      </c>
      <c r="N67" s="123">
        <f t="shared" si="21"/>
        <v>765</v>
      </c>
      <c r="O67" s="123">
        <f t="shared" si="21"/>
        <v>0</v>
      </c>
      <c r="P67" s="123">
        <f t="shared" si="21"/>
        <v>2922</v>
      </c>
      <c r="Q67" s="123">
        <f t="shared" si="21"/>
        <v>54675</v>
      </c>
      <c r="R67" s="123">
        <f t="shared" si="21"/>
        <v>10844</v>
      </c>
      <c r="S67" s="123">
        <f t="shared" si="21"/>
        <v>2258</v>
      </c>
      <c r="T67" s="123">
        <f t="shared" si="21"/>
        <v>7466</v>
      </c>
      <c r="U67" s="123">
        <f t="shared" si="21"/>
        <v>3076</v>
      </c>
      <c r="V67" s="123">
        <f t="shared" si="21"/>
        <v>3668</v>
      </c>
      <c r="W67" s="123">
        <f t="shared" si="21"/>
        <v>731</v>
      </c>
    </row>
    <row r="68" spans="1:23" s="117" customFormat="1" ht="11.25">
      <c r="A68" s="288"/>
      <c r="B68" s="122" t="s">
        <v>91</v>
      </c>
      <c r="C68" s="123">
        <f aca="true" t="shared" si="22" ref="C68:W68">C63+C48+C33</f>
        <v>143772</v>
      </c>
      <c r="D68" s="123">
        <f t="shared" si="22"/>
        <v>4375</v>
      </c>
      <c r="E68" s="123">
        <f t="shared" si="22"/>
        <v>0</v>
      </c>
      <c r="F68" s="123">
        <f t="shared" si="22"/>
        <v>20147</v>
      </c>
      <c r="G68" s="123">
        <f t="shared" si="22"/>
        <v>7961</v>
      </c>
      <c r="H68" s="123">
        <f t="shared" si="22"/>
        <v>5859</v>
      </c>
      <c r="I68" s="123">
        <f t="shared" si="22"/>
        <v>2421</v>
      </c>
      <c r="J68" s="123">
        <f t="shared" si="22"/>
        <v>11714</v>
      </c>
      <c r="K68" s="123">
        <f t="shared" si="22"/>
        <v>2018</v>
      </c>
      <c r="L68" s="123">
        <f t="shared" si="22"/>
        <v>3383</v>
      </c>
      <c r="M68" s="123">
        <f t="shared" si="22"/>
        <v>780</v>
      </c>
      <c r="N68" s="123">
        <f t="shared" si="22"/>
        <v>923</v>
      </c>
      <c r="O68" s="123">
        <f t="shared" si="22"/>
        <v>0</v>
      </c>
      <c r="P68" s="123">
        <f t="shared" si="22"/>
        <v>3280</v>
      </c>
      <c r="Q68" s="123">
        <f t="shared" si="22"/>
        <v>10638</v>
      </c>
      <c r="R68" s="123">
        <f t="shared" si="22"/>
        <v>21259</v>
      </c>
      <c r="S68" s="123">
        <f t="shared" si="22"/>
        <v>4916</v>
      </c>
      <c r="T68" s="123">
        <f t="shared" si="22"/>
        <v>22132</v>
      </c>
      <c r="U68" s="123">
        <f t="shared" si="22"/>
        <v>9221</v>
      </c>
      <c r="V68" s="123">
        <f t="shared" si="22"/>
        <v>10964</v>
      </c>
      <c r="W68" s="123">
        <f t="shared" si="22"/>
        <v>1781</v>
      </c>
    </row>
    <row r="69" spans="1:23" s="117" customFormat="1" ht="11.25">
      <c r="A69" s="283" t="s">
        <v>18</v>
      </c>
      <c r="B69" s="115" t="s">
        <v>38</v>
      </c>
      <c r="C69" s="116">
        <f>SUM(D69:W69)</f>
        <v>10332</v>
      </c>
      <c r="D69" s="116">
        <v>387</v>
      </c>
      <c r="E69" s="116">
        <v>638</v>
      </c>
      <c r="F69" s="116">
        <v>3104</v>
      </c>
      <c r="G69" s="116">
        <v>1386</v>
      </c>
      <c r="H69" s="116">
        <v>447</v>
      </c>
      <c r="I69" s="116">
        <v>185</v>
      </c>
      <c r="J69" s="116">
        <v>844</v>
      </c>
      <c r="K69" s="116">
        <v>171</v>
      </c>
      <c r="L69" s="116">
        <v>407</v>
      </c>
      <c r="M69" s="116">
        <v>92</v>
      </c>
      <c r="N69" s="116">
        <v>31</v>
      </c>
      <c r="O69" s="116">
        <v>0</v>
      </c>
      <c r="P69" s="116">
        <v>61</v>
      </c>
      <c r="Q69" s="116">
        <v>686</v>
      </c>
      <c r="R69" s="116">
        <v>574</v>
      </c>
      <c r="S69" s="116">
        <v>92</v>
      </c>
      <c r="T69" s="116">
        <v>571</v>
      </c>
      <c r="U69" s="116">
        <v>194</v>
      </c>
      <c r="V69" s="116">
        <v>371</v>
      </c>
      <c r="W69" s="116">
        <v>91</v>
      </c>
    </row>
    <row r="70" spans="1:23" s="117" customFormat="1" ht="11.25">
      <c r="A70" s="284"/>
      <c r="B70" s="124" t="s">
        <v>105</v>
      </c>
      <c r="C70" s="116">
        <f>SUM(D70:W70)</f>
        <v>46</v>
      </c>
      <c r="D70" s="116">
        <v>6</v>
      </c>
      <c r="E70" s="116">
        <v>40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0</v>
      </c>
      <c r="O70" s="116">
        <v>0</v>
      </c>
      <c r="P70" s="116">
        <v>0</v>
      </c>
      <c r="Q70" s="116">
        <v>0</v>
      </c>
      <c r="R70" s="116">
        <v>0</v>
      </c>
      <c r="S70" s="116">
        <v>0</v>
      </c>
      <c r="T70" s="116">
        <v>0</v>
      </c>
      <c r="U70" s="116">
        <v>0</v>
      </c>
      <c r="V70" s="116">
        <v>0</v>
      </c>
      <c r="W70" s="116">
        <v>0</v>
      </c>
    </row>
    <row r="71" spans="1:23" s="117" customFormat="1" ht="11.25">
      <c r="A71" s="284"/>
      <c r="B71" s="124" t="s">
        <v>89</v>
      </c>
      <c r="C71" s="116">
        <f>SUM(D71:W71)</f>
        <v>2767</v>
      </c>
      <c r="D71" s="116">
        <v>168</v>
      </c>
      <c r="E71" s="116">
        <v>598</v>
      </c>
      <c r="F71" s="116">
        <v>1996</v>
      </c>
      <c r="G71" s="116">
        <v>1</v>
      </c>
      <c r="H71" s="116">
        <v>0</v>
      </c>
      <c r="I71" s="116">
        <v>0</v>
      </c>
      <c r="J71" s="116">
        <v>1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16">
        <v>0</v>
      </c>
      <c r="Q71" s="116">
        <v>1</v>
      </c>
      <c r="R71" s="116">
        <v>2</v>
      </c>
      <c r="S71" s="116">
        <v>0</v>
      </c>
      <c r="T71" s="116">
        <v>0</v>
      </c>
      <c r="U71" s="116">
        <v>0</v>
      </c>
      <c r="V71" s="116">
        <v>0</v>
      </c>
      <c r="W71" s="116">
        <v>0</v>
      </c>
    </row>
    <row r="72" spans="1:23" s="117" customFormat="1" ht="11.25">
      <c r="A72" s="284"/>
      <c r="B72" s="124" t="s">
        <v>90</v>
      </c>
      <c r="C72" s="116">
        <f>SUM(D72:W72)</f>
        <v>4009</v>
      </c>
      <c r="D72" s="116">
        <v>119</v>
      </c>
      <c r="E72" s="116">
        <v>0</v>
      </c>
      <c r="F72" s="116">
        <v>578</v>
      </c>
      <c r="G72" s="116">
        <v>1145</v>
      </c>
      <c r="H72" s="116">
        <v>267</v>
      </c>
      <c r="I72" s="116">
        <v>86</v>
      </c>
      <c r="J72" s="116">
        <v>367</v>
      </c>
      <c r="K72" s="116">
        <v>68</v>
      </c>
      <c r="L72" s="116">
        <v>195</v>
      </c>
      <c r="M72" s="116">
        <v>56</v>
      </c>
      <c r="N72" s="116">
        <v>12</v>
      </c>
      <c r="O72" s="116">
        <v>0</v>
      </c>
      <c r="P72" s="116">
        <v>27</v>
      </c>
      <c r="Q72" s="116">
        <v>586</v>
      </c>
      <c r="R72" s="116">
        <v>182</v>
      </c>
      <c r="S72" s="116">
        <v>23</v>
      </c>
      <c r="T72" s="116">
        <v>129</v>
      </c>
      <c r="U72" s="116">
        <v>48</v>
      </c>
      <c r="V72" s="116">
        <v>96</v>
      </c>
      <c r="W72" s="116">
        <v>25</v>
      </c>
    </row>
    <row r="73" spans="1:23" s="117" customFormat="1" ht="11.25">
      <c r="A73" s="285"/>
      <c r="B73" s="124" t="s">
        <v>91</v>
      </c>
      <c r="C73" s="116">
        <f>SUM(D73:W73)</f>
        <v>3510</v>
      </c>
      <c r="D73" s="116">
        <v>94</v>
      </c>
      <c r="E73" s="116">
        <v>0</v>
      </c>
      <c r="F73" s="116">
        <v>530</v>
      </c>
      <c r="G73" s="116">
        <v>240</v>
      </c>
      <c r="H73" s="116">
        <v>180</v>
      </c>
      <c r="I73" s="116">
        <v>99</v>
      </c>
      <c r="J73" s="116">
        <v>476</v>
      </c>
      <c r="K73" s="116">
        <v>103</v>
      </c>
      <c r="L73" s="116">
        <v>212</v>
      </c>
      <c r="M73" s="116">
        <v>36</v>
      </c>
      <c r="N73" s="116">
        <v>19</v>
      </c>
      <c r="O73" s="116">
        <v>0</v>
      </c>
      <c r="P73" s="116">
        <v>34</v>
      </c>
      <c r="Q73" s="116">
        <v>99</v>
      </c>
      <c r="R73" s="116">
        <v>390</v>
      </c>
      <c r="S73" s="116">
        <v>69</v>
      </c>
      <c r="T73" s="116">
        <v>442</v>
      </c>
      <c r="U73" s="116">
        <v>146</v>
      </c>
      <c r="V73" s="116">
        <v>275</v>
      </c>
      <c r="W73" s="116">
        <v>66</v>
      </c>
    </row>
    <row r="74" spans="1:23" s="117" customFormat="1" ht="12.75" customHeight="1">
      <c r="A74" s="282" t="s">
        <v>19</v>
      </c>
      <c r="B74" s="125" t="s">
        <v>38</v>
      </c>
      <c r="C74" s="126">
        <f>C69+C64</f>
        <v>449786</v>
      </c>
      <c r="D74" s="126">
        <f aca="true" t="shared" si="23" ref="C74:W74">D69+D64</f>
        <v>17928</v>
      </c>
      <c r="E74" s="126">
        <f t="shared" si="23"/>
        <v>26383</v>
      </c>
      <c r="F74" s="126">
        <f t="shared" si="23"/>
        <v>131015</v>
      </c>
      <c r="G74" s="126">
        <f t="shared" si="23"/>
        <v>46167</v>
      </c>
      <c r="H74" s="126">
        <f t="shared" si="23"/>
        <v>15060</v>
      </c>
      <c r="I74" s="126">
        <f t="shared" si="23"/>
        <v>4710</v>
      </c>
      <c r="J74" s="126">
        <f t="shared" si="23"/>
        <v>21919</v>
      </c>
      <c r="K74" s="126">
        <f t="shared" si="23"/>
        <v>3588</v>
      </c>
      <c r="L74" s="126">
        <f t="shared" si="23"/>
        <v>7012</v>
      </c>
      <c r="M74" s="126">
        <f t="shared" si="23"/>
        <v>1709</v>
      </c>
      <c r="N74" s="126">
        <f t="shared" si="23"/>
        <v>1724</v>
      </c>
      <c r="O74" s="126">
        <f t="shared" si="23"/>
        <v>0</v>
      </c>
      <c r="P74" s="126">
        <f t="shared" si="23"/>
        <v>6274</v>
      </c>
      <c r="Q74" s="126">
        <f t="shared" si="23"/>
        <v>66037</v>
      </c>
      <c r="R74" s="126">
        <f t="shared" si="23"/>
        <v>32702</v>
      </c>
      <c r="S74" s="126">
        <f t="shared" si="23"/>
        <v>7270</v>
      </c>
      <c r="T74" s="126">
        <f t="shared" si="23"/>
        <v>30183</v>
      </c>
      <c r="U74" s="126">
        <f t="shared" si="23"/>
        <v>12493</v>
      </c>
      <c r="V74" s="126">
        <f t="shared" si="23"/>
        <v>15008</v>
      </c>
      <c r="W74" s="126">
        <f t="shared" si="23"/>
        <v>2604</v>
      </c>
    </row>
    <row r="75" spans="1:23" s="117" customFormat="1" ht="11.25">
      <c r="A75" s="282"/>
      <c r="B75" s="125" t="s">
        <v>105</v>
      </c>
      <c r="C75" s="126">
        <f aca="true" t="shared" si="24" ref="C75:W75">C70+C65</f>
        <v>1182</v>
      </c>
      <c r="D75" s="126">
        <f t="shared" si="24"/>
        <v>133</v>
      </c>
      <c r="E75" s="126">
        <f t="shared" si="24"/>
        <v>1049</v>
      </c>
      <c r="F75" s="126">
        <f t="shared" si="24"/>
        <v>0</v>
      </c>
      <c r="G75" s="126">
        <f t="shared" si="24"/>
        <v>0</v>
      </c>
      <c r="H75" s="126">
        <f t="shared" si="24"/>
        <v>0</v>
      </c>
      <c r="I75" s="126">
        <f t="shared" si="24"/>
        <v>0</v>
      </c>
      <c r="J75" s="126">
        <f t="shared" si="24"/>
        <v>0</v>
      </c>
      <c r="K75" s="126">
        <f t="shared" si="24"/>
        <v>0</v>
      </c>
      <c r="L75" s="126">
        <f t="shared" si="24"/>
        <v>0</v>
      </c>
      <c r="M75" s="126">
        <f t="shared" si="24"/>
        <v>0</v>
      </c>
      <c r="N75" s="126">
        <f t="shared" si="24"/>
        <v>0</v>
      </c>
      <c r="O75" s="126">
        <f t="shared" si="24"/>
        <v>0</v>
      </c>
      <c r="P75" s="126">
        <f t="shared" si="24"/>
        <v>0</v>
      </c>
      <c r="Q75" s="126">
        <f t="shared" si="24"/>
        <v>0</v>
      </c>
      <c r="R75" s="126">
        <f t="shared" si="24"/>
        <v>0</v>
      </c>
      <c r="S75" s="126">
        <f t="shared" si="24"/>
        <v>0</v>
      </c>
      <c r="T75" s="126">
        <f t="shared" si="24"/>
        <v>0</v>
      </c>
      <c r="U75" s="126">
        <f t="shared" si="24"/>
        <v>0</v>
      </c>
      <c r="V75" s="126">
        <f t="shared" si="24"/>
        <v>0</v>
      </c>
      <c r="W75" s="126">
        <f t="shared" si="24"/>
        <v>0</v>
      </c>
    </row>
    <row r="76" spans="1:23" s="117" customFormat="1" ht="11.25">
      <c r="A76" s="282"/>
      <c r="B76" s="125" t="s">
        <v>89</v>
      </c>
      <c r="C76" s="126">
        <f aca="true" t="shared" si="25" ref="C76:W76">C71+C66</f>
        <v>123395</v>
      </c>
      <c r="D76" s="126">
        <f t="shared" si="25"/>
        <v>8368</v>
      </c>
      <c r="E76" s="126">
        <f t="shared" si="25"/>
        <v>25334</v>
      </c>
      <c r="F76" s="126">
        <f t="shared" si="25"/>
        <v>89534</v>
      </c>
      <c r="G76" s="126">
        <f t="shared" si="25"/>
        <v>8</v>
      </c>
      <c r="H76" s="126">
        <f t="shared" si="25"/>
        <v>13</v>
      </c>
      <c r="I76" s="126">
        <f t="shared" si="25"/>
        <v>4</v>
      </c>
      <c r="J76" s="126">
        <f t="shared" si="25"/>
        <v>17</v>
      </c>
      <c r="K76" s="126">
        <f t="shared" si="25"/>
        <v>3</v>
      </c>
      <c r="L76" s="126">
        <f t="shared" si="25"/>
        <v>6</v>
      </c>
      <c r="M76" s="126">
        <f t="shared" si="25"/>
        <v>0</v>
      </c>
      <c r="N76" s="126">
        <f t="shared" si="25"/>
        <v>5</v>
      </c>
      <c r="O76" s="126">
        <f t="shared" si="25"/>
        <v>0</v>
      </c>
      <c r="P76" s="126">
        <f t="shared" si="25"/>
        <v>11</v>
      </c>
      <c r="Q76" s="126">
        <f t="shared" si="25"/>
        <v>39</v>
      </c>
      <c r="R76" s="126">
        <f t="shared" si="25"/>
        <v>27</v>
      </c>
      <c r="S76" s="126">
        <f t="shared" si="25"/>
        <v>4</v>
      </c>
      <c r="T76" s="126">
        <f t="shared" si="25"/>
        <v>14</v>
      </c>
      <c r="U76" s="126">
        <f t="shared" si="25"/>
        <v>2</v>
      </c>
      <c r="V76" s="126">
        <f t="shared" si="25"/>
        <v>5</v>
      </c>
      <c r="W76" s="126">
        <f t="shared" si="25"/>
        <v>1</v>
      </c>
    </row>
    <row r="77" spans="1:23" s="117" customFormat="1" ht="11.25">
      <c r="A77" s="282"/>
      <c r="B77" s="125" t="s">
        <v>90</v>
      </c>
      <c r="C77" s="126">
        <f aca="true" t="shared" si="26" ref="C77:W77">C72+C67</f>
        <v>177927</v>
      </c>
      <c r="D77" s="126">
        <f t="shared" si="26"/>
        <v>4958</v>
      </c>
      <c r="E77" s="126">
        <f t="shared" si="26"/>
        <v>0</v>
      </c>
      <c r="F77" s="126">
        <f t="shared" si="26"/>
        <v>20804</v>
      </c>
      <c r="G77" s="126">
        <f t="shared" si="26"/>
        <v>37958</v>
      </c>
      <c r="H77" s="126">
        <f t="shared" si="26"/>
        <v>9008</v>
      </c>
      <c r="I77" s="126">
        <f t="shared" si="26"/>
        <v>2186</v>
      </c>
      <c r="J77" s="126">
        <f t="shared" si="26"/>
        <v>9712</v>
      </c>
      <c r="K77" s="126">
        <f t="shared" si="26"/>
        <v>1464</v>
      </c>
      <c r="L77" s="126">
        <f t="shared" si="26"/>
        <v>3411</v>
      </c>
      <c r="M77" s="126">
        <f t="shared" si="26"/>
        <v>893</v>
      </c>
      <c r="N77" s="126">
        <f t="shared" si="26"/>
        <v>777</v>
      </c>
      <c r="O77" s="126">
        <f t="shared" si="26"/>
        <v>0</v>
      </c>
      <c r="P77" s="126">
        <f t="shared" si="26"/>
        <v>2949</v>
      </c>
      <c r="Q77" s="126">
        <f t="shared" si="26"/>
        <v>55261</v>
      </c>
      <c r="R77" s="126">
        <f t="shared" si="26"/>
        <v>11026</v>
      </c>
      <c r="S77" s="126">
        <f t="shared" si="26"/>
        <v>2281</v>
      </c>
      <c r="T77" s="126">
        <f t="shared" si="26"/>
        <v>7595</v>
      </c>
      <c r="U77" s="126">
        <f t="shared" si="26"/>
        <v>3124</v>
      </c>
      <c r="V77" s="126">
        <f t="shared" si="26"/>
        <v>3764</v>
      </c>
      <c r="W77" s="126">
        <f t="shared" si="26"/>
        <v>756</v>
      </c>
    </row>
    <row r="78" spans="1:23" s="117" customFormat="1" ht="11.25">
      <c r="A78" s="282"/>
      <c r="B78" s="125" t="s">
        <v>91</v>
      </c>
      <c r="C78" s="126">
        <f aca="true" t="shared" si="27" ref="C78:W78">C73+C68</f>
        <v>147282</v>
      </c>
      <c r="D78" s="126">
        <f t="shared" si="27"/>
        <v>4469</v>
      </c>
      <c r="E78" s="126">
        <f t="shared" si="27"/>
        <v>0</v>
      </c>
      <c r="F78" s="126">
        <f t="shared" si="27"/>
        <v>20677</v>
      </c>
      <c r="G78" s="126">
        <f t="shared" si="27"/>
        <v>8201</v>
      </c>
      <c r="H78" s="126">
        <f t="shared" si="27"/>
        <v>6039</v>
      </c>
      <c r="I78" s="126">
        <f t="shared" si="27"/>
        <v>2520</v>
      </c>
      <c r="J78" s="126">
        <f t="shared" si="27"/>
        <v>12190</v>
      </c>
      <c r="K78" s="126">
        <f t="shared" si="27"/>
        <v>2121</v>
      </c>
      <c r="L78" s="126">
        <f t="shared" si="27"/>
        <v>3595</v>
      </c>
      <c r="M78" s="126">
        <f t="shared" si="27"/>
        <v>816</v>
      </c>
      <c r="N78" s="126">
        <f t="shared" si="27"/>
        <v>942</v>
      </c>
      <c r="O78" s="126">
        <f t="shared" si="27"/>
        <v>0</v>
      </c>
      <c r="P78" s="126">
        <f t="shared" si="27"/>
        <v>3314</v>
      </c>
      <c r="Q78" s="126">
        <f t="shared" si="27"/>
        <v>10737</v>
      </c>
      <c r="R78" s="126">
        <f t="shared" si="27"/>
        <v>21649</v>
      </c>
      <c r="S78" s="126">
        <f t="shared" si="27"/>
        <v>4985</v>
      </c>
      <c r="T78" s="126">
        <f t="shared" si="27"/>
        <v>22574</v>
      </c>
      <c r="U78" s="126">
        <f t="shared" si="27"/>
        <v>9367</v>
      </c>
      <c r="V78" s="126">
        <f t="shared" si="27"/>
        <v>11239</v>
      </c>
      <c r="W78" s="126">
        <f t="shared" si="27"/>
        <v>1847</v>
      </c>
    </row>
  </sheetData>
  <mergeCells count="20">
    <mergeCell ref="D2:M2"/>
    <mergeCell ref="N2:W2"/>
    <mergeCell ref="A2:A3"/>
    <mergeCell ref="A74:A78"/>
    <mergeCell ref="A69:A73"/>
    <mergeCell ref="A64:A68"/>
    <mergeCell ref="A59:A63"/>
    <mergeCell ref="A54:A58"/>
    <mergeCell ref="A49:A53"/>
    <mergeCell ref="A44:A48"/>
    <mergeCell ref="A39:A43"/>
    <mergeCell ref="A34:A38"/>
    <mergeCell ref="A29:A33"/>
    <mergeCell ref="A24:A28"/>
    <mergeCell ref="B2:B3"/>
    <mergeCell ref="C2:C3"/>
    <mergeCell ref="A19:A23"/>
    <mergeCell ref="A14:A18"/>
    <mergeCell ref="A9:A13"/>
    <mergeCell ref="A4:A8"/>
  </mergeCells>
  <printOptions/>
  <pageMargins left="0.75" right="0.75" top="1" bottom="1" header="0" footer="0"/>
  <pageSetup horizontalDpi="600" verticalDpi="600" orientation="landscape" scale="74" r:id="rId1"/>
  <rowBreaks count="1" manualBreakCount="1">
    <brk id="33" max="255" man="1"/>
  </rowBreaks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50" workbookViewId="0" topLeftCell="A13">
      <selection activeCell="A11" sqref="A11"/>
    </sheetView>
  </sheetViews>
  <sheetFormatPr defaultColWidth="11.421875" defaultRowHeight="27.75" customHeight="1"/>
  <cols>
    <col min="1" max="1" width="27.28125" style="130" customWidth="1"/>
    <col min="2" max="11" width="8.7109375" style="130" customWidth="1"/>
    <col min="12" max="16384" width="29.57421875" style="130" customWidth="1"/>
  </cols>
  <sheetData>
    <row r="1" spans="1:11" ht="48.75" customHeight="1">
      <c r="A1" s="290"/>
      <c r="B1" s="289" t="s">
        <v>45</v>
      </c>
      <c r="C1" s="289"/>
      <c r="D1" s="289" t="s">
        <v>113</v>
      </c>
      <c r="E1" s="289"/>
      <c r="F1" s="289" t="s">
        <v>114</v>
      </c>
      <c r="G1" s="289"/>
      <c r="H1" s="289" t="s">
        <v>115</v>
      </c>
      <c r="I1" s="289"/>
      <c r="J1" s="289" t="s">
        <v>17</v>
      </c>
      <c r="K1" s="289"/>
    </row>
    <row r="2" spans="1:11" ht="27.75" customHeight="1">
      <c r="A2" s="291"/>
      <c r="B2" s="129" t="s">
        <v>116</v>
      </c>
      <c r="C2" s="129" t="s">
        <v>81</v>
      </c>
      <c r="D2" s="129" t="s">
        <v>116</v>
      </c>
      <c r="E2" s="129" t="s">
        <v>81</v>
      </c>
      <c r="F2" s="129" t="s">
        <v>116</v>
      </c>
      <c r="G2" s="129" t="s">
        <v>81</v>
      </c>
      <c r="H2" s="129" t="s">
        <v>116</v>
      </c>
      <c r="I2" s="129" t="s">
        <v>81</v>
      </c>
      <c r="J2" s="129" t="s">
        <v>116</v>
      </c>
      <c r="K2" s="129" t="s">
        <v>81</v>
      </c>
    </row>
    <row r="3" spans="1:11" ht="24.75" customHeight="1">
      <c r="A3" s="131" t="s">
        <v>117</v>
      </c>
      <c r="B3" s="132">
        <f>B4+B5+B6+B7+B8+B9+B10+B11+B12+B13</f>
        <v>123287</v>
      </c>
      <c r="C3" s="133">
        <f aca="true" t="shared" si="0" ref="C3:C13">B3/B$3</f>
        <v>1</v>
      </c>
      <c r="D3" s="132">
        <f>D4+D5+D6+D7+D8+D9+D10+D11+D12+D13</f>
        <v>90394</v>
      </c>
      <c r="E3" s="133">
        <f aca="true" t="shared" si="1" ref="E3:E13">D3/D$3</f>
        <v>1</v>
      </c>
      <c r="F3" s="132">
        <f>F4+F5+F6+F7+F8+F9+F10+F11+F12+F13</f>
        <v>60628</v>
      </c>
      <c r="G3" s="133">
        <f aca="true" t="shared" si="2" ref="G3:G13">F3/F$3</f>
        <v>1</v>
      </c>
      <c r="H3" s="132">
        <f>H4+H5+H6+H7+H8+H9+H10+H11+H12+H13</f>
        <v>1182</v>
      </c>
      <c r="I3" s="133">
        <f aca="true" t="shared" si="3" ref="I3:I13">H3/H$3</f>
        <v>1</v>
      </c>
      <c r="J3" s="132">
        <f aca="true" t="shared" si="4" ref="J3:J35">H3+F3+D3+B3</f>
        <v>275491</v>
      </c>
      <c r="K3" s="133">
        <f aca="true" t="shared" si="5" ref="K3:K13">J3/J$3</f>
        <v>1</v>
      </c>
    </row>
    <row r="4" spans="1:11" ht="17.25" customHeight="1">
      <c r="A4" s="134" t="s">
        <v>95</v>
      </c>
      <c r="B4" s="135">
        <v>8368</v>
      </c>
      <c r="C4" s="136">
        <f t="shared" si="0"/>
        <v>0.06787414731480204</v>
      </c>
      <c r="D4" s="135">
        <v>4958</v>
      </c>
      <c r="E4" s="136">
        <f t="shared" si="1"/>
        <v>0.05484877314866031</v>
      </c>
      <c r="F4" s="135">
        <v>4469</v>
      </c>
      <c r="G4" s="136">
        <f t="shared" si="2"/>
        <v>0.07371181632249126</v>
      </c>
      <c r="H4" s="135">
        <v>133</v>
      </c>
      <c r="I4" s="136">
        <f t="shared" si="3"/>
        <v>0.11252115059221658</v>
      </c>
      <c r="J4" s="135">
        <f t="shared" si="4"/>
        <v>17928</v>
      </c>
      <c r="K4" s="136">
        <f t="shared" si="5"/>
        <v>0.06507653607558868</v>
      </c>
    </row>
    <row r="5" spans="1:11" ht="17.25" customHeight="1">
      <c r="A5" s="134" t="s">
        <v>96</v>
      </c>
      <c r="B5" s="135">
        <v>25334</v>
      </c>
      <c r="C5" s="136">
        <f t="shared" si="0"/>
        <v>0.20548800765693057</v>
      </c>
      <c r="D5" s="135">
        <v>0</v>
      </c>
      <c r="E5" s="136">
        <f t="shared" si="1"/>
        <v>0</v>
      </c>
      <c r="F5" s="135">
        <v>0</v>
      </c>
      <c r="G5" s="136">
        <f t="shared" si="2"/>
        <v>0</v>
      </c>
      <c r="H5" s="135">
        <v>1049</v>
      </c>
      <c r="I5" s="136">
        <f t="shared" si="3"/>
        <v>0.8874788494077834</v>
      </c>
      <c r="J5" s="135">
        <f t="shared" si="4"/>
        <v>26383</v>
      </c>
      <c r="K5" s="136">
        <f t="shared" si="5"/>
        <v>0.09576719384662294</v>
      </c>
    </row>
    <row r="6" spans="1:11" ht="17.25" customHeight="1">
      <c r="A6" s="134" t="s">
        <v>97</v>
      </c>
      <c r="B6" s="135">
        <v>89534</v>
      </c>
      <c r="C6" s="136">
        <f t="shared" si="0"/>
        <v>0.7262241761094033</v>
      </c>
      <c r="D6" s="135">
        <v>20804</v>
      </c>
      <c r="E6" s="136">
        <f t="shared" si="1"/>
        <v>0.23014801867380577</v>
      </c>
      <c r="F6" s="135">
        <v>20677</v>
      </c>
      <c r="G6" s="136">
        <f t="shared" si="2"/>
        <v>0.34104704097116845</v>
      </c>
      <c r="H6" s="135">
        <v>0</v>
      </c>
      <c r="I6" s="136">
        <f t="shared" si="3"/>
        <v>0</v>
      </c>
      <c r="J6" s="135">
        <f t="shared" si="4"/>
        <v>131015</v>
      </c>
      <c r="K6" s="136">
        <f t="shared" si="5"/>
        <v>0.47556907485181005</v>
      </c>
    </row>
    <row r="7" spans="1:11" ht="17.25" customHeight="1">
      <c r="A7" s="134" t="s">
        <v>98</v>
      </c>
      <c r="B7" s="135">
        <v>8</v>
      </c>
      <c r="C7" s="136">
        <f t="shared" si="0"/>
        <v>6.488924217476294E-05</v>
      </c>
      <c r="D7" s="135">
        <v>37958</v>
      </c>
      <c r="E7" s="136">
        <f t="shared" si="1"/>
        <v>0.4199172511449875</v>
      </c>
      <c r="F7" s="135">
        <v>8201</v>
      </c>
      <c r="G7" s="136">
        <f t="shared" si="2"/>
        <v>0.1352675331529986</v>
      </c>
      <c r="H7" s="135">
        <v>0</v>
      </c>
      <c r="I7" s="136">
        <f t="shared" si="3"/>
        <v>0</v>
      </c>
      <c r="J7" s="135">
        <f t="shared" si="4"/>
        <v>46167</v>
      </c>
      <c r="K7" s="136">
        <f t="shared" si="5"/>
        <v>0.16758079211299098</v>
      </c>
    </row>
    <row r="8" spans="1:11" ht="17.25" customHeight="1">
      <c r="A8" s="134" t="s">
        <v>99</v>
      </c>
      <c r="B8" s="135">
        <v>13</v>
      </c>
      <c r="C8" s="136">
        <f t="shared" si="0"/>
        <v>0.00010544501853398979</v>
      </c>
      <c r="D8" s="135">
        <v>9008</v>
      </c>
      <c r="E8" s="136">
        <f t="shared" si="1"/>
        <v>0.09965263181184592</v>
      </c>
      <c r="F8" s="135">
        <v>6039</v>
      </c>
      <c r="G8" s="136">
        <f t="shared" si="2"/>
        <v>0.09960744210595765</v>
      </c>
      <c r="H8" s="135">
        <v>0</v>
      </c>
      <c r="I8" s="136">
        <f t="shared" si="3"/>
        <v>0</v>
      </c>
      <c r="J8" s="135">
        <f t="shared" si="4"/>
        <v>15060</v>
      </c>
      <c r="K8" s="136">
        <f t="shared" si="5"/>
        <v>0.05466603264716452</v>
      </c>
    </row>
    <row r="9" spans="1:11" ht="17.25" customHeight="1">
      <c r="A9" s="134" t="s">
        <v>100</v>
      </c>
      <c r="B9" s="135">
        <v>4</v>
      </c>
      <c r="C9" s="136">
        <f t="shared" si="0"/>
        <v>3.244462108738147E-05</v>
      </c>
      <c r="D9" s="135">
        <v>2186</v>
      </c>
      <c r="E9" s="136">
        <f t="shared" si="1"/>
        <v>0.024183020996968826</v>
      </c>
      <c r="F9" s="135">
        <v>2520</v>
      </c>
      <c r="G9" s="136">
        <f t="shared" si="2"/>
        <v>0.041564953486837766</v>
      </c>
      <c r="H9" s="135">
        <v>0</v>
      </c>
      <c r="I9" s="136">
        <f t="shared" si="3"/>
        <v>0</v>
      </c>
      <c r="J9" s="135">
        <f t="shared" si="4"/>
        <v>4710</v>
      </c>
      <c r="K9" s="136">
        <f t="shared" si="5"/>
        <v>0.017096747262161014</v>
      </c>
    </row>
    <row r="10" spans="1:11" ht="17.25" customHeight="1">
      <c r="A10" s="134" t="s">
        <v>101</v>
      </c>
      <c r="B10" s="135">
        <v>17</v>
      </c>
      <c r="C10" s="136">
        <f t="shared" si="0"/>
        <v>0.00013788963962137128</v>
      </c>
      <c r="D10" s="135">
        <v>9712</v>
      </c>
      <c r="E10" s="136">
        <f t="shared" si="1"/>
        <v>0.10744075934243423</v>
      </c>
      <c r="F10" s="135">
        <v>12190</v>
      </c>
      <c r="G10" s="136">
        <f t="shared" si="2"/>
        <v>0.20106221547799696</v>
      </c>
      <c r="H10" s="135">
        <v>0</v>
      </c>
      <c r="I10" s="136">
        <f t="shared" si="3"/>
        <v>0</v>
      </c>
      <c r="J10" s="135">
        <f t="shared" si="4"/>
        <v>21919</v>
      </c>
      <c r="K10" s="136">
        <f t="shared" si="5"/>
        <v>0.07956339771535187</v>
      </c>
    </row>
    <row r="11" spans="1:11" ht="17.25" customHeight="1">
      <c r="A11" s="134" t="s">
        <v>102</v>
      </c>
      <c r="B11" s="135">
        <v>3</v>
      </c>
      <c r="C11" s="136">
        <f t="shared" si="0"/>
        <v>2.4333465815536106E-05</v>
      </c>
      <c r="D11" s="135">
        <v>1464</v>
      </c>
      <c r="E11" s="136">
        <f t="shared" si="1"/>
        <v>0.016195765205655244</v>
      </c>
      <c r="F11" s="135">
        <v>2121</v>
      </c>
      <c r="G11" s="136">
        <f t="shared" si="2"/>
        <v>0.034983835851421785</v>
      </c>
      <c r="H11" s="135">
        <v>0</v>
      </c>
      <c r="I11" s="136">
        <f t="shared" si="3"/>
        <v>0</v>
      </c>
      <c r="J11" s="135">
        <f t="shared" si="4"/>
        <v>3588</v>
      </c>
      <c r="K11" s="136">
        <f t="shared" si="5"/>
        <v>0.013024018933467881</v>
      </c>
    </row>
    <row r="12" spans="1:11" ht="17.25" customHeight="1">
      <c r="A12" s="134" t="s">
        <v>103</v>
      </c>
      <c r="B12" s="135">
        <v>6</v>
      </c>
      <c r="C12" s="136">
        <f t="shared" si="0"/>
        <v>4.866693163107221E-05</v>
      </c>
      <c r="D12" s="135">
        <v>3411</v>
      </c>
      <c r="E12" s="136">
        <f t="shared" si="1"/>
        <v>0.037734805407438544</v>
      </c>
      <c r="F12" s="135">
        <v>3595</v>
      </c>
      <c r="G12" s="136">
        <f t="shared" si="2"/>
        <v>0.05929603483538959</v>
      </c>
      <c r="H12" s="135">
        <v>0</v>
      </c>
      <c r="I12" s="136">
        <f t="shared" si="3"/>
        <v>0</v>
      </c>
      <c r="J12" s="135">
        <f t="shared" si="4"/>
        <v>7012</v>
      </c>
      <c r="K12" s="136">
        <f t="shared" si="5"/>
        <v>0.025452737113009136</v>
      </c>
    </row>
    <row r="13" spans="1:11" ht="17.25" customHeight="1">
      <c r="A13" s="134" t="s">
        <v>104</v>
      </c>
      <c r="B13" s="135">
        <v>0</v>
      </c>
      <c r="C13" s="136">
        <f t="shared" si="0"/>
        <v>0</v>
      </c>
      <c r="D13" s="135">
        <v>893</v>
      </c>
      <c r="E13" s="136">
        <f t="shared" si="1"/>
        <v>0.009878974268203642</v>
      </c>
      <c r="F13" s="135">
        <v>816</v>
      </c>
      <c r="G13" s="136">
        <f t="shared" si="2"/>
        <v>0.013459127795737942</v>
      </c>
      <c r="H13" s="135">
        <v>0</v>
      </c>
      <c r="I13" s="136">
        <f t="shared" si="3"/>
        <v>0</v>
      </c>
      <c r="J13" s="135">
        <f t="shared" si="4"/>
        <v>1709</v>
      </c>
      <c r="K13" s="136">
        <f t="shared" si="5"/>
        <v>0.006203469441832946</v>
      </c>
    </row>
    <row r="14" spans="1:11" ht="24.75" customHeight="1">
      <c r="A14" s="137" t="s">
        <v>118</v>
      </c>
      <c r="B14" s="132">
        <f>B15+B16+B17+B18+B19+B20+B21+B22+B23+B24</f>
        <v>108</v>
      </c>
      <c r="C14" s="133">
        <f aca="true" t="shared" si="6" ref="C14:C24">B14/B$14</f>
        <v>1</v>
      </c>
      <c r="D14" s="132">
        <f>D15+D16+D17+D18+D19+D20+D21+D22+D23+D24</f>
        <v>87533</v>
      </c>
      <c r="E14" s="133">
        <f aca="true" t="shared" si="7" ref="E14:E24">D14/D$14</f>
        <v>1</v>
      </c>
      <c r="F14" s="132">
        <f>F15+F16+F17+F18+F19+F20+F21+F22+F23+F24</f>
        <v>86654</v>
      </c>
      <c r="G14" s="133">
        <f aca="true" t="shared" si="8" ref="G14:G24">F14/F$14</f>
        <v>1</v>
      </c>
      <c r="H14" s="132">
        <f>H15+H16+H17+H18+H19+H20+H21+H22+H23+H24</f>
        <v>0</v>
      </c>
      <c r="I14" s="133"/>
      <c r="J14" s="132">
        <f t="shared" si="4"/>
        <v>174295</v>
      </c>
      <c r="K14" s="133">
        <f aca="true" t="shared" si="9" ref="K14:K24">J14/J$14</f>
        <v>1</v>
      </c>
    </row>
    <row r="15" spans="1:11" ht="17.25" customHeight="1">
      <c r="A15" s="134" t="s">
        <v>95</v>
      </c>
      <c r="B15" s="135">
        <v>5</v>
      </c>
      <c r="C15" s="136">
        <f t="shared" si="6"/>
        <v>0.046296296296296294</v>
      </c>
      <c r="D15" s="135">
        <v>777</v>
      </c>
      <c r="E15" s="136">
        <f t="shared" si="7"/>
        <v>0.0088766522340146</v>
      </c>
      <c r="F15" s="135">
        <v>942</v>
      </c>
      <c r="G15" s="136">
        <f t="shared" si="8"/>
        <v>0.010870819581323424</v>
      </c>
      <c r="H15" s="135">
        <v>0</v>
      </c>
      <c r="I15" s="136"/>
      <c r="J15" s="135">
        <f t="shared" si="4"/>
        <v>1724</v>
      </c>
      <c r="K15" s="136">
        <f t="shared" si="9"/>
        <v>0.009891276284460255</v>
      </c>
    </row>
    <row r="16" spans="1:11" ht="17.25" customHeight="1">
      <c r="A16" s="134" t="s">
        <v>96</v>
      </c>
      <c r="B16" s="135">
        <v>0</v>
      </c>
      <c r="C16" s="136">
        <f t="shared" si="6"/>
        <v>0</v>
      </c>
      <c r="D16" s="135">
        <v>0</v>
      </c>
      <c r="E16" s="136">
        <f t="shared" si="7"/>
        <v>0</v>
      </c>
      <c r="F16" s="135">
        <v>0</v>
      </c>
      <c r="G16" s="136">
        <f t="shared" si="8"/>
        <v>0</v>
      </c>
      <c r="H16" s="135">
        <v>0</v>
      </c>
      <c r="I16" s="136"/>
      <c r="J16" s="135">
        <f t="shared" si="4"/>
        <v>0</v>
      </c>
      <c r="K16" s="136">
        <f t="shared" si="9"/>
        <v>0</v>
      </c>
    </row>
    <row r="17" spans="1:11" ht="17.25" customHeight="1">
      <c r="A17" s="134" t="s">
        <v>97</v>
      </c>
      <c r="B17" s="135">
        <v>11</v>
      </c>
      <c r="C17" s="136">
        <f t="shared" si="6"/>
        <v>0.10185185185185185</v>
      </c>
      <c r="D17" s="135">
        <v>2949</v>
      </c>
      <c r="E17" s="136">
        <f t="shared" si="7"/>
        <v>0.0336901511429975</v>
      </c>
      <c r="F17" s="135">
        <v>3314</v>
      </c>
      <c r="G17" s="136">
        <f t="shared" si="8"/>
        <v>0.03824405105361553</v>
      </c>
      <c r="H17" s="135">
        <v>0</v>
      </c>
      <c r="I17" s="136"/>
      <c r="J17" s="135">
        <f t="shared" si="4"/>
        <v>6274</v>
      </c>
      <c r="K17" s="136">
        <f t="shared" si="9"/>
        <v>0.035996442812473106</v>
      </c>
    </row>
    <row r="18" spans="1:11" ht="17.25" customHeight="1">
      <c r="A18" s="134" t="s">
        <v>98</v>
      </c>
      <c r="B18" s="135">
        <v>39</v>
      </c>
      <c r="C18" s="136">
        <f t="shared" si="6"/>
        <v>0.3611111111111111</v>
      </c>
      <c r="D18" s="135">
        <v>55261</v>
      </c>
      <c r="E18" s="136">
        <f t="shared" si="7"/>
        <v>0.6313161893228839</v>
      </c>
      <c r="F18" s="135">
        <v>10737</v>
      </c>
      <c r="G18" s="136">
        <f t="shared" si="8"/>
        <v>0.12390657096037114</v>
      </c>
      <c r="H18" s="135">
        <v>0</v>
      </c>
      <c r="I18" s="136"/>
      <c r="J18" s="135">
        <f t="shared" si="4"/>
        <v>66037</v>
      </c>
      <c r="K18" s="136">
        <f t="shared" si="9"/>
        <v>0.37888063340887573</v>
      </c>
    </row>
    <row r="19" spans="1:11" ht="17.25" customHeight="1">
      <c r="A19" s="134" t="s">
        <v>99</v>
      </c>
      <c r="B19" s="135">
        <v>27</v>
      </c>
      <c r="C19" s="136">
        <f t="shared" si="6"/>
        <v>0.25</v>
      </c>
      <c r="D19" s="135">
        <v>11026</v>
      </c>
      <c r="E19" s="136">
        <f t="shared" si="7"/>
        <v>0.12596392217792146</v>
      </c>
      <c r="F19" s="135">
        <v>21649</v>
      </c>
      <c r="G19" s="136">
        <f t="shared" si="8"/>
        <v>0.24983266785145522</v>
      </c>
      <c r="H19" s="135">
        <v>0</v>
      </c>
      <c r="I19" s="136"/>
      <c r="J19" s="135">
        <f t="shared" si="4"/>
        <v>32702</v>
      </c>
      <c r="K19" s="136">
        <f t="shared" si="9"/>
        <v>0.18762442984595082</v>
      </c>
    </row>
    <row r="20" spans="1:11" ht="17.25" customHeight="1">
      <c r="A20" s="134" t="s">
        <v>100</v>
      </c>
      <c r="B20" s="135">
        <v>4</v>
      </c>
      <c r="C20" s="136">
        <f t="shared" si="6"/>
        <v>0.037037037037037035</v>
      </c>
      <c r="D20" s="135">
        <v>2281</v>
      </c>
      <c r="E20" s="136">
        <f t="shared" si="7"/>
        <v>0.026058743559571818</v>
      </c>
      <c r="F20" s="135">
        <v>4985</v>
      </c>
      <c r="G20" s="136">
        <f t="shared" si="8"/>
        <v>0.05752763865488033</v>
      </c>
      <c r="H20" s="135">
        <v>0</v>
      </c>
      <c r="I20" s="136"/>
      <c r="J20" s="135">
        <f t="shared" si="4"/>
        <v>7270</v>
      </c>
      <c r="K20" s="136">
        <f t="shared" si="9"/>
        <v>0.041710892452451305</v>
      </c>
    </row>
    <row r="21" spans="1:11" ht="17.25" customHeight="1">
      <c r="A21" s="134" t="s">
        <v>101</v>
      </c>
      <c r="B21" s="135">
        <v>14</v>
      </c>
      <c r="C21" s="136">
        <f t="shared" si="6"/>
        <v>0.12962962962962962</v>
      </c>
      <c r="D21" s="135">
        <v>7595</v>
      </c>
      <c r="E21" s="136">
        <f t="shared" si="7"/>
        <v>0.08676727634149406</v>
      </c>
      <c r="F21" s="135">
        <v>22574</v>
      </c>
      <c r="G21" s="136">
        <f t="shared" si="8"/>
        <v>0.2605073049137951</v>
      </c>
      <c r="H21" s="135">
        <v>0</v>
      </c>
      <c r="I21" s="136"/>
      <c r="J21" s="135">
        <f t="shared" si="4"/>
        <v>30183</v>
      </c>
      <c r="K21" s="136">
        <f t="shared" si="9"/>
        <v>0.17317192116813448</v>
      </c>
    </row>
    <row r="22" spans="1:11" ht="17.25" customHeight="1">
      <c r="A22" s="134" t="s">
        <v>102</v>
      </c>
      <c r="B22" s="135">
        <v>2</v>
      </c>
      <c r="C22" s="136">
        <f t="shared" si="6"/>
        <v>0.018518518518518517</v>
      </c>
      <c r="D22" s="135">
        <v>3124</v>
      </c>
      <c r="E22" s="136">
        <f t="shared" si="7"/>
        <v>0.03568939714164943</v>
      </c>
      <c r="F22" s="135">
        <v>9367</v>
      </c>
      <c r="G22" s="136">
        <f t="shared" si="8"/>
        <v>0.10809656795993261</v>
      </c>
      <c r="H22" s="135">
        <v>0</v>
      </c>
      <c r="I22" s="136"/>
      <c r="J22" s="135">
        <f t="shared" si="4"/>
        <v>12493</v>
      </c>
      <c r="K22" s="136">
        <f t="shared" si="9"/>
        <v>0.07167732866691529</v>
      </c>
    </row>
    <row r="23" spans="1:11" ht="17.25" customHeight="1">
      <c r="A23" s="134" t="s">
        <v>103</v>
      </c>
      <c r="B23" s="135">
        <v>5</v>
      </c>
      <c r="C23" s="136">
        <f t="shared" si="6"/>
        <v>0.046296296296296294</v>
      </c>
      <c r="D23" s="135">
        <v>3764</v>
      </c>
      <c r="E23" s="136">
        <f t="shared" si="7"/>
        <v>0.04300092536529081</v>
      </c>
      <c r="F23" s="135">
        <v>11239</v>
      </c>
      <c r="G23" s="136">
        <f t="shared" si="8"/>
        <v>0.1296997253444734</v>
      </c>
      <c r="H23" s="135">
        <v>0</v>
      </c>
      <c r="I23" s="136"/>
      <c r="J23" s="135">
        <f t="shared" si="4"/>
        <v>15008</v>
      </c>
      <c r="K23" s="136">
        <f t="shared" si="9"/>
        <v>0.08610688774778393</v>
      </c>
    </row>
    <row r="24" spans="1:11" ht="17.25" customHeight="1">
      <c r="A24" s="134" t="s">
        <v>104</v>
      </c>
      <c r="B24" s="135">
        <v>1</v>
      </c>
      <c r="C24" s="136">
        <f t="shared" si="6"/>
        <v>0.009259259259259259</v>
      </c>
      <c r="D24" s="135">
        <v>756</v>
      </c>
      <c r="E24" s="136">
        <f t="shared" si="7"/>
        <v>0.008636742714176368</v>
      </c>
      <c r="F24" s="135">
        <v>1847</v>
      </c>
      <c r="G24" s="136">
        <f t="shared" si="8"/>
        <v>0.021314653680153253</v>
      </c>
      <c r="H24" s="135">
        <v>0</v>
      </c>
      <c r="I24" s="136"/>
      <c r="J24" s="135">
        <f t="shared" si="4"/>
        <v>2604</v>
      </c>
      <c r="K24" s="136">
        <f t="shared" si="9"/>
        <v>0.014940187612955047</v>
      </c>
    </row>
    <row r="25" spans="1:11" ht="24.75" customHeight="1">
      <c r="A25" s="142" t="s">
        <v>119</v>
      </c>
      <c r="B25" s="138">
        <f aca="true" t="shared" si="10" ref="B25:B35">B14+B3</f>
        <v>123395</v>
      </c>
      <c r="C25" s="139">
        <f aca="true" t="shared" si="11" ref="C25:C35">B25/B$25</f>
        <v>1</v>
      </c>
      <c r="D25" s="138">
        <f aca="true" t="shared" si="12" ref="D25:D35">D14+D3</f>
        <v>177927</v>
      </c>
      <c r="E25" s="139">
        <f aca="true" t="shared" si="13" ref="E25:E35">D25/D$25</f>
        <v>1</v>
      </c>
      <c r="F25" s="138">
        <f aca="true" t="shared" si="14" ref="F25:F35">F14+F3</f>
        <v>147282</v>
      </c>
      <c r="G25" s="139">
        <f aca="true" t="shared" si="15" ref="G25:G35">F25/F$25</f>
        <v>1</v>
      </c>
      <c r="H25" s="138">
        <f aca="true" t="shared" si="16" ref="H25:H35">H14+H3</f>
        <v>1182</v>
      </c>
      <c r="I25" s="139">
        <f aca="true" t="shared" si="17" ref="I25:I35">H25/H$25</f>
        <v>1</v>
      </c>
      <c r="J25" s="138">
        <f t="shared" si="4"/>
        <v>449786</v>
      </c>
      <c r="K25" s="139">
        <f aca="true" t="shared" si="18" ref="K25:K35">J25/J$25</f>
        <v>1</v>
      </c>
    </row>
    <row r="26" spans="1:11" ht="17.25" customHeight="1">
      <c r="A26" s="134" t="s">
        <v>95</v>
      </c>
      <c r="B26" s="135">
        <f t="shared" si="10"/>
        <v>8373</v>
      </c>
      <c r="C26" s="140">
        <f>B26/B$25</f>
        <v>0.06785526155840998</v>
      </c>
      <c r="D26" s="135">
        <f t="shared" si="12"/>
        <v>5735</v>
      </c>
      <c r="E26" s="140">
        <f t="shared" si="13"/>
        <v>0.03223231999640302</v>
      </c>
      <c r="F26" s="135">
        <f t="shared" si="14"/>
        <v>5411</v>
      </c>
      <c r="G26" s="140">
        <f t="shared" si="15"/>
        <v>0.03673904482557271</v>
      </c>
      <c r="H26" s="135">
        <f t="shared" si="16"/>
        <v>133</v>
      </c>
      <c r="I26" s="140">
        <f t="shared" si="17"/>
        <v>0.11252115059221658</v>
      </c>
      <c r="J26" s="135">
        <f t="shared" si="4"/>
        <v>19652</v>
      </c>
      <c r="K26" s="140">
        <f t="shared" si="18"/>
        <v>0.04369188903167284</v>
      </c>
    </row>
    <row r="27" spans="1:11" ht="17.25" customHeight="1">
      <c r="A27" s="134" t="s">
        <v>96</v>
      </c>
      <c r="B27" s="135">
        <f t="shared" si="10"/>
        <v>25334</v>
      </c>
      <c r="C27" s="140">
        <f t="shared" si="11"/>
        <v>0.2053081567324446</v>
      </c>
      <c r="D27" s="135">
        <f t="shared" si="12"/>
        <v>0</v>
      </c>
      <c r="E27" s="140">
        <f t="shared" si="13"/>
        <v>0</v>
      </c>
      <c r="F27" s="135">
        <f t="shared" si="14"/>
        <v>0</v>
      </c>
      <c r="G27" s="140">
        <f t="shared" si="15"/>
        <v>0</v>
      </c>
      <c r="H27" s="135">
        <f t="shared" si="16"/>
        <v>1049</v>
      </c>
      <c r="I27" s="140">
        <f t="shared" si="17"/>
        <v>0.8874788494077834</v>
      </c>
      <c r="J27" s="135">
        <f t="shared" si="4"/>
        <v>26383</v>
      </c>
      <c r="K27" s="140">
        <f t="shared" si="18"/>
        <v>0.05865678344812866</v>
      </c>
    </row>
    <row r="28" spans="1:11" ht="17.25" customHeight="1">
      <c r="A28" s="134" t="s">
        <v>97</v>
      </c>
      <c r="B28" s="135">
        <f t="shared" si="10"/>
        <v>89545</v>
      </c>
      <c r="C28" s="140">
        <f t="shared" si="11"/>
        <v>0.7256777016896957</v>
      </c>
      <c r="D28" s="135">
        <f t="shared" si="12"/>
        <v>23753</v>
      </c>
      <c r="E28" s="140">
        <f t="shared" si="13"/>
        <v>0.13349856963811002</v>
      </c>
      <c r="F28" s="135">
        <f t="shared" si="14"/>
        <v>23991</v>
      </c>
      <c r="G28" s="140">
        <f t="shared" si="15"/>
        <v>0.16289159571434392</v>
      </c>
      <c r="H28" s="135">
        <f t="shared" si="16"/>
        <v>0</v>
      </c>
      <c r="I28" s="140">
        <f t="shared" si="17"/>
        <v>0</v>
      </c>
      <c r="J28" s="135">
        <f t="shared" si="4"/>
        <v>137289</v>
      </c>
      <c r="K28" s="140">
        <f t="shared" si="18"/>
        <v>0.3052318213550444</v>
      </c>
    </row>
    <row r="29" spans="1:11" ht="17.25" customHeight="1">
      <c r="A29" s="134" t="s">
        <v>98</v>
      </c>
      <c r="B29" s="135">
        <f t="shared" si="10"/>
        <v>47</v>
      </c>
      <c r="C29" s="140">
        <f t="shared" si="11"/>
        <v>0.00038089063576319946</v>
      </c>
      <c r="D29" s="135">
        <f t="shared" si="12"/>
        <v>93219</v>
      </c>
      <c r="E29" s="140">
        <f t="shared" si="13"/>
        <v>0.5239171120740529</v>
      </c>
      <c r="F29" s="135">
        <f t="shared" si="14"/>
        <v>18938</v>
      </c>
      <c r="G29" s="140">
        <f t="shared" si="15"/>
        <v>0.1285832620415258</v>
      </c>
      <c r="H29" s="135">
        <f t="shared" si="16"/>
        <v>0</v>
      </c>
      <c r="I29" s="140">
        <f t="shared" si="17"/>
        <v>0</v>
      </c>
      <c r="J29" s="135">
        <f t="shared" si="4"/>
        <v>112204</v>
      </c>
      <c r="K29" s="140">
        <f t="shared" si="18"/>
        <v>0.2494608547175768</v>
      </c>
    </row>
    <row r="30" spans="1:11" ht="17.25" customHeight="1">
      <c r="A30" s="134" t="s">
        <v>99</v>
      </c>
      <c r="B30" s="135">
        <f t="shared" si="10"/>
        <v>40</v>
      </c>
      <c r="C30" s="140">
        <f t="shared" si="11"/>
        <v>0.00032416224320272295</v>
      </c>
      <c r="D30" s="135">
        <f t="shared" si="12"/>
        <v>20034</v>
      </c>
      <c r="E30" s="140">
        <f t="shared" si="13"/>
        <v>0.11259673911210777</v>
      </c>
      <c r="F30" s="135">
        <f t="shared" si="14"/>
        <v>27688</v>
      </c>
      <c r="G30" s="140">
        <f t="shared" si="15"/>
        <v>0.18799310166890726</v>
      </c>
      <c r="H30" s="135">
        <f t="shared" si="16"/>
        <v>0</v>
      </c>
      <c r="I30" s="140">
        <f t="shared" si="17"/>
        <v>0</v>
      </c>
      <c r="J30" s="135">
        <f t="shared" si="4"/>
        <v>47762</v>
      </c>
      <c r="K30" s="140">
        <f t="shared" si="18"/>
        <v>0.10618827620246073</v>
      </c>
    </row>
    <row r="31" spans="1:11" ht="17.25" customHeight="1">
      <c r="A31" s="134" t="s">
        <v>100</v>
      </c>
      <c r="B31" s="135">
        <f t="shared" si="10"/>
        <v>8</v>
      </c>
      <c r="C31" s="140">
        <f t="shared" si="11"/>
        <v>6.483244864054459E-05</v>
      </c>
      <c r="D31" s="135">
        <f t="shared" si="12"/>
        <v>4467</v>
      </c>
      <c r="E31" s="140">
        <f t="shared" si="13"/>
        <v>0.025105801817599353</v>
      </c>
      <c r="F31" s="135">
        <f t="shared" si="14"/>
        <v>7505</v>
      </c>
      <c r="G31" s="140">
        <f t="shared" si="15"/>
        <v>0.05095666816039978</v>
      </c>
      <c r="H31" s="135">
        <f t="shared" si="16"/>
        <v>0</v>
      </c>
      <c r="I31" s="140">
        <f t="shared" si="17"/>
        <v>0</v>
      </c>
      <c r="J31" s="135">
        <f t="shared" si="4"/>
        <v>11980</v>
      </c>
      <c r="K31" s="140">
        <f t="shared" si="18"/>
        <v>0.026634888591463495</v>
      </c>
    </row>
    <row r="32" spans="1:11" ht="17.25" customHeight="1">
      <c r="A32" s="134" t="s">
        <v>101</v>
      </c>
      <c r="B32" s="135">
        <f t="shared" si="10"/>
        <v>31</v>
      </c>
      <c r="C32" s="140">
        <f t="shared" si="11"/>
        <v>0.0002512257384821103</v>
      </c>
      <c r="D32" s="135">
        <f t="shared" si="12"/>
        <v>17307</v>
      </c>
      <c r="E32" s="140">
        <f t="shared" si="13"/>
        <v>0.09727022880169957</v>
      </c>
      <c r="F32" s="135">
        <f t="shared" si="14"/>
        <v>34764</v>
      </c>
      <c r="G32" s="140">
        <f t="shared" si="15"/>
        <v>0.236036990263576</v>
      </c>
      <c r="H32" s="135">
        <f t="shared" si="16"/>
        <v>0</v>
      </c>
      <c r="I32" s="140">
        <f t="shared" si="17"/>
        <v>0</v>
      </c>
      <c r="J32" s="135">
        <f t="shared" si="4"/>
        <v>52102</v>
      </c>
      <c r="K32" s="140">
        <f t="shared" si="18"/>
        <v>0.11583730929819959</v>
      </c>
    </row>
    <row r="33" spans="1:11" ht="17.25" customHeight="1">
      <c r="A33" s="134" t="s">
        <v>102</v>
      </c>
      <c r="B33" s="135">
        <f t="shared" si="10"/>
        <v>5</v>
      </c>
      <c r="C33" s="140">
        <f t="shared" si="11"/>
        <v>4.052028040034037E-05</v>
      </c>
      <c r="D33" s="135">
        <f t="shared" si="12"/>
        <v>4588</v>
      </c>
      <c r="E33" s="140">
        <f t="shared" si="13"/>
        <v>0.025785855997122416</v>
      </c>
      <c r="F33" s="135">
        <f t="shared" si="14"/>
        <v>11488</v>
      </c>
      <c r="G33" s="140">
        <f t="shared" si="15"/>
        <v>0.07800002715878383</v>
      </c>
      <c r="H33" s="135">
        <f t="shared" si="16"/>
        <v>0</v>
      </c>
      <c r="I33" s="140">
        <f t="shared" si="17"/>
        <v>0</v>
      </c>
      <c r="J33" s="135">
        <f t="shared" si="4"/>
        <v>16081</v>
      </c>
      <c r="K33" s="140">
        <f t="shared" si="18"/>
        <v>0.035752557883082174</v>
      </c>
    </row>
    <row r="34" spans="1:11" ht="17.25" customHeight="1">
      <c r="A34" s="134" t="s">
        <v>103</v>
      </c>
      <c r="B34" s="135">
        <f t="shared" si="10"/>
        <v>11</v>
      </c>
      <c r="C34" s="140">
        <f t="shared" si="11"/>
        <v>8.914461688074882E-05</v>
      </c>
      <c r="D34" s="135">
        <f t="shared" si="12"/>
        <v>7175</v>
      </c>
      <c r="E34" s="140">
        <f t="shared" si="13"/>
        <v>0.040325526760975006</v>
      </c>
      <c r="F34" s="135">
        <f t="shared" si="14"/>
        <v>14834</v>
      </c>
      <c r="G34" s="140">
        <f t="shared" si="15"/>
        <v>0.10071834983229451</v>
      </c>
      <c r="H34" s="135">
        <f t="shared" si="16"/>
        <v>0</v>
      </c>
      <c r="I34" s="140">
        <f t="shared" si="17"/>
        <v>0</v>
      </c>
      <c r="J34" s="135">
        <f t="shared" si="4"/>
        <v>22020</v>
      </c>
      <c r="K34" s="140">
        <f t="shared" si="18"/>
        <v>0.04895661492354142</v>
      </c>
    </row>
    <row r="35" spans="1:11" ht="17.25" customHeight="1">
      <c r="A35" s="134" t="s">
        <v>104</v>
      </c>
      <c r="B35" s="135">
        <f t="shared" si="10"/>
        <v>1</v>
      </c>
      <c r="C35" s="140">
        <f t="shared" si="11"/>
        <v>8.104056080068073E-06</v>
      </c>
      <c r="D35" s="135">
        <f t="shared" si="12"/>
        <v>1649</v>
      </c>
      <c r="E35" s="140">
        <f t="shared" si="13"/>
        <v>0.009267845801930005</v>
      </c>
      <c r="F35" s="135">
        <f t="shared" si="14"/>
        <v>2663</v>
      </c>
      <c r="G35" s="140">
        <f t="shared" si="15"/>
        <v>0.018080960334596215</v>
      </c>
      <c r="H35" s="135">
        <f t="shared" si="16"/>
        <v>0</v>
      </c>
      <c r="I35" s="140">
        <f t="shared" si="17"/>
        <v>0</v>
      </c>
      <c r="J35" s="135">
        <f t="shared" si="4"/>
        <v>4313</v>
      </c>
      <c r="K35" s="140">
        <f t="shared" si="18"/>
        <v>0.009589004548829888</v>
      </c>
    </row>
    <row r="36" spans="1:11" ht="27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ht="27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ht="27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</sheetData>
  <mergeCells count="6">
    <mergeCell ref="J1:K1"/>
    <mergeCell ref="A1:A2"/>
    <mergeCell ref="B1:C1"/>
    <mergeCell ref="D1:E1"/>
    <mergeCell ref="F1:G1"/>
    <mergeCell ref="H1:I1"/>
  </mergeCells>
  <printOptions/>
  <pageMargins left="0.75" right="0.75" top="1" bottom="1" header="0" footer="0"/>
  <pageSetup horizontalDpi="600" verticalDpi="600" orientation="landscape" r:id="rId1"/>
  <rowBreaks count="1" manualBreakCount="1">
    <brk id="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workbookViewId="0" topLeftCell="A61">
      <selection activeCell="A2" sqref="A2:A78"/>
    </sheetView>
  </sheetViews>
  <sheetFormatPr defaultColWidth="11.421875" defaultRowHeight="12.75"/>
  <cols>
    <col min="1" max="1" width="8.28125" style="45" customWidth="1"/>
    <col min="2" max="2" width="13.57421875" style="45" customWidth="1"/>
    <col min="3" max="12" width="8.8515625" style="45" customWidth="1"/>
    <col min="13" max="16384" width="11.421875" style="45" customWidth="1"/>
  </cols>
  <sheetData>
    <row r="1" ht="21.75" customHeight="1">
      <c r="A1" s="39" t="s">
        <v>124</v>
      </c>
    </row>
    <row r="2" spans="1:12" ht="27.75" customHeight="1">
      <c r="A2" s="299" t="s">
        <v>92</v>
      </c>
      <c r="B2" s="297" t="s">
        <v>120</v>
      </c>
      <c r="C2" s="292" t="s">
        <v>45</v>
      </c>
      <c r="D2" s="292"/>
      <c r="E2" s="292" t="s">
        <v>113</v>
      </c>
      <c r="F2" s="292"/>
      <c r="G2" s="292" t="s">
        <v>114</v>
      </c>
      <c r="H2" s="292"/>
      <c r="I2" s="292" t="s">
        <v>115</v>
      </c>
      <c r="J2" s="292"/>
      <c r="K2" s="293" t="s">
        <v>17</v>
      </c>
      <c r="L2" s="293"/>
    </row>
    <row r="3" spans="1:12" ht="18.75" customHeight="1">
      <c r="A3" s="299"/>
      <c r="B3" s="298"/>
      <c r="C3" s="145" t="s">
        <v>116</v>
      </c>
      <c r="D3" s="145" t="s">
        <v>81</v>
      </c>
      <c r="E3" s="145" t="s">
        <v>116</v>
      </c>
      <c r="F3" s="145" t="s">
        <v>81</v>
      </c>
      <c r="G3" s="145" t="s">
        <v>116</v>
      </c>
      <c r="H3" s="145" t="s">
        <v>81</v>
      </c>
      <c r="I3" s="145" t="s">
        <v>116</v>
      </c>
      <c r="J3" s="145" t="s">
        <v>81</v>
      </c>
      <c r="K3" s="145" t="s">
        <v>116</v>
      </c>
      <c r="L3" s="145" t="s">
        <v>81</v>
      </c>
    </row>
    <row r="4" spans="1:12" ht="11.25" customHeight="1">
      <c r="A4" s="294" t="s">
        <v>106</v>
      </c>
      <c r="B4" s="146" t="s">
        <v>38</v>
      </c>
      <c r="C4" s="147">
        <f>SUM(C5:C8)</f>
        <v>82369</v>
      </c>
      <c r="D4" s="148">
        <f>C4/C$4</f>
        <v>1</v>
      </c>
      <c r="E4" s="147">
        <f>SUM(E5:E8)</f>
        <v>136663</v>
      </c>
      <c r="F4" s="148">
        <f>E4/E$4</f>
        <v>1</v>
      </c>
      <c r="G4" s="147">
        <f>SUM(G5:G8)</f>
        <v>148195</v>
      </c>
      <c r="H4" s="148">
        <f>G4/G$4</f>
        <v>1</v>
      </c>
      <c r="I4" s="149">
        <v>749</v>
      </c>
      <c r="J4" s="148">
        <f>I4/I$4</f>
        <v>1</v>
      </c>
      <c r="K4" s="147">
        <f>SUM(K5:K8)</f>
        <v>367976</v>
      </c>
      <c r="L4" s="148">
        <f>K4/K$4</f>
        <v>1</v>
      </c>
    </row>
    <row r="5" spans="1:12" ht="11.25" customHeight="1">
      <c r="A5" s="295"/>
      <c r="B5" s="146" t="s">
        <v>95</v>
      </c>
      <c r="C5" s="147">
        <v>2238</v>
      </c>
      <c r="D5" s="148">
        <f>C5/C$4</f>
        <v>0.027170416054583642</v>
      </c>
      <c r="E5" s="147">
        <v>1563</v>
      </c>
      <c r="F5" s="148">
        <f>E5/E$4</f>
        <v>0.011436892209303176</v>
      </c>
      <c r="G5" s="147">
        <v>1038</v>
      </c>
      <c r="H5" s="148">
        <f>G5/G$4</f>
        <v>0.007004284894901987</v>
      </c>
      <c r="I5" s="149">
        <v>8</v>
      </c>
      <c r="J5" s="148">
        <f>I5/I$4</f>
        <v>0.010680907877169559</v>
      </c>
      <c r="K5" s="147">
        <v>4847</v>
      </c>
      <c r="L5" s="148">
        <f>K5/K$4</f>
        <v>0.013172054699219515</v>
      </c>
    </row>
    <row r="6" spans="1:12" ht="11.25" customHeight="1">
      <c r="A6" s="295"/>
      <c r="B6" s="146" t="s">
        <v>121</v>
      </c>
      <c r="C6" s="147">
        <v>80125</v>
      </c>
      <c r="D6" s="148">
        <f>C6/C$4</f>
        <v>0.9727567410069322</v>
      </c>
      <c r="E6" s="147">
        <v>130397</v>
      </c>
      <c r="F6" s="148">
        <f>E6/E$4</f>
        <v>0.9541499893899592</v>
      </c>
      <c r="G6" s="147">
        <v>138251</v>
      </c>
      <c r="H6" s="148">
        <f>G6/G$4</f>
        <v>0.9328992206214785</v>
      </c>
      <c r="I6" s="149">
        <v>741</v>
      </c>
      <c r="J6" s="148">
        <f>I6/I$4</f>
        <v>0.9893190921228304</v>
      </c>
      <c r="K6" s="147">
        <v>349514</v>
      </c>
      <c r="L6" s="148">
        <f>K6/K$4</f>
        <v>0.9498282496684567</v>
      </c>
    </row>
    <row r="7" spans="1:12" ht="11.25" customHeight="1">
      <c r="A7" s="295"/>
      <c r="B7" s="146" t="s">
        <v>122</v>
      </c>
      <c r="C7" s="147">
        <v>3</v>
      </c>
      <c r="D7" s="148">
        <f>C7/C$4</f>
        <v>3.642146924206923E-05</v>
      </c>
      <c r="E7" s="147">
        <v>1953</v>
      </c>
      <c r="F7" s="148">
        <f>E7/E$4</f>
        <v>0.014290627309513183</v>
      </c>
      <c r="G7" s="147">
        <v>3655</v>
      </c>
      <c r="H7" s="148">
        <f>G7/G$4</f>
        <v>0.02466345018387935</v>
      </c>
      <c r="I7" s="149">
        <v>0</v>
      </c>
      <c r="J7" s="148">
        <f>I7/I$4</f>
        <v>0</v>
      </c>
      <c r="K7" s="147">
        <v>5611</v>
      </c>
      <c r="L7" s="148">
        <f>K7/K$4</f>
        <v>0.015248277061547492</v>
      </c>
    </row>
    <row r="8" spans="1:12" ht="11.25" customHeight="1">
      <c r="A8" s="296"/>
      <c r="B8" s="146" t="s">
        <v>123</v>
      </c>
      <c r="C8" s="147">
        <v>3</v>
      </c>
      <c r="D8" s="148">
        <f>C8/C$4</f>
        <v>3.642146924206923E-05</v>
      </c>
      <c r="E8" s="147">
        <v>2750</v>
      </c>
      <c r="F8" s="148">
        <f>E8/E$4</f>
        <v>0.0201224910912244</v>
      </c>
      <c r="G8" s="147">
        <v>5251</v>
      </c>
      <c r="H8" s="148">
        <f>G8/G$4</f>
        <v>0.03543304429974021</v>
      </c>
      <c r="I8" s="149">
        <v>0</v>
      </c>
      <c r="J8" s="148">
        <f>I8/I$4</f>
        <v>0</v>
      </c>
      <c r="K8" s="147">
        <v>8004</v>
      </c>
      <c r="L8" s="148">
        <f>K8/K$4</f>
        <v>0.021751418570776355</v>
      </c>
    </row>
    <row r="9" spans="1:12" ht="11.25" customHeight="1">
      <c r="A9" s="294" t="s">
        <v>6</v>
      </c>
      <c r="B9" s="146" t="s">
        <v>38</v>
      </c>
      <c r="C9" s="147">
        <f>SUM(C10:C13)</f>
        <v>18971</v>
      </c>
      <c r="D9" s="148">
        <f>C9/C$9</f>
        <v>1</v>
      </c>
      <c r="E9" s="147">
        <f>SUM(E10:E13)</f>
        <v>34736</v>
      </c>
      <c r="F9" s="148">
        <f>E9/E$9</f>
        <v>1</v>
      </c>
      <c r="G9" s="147">
        <f>SUM(G10:G13)</f>
        <v>38852</v>
      </c>
      <c r="H9" s="148">
        <f>G9/G$9</f>
        <v>1</v>
      </c>
      <c r="I9" s="147">
        <f>SUM(I10:I13)</f>
        <v>166</v>
      </c>
      <c r="J9" s="148">
        <f>I9/I$9</f>
        <v>1</v>
      </c>
      <c r="K9" s="147">
        <f>SUM(K10:K13)</f>
        <v>92725</v>
      </c>
      <c r="L9" s="148">
        <f>K9/K$9</f>
        <v>1</v>
      </c>
    </row>
    <row r="10" spans="1:12" ht="11.25" customHeight="1">
      <c r="A10" s="295"/>
      <c r="B10" s="146" t="s">
        <v>95</v>
      </c>
      <c r="C10" s="147">
        <v>404</v>
      </c>
      <c r="D10" s="148">
        <f>C10/C$9</f>
        <v>0.021295661799588847</v>
      </c>
      <c r="E10" s="147">
        <v>409</v>
      </c>
      <c r="F10" s="148">
        <f>E10/E$9</f>
        <v>0.011774527867342238</v>
      </c>
      <c r="G10" s="147">
        <v>212</v>
      </c>
      <c r="H10" s="148">
        <f>G10/G$9</f>
        <v>0.0054566045506022854</v>
      </c>
      <c r="I10" s="147">
        <v>4</v>
      </c>
      <c r="J10" s="148">
        <f>I10/I$9</f>
        <v>0.024096385542168676</v>
      </c>
      <c r="K10" s="147">
        <v>1029</v>
      </c>
      <c r="L10" s="148">
        <f>K10/K$9</f>
        <v>0.011097330816931787</v>
      </c>
    </row>
    <row r="11" spans="1:12" ht="11.25" customHeight="1">
      <c r="A11" s="295"/>
      <c r="B11" s="146" t="s">
        <v>121</v>
      </c>
      <c r="C11" s="147">
        <v>18564</v>
      </c>
      <c r="D11" s="148">
        <f>C11/C$9</f>
        <v>0.978546202097939</v>
      </c>
      <c r="E11" s="147">
        <v>32526</v>
      </c>
      <c r="F11" s="148">
        <f>E11/E$9</f>
        <v>0.936377245508982</v>
      </c>
      <c r="G11" s="147">
        <v>34980</v>
      </c>
      <c r="H11" s="148">
        <f>G11/G$9</f>
        <v>0.9003397508493771</v>
      </c>
      <c r="I11" s="147">
        <v>162</v>
      </c>
      <c r="J11" s="148">
        <f>I11/I$9</f>
        <v>0.9759036144578314</v>
      </c>
      <c r="K11" s="147">
        <v>86232</v>
      </c>
      <c r="L11" s="148">
        <f>K11/K$9</f>
        <v>0.9299757346993799</v>
      </c>
    </row>
    <row r="12" spans="1:12" ht="11.25" customHeight="1">
      <c r="A12" s="295"/>
      <c r="B12" s="146" t="s">
        <v>122</v>
      </c>
      <c r="C12" s="147">
        <v>3</v>
      </c>
      <c r="D12" s="148">
        <f>C12/C$9</f>
        <v>0.0001581361024721944</v>
      </c>
      <c r="E12" s="147">
        <v>891</v>
      </c>
      <c r="F12" s="148">
        <f>E12/E$9</f>
        <v>0.025650621833256563</v>
      </c>
      <c r="G12" s="147">
        <v>1975</v>
      </c>
      <c r="H12" s="148">
        <f>G12/G$9</f>
        <v>0.050833933903016576</v>
      </c>
      <c r="I12" s="147">
        <v>0</v>
      </c>
      <c r="J12" s="148">
        <f>I12/I$9</f>
        <v>0</v>
      </c>
      <c r="K12" s="147">
        <v>2869</v>
      </c>
      <c r="L12" s="148">
        <f>K12/K$9</f>
        <v>0.030940954435157726</v>
      </c>
    </row>
    <row r="13" spans="1:12" ht="11.25" customHeight="1">
      <c r="A13" s="296"/>
      <c r="B13" s="146" t="s">
        <v>123</v>
      </c>
      <c r="C13" s="147">
        <v>0</v>
      </c>
      <c r="D13" s="148">
        <f>C13/C$9</f>
        <v>0</v>
      </c>
      <c r="E13" s="147">
        <v>910</v>
      </c>
      <c r="F13" s="148">
        <f>E13/E$9</f>
        <v>0.02619760479041916</v>
      </c>
      <c r="G13" s="147">
        <v>1685</v>
      </c>
      <c r="H13" s="148">
        <f>G13/G$9</f>
        <v>0.043369710697004016</v>
      </c>
      <c r="I13" s="147">
        <v>0</v>
      </c>
      <c r="J13" s="148">
        <f>I13/I$9</f>
        <v>0</v>
      </c>
      <c r="K13" s="147">
        <v>2595</v>
      </c>
      <c r="L13" s="148">
        <f>K13/K$9</f>
        <v>0.0279859800485306</v>
      </c>
    </row>
    <row r="14" spans="1:12" ht="11.25" customHeight="1">
      <c r="A14" s="294" t="s">
        <v>7</v>
      </c>
      <c r="B14" s="146" t="s">
        <v>38</v>
      </c>
      <c r="C14" s="147">
        <f>SUM(C15:C18)</f>
        <v>13893</v>
      </c>
      <c r="D14" s="148">
        <f>C14/C$14</f>
        <v>1</v>
      </c>
      <c r="E14" s="147">
        <f>SUM(E15:E18)</f>
        <v>28253</v>
      </c>
      <c r="F14" s="148">
        <f>E14/E$14</f>
        <v>1</v>
      </c>
      <c r="G14" s="147">
        <f>SUM(G15:G18)</f>
        <v>32541</v>
      </c>
      <c r="H14" s="148">
        <f>G14/G$14</f>
        <v>1</v>
      </c>
      <c r="I14" s="147">
        <f>SUM(I15:I18)</f>
        <v>134</v>
      </c>
      <c r="J14" s="148">
        <f>I14/I$14</f>
        <v>1</v>
      </c>
      <c r="K14" s="147">
        <f>SUM(K15:K18)</f>
        <v>74821</v>
      </c>
      <c r="L14" s="148">
        <f>K14/K$14</f>
        <v>1</v>
      </c>
    </row>
    <row r="15" spans="1:12" ht="11.25" customHeight="1">
      <c r="A15" s="295"/>
      <c r="B15" s="146" t="s">
        <v>95</v>
      </c>
      <c r="C15" s="147">
        <v>191</v>
      </c>
      <c r="D15" s="148">
        <f>C15/C$14</f>
        <v>0.013747930612538688</v>
      </c>
      <c r="E15" s="147">
        <v>265</v>
      </c>
      <c r="F15" s="148">
        <f>E15/E$14</f>
        <v>0.00937953491664602</v>
      </c>
      <c r="G15" s="147">
        <v>161</v>
      </c>
      <c r="H15" s="148">
        <f>G15/G$14</f>
        <v>0.004947604560400725</v>
      </c>
      <c r="I15" s="147">
        <v>2</v>
      </c>
      <c r="J15" s="148">
        <f>I15/I$14</f>
        <v>0.014925373134328358</v>
      </c>
      <c r="K15" s="147">
        <v>619</v>
      </c>
      <c r="L15" s="148">
        <f>K15/K$14</f>
        <v>0.008273078413814304</v>
      </c>
    </row>
    <row r="16" spans="1:12" ht="11.25" customHeight="1">
      <c r="A16" s="295"/>
      <c r="B16" s="146" t="s">
        <v>121</v>
      </c>
      <c r="C16" s="147">
        <v>13698</v>
      </c>
      <c r="D16" s="148">
        <f>C16/C$14</f>
        <v>0.9859641546102353</v>
      </c>
      <c r="E16" s="147">
        <v>26032</v>
      </c>
      <c r="F16" s="148">
        <f>E16/E$14</f>
        <v>0.9213888790570913</v>
      </c>
      <c r="G16" s="147">
        <v>28036</v>
      </c>
      <c r="H16" s="148">
        <f>G16/G$14</f>
        <v>0.861559263698104</v>
      </c>
      <c r="I16" s="147">
        <v>132</v>
      </c>
      <c r="J16" s="148">
        <f>I16/I$14</f>
        <v>0.9850746268656716</v>
      </c>
      <c r="K16" s="147">
        <v>67898</v>
      </c>
      <c r="L16" s="148">
        <f>K16/K$14</f>
        <v>0.9074725010358055</v>
      </c>
    </row>
    <row r="17" spans="1:12" ht="11.25" customHeight="1">
      <c r="A17" s="295"/>
      <c r="B17" s="146" t="s">
        <v>122</v>
      </c>
      <c r="C17" s="147">
        <v>4</v>
      </c>
      <c r="D17" s="148">
        <f>C17/C$14</f>
        <v>0.0002879147772259411</v>
      </c>
      <c r="E17" s="147">
        <v>1080</v>
      </c>
      <c r="F17" s="148">
        <f>E17/E$14</f>
        <v>0.03822602909425548</v>
      </c>
      <c r="G17" s="147">
        <v>2844</v>
      </c>
      <c r="H17" s="148">
        <f>G17/G$14</f>
        <v>0.08739743707937679</v>
      </c>
      <c r="I17" s="147">
        <v>0</v>
      </c>
      <c r="J17" s="148">
        <f>I17/I$14</f>
        <v>0</v>
      </c>
      <c r="K17" s="147">
        <v>3928</v>
      </c>
      <c r="L17" s="148">
        <f>K17/K$14</f>
        <v>0.052498630063752154</v>
      </c>
    </row>
    <row r="18" spans="1:12" ht="11.25" customHeight="1">
      <c r="A18" s="296"/>
      <c r="B18" s="146" t="s">
        <v>123</v>
      </c>
      <c r="C18" s="147">
        <v>0</v>
      </c>
      <c r="D18" s="148">
        <f>C18/C$14</f>
        <v>0</v>
      </c>
      <c r="E18" s="147">
        <v>876</v>
      </c>
      <c r="F18" s="148">
        <f>E18/E$14</f>
        <v>0.03100555693200722</v>
      </c>
      <c r="G18" s="147">
        <v>1500</v>
      </c>
      <c r="H18" s="148">
        <f>G18/G$14</f>
        <v>0.04609569466211856</v>
      </c>
      <c r="I18" s="147">
        <v>0</v>
      </c>
      <c r="J18" s="148">
        <f>I18/I$14</f>
        <v>0</v>
      </c>
      <c r="K18" s="147">
        <v>2376</v>
      </c>
      <c r="L18" s="148">
        <f>K18/K$14</f>
        <v>0.031755790486628084</v>
      </c>
    </row>
    <row r="19" spans="1:12" ht="11.25" customHeight="1">
      <c r="A19" s="294" t="s">
        <v>54</v>
      </c>
      <c r="B19" s="146" t="s">
        <v>38</v>
      </c>
      <c r="C19" s="147">
        <f>SUM(C20:C23)</f>
        <v>3879</v>
      </c>
      <c r="D19" s="148">
        <f>C19/C$19</f>
        <v>1</v>
      </c>
      <c r="E19" s="147">
        <f>SUM(E20:E23)</f>
        <v>8673</v>
      </c>
      <c r="F19" s="148">
        <f>E19/E$19</f>
        <v>1</v>
      </c>
      <c r="G19" s="147">
        <f>SUM(G20:G23)</f>
        <v>10105</v>
      </c>
      <c r="H19" s="148">
        <f>G19/G$19</f>
        <v>1</v>
      </c>
      <c r="I19" s="147">
        <f>SUM(I20:I23)</f>
        <v>43</v>
      </c>
      <c r="J19" s="148">
        <f>I19/I$19</f>
        <v>1</v>
      </c>
      <c r="K19" s="147">
        <f>SUM(K20:K23)</f>
        <v>22700</v>
      </c>
      <c r="L19" s="148">
        <f>K19/K$19</f>
        <v>1</v>
      </c>
    </row>
    <row r="20" spans="1:12" ht="11.25" customHeight="1">
      <c r="A20" s="295"/>
      <c r="B20" s="146" t="s">
        <v>95</v>
      </c>
      <c r="C20" s="147">
        <v>59</v>
      </c>
      <c r="D20" s="148">
        <f>C20/C$19</f>
        <v>0.015210105697344677</v>
      </c>
      <c r="E20" s="147">
        <v>65</v>
      </c>
      <c r="F20" s="148">
        <f>E20/E$19</f>
        <v>0.007494523233022022</v>
      </c>
      <c r="G20" s="147">
        <v>42</v>
      </c>
      <c r="H20" s="148">
        <f>G20/G$19</f>
        <v>0.004156358238495794</v>
      </c>
      <c r="I20" s="147">
        <v>1</v>
      </c>
      <c r="J20" s="148">
        <f>I20/I$19</f>
        <v>0.023255813953488372</v>
      </c>
      <c r="K20" s="147">
        <v>167</v>
      </c>
      <c r="L20" s="148">
        <f>K20/K$19</f>
        <v>0.007356828193832599</v>
      </c>
    </row>
    <row r="21" spans="1:12" ht="11.25" customHeight="1">
      <c r="A21" s="295"/>
      <c r="B21" s="146" t="s">
        <v>121</v>
      </c>
      <c r="C21" s="147">
        <v>3818</v>
      </c>
      <c r="D21" s="148">
        <f>C21/C$19</f>
        <v>0.9842742974993555</v>
      </c>
      <c r="E21" s="147">
        <v>7891</v>
      </c>
      <c r="F21" s="148">
        <f>E21/E$19</f>
        <v>0.9098351204888735</v>
      </c>
      <c r="G21" s="147">
        <v>8233</v>
      </c>
      <c r="H21" s="148">
        <f>G21/G$19</f>
        <v>0.814745175655616</v>
      </c>
      <c r="I21" s="147">
        <v>42</v>
      </c>
      <c r="J21" s="148">
        <f>I21/I$19</f>
        <v>0.9767441860465116</v>
      </c>
      <c r="K21" s="147">
        <v>19984</v>
      </c>
      <c r="L21" s="148">
        <f>K21/K$19</f>
        <v>0.8803524229074889</v>
      </c>
    </row>
    <row r="22" spans="1:12" ht="11.25" customHeight="1">
      <c r="A22" s="295"/>
      <c r="B22" s="146" t="s">
        <v>122</v>
      </c>
      <c r="C22" s="147">
        <v>2</v>
      </c>
      <c r="D22" s="148">
        <f>C22/C$19</f>
        <v>0.0005155968032998196</v>
      </c>
      <c r="E22" s="147">
        <v>457</v>
      </c>
      <c r="F22" s="148">
        <f>E22/E$19</f>
        <v>0.05269226334601637</v>
      </c>
      <c r="G22" s="147">
        <v>1350</v>
      </c>
      <c r="H22" s="148">
        <f>G22/G$19</f>
        <v>0.13359722909450766</v>
      </c>
      <c r="I22" s="147">
        <v>0</v>
      </c>
      <c r="J22" s="148">
        <f>I22/I$19</f>
        <v>0</v>
      </c>
      <c r="K22" s="147">
        <v>1809</v>
      </c>
      <c r="L22" s="148">
        <f>K22/K$19</f>
        <v>0.07969162995594714</v>
      </c>
    </row>
    <row r="23" spans="1:12" ht="11.25" customHeight="1">
      <c r="A23" s="296"/>
      <c r="B23" s="146" t="s">
        <v>123</v>
      </c>
      <c r="C23" s="147">
        <v>0</v>
      </c>
      <c r="D23" s="148">
        <f>C23/C$19</f>
        <v>0</v>
      </c>
      <c r="E23" s="147">
        <v>260</v>
      </c>
      <c r="F23" s="148">
        <f>E23/E$19</f>
        <v>0.02997809293208809</v>
      </c>
      <c r="G23" s="147">
        <v>480</v>
      </c>
      <c r="H23" s="148">
        <f>G23/G$19</f>
        <v>0.0475012370113805</v>
      </c>
      <c r="I23" s="147">
        <v>0</v>
      </c>
      <c r="J23" s="148">
        <f>I23/I$19</f>
        <v>0</v>
      </c>
      <c r="K23" s="147">
        <v>740</v>
      </c>
      <c r="L23" s="148">
        <f>K23/K$19</f>
        <v>0.03259911894273128</v>
      </c>
    </row>
    <row r="24" spans="1:12" ht="11.25" customHeight="1">
      <c r="A24" s="294" t="s">
        <v>107</v>
      </c>
      <c r="B24" s="146" t="s">
        <v>38</v>
      </c>
      <c r="C24" s="147">
        <f>SUM(C25:C28)</f>
        <v>1757</v>
      </c>
      <c r="D24" s="148">
        <f>C24/C$24</f>
        <v>1</v>
      </c>
      <c r="E24" s="147">
        <f>SUM(E25:E28)</f>
        <v>4004</v>
      </c>
      <c r="F24" s="148">
        <f>E24/E$24</f>
        <v>1</v>
      </c>
      <c r="G24" s="147">
        <f>SUM(G25:G28)</f>
        <v>4813</v>
      </c>
      <c r="H24" s="148">
        <f>G24/G$24</f>
        <v>1</v>
      </c>
      <c r="I24" s="147">
        <f>SUM(I25:I28)</f>
        <v>29</v>
      </c>
      <c r="J24" s="148">
        <f>I24/I$24</f>
        <v>1</v>
      </c>
      <c r="K24" s="147">
        <f>SUM(K25:K28)</f>
        <v>10603</v>
      </c>
      <c r="L24" s="148">
        <f>K24/K$24</f>
        <v>1</v>
      </c>
    </row>
    <row r="25" spans="1:12" ht="11.25" customHeight="1">
      <c r="A25" s="295"/>
      <c r="B25" s="146" t="s">
        <v>95</v>
      </c>
      <c r="C25" s="147">
        <v>20</v>
      </c>
      <c r="D25" s="148">
        <f>C25/C$24</f>
        <v>0.011383039271485486</v>
      </c>
      <c r="E25" s="147">
        <v>37</v>
      </c>
      <c r="F25" s="148">
        <f>E25/E$24</f>
        <v>0.00924075924075924</v>
      </c>
      <c r="G25" s="147">
        <v>25</v>
      </c>
      <c r="H25" s="148">
        <f>G25/G$24</f>
        <v>0.005194265530853937</v>
      </c>
      <c r="I25" s="147">
        <v>0</v>
      </c>
      <c r="J25" s="148">
        <f>I25/I$24</f>
        <v>0</v>
      </c>
      <c r="K25" s="147">
        <v>82</v>
      </c>
      <c r="L25" s="148">
        <f>K25/K$24</f>
        <v>0.00773366028482505</v>
      </c>
    </row>
    <row r="26" spans="1:12" ht="11.25" customHeight="1">
      <c r="A26" s="295"/>
      <c r="B26" s="146" t="s">
        <v>121</v>
      </c>
      <c r="C26" s="147">
        <v>1736</v>
      </c>
      <c r="D26" s="148">
        <f>C26/C$24</f>
        <v>0.9880478087649402</v>
      </c>
      <c r="E26" s="147">
        <v>3552</v>
      </c>
      <c r="F26" s="148">
        <f>E26/E$24</f>
        <v>0.8871128871128872</v>
      </c>
      <c r="G26" s="147">
        <v>3737</v>
      </c>
      <c r="H26" s="148">
        <f>G26/G$24</f>
        <v>0.7764388115520465</v>
      </c>
      <c r="I26" s="147">
        <v>29</v>
      </c>
      <c r="J26" s="148">
        <f>I26/I$24</f>
        <v>1</v>
      </c>
      <c r="K26" s="147">
        <v>9054</v>
      </c>
      <c r="L26" s="148">
        <f>K26/K$24</f>
        <v>0.8539092709610487</v>
      </c>
    </row>
    <row r="27" spans="1:12" ht="11.25" customHeight="1">
      <c r="A27" s="295"/>
      <c r="B27" s="146" t="s">
        <v>122</v>
      </c>
      <c r="C27" s="147">
        <v>1</v>
      </c>
      <c r="D27" s="148">
        <f>C27/C$24</f>
        <v>0.0005691519635742744</v>
      </c>
      <c r="E27" s="147">
        <v>318</v>
      </c>
      <c r="F27" s="148">
        <f>E27/E$24</f>
        <v>0.07942057942057942</v>
      </c>
      <c r="G27" s="147">
        <v>850</v>
      </c>
      <c r="H27" s="148">
        <f>G27/G$24</f>
        <v>0.17660502804903386</v>
      </c>
      <c r="I27" s="147">
        <v>0</v>
      </c>
      <c r="J27" s="148">
        <f>I27/I$24</f>
        <v>0</v>
      </c>
      <c r="K27" s="147">
        <v>1169</v>
      </c>
      <c r="L27" s="148">
        <f>K27/K$24</f>
        <v>0.11025181552390832</v>
      </c>
    </row>
    <row r="28" spans="1:12" ht="11.25" customHeight="1">
      <c r="A28" s="296"/>
      <c r="B28" s="146" t="s">
        <v>123</v>
      </c>
      <c r="C28" s="147">
        <v>0</v>
      </c>
      <c r="D28" s="148">
        <f>C28/C$24</f>
        <v>0</v>
      </c>
      <c r="E28" s="147">
        <v>97</v>
      </c>
      <c r="F28" s="148">
        <f>E28/E$24</f>
        <v>0.024225774225774224</v>
      </c>
      <c r="G28" s="147">
        <v>201</v>
      </c>
      <c r="H28" s="148">
        <f>G28/G$24</f>
        <v>0.041761894868065655</v>
      </c>
      <c r="I28" s="147">
        <v>0</v>
      </c>
      <c r="J28" s="148">
        <f>I28/I$24</f>
        <v>0</v>
      </c>
      <c r="K28" s="147">
        <v>298</v>
      </c>
      <c r="L28" s="148">
        <f>K28/K$24</f>
        <v>0.028105253230217862</v>
      </c>
    </row>
    <row r="29" spans="1:12" ht="11.25" customHeight="1">
      <c r="A29" s="300" t="s">
        <v>108</v>
      </c>
      <c r="B29" s="150" t="s">
        <v>38</v>
      </c>
      <c r="C29" s="151">
        <f>C4+C9+C14+C19+C24</f>
        <v>120869</v>
      </c>
      <c r="D29" s="152">
        <f>C29/C$29</f>
        <v>1</v>
      </c>
      <c r="E29" s="151">
        <f>E4+E9+E14+E19+E24</f>
        <v>212329</v>
      </c>
      <c r="F29" s="152">
        <f>E29/E$29</f>
        <v>1</v>
      </c>
      <c r="G29" s="151">
        <f>G4+G9+G14+G19+G24</f>
        <v>234506</v>
      </c>
      <c r="H29" s="152">
        <f>G29/G$29</f>
        <v>1</v>
      </c>
      <c r="I29" s="151">
        <f>I4+I9+I14+I19+I24</f>
        <v>1121</v>
      </c>
      <c r="J29" s="152">
        <f>I29/I$29</f>
        <v>1</v>
      </c>
      <c r="K29" s="151">
        <f>K4+K9+K14+K19+K24</f>
        <v>568825</v>
      </c>
      <c r="L29" s="152">
        <f>K29/K$29</f>
        <v>1</v>
      </c>
    </row>
    <row r="30" spans="1:12" ht="11.25" customHeight="1">
      <c r="A30" s="301"/>
      <c r="B30" s="150" t="s">
        <v>95</v>
      </c>
      <c r="C30" s="151">
        <f>C5+C10+C15+C20+C25</f>
        <v>2912</v>
      </c>
      <c r="D30" s="152">
        <f>C30/C$29</f>
        <v>0.024092198992297444</v>
      </c>
      <c r="E30" s="151">
        <f>E5+E10+E15+E20+E25</f>
        <v>2339</v>
      </c>
      <c r="F30" s="152">
        <f>E30/E$29</f>
        <v>0.011015923401890462</v>
      </c>
      <c r="G30" s="151">
        <f>G5+G10+G15+G20+G25</f>
        <v>1478</v>
      </c>
      <c r="H30" s="152">
        <f>G30/G$29</f>
        <v>0.006302610594185224</v>
      </c>
      <c r="I30" s="151">
        <f>I5+I10+I15+I20+I25</f>
        <v>15</v>
      </c>
      <c r="J30" s="152">
        <f>I30/I$29</f>
        <v>0.013380909901873328</v>
      </c>
      <c r="K30" s="151">
        <f>K5+K10+K15+K20+K25</f>
        <v>6744</v>
      </c>
      <c r="L30" s="152">
        <f>K30/K$29</f>
        <v>0.011856018986507275</v>
      </c>
    </row>
    <row r="31" spans="1:12" ht="11.25" customHeight="1">
      <c r="A31" s="301"/>
      <c r="B31" s="150" t="s">
        <v>121</v>
      </c>
      <c r="C31" s="151">
        <f>C6+C11+C16+C21+C26</f>
        <v>117941</v>
      </c>
      <c r="D31" s="152">
        <f>C31/C$29</f>
        <v>0.9757754262879647</v>
      </c>
      <c r="E31" s="151">
        <f>E6+E11+E16+E21+E26</f>
        <v>200398</v>
      </c>
      <c r="F31" s="152">
        <f>E31/E$29</f>
        <v>0.9438089003386254</v>
      </c>
      <c r="G31" s="151">
        <f>G6+G11+G16+G21+G26</f>
        <v>213237</v>
      </c>
      <c r="H31" s="152">
        <f>G31/G$29</f>
        <v>0.909302960265409</v>
      </c>
      <c r="I31" s="151">
        <f>I6+I11+I16+I21+I26</f>
        <v>1106</v>
      </c>
      <c r="J31" s="152">
        <f>I31/I$29</f>
        <v>0.9866190900981266</v>
      </c>
      <c r="K31" s="151">
        <f>K6+K11+K16+K21+K26</f>
        <v>532682</v>
      </c>
      <c r="L31" s="152">
        <f>K31/K$29</f>
        <v>0.9364602470003955</v>
      </c>
    </row>
    <row r="32" spans="1:12" ht="11.25" customHeight="1">
      <c r="A32" s="301"/>
      <c r="B32" s="150" t="s">
        <v>122</v>
      </c>
      <c r="C32" s="151">
        <f>C7+C12+C17+C22+C27</f>
        <v>13</v>
      </c>
      <c r="D32" s="152">
        <f>C32/C$29</f>
        <v>0.00010755445978704217</v>
      </c>
      <c r="E32" s="151">
        <f>E7+E12+E17+E22+E27</f>
        <v>4699</v>
      </c>
      <c r="F32" s="152">
        <f>E32/E$29</f>
        <v>0.02213074992111299</v>
      </c>
      <c r="G32" s="151">
        <f>G7+G12+G17+G22+G27</f>
        <v>10674</v>
      </c>
      <c r="H32" s="152">
        <f>G32/G$29</f>
        <v>0.04551695905435255</v>
      </c>
      <c r="I32" s="151">
        <f>I7+I12+I17+I22+I27</f>
        <v>0</v>
      </c>
      <c r="J32" s="152">
        <f>I32/I$29</f>
        <v>0</v>
      </c>
      <c r="K32" s="151">
        <f>K7+K12+K17+K22+K27</f>
        <v>15386</v>
      </c>
      <c r="L32" s="152">
        <f>K32/K$29</f>
        <v>0.027048740825385664</v>
      </c>
    </row>
    <row r="33" spans="1:12" ht="11.25" customHeight="1">
      <c r="A33" s="302"/>
      <c r="B33" s="150" t="s">
        <v>123</v>
      </c>
      <c r="C33" s="151">
        <f>C8+C13+C18+C23+C28</f>
        <v>3</v>
      </c>
      <c r="D33" s="152">
        <f>C33/C$29</f>
        <v>2.4820259950855884E-05</v>
      </c>
      <c r="E33" s="151">
        <f>E8+E13+E18+E23+E28</f>
        <v>4893</v>
      </c>
      <c r="F33" s="152">
        <f>E33/E$29</f>
        <v>0.023044426338371112</v>
      </c>
      <c r="G33" s="151">
        <f>G8+G13+G18+G23+G28</f>
        <v>9117</v>
      </c>
      <c r="H33" s="152">
        <f>G33/G$29</f>
        <v>0.03887747008605324</v>
      </c>
      <c r="I33" s="151">
        <f>I8+I13+I18+I23+I28</f>
        <v>0</v>
      </c>
      <c r="J33" s="152">
        <f>I33/I$29</f>
        <v>0</v>
      </c>
      <c r="K33" s="151">
        <f>K8+K13+K18+K23+K28</f>
        <v>14013</v>
      </c>
      <c r="L33" s="152">
        <f>K33/K$29</f>
        <v>0.02463499318771151</v>
      </c>
    </row>
    <row r="34" spans="1:12" ht="11.25" customHeight="1">
      <c r="A34" s="294" t="s">
        <v>11</v>
      </c>
      <c r="B34" s="146" t="s">
        <v>38</v>
      </c>
      <c r="C34" s="147">
        <f>SUM(C35:C38)</f>
        <v>1384</v>
      </c>
      <c r="D34" s="148">
        <f>C34/C$34</f>
        <v>1</v>
      </c>
      <c r="E34" s="147">
        <f>SUM(E35:E38)</f>
        <v>3094</v>
      </c>
      <c r="F34" s="148">
        <f>E34/E$34</f>
        <v>1</v>
      </c>
      <c r="G34" s="147">
        <f>SUM(G35:G38)</f>
        <v>3581</v>
      </c>
      <c r="H34" s="148">
        <f>G34/G$34</f>
        <v>1</v>
      </c>
      <c r="I34" s="147">
        <f>SUM(I35:I38)</f>
        <v>19</v>
      </c>
      <c r="J34" s="148">
        <f>I34/I$34</f>
        <v>1</v>
      </c>
      <c r="K34" s="147">
        <f>SUM(K35:K38)</f>
        <v>8078</v>
      </c>
      <c r="L34" s="148">
        <f>K34/K$34</f>
        <v>1</v>
      </c>
    </row>
    <row r="35" spans="1:12" ht="11.25" customHeight="1">
      <c r="A35" s="295"/>
      <c r="B35" s="146" t="s">
        <v>95</v>
      </c>
      <c r="C35" s="147">
        <v>28</v>
      </c>
      <c r="D35" s="148">
        <f>C35/C$34</f>
        <v>0.02023121387283237</v>
      </c>
      <c r="E35" s="147">
        <v>41</v>
      </c>
      <c r="F35" s="148">
        <f>E35/E$34</f>
        <v>0.013251454427925016</v>
      </c>
      <c r="G35" s="147">
        <v>16</v>
      </c>
      <c r="H35" s="148">
        <f>G35/G$34</f>
        <v>0.004468025691147724</v>
      </c>
      <c r="I35" s="147">
        <v>0</v>
      </c>
      <c r="J35" s="148">
        <f>I35/I$34</f>
        <v>0</v>
      </c>
      <c r="K35" s="147">
        <v>85</v>
      </c>
      <c r="L35" s="148">
        <f>K35/K$34</f>
        <v>0.010522406536271353</v>
      </c>
    </row>
    <row r="36" spans="1:12" ht="11.25" customHeight="1">
      <c r="A36" s="295"/>
      <c r="B36" s="146" t="s">
        <v>121</v>
      </c>
      <c r="C36" s="147">
        <v>1356</v>
      </c>
      <c r="D36" s="148">
        <f>C36/C$34</f>
        <v>0.9797687861271677</v>
      </c>
      <c r="E36" s="147">
        <v>2722</v>
      </c>
      <c r="F36" s="148">
        <f>E36/E$34</f>
        <v>0.8797672915319974</v>
      </c>
      <c r="G36" s="147">
        <v>2761</v>
      </c>
      <c r="H36" s="148">
        <f>G36/G$34</f>
        <v>0.7710136833286791</v>
      </c>
      <c r="I36" s="147">
        <v>19</v>
      </c>
      <c r="J36" s="148">
        <f>I36/I$34</f>
        <v>1</v>
      </c>
      <c r="K36" s="147">
        <v>6858</v>
      </c>
      <c r="L36" s="148">
        <f>K36/K$34</f>
        <v>0.8489725179499876</v>
      </c>
    </row>
    <row r="37" spans="1:12" ht="11.25" customHeight="1">
      <c r="A37" s="295"/>
      <c r="B37" s="146" t="s">
        <v>122</v>
      </c>
      <c r="C37" s="147">
        <v>0</v>
      </c>
      <c r="D37" s="148">
        <f>C37/C$34</f>
        <v>0</v>
      </c>
      <c r="E37" s="147">
        <v>256</v>
      </c>
      <c r="F37" s="148">
        <f>E37/E$34</f>
        <v>0.08274078862314156</v>
      </c>
      <c r="G37" s="147">
        <v>677</v>
      </c>
      <c r="H37" s="148">
        <f>G37/G$34</f>
        <v>0.1890533370566881</v>
      </c>
      <c r="I37" s="147">
        <v>0</v>
      </c>
      <c r="J37" s="148">
        <f>I37/I$34</f>
        <v>0</v>
      </c>
      <c r="K37" s="147">
        <v>933</v>
      </c>
      <c r="L37" s="148">
        <f>K37/K$34</f>
        <v>0.11549888586283734</v>
      </c>
    </row>
    <row r="38" spans="1:12" ht="11.25" customHeight="1">
      <c r="A38" s="296"/>
      <c r="B38" s="146" t="s">
        <v>123</v>
      </c>
      <c r="C38" s="147">
        <v>0</v>
      </c>
      <c r="D38" s="148">
        <f>C38/C$34</f>
        <v>0</v>
      </c>
      <c r="E38" s="147">
        <v>75</v>
      </c>
      <c r="F38" s="148">
        <f>E38/E$34</f>
        <v>0.024240465416936006</v>
      </c>
      <c r="G38" s="147">
        <v>127</v>
      </c>
      <c r="H38" s="148">
        <f>G38/G$34</f>
        <v>0.03546495392348506</v>
      </c>
      <c r="I38" s="147">
        <v>0</v>
      </c>
      <c r="J38" s="148">
        <f>I38/I$34</f>
        <v>0</v>
      </c>
      <c r="K38" s="147">
        <v>202</v>
      </c>
      <c r="L38" s="148">
        <f>K38/K$34</f>
        <v>0.02500618965090369</v>
      </c>
    </row>
    <row r="39" spans="1:12" ht="11.25" customHeight="1">
      <c r="A39" s="294" t="s">
        <v>12</v>
      </c>
      <c r="B39" s="146" t="s">
        <v>38</v>
      </c>
      <c r="C39" s="147">
        <f>SUM(C40:C43)</f>
        <v>198</v>
      </c>
      <c r="D39" s="148">
        <f>C39/C$39</f>
        <v>1</v>
      </c>
      <c r="E39" s="147">
        <f>SUM(E40:E43)</f>
        <v>571</v>
      </c>
      <c r="F39" s="148">
        <f>E39/E$39</f>
        <v>1</v>
      </c>
      <c r="G39" s="147">
        <f>SUM(G40:G43)</f>
        <v>630</v>
      </c>
      <c r="H39" s="148">
        <f>G39/G$39</f>
        <v>1</v>
      </c>
      <c r="I39" s="147">
        <f>SUM(I40:I43)</f>
        <v>2</v>
      </c>
      <c r="J39" s="148">
        <f>I39/I$39</f>
        <v>1</v>
      </c>
      <c r="K39" s="147">
        <f>SUM(K40:K43)</f>
        <v>1401</v>
      </c>
      <c r="L39" s="148">
        <f>K39/K$39</f>
        <v>1</v>
      </c>
    </row>
    <row r="40" spans="1:12" ht="11.25" customHeight="1">
      <c r="A40" s="295"/>
      <c r="B40" s="146" t="s">
        <v>95</v>
      </c>
      <c r="C40" s="147">
        <v>1</v>
      </c>
      <c r="D40" s="148">
        <f>C40/C$39</f>
        <v>0.005050505050505051</v>
      </c>
      <c r="E40" s="147">
        <v>8</v>
      </c>
      <c r="F40" s="148">
        <f>E40/E$39</f>
        <v>0.014010507880910683</v>
      </c>
      <c r="G40" s="147">
        <v>3</v>
      </c>
      <c r="H40" s="148">
        <f>G40/G$39</f>
        <v>0.004761904761904762</v>
      </c>
      <c r="I40" s="147">
        <v>0</v>
      </c>
      <c r="J40" s="148">
        <f>I40/I$39</f>
        <v>0</v>
      </c>
      <c r="K40" s="147">
        <v>12</v>
      </c>
      <c r="L40" s="148">
        <f>K40/K$39</f>
        <v>0.008565310492505354</v>
      </c>
    </row>
    <row r="41" spans="1:12" ht="11.25" customHeight="1">
      <c r="A41" s="295"/>
      <c r="B41" s="146" t="s">
        <v>121</v>
      </c>
      <c r="C41" s="147">
        <v>197</v>
      </c>
      <c r="D41" s="148">
        <f>C41/C$39</f>
        <v>0.9949494949494949</v>
      </c>
      <c r="E41" s="147">
        <v>495</v>
      </c>
      <c r="F41" s="148">
        <f>E41/E$39</f>
        <v>0.8669001751313485</v>
      </c>
      <c r="G41" s="147">
        <v>466</v>
      </c>
      <c r="H41" s="148">
        <f>G41/G$39</f>
        <v>0.7396825396825397</v>
      </c>
      <c r="I41" s="147">
        <v>2</v>
      </c>
      <c r="J41" s="148">
        <f>I41/I$39</f>
        <v>1</v>
      </c>
      <c r="K41" s="147">
        <v>1160</v>
      </c>
      <c r="L41" s="148">
        <f>K41/K$39</f>
        <v>0.8279800142755175</v>
      </c>
    </row>
    <row r="42" spans="1:12" ht="11.25" customHeight="1">
      <c r="A42" s="295"/>
      <c r="B42" s="146" t="s">
        <v>122</v>
      </c>
      <c r="C42" s="147">
        <v>0</v>
      </c>
      <c r="D42" s="148">
        <f>C42/C$39</f>
        <v>0</v>
      </c>
      <c r="E42" s="147">
        <v>54</v>
      </c>
      <c r="F42" s="148">
        <f>E42/E$39</f>
        <v>0.09457092819614711</v>
      </c>
      <c r="G42" s="147">
        <v>139</v>
      </c>
      <c r="H42" s="148">
        <f>G42/G$39</f>
        <v>0.22063492063492063</v>
      </c>
      <c r="I42" s="147">
        <v>0</v>
      </c>
      <c r="J42" s="148">
        <f>I42/I$39</f>
        <v>0</v>
      </c>
      <c r="K42" s="147">
        <v>193</v>
      </c>
      <c r="L42" s="148">
        <f>K42/K$39</f>
        <v>0.1377587437544611</v>
      </c>
    </row>
    <row r="43" spans="1:12" ht="11.25" customHeight="1">
      <c r="A43" s="296"/>
      <c r="B43" s="146" t="s">
        <v>123</v>
      </c>
      <c r="C43" s="147">
        <v>0</v>
      </c>
      <c r="D43" s="148">
        <f>C43/C$39</f>
        <v>0</v>
      </c>
      <c r="E43" s="147">
        <v>14</v>
      </c>
      <c r="F43" s="148">
        <f>E43/E$39</f>
        <v>0.024518388791593695</v>
      </c>
      <c r="G43" s="147">
        <v>22</v>
      </c>
      <c r="H43" s="148">
        <f>G43/G$39</f>
        <v>0.03492063492063492</v>
      </c>
      <c r="I43" s="147">
        <v>0</v>
      </c>
      <c r="J43" s="148">
        <f>I43/I$39</f>
        <v>0</v>
      </c>
      <c r="K43" s="147">
        <v>36</v>
      </c>
      <c r="L43" s="148">
        <f>K43/K$39</f>
        <v>0.02569593147751606</v>
      </c>
    </row>
    <row r="44" spans="1:12" ht="11.25" customHeight="1">
      <c r="A44" s="300" t="s">
        <v>109</v>
      </c>
      <c r="B44" s="150" t="s">
        <v>38</v>
      </c>
      <c r="C44" s="151">
        <f>C34+C39</f>
        <v>1582</v>
      </c>
      <c r="D44" s="152">
        <f>C44/C$44</f>
        <v>1</v>
      </c>
      <c r="E44" s="151">
        <f>E34+E39</f>
        <v>3665</v>
      </c>
      <c r="F44" s="152">
        <f>E44/E$44</f>
        <v>1</v>
      </c>
      <c r="G44" s="151">
        <f>G34+G39</f>
        <v>4211</v>
      </c>
      <c r="H44" s="152">
        <f>G44/G$44</f>
        <v>1</v>
      </c>
      <c r="I44" s="151">
        <f>I34+I39</f>
        <v>21</v>
      </c>
      <c r="J44" s="152">
        <f>I44/I$44</f>
        <v>1</v>
      </c>
      <c r="K44" s="151">
        <f>K34+K39</f>
        <v>9479</v>
      </c>
      <c r="L44" s="152">
        <f>K44/K$44</f>
        <v>1</v>
      </c>
    </row>
    <row r="45" spans="1:12" ht="11.25" customHeight="1">
      <c r="A45" s="301"/>
      <c r="B45" s="150" t="s">
        <v>95</v>
      </c>
      <c r="C45" s="151">
        <f>C35+C40</f>
        <v>29</v>
      </c>
      <c r="D45" s="152">
        <f>C45/C$44</f>
        <v>0.018331226295828066</v>
      </c>
      <c r="E45" s="151">
        <f>E35+E40</f>
        <v>49</v>
      </c>
      <c r="F45" s="152">
        <f>E45/E$44</f>
        <v>0.013369713506139155</v>
      </c>
      <c r="G45" s="151">
        <f>G35+G40</f>
        <v>19</v>
      </c>
      <c r="H45" s="152">
        <f>G45/G$44</f>
        <v>0.004511992400854904</v>
      </c>
      <c r="I45" s="151">
        <f>I35+I40</f>
        <v>0</v>
      </c>
      <c r="J45" s="152">
        <f>I45/I$44</f>
        <v>0</v>
      </c>
      <c r="K45" s="151">
        <f>K35+K40</f>
        <v>97</v>
      </c>
      <c r="L45" s="152">
        <f>K45/K$44</f>
        <v>0.010233146956430003</v>
      </c>
    </row>
    <row r="46" spans="1:12" ht="11.25" customHeight="1">
      <c r="A46" s="301"/>
      <c r="B46" s="150" t="s">
        <v>121</v>
      </c>
      <c r="C46" s="151">
        <f>C36+C41</f>
        <v>1553</v>
      </c>
      <c r="D46" s="152">
        <f>C46/C$44</f>
        <v>0.9816687737041719</v>
      </c>
      <c r="E46" s="151">
        <f>E36+E41</f>
        <v>3217</v>
      </c>
      <c r="F46" s="152">
        <f>E46/E$44</f>
        <v>0.877762619372442</v>
      </c>
      <c r="G46" s="151">
        <f>G36+G41</f>
        <v>3227</v>
      </c>
      <c r="H46" s="152">
        <f>G46/G$44</f>
        <v>0.7663262882925671</v>
      </c>
      <c r="I46" s="151">
        <f>I36+I41</f>
        <v>21</v>
      </c>
      <c r="J46" s="152">
        <f>I46/I$44</f>
        <v>1</v>
      </c>
      <c r="K46" s="151">
        <f>K36+K41</f>
        <v>8018</v>
      </c>
      <c r="L46" s="152">
        <f>K46/K$44</f>
        <v>0.8458698174912965</v>
      </c>
    </row>
    <row r="47" spans="1:12" ht="11.25" customHeight="1">
      <c r="A47" s="301"/>
      <c r="B47" s="150" t="s">
        <v>122</v>
      </c>
      <c r="C47" s="151">
        <f>C37+C42</f>
        <v>0</v>
      </c>
      <c r="D47" s="152">
        <f>C47/C$44</f>
        <v>0</v>
      </c>
      <c r="E47" s="151">
        <f>E37+E42</f>
        <v>310</v>
      </c>
      <c r="F47" s="152">
        <f>E47/E$44</f>
        <v>0.08458390177353342</v>
      </c>
      <c r="G47" s="151">
        <f>G37+G42</f>
        <v>816</v>
      </c>
      <c r="H47" s="152">
        <f>G47/G$44</f>
        <v>0.19377819995250534</v>
      </c>
      <c r="I47" s="151">
        <f>I37+I42</f>
        <v>0</v>
      </c>
      <c r="J47" s="152">
        <f>I47/I$44</f>
        <v>0</v>
      </c>
      <c r="K47" s="151">
        <f>K37+K42</f>
        <v>1126</v>
      </c>
      <c r="L47" s="152">
        <f>K47/K$44</f>
        <v>0.11878890178288849</v>
      </c>
    </row>
    <row r="48" spans="1:12" ht="11.25" customHeight="1">
      <c r="A48" s="302"/>
      <c r="B48" s="150" t="s">
        <v>123</v>
      </c>
      <c r="C48" s="151">
        <f>C38+C43</f>
        <v>0</v>
      </c>
      <c r="D48" s="152">
        <f>C48/C$44</f>
        <v>0</v>
      </c>
      <c r="E48" s="151">
        <f>E38+E43</f>
        <v>89</v>
      </c>
      <c r="F48" s="152">
        <f>E48/E$44</f>
        <v>0.024283765347885403</v>
      </c>
      <c r="G48" s="151">
        <f>G38+G43</f>
        <v>149</v>
      </c>
      <c r="H48" s="152">
        <f>G48/G$44</f>
        <v>0.03538351935407267</v>
      </c>
      <c r="I48" s="151">
        <f>I38+I43</f>
        <v>0</v>
      </c>
      <c r="J48" s="152">
        <f>I48/I$44</f>
        <v>0</v>
      </c>
      <c r="K48" s="151">
        <f>K38+K43</f>
        <v>238</v>
      </c>
      <c r="L48" s="152">
        <f>K48/K$44</f>
        <v>0.025108133769384956</v>
      </c>
    </row>
    <row r="49" spans="1:12" ht="11.25" customHeight="1">
      <c r="A49" s="294" t="s">
        <v>58</v>
      </c>
      <c r="B49" s="146" t="s">
        <v>38</v>
      </c>
      <c r="C49" s="147">
        <f>SUM(C50:C53)</f>
        <v>47</v>
      </c>
      <c r="D49" s="148">
        <f>C49/C$49</f>
        <v>1</v>
      </c>
      <c r="E49" s="147">
        <f>SUM(E50:E53)</f>
        <v>76</v>
      </c>
      <c r="F49" s="148">
        <f>E49/E$49</f>
        <v>1</v>
      </c>
      <c r="G49" s="147">
        <f>SUM(G50:G53)</f>
        <v>108</v>
      </c>
      <c r="H49" s="148">
        <f>G49/G$49</f>
        <v>1</v>
      </c>
      <c r="I49" s="147">
        <f>SUM(I50:I53)</f>
        <v>0</v>
      </c>
      <c r="J49" s="148"/>
      <c r="K49" s="147">
        <f>SUM(K50:K53)</f>
        <v>231</v>
      </c>
      <c r="L49" s="148">
        <f>K49/K$49</f>
        <v>1</v>
      </c>
    </row>
    <row r="50" spans="1:12" ht="11.25" customHeight="1">
      <c r="A50" s="295"/>
      <c r="B50" s="146" t="s">
        <v>95</v>
      </c>
      <c r="C50" s="147">
        <v>0</v>
      </c>
      <c r="D50" s="148">
        <f>C50/C$49</f>
        <v>0</v>
      </c>
      <c r="E50" s="147">
        <v>2</v>
      </c>
      <c r="F50" s="148">
        <f>E50/E$49</f>
        <v>0.02631578947368421</v>
      </c>
      <c r="G50" s="147">
        <v>1</v>
      </c>
      <c r="H50" s="148">
        <f>G50/G$49</f>
        <v>0.009259259259259259</v>
      </c>
      <c r="I50" s="147">
        <v>0</v>
      </c>
      <c r="J50" s="148"/>
      <c r="K50" s="147">
        <v>3</v>
      </c>
      <c r="L50" s="148">
        <f>K50/K$49</f>
        <v>0.012987012987012988</v>
      </c>
    </row>
    <row r="51" spans="1:12" ht="11.25" customHeight="1">
      <c r="A51" s="295"/>
      <c r="B51" s="146" t="s">
        <v>121</v>
      </c>
      <c r="C51" s="147">
        <v>47</v>
      </c>
      <c r="D51" s="148">
        <f>C51/C$49</f>
        <v>1</v>
      </c>
      <c r="E51" s="147">
        <v>61</v>
      </c>
      <c r="F51" s="148">
        <f>E51/E$49</f>
        <v>0.8026315789473685</v>
      </c>
      <c r="G51" s="147">
        <v>80</v>
      </c>
      <c r="H51" s="148">
        <f>G51/G$49</f>
        <v>0.7407407407407407</v>
      </c>
      <c r="I51" s="147">
        <v>0</v>
      </c>
      <c r="J51" s="148"/>
      <c r="K51" s="147">
        <v>188</v>
      </c>
      <c r="L51" s="148">
        <f>K51/K$49</f>
        <v>0.8138528138528138</v>
      </c>
    </row>
    <row r="52" spans="1:12" ht="11.25" customHeight="1">
      <c r="A52" s="295"/>
      <c r="B52" s="146" t="s">
        <v>122</v>
      </c>
      <c r="C52" s="147">
        <v>0</v>
      </c>
      <c r="D52" s="148">
        <f>C52/C$49</f>
        <v>0</v>
      </c>
      <c r="E52" s="147">
        <v>10</v>
      </c>
      <c r="F52" s="148">
        <f>E52/E$49</f>
        <v>0.13157894736842105</v>
      </c>
      <c r="G52" s="147">
        <v>26</v>
      </c>
      <c r="H52" s="148">
        <f>G52/G$49</f>
        <v>0.24074074074074073</v>
      </c>
      <c r="I52" s="147">
        <v>0</v>
      </c>
      <c r="J52" s="148"/>
      <c r="K52" s="147">
        <v>36</v>
      </c>
      <c r="L52" s="148">
        <f>K52/K$49</f>
        <v>0.15584415584415584</v>
      </c>
    </row>
    <row r="53" spans="1:12" ht="11.25" customHeight="1">
      <c r="A53" s="296"/>
      <c r="B53" s="146" t="s">
        <v>123</v>
      </c>
      <c r="C53" s="147">
        <v>0</v>
      </c>
      <c r="D53" s="148">
        <f>C53/C$49</f>
        <v>0</v>
      </c>
      <c r="E53" s="147">
        <v>3</v>
      </c>
      <c r="F53" s="148">
        <f>E53/E$49</f>
        <v>0.039473684210526314</v>
      </c>
      <c r="G53" s="147">
        <v>1</v>
      </c>
      <c r="H53" s="148">
        <f>G53/G$49</f>
        <v>0.009259259259259259</v>
      </c>
      <c r="I53" s="147">
        <v>0</v>
      </c>
      <c r="J53" s="148"/>
      <c r="K53" s="147">
        <v>4</v>
      </c>
      <c r="L53" s="148">
        <f>K53/K$49</f>
        <v>0.017316017316017316</v>
      </c>
    </row>
    <row r="54" spans="1:12" ht="11.25" customHeight="1">
      <c r="A54" s="294" t="s">
        <v>110</v>
      </c>
      <c r="B54" s="146" t="s">
        <v>38</v>
      </c>
      <c r="C54" s="147">
        <f>SUM(C55:C58)</f>
        <v>0</v>
      </c>
      <c r="D54" s="148"/>
      <c r="E54" s="147">
        <f>SUM(E55:E58)</f>
        <v>0</v>
      </c>
      <c r="F54" s="148"/>
      <c r="G54" s="147">
        <f>SUM(G55:G58)</f>
        <v>0</v>
      </c>
      <c r="H54" s="148"/>
      <c r="I54" s="147">
        <f>SUM(I55:I58)</f>
        <v>0</v>
      </c>
      <c r="J54" s="148"/>
      <c r="K54" s="147">
        <f>SUM(K55:K58)</f>
        <v>0</v>
      </c>
      <c r="L54" s="148"/>
    </row>
    <row r="55" spans="1:12" ht="11.25" customHeight="1">
      <c r="A55" s="295"/>
      <c r="B55" s="146" t="s">
        <v>95</v>
      </c>
      <c r="C55" s="147">
        <v>0</v>
      </c>
      <c r="D55" s="148"/>
      <c r="E55" s="147">
        <v>0</v>
      </c>
      <c r="F55" s="148"/>
      <c r="G55" s="147">
        <v>0</v>
      </c>
      <c r="H55" s="148"/>
      <c r="I55" s="147">
        <v>0</v>
      </c>
      <c r="J55" s="148"/>
      <c r="K55" s="147">
        <v>0</v>
      </c>
      <c r="L55" s="148"/>
    </row>
    <row r="56" spans="1:12" ht="11.25" customHeight="1">
      <c r="A56" s="295"/>
      <c r="B56" s="146" t="s">
        <v>121</v>
      </c>
      <c r="C56" s="147">
        <v>0</v>
      </c>
      <c r="D56" s="148"/>
      <c r="E56" s="147">
        <v>0</v>
      </c>
      <c r="F56" s="148"/>
      <c r="G56" s="147">
        <v>0</v>
      </c>
      <c r="H56" s="148"/>
      <c r="I56" s="147">
        <v>0</v>
      </c>
      <c r="J56" s="148"/>
      <c r="K56" s="147">
        <v>0</v>
      </c>
      <c r="L56" s="148"/>
    </row>
    <row r="57" spans="1:12" ht="11.25" customHeight="1">
      <c r="A57" s="295"/>
      <c r="B57" s="146" t="s">
        <v>122</v>
      </c>
      <c r="C57" s="147">
        <v>0</v>
      </c>
      <c r="D57" s="148"/>
      <c r="E57" s="147">
        <v>0</v>
      </c>
      <c r="F57" s="148"/>
      <c r="G57" s="147">
        <v>0</v>
      </c>
      <c r="H57" s="148"/>
      <c r="I57" s="147">
        <v>0</v>
      </c>
      <c r="J57" s="148"/>
      <c r="K57" s="147">
        <v>0</v>
      </c>
      <c r="L57" s="148"/>
    </row>
    <row r="58" spans="1:12" ht="11.25" customHeight="1">
      <c r="A58" s="296"/>
      <c r="B58" s="146" t="s">
        <v>123</v>
      </c>
      <c r="C58" s="147">
        <v>0</v>
      </c>
      <c r="D58" s="148"/>
      <c r="E58" s="147">
        <v>0</v>
      </c>
      <c r="F58" s="148"/>
      <c r="G58" s="147">
        <v>0</v>
      </c>
      <c r="H58" s="148"/>
      <c r="I58" s="147">
        <v>0</v>
      </c>
      <c r="J58" s="148"/>
      <c r="K58" s="147">
        <v>0</v>
      </c>
      <c r="L58" s="148"/>
    </row>
    <row r="59" spans="1:12" ht="11.25" customHeight="1">
      <c r="A59" s="300" t="s">
        <v>111</v>
      </c>
      <c r="B59" s="150" t="s">
        <v>38</v>
      </c>
      <c r="C59" s="151">
        <f>C49+C54</f>
        <v>47</v>
      </c>
      <c r="D59" s="152">
        <f>C59/C$59</f>
        <v>1</v>
      </c>
      <c r="E59" s="151">
        <f>E49+E54</f>
        <v>76</v>
      </c>
      <c r="F59" s="152">
        <f>E59/E$59</f>
        <v>1</v>
      </c>
      <c r="G59" s="151">
        <f>G49+G54</f>
        <v>108</v>
      </c>
      <c r="H59" s="152">
        <f>G59/G$59</f>
        <v>1</v>
      </c>
      <c r="I59" s="151">
        <f>I49+I54</f>
        <v>0</v>
      </c>
      <c r="J59" s="152"/>
      <c r="K59" s="151">
        <f>K49+K54</f>
        <v>231</v>
      </c>
      <c r="L59" s="152">
        <f>K59/K$59</f>
        <v>1</v>
      </c>
    </row>
    <row r="60" spans="1:12" ht="11.25" customHeight="1">
      <c r="A60" s="301"/>
      <c r="B60" s="150" t="s">
        <v>95</v>
      </c>
      <c r="C60" s="151">
        <f>C50+C55</f>
        <v>0</v>
      </c>
      <c r="D60" s="152">
        <f>C60/C$59</f>
        <v>0</v>
      </c>
      <c r="E60" s="151">
        <f>E50+E55</f>
        <v>2</v>
      </c>
      <c r="F60" s="152">
        <f>E60/E$59</f>
        <v>0.02631578947368421</v>
      </c>
      <c r="G60" s="151">
        <f>G50+G55</f>
        <v>1</v>
      </c>
      <c r="H60" s="152">
        <f>G60/G$59</f>
        <v>0.009259259259259259</v>
      </c>
      <c r="I60" s="151">
        <f>I50+I55</f>
        <v>0</v>
      </c>
      <c r="J60" s="152"/>
      <c r="K60" s="151">
        <f>K50+K55</f>
        <v>3</v>
      </c>
      <c r="L60" s="152">
        <f>K60/K$59</f>
        <v>0.012987012987012988</v>
      </c>
    </row>
    <row r="61" spans="1:12" ht="11.25" customHeight="1">
      <c r="A61" s="301"/>
      <c r="B61" s="150" t="s">
        <v>121</v>
      </c>
      <c r="C61" s="151">
        <f>C51+C56</f>
        <v>47</v>
      </c>
      <c r="D61" s="152">
        <f>C61/C$59</f>
        <v>1</v>
      </c>
      <c r="E61" s="151">
        <f>E51+E56</f>
        <v>61</v>
      </c>
      <c r="F61" s="152">
        <f>E61/E$59</f>
        <v>0.8026315789473685</v>
      </c>
      <c r="G61" s="151">
        <f>G51+G56</f>
        <v>80</v>
      </c>
      <c r="H61" s="152">
        <f>G61/G$59</f>
        <v>0.7407407407407407</v>
      </c>
      <c r="I61" s="151">
        <f>I51+I56</f>
        <v>0</v>
      </c>
      <c r="J61" s="152"/>
      <c r="K61" s="151">
        <f>K51+K56</f>
        <v>188</v>
      </c>
      <c r="L61" s="152">
        <f>K61/K$59</f>
        <v>0.8138528138528138</v>
      </c>
    </row>
    <row r="62" spans="1:12" ht="11.25" customHeight="1">
      <c r="A62" s="301"/>
      <c r="B62" s="150" t="s">
        <v>122</v>
      </c>
      <c r="C62" s="151">
        <f>C52+C57</f>
        <v>0</v>
      </c>
      <c r="D62" s="152">
        <f>C62/C$59</f>
        <v>0</v>
      </c>
      <c r="E62" s="151">
        <f>E52+E57</f>
        <v>10</v>
      </c>
      <c r="F62" s="152">
        <f>E62/E$59</f>
        <v>0.13157894736842105</v>
      </c>
      <c r="G62" s="151">
        <f>G52+G57</f>
        <v>26</v>
      </c>
      <c r="H62" s="152">
        <f>G62/G$59</f>
        <v>0.24074074074074073</v>
      </c>
      <c r="I62" s="151">
        <f>I52+I57</f>
        <v>0</v>
      </c>
      <c r="J62" s="152"/>
      <c r="K62" s="151">
        <f>K52+K57</f>
        <v>36</v>
      </c>
      <c r="L62" s="152">
        <f>K62/K$59</f>
        <v>0.15584415584415584</v>
      </c>
    </row>
    <row r="63" spans="1:12" ht="11.25" customHeight="1">
      <c r="A63" s="302"/>
      <c r="B63" s="150" t="s">
        <v>123</v>
      </c>
      <c r="C63" s="151">
        <f>C53+C58</f>
        <v>0</v>
      </c>
      <c r="D63" s="152">
        <f>C63/C$59</f>
        <v>0</v>
      </c>
      <c r="E63" s="151">
        <f>E53+E58</f>
        <v>3</v>
      </c>
      <c r="F63" s="152">
        <f>E63/E$59</f>
        <v>0.039473684210526314</v>
      </c>
      <c r="G63" s="151">
        <f>G53+G58</f>
        <v>1</v>
      </c>
      <c r="H63" s="152">
        <f>G63/G$59</f>
        <v>0.009259259259259259</v>
      </c>
      <c r="I63" s="151">
        <f>I53+I58</f>
        <v>0</v>
      </c>
      <c r="J63" s="152"/>
      <c r="K63" s="151">
        <f>K53+K58</f>
        <v>4</v>
      </c>
      <c r="L63" s="152">
        <f>K63/K$59</f>
        <v>0.017316017316017316</v>
      </c>
    </row>
    <row r="64" spans="1:12" ht="11.25" customHeight="1">
      <c r="A64" s="303" t="s">
        <v>38</v>
      </c>
      <c r="B64" s="153" t="s">
        <v>38</v>
      </c>
      <c r="C64" s="154">
        <f>C59+C44+C29</f>
        <v>122498</v>
      </c>
      <c r="D64" s="155">
        <f>C64/C$64</f>
        <v>1</v>
      </c>
      <c r="E64" s="154">
        <f>E59+E44+E29</f>
        <v>216070</v>
      </c>
      <c r="F64" s="155">
        <f>E64/E$64</f>
        <v>1</v>
      </c>
      <c r="G64" s="154">
        <f>G59+G44+G29</f>
        <v>238825</v>
      </c>
      <c r="H64" s="155">
        <f>G64/G$64</f>
        <v>1</v>
      </c>
      <c r="I64" s="154">
        <f>I59+I44+I29</f>
        <v>1142</v>
      </c>
      <c r="J64" s="155">
        <f>I64/I$64</f>
        <v>1</v>
      </c>
      <c r="K64" s="154">
        <f>K59+K44+K29</f>
        <v>578535</v>
      </c>
      <c r="L64" s="155">
        <f>K64/K$64</f>
        <v>1</v>
      </c>
    </row>
    <row r="65" spans="1:12" ht="11.25" customHeight="1">
      <c r="A65" s="304"/>
      <c r="B65" s="153" t="s">
        <v>95</v>
      </c>
      <c r="C65" s="154">
        <f>C60+C45+C30</f>
        <v>2941</v>
      </c>
      <c r="D65" s="155">
        <f>C65/C$64</f>
        <v>0.024008555241718233</v>
      </c>
      <c r="E65" s="154">
        <f>E60+E45+E30</f>
        <v>2390</v>
      </c>
      <c r="F65" s="155">
        <f>E65/E$64</f>
        <v>0.011061230156893599</v>
      </c>
      <c r="G65" s="154">
        <f>G60+G45+G30</f>
        <v>1498</v>
      </c>
      <c r="H65" s="155">
        <f>G65/G$64</f>
        <v>0.006272375170103633</v>
      </c>
      <c r="I65" s="154">
        <f>I60+I45+I30</f>
        <v>15</v>
      </c>
      <c r="J65" s="155">
        <f>I65/I$64</f>
        <v>0.013134851138353765</v>
      </c>
      <c r="K65" s="154">
        <f>K60+K45+K30</f>
        <v>6844</v>
      </c>
      <c r="L65" s="155">
        <f>K65/K$64</f>
        <v>0.011829880646806156</v>
      </c>
    </row>
    <row r="66" spans="1:12" ht="11.25" customHeight="1">
      <c r="A66" s="304"/>
      <c r="B66" s="153" t="s">
        <v>121</v>
      </c>
      <c r="C66" s="154">
        <f>C61+C46+C31</f>
        <v>119541</v>
      </c>
      <c r="D66" s="155">
        <f>C66/C$64</f>
        <v>0.9758608303809042</v>
      </c>
      <c r="E66" s="154">
        <f>E61+E46+E31</f>
        <v>203676</v>
      </c>
      <c r="F66" s="155">
        <f>E66/E$64</f>
        <v>0.9426389595964271</v>
      </c>
      <c r="G66" s="154">
        <f>G61+G46+G31</f>
        <v>216544</v>
      </c>
      <c r="H66" s="155">
        <f>G66/G$64</f>
        <v>0.9067057468857951</v>
      </c>
      <c r="I66" s="154">
        <f>I61+I46+I31</f>
        <v>1127</v>
      </c>
      <c r="J66" s="155">
        <f>I66/I$64</f>
        <v>0.9868651488616462</v>
      </c>
      <c r="K66" s="154">
        <f>K61+K46+K31</f>
        <v>540888</v>
      </c>
      <c r="L66" s="155">
        <f>K66/K$64</f>
        <v>0.9349270139230988</v>
      </c>
    </row>
    <row r="67" spans="1:12" ht="11.25" customHeight="1">
      <c r="A67" s="304"/>
      <c r="B67" s="153" t="s">
        <v>122</v>
      </c>
      <c r="C67" s="154">
        <f>C62+C47+C32</f>
        <v>13</v>
      </c>
      <c r="D67" s="155">
        <f>C67/C$64</f>
        <v>0.00010612418161929174</v>
      </c>
      <c r="E67" s="154">
        <f>E62+E47+E32</f>
        <v>5019</v>
      </c>
      <c r="F67" s="155">
        <f>E67/E$64</f>
        <v>0.023228583329476558</v>
      </c>
      <c r="G67" s="154">
        <f>G62+G47+G32</f>
        <v>11516</v>
      </c>
      <c r="H67" s="155">
        <f>G67/G$64</f>
        <v>0.04821940751596357</v>
      </c>
      <c r="I67" s="154">
        <f>I62+I47+I32</f>
        <v>0</v>
      </c>
      <c r="J67" s="155">
        <f>I67/I$64</f>
        <v>0</v>
      </c>
      <c r="K67" s="154">
        <f>K62+K47+K32</f>
        <v>16548</v>
      </c>
      <c r="L67" s="155">
        <f>K67/K$64</f>
        <v>0.02860328242889367</v>
      </c>
    </row>
    <row r="68" spans="1:12" ht="11.25" customHeight="1">
      <c r="A68" s="305"/>
      <c r="B68" s="153" t="s">
        <v>123</v>
      </c>
      <c r="C68" s="154">
        <f>C63+C48+C33</f>
        <v>3</v>
      </c>
      <c r="D68" s="155">
        <f>C68/C$64</f>
        <v>2.4490195758298095E-05</v>
      </c>
      <c r="E68" s="154">
        <f>E63+E48+E33</f>
        <v>4985</v>
      </c>
      <c r="F68" s="155">
        <f>E68/E$64</f>
        <v>0.02307122691720276</v>
      </c>
      <c r="G68" s="154">
        <f>G63+G48+G33</f>
        <v>9267</v>
      </c>
      <c r="H68" s="155">
        <f>G68/G$64</f>
        <v>0.03880247042813776</v>
      </c>
      <c r="I68" s="154">
        <f>I63+I48+I33</f>
        <v>0</v>
      </c>
      <c r="J68" s="155">
        <f>I68/I$64</f>
        <v>0</v>
      </c>
      <c r="K68" s="154">
        <f>K63+K48+K33</f>
        <v>14255</v>
      </c>
      <c r="L68" s="155">
        <f>K68/K$64</f>
        <v>0.02463982300120131</v>
      </c>
    </row>
    <row r="69" spans="1:12" ht="11.25" customHeight="1">
      <c r="A69" s="306" t="s">
        <v>18</v>
      </c>
      <c r="B69" s="146" t="s">
        <v>38</v>
      </c>
      <c r="C69" s="147">
        <f>SUM(C70:C73)</f>
        <v>3185</v>
      </c>
      <c r="D69" s="148">
        <f>C69/C$69</f>
        <v>1</v>
      </c>
      <c r="E69" s="147">
        <f>SUM(E70:E73)</f>
        <v>5225</v>
      </c>
      <c r="F69" s="148">
        <f>E69/E$69</f>
        <v>1</v>
      </c>
      <c r="G69" s="147">
        <f>SUM(G70:G73)</f>
        <v>6269</v>
      </c>
      <c r="H69" s="148">
        <f>G69/G$69</f>
        <v>1</v>
      </c>
      <c r="I69" s="147">
        <f>SUM(I70:I73)</f>
        <v>46</v>
      </c>
      <c r="J69" s="148">
        <f>I69/I$69</f>
        <v>1</v>
      </c>
      <c r="K69" s="147">
        <f>SUM(K70:K73)</f>
        <v>14725</v>
      </c>
      <c r="L69" s="148">
        <f>K69/K$69</f>
        <v>1</v>
      </c>
    </row>
    <row r="70" spans="1:12" ht="11.25" customHeight="1">
      <c r="A70" s="307"/>
      <c r="B70" s="146" t="s">
        <v>95</v>
      </c>
      <c r="C70" s="147">
        <v>34</v>
      </c>
      <c r="D70" s="148">
        <f>C70/C$69</f>
        <v>0.010675039246467817</v>
      </c>
      <c r="E70" s="147">
        <v>61</v>
      </c>
      <c r="F70" s="148">
        <f>E70/E$69</f>
        <v>0.011674641148325358</v>
      </c>
      <c r="G70" s="147">
        <v>53</v>
      </c>
      <c r="H70" s="148">
        <f>G70/G$69</f>
        <v>0.008454298931249002</v>
      </c>
      <c r="I70" s="147">
        <v>1</v>
      </c>
      <c r="J70" s="148">
        <f>I70/I$69</f>
        <v>0.021739130434782608</v>
      </c>
      <c r="K70" s="147">
        <v>149</v>
      </c>
      <c r="L70" s="148">
        <f>K70/K$69</f>
        <v>0.010118845500848897</v>
      </c>
    </row>
    <row r="71" spans="1:12" ht="11.25" customHeight="1">
      <c r="A71" s="307"/>
      <c r="B71" s="146" t="s">
        <v>121</v>
      </c>
      <c r="C71" s="147">
        <v>3150</v>
      </c>
      <c r="D71" s="148">
        <f>C71/C$69</f>
        <v>0.989010989010989</v>
      </c>
      <c r="E71" s="147">
        <v>4985</v>
      </c>
      <c r="F71" s="148">
        <f>E71/E$69</f>
        <v>0.9540669856459331</v>
      </c>
      <c r="G71" s="147">
        <v>5892</v>
      </c>
      <c r="H71" s="148">
        <f>G71/G$69</f>
        <v>0.9398628170362099</v>
      </c>
      <c r="I71" s="147">
        <v>45</v>
      </c>
      <c r="J71" s="148">
        <f>I71/I$69</f>
        <v>0.9782608695652174</v>
      </c>
      <c r="K71" s="147">
        <v>14072</v>
      </c>
      <c r="L71" s="148">
        <f>K71/K$69</f>
        <v>0.955653650254669</v>
      </c>
    </row>
    <row r="72" spans="1:12" ht="11.25" customHeight="1">
      <c r="A72" s="307"/>
      <c r="B72" s="146" t="s">
        <v>122</v>
      </c>
      <c r="C72" s="147">
        <v>0</v>
      </c>
      <c r="D72" s="148">
        <f>C72/C$69</f>
        <v>0</v>
      </c>
      <c r="E72" s="147">
        <v>88</v>
      </c>
      <c r="F72" s="148">
        <f>E72/E$69</f>
        <v>0.016842105263157894</v>
      </c>
      <c r="G72" s="147">
        <v>129</v>
      </c>
      <c r="H72" s="148">
        <f>G72/G$69</f>
        <v>0.020577444568511724</v>
      </c>
      <c r="I72" s="147">
        <v>0</v>
      </c>
      <c r="J72" s="148">
        <f>I72/I$69</f>
        <v>0</v>
      </c>
      <c r="K72" s="147">
        <v>217</v>
      </c>
      <c r="L72" s="148">
        <f>K72/K$69</f>
        <v>0.014736842105263158</v>
      </c>
    </row>
    <row r="73" spans="1:12" ht="11.25" customHeight="1">
      <c r="A73" s="308"/>
      <c r="B73" s="146" t="s">
        <v>123</v>
      </c>
      <c r="C73" s="147">
        <v>1</v>
      </c>
      <c r="D73" s="148">
        <f>C73/C$69</f>
        <v>0.0003139717425431711</v>
      </c>
      <c r="E73" s="147">
        <v>91</v>
      </c>
      <c r="F73" s="148">
        <f>E73/E$69</f>
        <v>0.017416267942583732</v>
      </c>
      <c r="G73" s="147">
        <v>195</v>
      </c>
      <c r="H73" s="148">
        <f>G73/G$69</f>
        <v>0.031105439464029352</v>
      </c>
      <c r="I73" s="147">
        <v>0</v>
      </c>
      <c r="J73" s="148">
        <f>I73/I$69</f>
        <v>0</v>
      </c>
      <c r="K73" s="147">
        <v>287</v>
      </c>
      <c r="L73" s="148">
        <f>K73/K$69</f>
        <v>0.019490662139219014</v>
      </c>
    </row>
    <row r="74" spans="1:12" ht="11.25" customHeight="1">
      <c r="A74" s="252" t="s">
        <v>19</v>
      </c>
      <c r="B74" s="156" t="s">
        <v>38</v>
      </c>
      <c r="C74" s="157">
        <f>C69+C64</f>
        <v>125683</v>
      </c>
      <c r="D74" s="158">
        <f>C74/C$74</f>
        <v>1</v>
      </c>
      <c r="E74" s="157">
        <f>E69+E64</f>
        <v>221295</v>
      </c>
      <c r="F74" s="158">
        <f>E74/E$74</f>
        <v>1</v>
      </c>
      <c r="G74" s="157">
        <f>G69+G64</f>
        <v>245094</v>
      </c>
      <c r="H74" s="158">
        <f>G74/G$74</f>
        <v>1</v>
      </c>
      <c r="I74" s="157">
        <f>I69+I64</f>
        <v>1188</v>
      </c>
      <c r="J74" s="158">
        <f>I74/I$74</f>
        <v>1</v>
      </c>
      <c r="K74" s="157">
        <f>K69+K64</f>
        <v>593260</v>
      </c>
      <c r="L74" s="158">
        <f>K74/K$74</f>
        <v>1</v>
      </c>
    </row>
    <row r="75" spans="1:12" ht="11.25" customHeight="1">
      <c r="A75" s="252"/>
      <c r="B75" s="156" t="s">
        <v>95</v>
      </c>
      <c r="C75" s="157">
        <f>C70+C65</f>
        <v>2975</v>
      </c>
      <c r="D75" s="158">
        <f>C75/C$74</f>
        <v>0.02367066349466515</v>
      </c>
      <c r="E75" s="157">
        <f>E70+E65</f>
        <v>2451</v>
      </c>
      <c r="F75" s="158">
        <f>E75/E$74</f>
        <v>0.011075713414220836</v>
      </c>
      <c r="G75" s="157">
        <f>G70+G65</f>
        <v>1551</v>
      </c>
      <c r="H75" s="158">
        <f>G75/G$74</f>
        <v>0.006328184288477074</v>
      </c>
      <c r="I75" s="157">
        <f>I70+I65</f>
        <v>16</v>
      </c>
      <c r="J75" s="158">
        <f>I75/I$74</f>
        <v>0.013468013468013467</v>
      </c>
      <c r="K75" s="157">
        <f>K70+K65</f>
        <v>6993</v>
      </c>
      <c r="L75" s="158">
        <f>K75/K$74</f>
        <v>0.01178741192731686</v>
      </c>
    </row>
    <row r="76" spans="1:12" ht="11.25" customHeight="1">
      <c r="A76" s="252"/>
      <c r="B76" s="156" t="s">
        <v>121</v>
      </c>
      <c r="C76" s="157">
        <f>C71+C66</f>
        <v>122691</v>
      </c>
      <c r="D76" s="158">
        <f>C76/C$74</f>
        <v>0.9761940755710796</v>
      </c>
      <c r="E76" s="157">
        <f>E71+E66</f>
        <v>208661</v>
      </c>
      <c r="F76" s="158">
        <f>E76/E$74</f>
        <v>0.9429087869133962</v>
      </c>
      <c r="G76" s="157">
        <f>G71+G66</f>
        <v>222436</v>
      </c>
      <c r="H76" s="158">
        <f>G76/G$74</f>
        <v>0.9075538364872253</v>
      </c>
      <c r="I76" s="157">
        <f>I71+I66</f>
        <v>1172</v>
      </c>
      <c r="J76" s="158">
        <f>I76/I$74</f>
        <v>0.9865319865319865</v>
      </c>
      <c r="K76" s="157">
        <f>K71+K66</f>
        <v>554960</v>
      </c>
      <c r="L76" s="158">
        <f>K76/K$74</f>
        <v>0.9354414590567374</v>
      </c>
    </row>
    <row r="77" spans="1:12" ht="11.25" customHeight="1">
      <c r="A77" s="252"/>
      <c r="B77" s="156" t="s">
        <v>122</v>
      </c>
      <c r="C77" s="157">
        <f>C72+C67</f>
        <v>13</v>
      </c>
      <c r="D77" s="158">
        <f>C77/C$74</f>
        <v>0.00010343483207752838</v>
      </c>
      <c r="E77" s="157">
        <f>E72+E67</f>
        <v>5107</v>
      </c>
      <c r="F77" s="158">
        <f>E77/E$74</f>
        <v>0.023077792087485033</v>
      </c>
      <c r="G77" s="157">
        <f>G72+G67</f>
        <v>11645</v>
      </c>
      <c r="H77" s="158">
        <f>G77/G$74</f>
        <v>0.04751238300407191</v>
      </c>
      <c r="I77" s="157">
        <f>I72+I67</f>
        <v>0</v>
      </c>
      <c r="J77" s="158">
        <f>I77/I$74</f>
        <v>0</v>
      </c>
      <c r="K77" s="157">
        <f>K72+K67</f>
        <v>16765</v>
      </c>
      <c r="L77" s="158">
        <f>K77/K$74</f>
        <v>0.028259110676600478</v>
      </c>
    </row>
    <row r="78" spans="1:12" ht="11.25" customHeight="1">
      <c r="A78" s="252"/>
      <c r="B78" s="156" t="s">
        <v>123</v>
      </c>
      <c r="C78" s="157">
        <f>C73+C68</f>
        <v>4</v>
      </c>
      <c r="D78" s="158">
        <f>C78/C$74</f>
        <v>3.182610217770104E-05</v>
      </c>
      <c r="E78" s="157">
        <f>E73+E68</f>
        <v>5076</v>
      </c>
      <c r="F78" s="158">
        <f>E78/E$74</f>
        <v>0.022937707584897986</v>
      </c>
      <c r="G78" s="157">
        <f>G73+G68</f>
        <v>9462</v>
      </c>
      <c r="H78" s="158">
        <f>G78/G$74</f>
        <v>0.03860559622022571</v>
      </c>
      <c r="I78" s="157">
        <f>I73+I68</f>
        <v>0</v>
      </c>
      <c r="J78" s="158">
        <f>I78/I$74</f>
        <v>0</v>
      </c>
      <c r="K78" s="157">
        <f>K73+K68</f>
        <v>14542</v>
      </c>
      <c r="L78" s="158">
        <f>K78/K$74</f>
        <v>0.024512018339345312</v>
      </c>
    </row>
  </sheetData>
  <mergeCells count="22">
    <mergeCell ref="A74:A78"/>
    <mergeCell ref="A54:A58"/>
    <mergeCell ref="A59:A63"/>
    <mergeCell ref="A64:A68"/>
    <mergeCell ref="A69:A73"/>
    <mergeCell ref="A34:A38"/>
    <mergeCell ref="A39:A43"/>
    <mergeCell ref="A44:A48"/>
    <mergeCell ref="A49:A53"/>
    <mergeCell ref="A14:A18"/>
    <mergeCell ref="A19:A23"/>
    <mergeCell ref="A24:A28"/>
    <mergeCell ref="A29:A33"/>
    <mergeCell ref="I2:J2"/>
    <mergeCell ref="K2:L2"/>
    <mergeCell ref="A4:A8"/>
    <mergeCell ref="A9:A13"/>
    <mergeCell ref="B2:B3"/>
    <mergeCell ref="C2:D2"/>
    <mergeCell ref="E2:F2"/>
    <mergeCell ref="G2:H2"/>
    <mergeCell ref="A2:A3"/>
  </mergeCells>
  <printOptions/>
  <pageMargins left="0.75" right="0.75" top="1" bottom="1" header="0" footer="0"/>
  <pageSetup horizontalDpi="600" verticalDpi="600" orientation="landscape" r:id="rId1"/>
  <rowBreaks count="2" manualBreakCount="2">
    <brk id="33" max="255" man="1"/>
    <brk id="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workbookViewId="0" topLeftCell="A46">
      <selection activeCell="A2" sqref="A2:A78"/>
    </sheetView>
  </sheetViews>
  <sheetFormatPr defaultColWidth="11.421875" defaultRowHeight="12.75"/>
  <cols>
    <col min="1" max="1" width="8.28125" style="45" customWidth="1"/>
    <col min="2" max="2" width="13.57421875" style="45" customWidth="1"/>
    <col min="3" max="12" width="8.8515625" style="45" customWidth="1"/>
    <col min="13" max="16384" width="11.421875" style="45" customWidth="1"/>
  </cols>
  <sheetData>
    <row r="1" ht="21.75" customHeight="1">
      <c r="A1" s="39" t="s">
        <v>125</v>
      </c>
    </row>
    <row r="2" spans="1:12" ht="27.75" customHeight="1">
      <c r="A2" s="299" t="s">
        <v>92</v>
      </c>
      <c r="B2" s="297" t="s">
        <v>120</v>
      </c>
      <c r="C2" s="292" t="s">
        <v>45</v>
      </c>
      <c r="D2" s="292"/>
      <c r="E2" s="292" t="s">
        <v>113</v>
      </c>
      <c r="F2" s="292"/>
      <c r="G2" s="292" t="s">
        <v>114</v>
      </c>
      <c r="H2" s="292"/>
      <c r="I2" s="292" t="s">
        <v>115</v>
      </c>
      <c r="J2" s="292"/>
      <c r="K2" s="293" t="s">
        <v>17</v>
      </c>
      <c r="L2" s="293"/>
    </row>
    <row r="3" spans="1:12" ht="18.75" customHeight="1">
      <c r="A3" s="299"/>
      <c r="B3" s="298"/>
      <c r="C3" s="145" t="s">
        <v>116</v>
      </c>
      <c r="D3" s="145" t="s">
        <v>81</v>
      </c>
      <c r="E3" s="145" t="s">
        <v>116</v>
      </c>
      <c r="F3" s="145" t="s">
        <v>81</v>
      </c>
      <c r="G3" s="145" t="s">
        <v>116</v>
      </c>
      <c r="H3" s="145" t="s">
        <v>81</v>
      </c>
      <c r="I3" s="145" t="s">
        <v>116</v>
      </c>
      <c r="J3" s="145" t="s">
        <v>81</v>
      </c>
      <c r="K3" s="145" t="s">
        <v>116</v>
      </c>
      <c r="L3" s="145" t="s">
        <v>81</v>
      </c>
    </row>
    <row r="4" spans="1:12" ht="11.25" customHeight="1">
      <c r="A4" s="294" t="s">
        <v>106</v>
      </c>
      <c r="B4" s="146" t="s">
        <v>38</v>
      </c>
      <c r="C4" s="147">
        <v>82369</v>
      </c>
      <c r="D4" s="148">
        <f>C4/C$4</f>
        <v>1</v>
      </c>
      <c r="E4" s="147">
        <v>136663</v>
      </c>
      <c r="F4" s="148">
        <f>E4/E$4</f>
        <v>1</v>
      </c>
      <c r="G4" s="147">
        <v>148195</v>
      </c>
      <c r="H4" s="148">
        <f>G4/G$4</f>
        <v>1</v>
      </c>
      <c r="I4" s="149">
        <v>749</v>
      </c>
      <c r="J4" s="148">
        <f>I4/I$4</f>
        <v>1</v>
      </c>
      <c r="K4" s="147">
        <v>367976</v>
      </c>
      <c r="L4" s="148">
        <f>K4/K$4</f>
        <v>1</v>
      </c>
    </row>
    <row r="5" spans="1:12" ht="11.25" customHeight="1">
      <c r="A5" s="295"/>
      <c r="B5" s="146" t="s">
        <v>95</v>
      </c>
      <c r="C5" s="147">
        <v>20</v>
      </c>
      <c r="D5" s="148">
        <f>C5/C$4</f>
        <v>0.00024280979494712817</v>
      </c>
      <c r="E5" s="147">
        <v>17</v>
      </c>
      <c r="F5" s="148">
        <f>E5/E$4</f>
        <v>0.00012439358129120537</v>
      </c>
      <c r="G5" s="147">
        <v>14</v>
      </c>
      <c r="H5" s="148">
        <f>G5/G$4</f>
        <v>9.447012382334087E-05</v>
      </c>
      <c r="I5" s="149">
        <v>1</v>
      </c>
      <c r="J5" s="148">
        <f>I5/I$4</f>
        <v>0.0013351134846461949</v>
      </c>
      <c r="K5" s="147">
        <v>52</v>
      </c>
      <c r="L5" s="148">
        <f>K5/K$4</f>
        <v>0.00014131356392808227</v>
      </c>
    </row>
    <row r="6" spans="1:12" ht="11.25" customHeight="1">
      <c r="A6" s="295"/>
      <c r="B6" s="146" t="s">
        <v>121</v>
      </c>
      <c r="C6" s="147">
        <v>82343</v>
      </c>
      <c r="D6" s="148">
        <f>C6/C$4</f>
        <v>0.9996843472665687</v>
      </c>
      <c r="E6" s="147">
        <v>133594</v>
      </c>
      <c r="F6" s="148">
        <f>E6/E$4</f>
        <v>0.9775432999421936</v>
      </c>
      <c r="G6" s="147">
        <v>144828</v>
      </c>
      <c r="H6" s="148">
        <f>G6/G$4</f>
        <v>0.9772799352204865</v>
      </c>
      <c r="I6" s="149">
        <v>748</v>
      </c>
      <c r="J6" s="148">
        <f>I6/I$4</f>
        <v>0.9986648865153538</v>
      </c>
      <c r="K6" s="147">
        <v>361513</v>
      </c>
      <c r="L6" s="148">
        <f>K6/K$4</f>
        <v>0.9824363545448617</v>
      </c>
    </row>
    <row r="7" spans="1:12" ht="11.25" customHeight="1">
      <c r="A7" s="295"/>
      <c r="B7" s="146" t="s">
        <v>122</v>
      </c>
      <c r="C7" s="147">
        <v>0</v>
      </c>
      <c r="D7" s="148">
        <f>C7/C$4</f>
        <v>0</v>
      </c>
      <c r="E7" s="147">
        <v>916</v>
      </c>
      <c r="F7" s="148">
        <f>E7/E$4</f>
        <v>0.006702618850749654</v>
      </c>
      <c r="G7" s="147">
        <v>1106</v>
      </c>
      <c r="H7" s="148">
        <f>G7/G$4</f>
        <v>0.0074631397820439285</v>
      </c>
      <c r="I7" s="149">
        <v>0</v>
      </c>
      <c r="J7" s="148">
        <f>I7/I$4</f>
        <v>0</v>
      </c>
      <c r="K7" s="147">
        <v>2022</v>
      </c>
      <c r="L7" s="148">
        <f>K7/K$4</f>
        <v>0.005494923581972737</v>
      </c>
    </row>
    <row r="8" spans="1:12" ht="11.25" customHeight="1">
      <c r="A8" s="296"/>
      <c r="B8" s="146" t="s">
        <v>123</v>
      </c>
      <c r="C8" s="147">
        <v>6</v>
      </c>
      <c r="D8" s="148">
        <f>C8/C$4</f>
        <v>7.284293848413846E-05</v>
      </c>
      <c r="E8" s="147">
        <v>2136</v>
      </c>
      <c r="F8" s="148">
        <f>E8/E$4</f>
        <v>0.01562968762576557</v>
      </c>
      <c r="G8" s="147">
        <v>2247</v>
      </c>
      <c r="H8" s="148">
        <f>G8/G$4</f>
        <v>0.01516245487364621</v>
      </c>
      <c r="I8" s="149">
        <v>0</v>
      </c>
      <c r="J8" s="148">
        <f>I8/I$4</f>
        <v>0</v>
      </c>
      <c r="K8" s="147">
        <v>4389</v>
      </c>
      <c r="L8" s="148">
        <f>K8/K$4</f>
        <v>0.01192740830923756</v>
      </c>
    </row>
    <row r="9" spans="1:12" ht="11.25" customHeight="1">
      <c r="A9" s="294" t="s">
        <v>6</v>
      </c>
      <c r="B9" s="146" t="s">
        <v>38</v>
      </c>
      <c r="C9" s="147">
        <v>18971</v>
      </c>
      <c r="D9" s="148">
        <f>C9/C$9</f>
        <v>1</v>
      </c>
      <c r="E9" s="147">
        <v>34736</v>
      </c>
      <c r="F9" s="148">
        <f>E9/E$9</f>
        <v>1</v>
      </c>
      <c r="G9" s="147">
        <v>38852</v>
      </c>
      <c r="H9" s="148">
        <f>G9/G$9</f>
        <v>1</v>
      </c>
      <c r="I9" s="147">
        <v>166</v>
      </c>
      <c r="J9" s="148">
        <f>I9/I$9</f>
        <v>1</v>
      </c>
      <c r="K9" s="147">
        <v>92725</v>
      </c>
      <c r="L9" s="148">
        <f>K9/K$9</f>
        <v>1</v>
      </c>
    </row>
    <row r="10" spans="1:12" ht="11.25" customHeight="1">
      <c r="A10" s="295"/>
      <c r="B10" s="146" t="s">
        <v>95</v>
      </c>
      <c r="C10" s="147">
        <v>4</v>
      </c>
      <c r="D10" s="148">
        <f>C10/C$9</f>
        <v>0.00021084813662959254</v>
      </c>
      <c r="E10" s="147">
        <v>3</v>
      </c>
      <c r="F10" s="148">
        <f>E10/E$9</f>
        <v>8.636573007830493E-05</v>
      </c>
      <c r="G10" s="147">
        <v>3</v>
      </c>
      <c r="H10" s="148">
        <f>G10/G$9</f>
        <v>7.721610213116442E-05</v>
      </c>
      <c r="I10" s="147">
        <v>0</v>
      </c>
      <c r="J10" s="148">
        <f>I10/I$9</f>
        <v>0</v>
      </c>
      <c r="K10" s="147">
        <v>10</v>
      </c>
      <c r="L10" s="148">
        <f>K10/K$9</f>
        <v>0.00010784578053383661</v>
      </c>
    </row>
    <row r="11" spans="1:12" ht="11.25" customHeight="1">
      <c r="A11" s="295"/>
      <c r="B11" s="146" t="s">
        <v>121</v>
      </c>
      <c r="C11" s="147">
        <v>18967</v>
      </c>
      <c r="D11" s="148">
        <f>C11/C$9</f>
        <v>0.9997891518633704</v>
      </c>
      <c r="E11" s="147">
        <v>33585</v>
      </c>
      <c r="F11" s="148">
        <f>E11/E$9</f>
        <v>0.9668643482266237</v>
      </c>
      <c r="G11" s="147">
        <v>37556</v>
      </c>
      <c r="H11" s="148">
        <f>G11/G$9</f>
        <v>0.966642643879337</v>
      </c>
      <c r="I11" s="147">
        <v>166</v>
      </c>
      <c r="J11" s="148">
        <f>I11/I$9</f>
        <v>1</v>
      </c>
      <c r="K11" s="147">
        <v>90274</v>
      </c>
      <c r="L11" s="148">
        <f>K11/K$9</f>
        <v>0.9735669991911566</v>
      </c>
    </row>
    <row r="12" spans="1:12" ht="11.25" customHeight="1">
      <c r="A12" s="295"/>
      <c r="B12" s="146" t="s">
        <v>122</v>
      </c>
      <c r="C12" s="147">
        <v>0</v>
      </c>
      <c r="D12" s="148">
        <f>C12/C$9</f>
        <v>0</v>
      </c>
      <c r="E12" s="147">
        <v>368</v>
      </c>
      <c r="F12" s="148">
        <f>E12/E$9</f>
        <v>0.010594196222938737</v>
      </c>
      <c r="G12" s="147">
        <v>459</v>
      </c>
      <c r="H12" s="148">
        <f>G12/G$9</f>
        <v>0.011814063626068155</v>
      </c>
      <c r="I12" s="147">
        <v>0</v>
      </c>
      <c r="J12" s="148">
        <f>I12/I$9</f>
        <v>0</v>
      </c>
      <c r="K12" s="147">
        <v>827</v>
      </c>
      <c r="L12" s="148">
        <f>K12/K$9</f>
        <v>0.008918846050148288</v>
      </c>
    </row>
    <row r="13" spans="1:12" ht="11.25" customHeight="1">
      <c r="A13" s="296"/>
      <c r="B13" s="146" t="s">
        <v>123</v>
      </c>
      <c r="C13" s="147">
        <v>0</v>
      </c>
      <c r="D13" s="148">
        <f>C13/C$9</f>
        <v>0</v>
      </c>
      <c r="E13" s="147">
        <v>780</v>
      </c>
      <c r="F13" s="148">
        <f>E13/E$9</f>
        <v>0.02245508982035928</v>
      </c>
      <c r="G13" s="147">
        <v>834</v>
      </c>
      <c r="H13" s="148">
        <f>G13/G$9</f>
        <v>0.021466076392463708</v>
      </c>
      <c r="I13" s="147">
        <v>0</v>
      </c>
      <c r="J13" s="148">
        <f>I13/I$9</f>
        <v>0</v>
      </c>
      <c r="K13" s="147">
        <v>1614</v>
      </c>
      <c r="L13" s="148">
        <f>K13/K$9</f>
        <v>0.017406308978161228</v>
      </c>
    </row>
    <row r="14" spans="1:12" ht="11.25" customHeight="1">
      <c r="A14" s="294" t="s">
        <v>7</v>
      </c>
      <c r="B14" s="146" t="s">
        <v>38</v>
      </c>
      <c r="C14" s="147">
        <v>13893</v>
      </c>
      <c r="D14" s="148">
        <f>C14/C$14</f>
        <v>1</v>
      </c>
      <c r="E14" s="147">
        <v>28253</v>
      </c>
      <c r="F14" s="148">
        <f>E14/E$14</f>
        <v>1</v>
      </c>
      <c r="G14" s="147">
        <v>32541</v>
      </c>
      <c r="H14" s="148">
        <f>G14/G$14</f>
        <v>1</v>
      </c>
      <c r="I14" s="147">
        <v>134</v>
      </c>
      <c r="J14" s="148">
        <f>I14/I$14</f>
        <v>1</v>
      </c>
      <c r="K14" s="147">
        <v>74821</v>
      </c>
      <c r="L14" s="148">
        <f>K14/K$14</f>
        <v>1</v>
      </c>
    </row>
    <row r="15" spans="1:12" ht="11.25" customHeight="1">
      <c r="A15" s="295"/>
      <c r="B15" s="146" t="s">
        <v>95</v>
      </c>
      <c r="C15" s="147">
        <v>5</v>
      </c>
      <c r="D15" s="148">
        <f>C15/C$14</f>
        <v>0.0003598934715324264</v>
      </c>
      <c r="E15" s="147">
        <v>4</v>
      </c>
      <c r="F15" s="148">
        <f>E15/E$14</f>
        <v>0.00014157788553427955</v>
      </c>
      <c r="G15" s="147">
        <v>8</v>
      </c>
      <c r="H15" s="148">
        <f>G15/G$14</f>
        <v>0.0002458437048646323</v>
      </c>
      <c r="I15" s="147">
        <v>0</v>
      </c>
      <c r="J15" s="148">
        <f>I15/I$14</f>
        <v>0</v>
      </c>
      <c r="K15" s="147">
        <v>17</v>
      </c>
      <c r="L15" s="148">
        <f>K15/K$14</f>
        <v>0.0002272089386669518</v>
      </c>
    </row>
    <row r="16" spans="1:12" ht="11.25" customHeight="1">
      <c r="A16" s="295"/>
      <c r="B16" s="146" t="s">
        <v>121</v>
      </c>
      <c r="C16" s="147">
        <v>13886</v>
      </c>
      <c r="D16" s="148">
        <f>C16/C$14</f>
        <v>0.9994961491398546</v>
      </c>
      <c r="E16" s="147">
        <v>27298</v>
      </c>
      <c r="F16" s="148">
        <f>E16/E$14</f>
        <v>0.9661982798286908</v>
      </c>
      <c r="G16" s="147">
        <v>31254</v>
      </c>
      <c r="H16" s="148">
        <f>G16/G$14</f>
        <v>0.9604498939799023</v>
      </c>
      <c r="I16" s="147">
        <v>134</v>
      </c>
      <c r="J16" s="148">
        <f>I16/I$14</f>
        <v>1</v>
      </c>
      <c r="K16" s="147">
        <v>72572</v>
      </c>
      <c r="L16" s="148">
        <f>K16/K$14</f>
        <v>0.9699415939375309</v>
      </c>
    </row>
    <row r="17" spans="1:12" ht="11.25" customHeight="1">
      <c r="A17" s="295"/>
      <c r="B17" s="146" t="s">
        <v>122</v>
      </c>
      <c r="C17" s="147">
        <v>1</v>
      </c>
      <c r="D17" s="148">
        <f>C17/C$14</f>
        <v>7.197869430648528E-05</v>
      </c>
      <c r="E17" s="147">
        <v>357</v>
      </c>
      <c r="F17" s="148">
        <f>E17/E$14</f>
        <v>0.01263582628393445</v>
      </c>
      <c r="G17" s="147">
        <v>466</v>
      </c>
      <c r="H17" s="148">
        <f>G17/G$14</f>
        <v>0.014320395808364831</v>
      </c>
      <c r="I17" s="147">
        <v>0</v>
      </c>
      <c r="J17" s="148">
        <f>I17/I$14</f>
        <v>0</v>
      </c>
      <c r="K17" s="147">
        <v>824</v>
      </c>
      <c r="L17" s="148">
        <f>K17/K$14</f>
        <v>0.011012950909504016</v>
      </c>
    </row>
    <row r="18" spans="1:12" ht="11.25" customHeight="1">
      <c r="A18" s="296"/>
      <c r="B18" s="146" t="s">
        <v>123</v>
      </c>
      <c r="C18" s="147">
        <v>1</v>
      </c>
      <c r="D18" s="148">
        <f>C18/C$14</f>
        <v>7.197869430648528E-05</v>
      </c>
      <c r="E18" s="147">
        <v>594</v>
      </c>
      <c r="F18" s="148">
        <f>E18/E$14</f>
        <v>0.02102431600184051</v>
      </c>
      <c r="G18" s="147">
        <v>813</v>
      </c>
      <c r="H18" s="148">
        <f>G18/G$14</f>
        <v>0.02498386650686826</v>
      </c>
      <c r="I18" s="147">
        <v>0</v>
      </c>
      <c r="J18" s="148">
        <f>I18/I$14</f>
        <v>0</v>
      </c>
      <c r="K18" s="147">
        <v>1408</v>
      </c>
      <c r="L18" s="148">
        <f>K18/K$14</f>
        <v>0.018818246214298125</v>
      </c>
    </row>
    <row r="19" spans="1:12" ht="11.25" customHeight="1">
      <c r="A19" s="294" t="s">
        <v>54</v>
      </c>
      <c r="B19" s="146" t="s">
        <v>38</v>
      </c>
      <c r="C19" s="147">
        <v>3879</v>
      </c>
      <c r="D19" s="148">
        <f>C19/C$19</f>
        <v>1</v>
      </c>
      <c r="E19" s="147">
        <v>8673</v>
      </c>
      <c r="F19" s="148">
        <f>E19/E$19</f>
        <v>1</v>
      </c>
      <c r="G19" s="147">
        <v>10105</v>
      </c>
      <c r="H19" s="148">
        <f>G19/G$19</f>
        <v>1</v>
      </c>
      <c r="I19" s="147">
        <v>43</v>
      </c>
      <c r="J19" s="148">
        <f>I19/I$19</f>
        <v>1</v>
      </c>
      <c r="K19" s="147">
        <v>22700</v>
      </c>
      <c r="L19" s="148">
        <f>K19/K$19</f>
        <v>1</v>
      </c>
    </row>
    <row r="20" spans="1:12" ht="11.25" customHeight="1">
      <c r="A20" s="295"/>
      <c r="B20" s="146" t="s">
        <v>95</v>
      </c>
      <c r="C20" s="147">
        <v>1</v>
      </c>
      <c r="D20" s="148">
        <f>C20/C$19</f>
        <v>0.0002577984016499098</v>
      </c>
      <c r="E20" s="147">
        <v>1</v>
      </c>
      <c r="F20" s="148">
        <f>E20/E$19</f>
        <v>0.00011530035743110804</v>
      </c>
      <c r="G20" s="147">
        <v>4</v>
      </c>
      <c r="H20" s="148">
        <f>G20/G$19</f>
        <v>0.0003958436417615042</v>
      </c>
      <c r="I20" s="147">
        <v>0</v>
      </c>
      <c r="J20" s="148">
        <f>I20/I$19</f>
        <v>0</v>
      </c>
      <c r="K20" s="147">
        <v>6</v>
      </c>
      <c r="L20" s="148">
        <f>K20/K$19</f>
        <v>0.00026431718061674007</v>
      </c>
    </row>
    <row r="21" spans="1:12" ht="11.25" customHeight="1">
      <c r="A21" s="295"/>
      <c r="B21" s="146" t="s">
        <v>121</v>
      </c>
      <c r="C21" s="147">
        <v>3876</v>
      </c>
      <c r="D21" s="148">
        <f>C21/C$19</f>
        <v>0.9992266047950503</v>
      </c>
      <c r="E21" s="147">
        <v>8412</v>
      </c>
      <c r="F21" s="148">
        <f>E21/E$19</f>
        <v>0.9699066067104808</v>
      </c>
      <c r="G21" s="147">
        <v>9734</v>
      </c>
      <c r="H21" s="148">
        <f>G21/G$19</f>
        <v>0.9632855022266205</v>
      </c>
      <c r="I21" s="147">
        <v>43</v>
      </c>
      <c r="J21" s="148">
        <f>I21/I$19</f>
        <v>1</v>
      </c>
      <c r="K21" s="147">
        <v>22065</v>
      </c>
      <c r="L21" s="148">
        <f>K21/K$19</f>
        <v>0.9720264317180617</v>
      </c>
    </row>
    <row r="22" spans="1:12" ht="11.25" customHeight="1">
      <c r="A22" s="295"/>
      <c r="B22" s="146" t="s">
        <v>122</v>
      </c>
      <c r="C22" s="147">
        <v>2</v>
      </c>
      <c r="D22" s="148">
        <f>C22/C$19</f>
        <v>0.0005155968032998196</v>
      </c>
      <c r="E22" s="147">
        <v>86</v>
      </c>
      <c r="F22" s="148">
        <f>E22/E$19</f>
        <v>0.009915830739075291</v>
      </c>
      <c r="G22" s="147">
        <v>126</v>
      </c>
      <c r="H22" s="148">
        <f>G22/G$19</f>
        <v>0.012469074715487383</v>
      </c>
      <c r="I22" s="147">
        <v>0</v>
      </c>
      <c r="J22" s="148">
        <f>I22/I$19</f>
        <v>0</v>
      </c>
      <c r="K22" s="147">
        <v>214</v>
      </c>
      <c r="L22" s="148">
        <f>K22/K$19</f>
        <v>0.009427312775330397</v>
      </c>
    </row>
    <row r="23" spans="1:12" ht="11.25" customHeight="1">
      <c r="A23" s="296"/>
      <c r="B23" s="146" t="s">
        <v>123</v>
      </c>
      <c r="C23" s="147">
        <v>0</v>
      </c>
      <c r="D23" s="148">
        <f>C23/C$19</f>
        <v>0</v>
      </c>
      <c r="E23" s="147">
        <v>174</v>
      </c>
      <c r="F23" s="148">
        <f>E23/E$19</f>
        <v>0.020062262193012798</v>
      </c>
      <c r="G23" s="147">
        <v>241</v>
      </c>
      <c r="H23" s="148">
        <f>G23/G$19</f>
        <v>0.02384957941613063</v>
      </c>
      <c r="I23" s="147">
        <v>0</v>
      </c>
      <c r="J23" s="148">
        <f>I23/I$19</f>
        <v>0</v>
      </c>
      <c r="K23" s="147">
        <v>415</v>
      </c>
      <c r="L23" s="148">
        <f>K23/K$19</f>
        <v>0.01828193832599119</v>
      </c>
    </row>
    <row r="24" spans="1:12" ht="11.25" customHeight="1">
      <c r="A24" s="294" t="s">
        <v>107</v>
      </c>
      <c r="B24" s="146" t="s">
        <v>38</v>
      </c>
      <c r="C24" s="147">
        <v>1757</v>
      </c>
      <c r="D24" s="148">
        <f>C24/C$24</f>
        <v>1</v>
      </c>
      <c r="E24" s="147">
        <v>4004</v>
      </c>
      <c r="F24" s="148">
        <f>E24/E$24</f>
        <v>1</v>
      </c>
      <c r="G24" s="147">
        <v>4813</v>
      </c>
      <c r="H24" s="148">
        <f>G24/G$24</f>
        <v>1</v>
      </c>
      <c r="I24" s="147">
        <v>29</v>
      </c>
      <c r="J24" s="148">
        <f>I24/I$24</f>
        <v>1</v>
      </c>
      <c r="K24" s="147">
        <v>10603</v>
      </c>
      <c r="L24" s="148">
        <f>K24/K$24</f>
        <v>1</v>
      </c>
    </row>
    <row r="25" spans="1:12" ht="11.25" customHeight="1">
      <c r="A25" s="295"/>
      <c r="B25" s="146" t="s">
        <v>95</v>
      </c>
      <c r="C25" s="147">
        <v>0</v>
      </c>
      <c r="D25" s="148">
        <f>C25/C$24</f>
        <v>0</v>
      </c>
      <c r="E25" s="147">
        <v>0</v>
      </c>
      <c r="F25" s="148">
        <f>E25/E$24</f>
        <v>0</v>
      </c>
      <c r="G25" s="147">
        <v>0</v>
      </c>
      <c r="H25" s="148">
        <f>G25/G$24</f>
        <v>0</v>
      </c>
      <c r="I25" s="147">
        <v>0</v>
      </c>
      <c r="J25" s="148">
        <f>I25/I$24</f>
        <v>0</v>
      </c>
      <c r="K25" s="147">
        <v>0</v>
      </c>
      <c r="L25" s="148">
        <f>K25/K$24</f>
        <v>0</v>
      </c>
    </row>
    <row r="26" spans="1:12" ht="11.25" customHeight="1">
      <c r="A26" s="295"/>
      <c r="B26" s="146" t="s">
        <v>121</v>
      </c>
      <c r="C26" s="147">
        <v>1756</v>
      </c>
      <c r="D26" s="148">
        <f>C26/C$24</f>
        <v>0.9994308480364257</v>
      </c>
      <c r="E26" s="147">
        <v>3923</v>
      </c>
      <c r="F26" s="148">
        <f>E26/E$24</f>
        <v>0.9797702297702298</v>
      </c>
      <c r="G26" s="147">
        <v>4668</v>
      </c>
      <c r="H26" s="148">
        <f>G26/G$24</f>
        <v>0.9698732599210471</v>
      </c>
      <c r="I26" s="147">
        <v>29</v>
      </c>
      <c r="J26" s="148">
        <f>I26/I$24</f>
        <v>1</v>
      </c>
      <c r="K26" s="147">
        <v>10376</v>
      </c>
      <c r="L26" s="148">
        <f>K26/K$24</f>
        <v>0.9785909648212769</v>
      </c>
    </row>
    <row r="27" spans="1:12" ht="11.25" customHeight="1">
      <c r="A27" s="295"/>
      <c r="B27" s="146" t="s">
        <v>122</v>
      </c>
      <c r="C27" s="147">
        <v>0</v>
      </c>
      <c r="D27" s="148">
        <f>C27/C$24</f>
        <v>0</v>
      </c>
      <c r="E27" s="147">
        <v>41</v>
      </c>
      <c r="F27" s="148">
        <f>E27/E$24</f>
        <v>0.01023976023976024</v>
      </c>
      <c r="G27" s="147">
        <v>58</v>
      </c>
      <c r="H27" s="148">
        <f>G27/G$24</f>
        <v>0.012050696031581135</v>
      </c>
      <c r="I27" s="147">
        <v>0</v>
      </c>
      <c r="J27" s="148">
        <f>I27/I$24</f>
        <v>0</v>
      </c>
      <c r="K27" s="147">
        <v>99</v>
      </c>
      <c r="L27" s="148">
        <f>K27/K$24</f>
        <v>0.009336980099971706</v>
      </c>
    </row>
    <row r="28" spans="1:12" ht="11.25" customHeight="1">
      <c r="A28" s="296"/>
      <c r="B28" s="146" t="s">
        <v>123</v>
      </c>
      <c r="C28" s="147">
        <v>1</v>
      </c>
      <c r="D28" s="148">
        <f>C28/C$24</f>
        <v>0.0005691519635742744</v>
      </c>
      <c r="E28" s="147">
        <v>40</v>
      </c>
      <c r="F28" s="148">
        <f>E28/E$24</f>
        <v>0.00999000999000999</v>
      </c>
      <c r="G28" s="147">
        <v>87</v>
      </c>
      <c r="H28" s="148">
        <f>G28/G$24</f>
        <v>0.018076044047371703</v>
      </c>
      <c r="I28" s="147">
        <v>0</v>
      </c>
      <c r="J28" s="148">
        <f>I28/I$24</f>
        <v>0</v>
      </c>
      <c r="K28" s="147">
        <v>128</v>
      </c>
      <c r="L28" s="148">
        <f>K28/K$24</f>
        <v>0.012072055078751297</v>
      </c>
    </row>
    <row r="29" spans="1:12" ht="11.25" customHeight="1">
      <c r="A29" s="300" t="s">
        <v>108</v>
      </c>
      <c r="B29" s="150" t="s">
        <v>38</v>
      </c>
      <c r="C29" s="151">
        <v>120869</v>
      </c>
      <c r="D29" s="152">
        <f>C29/C$29</f>
        <v>1</v>
      </c>
      <c r="E29" s="151">
        <v>212329</v>
      </c>
      <c r="F29" s="152">
        <f>E29/E$29</f>
        <v>1</v>
      </c>
      <c r="G29" s="151">
        <v>234506</v>
      </c>
      <c r="H29" s="152">
        <f>G29/G$29</f>
        <v>1</v>
      </c>
      <c r="I29" s="151">
        <v>1121</v>
      </c>
      <c r="J29" s="152">
        <f>I29/I$29</f>
        <v>1</v>
      </c>
      <c r="K29" s="151">
        <v>568825</v>
      </c>
      <c r="L29" s="152">
        <f>K29/K$29</f>
        <v>1</v>
      </c>
    </row>
    <row r="30" spans="1:12" ht="11.25" customHeight="1">
      <c r="A30" s="301"/>
      <c r="B30" s="150" t="s">
        <v>95</v>
      </c>
      <c r="C30" s="151">
        <v>30</v>
      </c>
      <c r="D30" s="152">
        <f>C30/C$29</f>
        <v>0.00024820259950855884</v>
      </c>
      <c r="E30" s="151">
        <v>25</v>
      </c>
      <c r="F30" s="152">
        <f>E30/E$29</f>
        <v>0.00011774180634769627</v>
      </c>
      <c r="G30" s="151">
        <v>29</v>
      </c>
      <c r="H30" s="152">
        <f>G30/G$29</f>
        <v>0.00012366421328238936</v>
      </c>
      <c r="I30" s="151">
        <v>1</v>
      </c>
      <c r="J30" s="152">
        <f>I30/I$29</f>
        <v>0.0008920606601248885</v>
      </c>
      <c r="K30" s="151">
        <v>85</v>
      </c>
      <c r="L30" s="152">
        <f>K30/K$29</f>
        <v>0.0001494308442842702</v>
      </c>
    </row>
    <row r="31" spans="1:12" ht="11.25" customHeight="1">
      <c r="A31" s="301"/>
      <c r="B31" s="150" t="s">
        <v>121</v>
      </c>
      <c r="C31" s="151">
        <v>120828</v>
      </c>
      <c r="D31" s="152">
        <f>C31/C$29</f>
        <v>0.9996607897806716</v>
      </c>
      <c r="E31" s="151">
        <v>206812</v>
      </c>
      <c r="F31" s="152">
        <f>E31/E$29</f>
        <v>0.9740167381751904</v>
      </c>
      <c r="G31" s="151">
        <v>228040</v>
      </c>
      <c r="H31" s="152">
        <f>G31/G$29</f>
        <v>0.9724271447212438</v>
      </c>
      <c r="I31" s="151">
        <v>1120</v>
      </c>
      <c r="J31" s="152">
        <f>I31/I$29</f>
        <v>0.9991079393398751</v>
      </c>
      <c r="K31" s="151">
        <v>556800</v>
      </c>
      <c r="L31" s="152">
        <f>K31/K$29</f>
        <v>0.9788599305586076</v>
      </c>
    </row>
    <row r="32" spans="1:12" ht="11.25" customHeight="1">
      <c r="A32" s="301"/>
      <c r="B32" s="150" t="s">
        <v>122</v>
      </c>
      <c r="C32" s="151">
        <v>3</v>
      </c>
      <c r="D32" s="152">
        <f>C32/C$29</f>
        <v>2.4820259950855884E-05</v>
      </c>
      <c r="E32" s="151">
        <v>1768</v>
      </c>
      <c r="F32" s="152">
        <f>E32/E$29</f>
        <v>0.008326700544909079</v>
      </c>
      <c r="G32" s="151">
        <v>2215</v>
      </c>
      <c r="H32" s="152">
        <f>G32/G$29</f>
        <v>0.009445387324844567</v>
      </c>
      <c r="I32" s="151">
        <v>0</v>
      </c>
      <c r="J32" s="152">
        <f>I32/I$29</f>
        <v>0</v>
      </c>
      <c r="K32" s="151">
        <v>3986</v>
      </c>
      <c r="L32" s="152">
        <f>K32/K$29</f>
        <v>0.007007427591965895</v>
      </c>
    </row>
    <row r="33" spans="1:12" ht="11.25" customHeight="1">
      <c r="A33" s="302"/>
      <c r="B33" s="150" t="s">
        <v>123</v>
      </c>
      <c r="C33" s="151">
        <v>8</v>
      </c>
      <c r="D33" s="152">
        <f>C33/C$29</f>
        <v>6.618735986894903E-05</v>
      </c>
      <c r="E33" s="151">
        <v>3724</v>
      </c>
      <c r="F33" s="152">
        <f>E33/E$29</f>
        <v>0.017538819473552836</v>
      </c>
      <c r="G33" s="151">
        <v>4222</v>
      </c>
      <c r="H33" s="152">
        <f>G33/G$29</f>
        <v>0.018003803740629237</v>
      </c>
      <c r="I33" s="151">
        <v>0</v>
      </c>
      <c r="J33" s="152">
        <f>I33/I$29</f>
        <v>0</v>
      </c>
      <c r="K33" s="151">
        <v>7954</v>
      </c>
      <c r="L33" s="152">
        <f>K33/K$29</f>
        <v>0.013983211005142179</v>
      </c>
    </row>
    <row r="34" spans="1:12" ht="11.25" customHeight="1">
      <c r="A34" s="294" t="s">
        <v>11</v>
      </c>
      <c r="B34" s="146" t="s">
        <v>38</v>
      </c>
      <c r="C34" s="147">
        <v>1384</v>
      </c>
      <c r="D34" s="148">
        <f>C34/C$34</f>
        <v>1</v>
      </c>
      <c r="E34" s="147">
        <v>3094</v>
      </c>
      <c r="F34" s="148">
        <f>E34/E$34</f>
        <v>1</v>
      </c>
      <c r="G34" s="147">
        <v>3581</v>
      </c>
      <c r="H34" s="148">
        <f>G34/G$34</f>
        <v>1</v>
      </c>
      <c r="I34" s="147">
        <v>19</v>
      </c>
      <c r="J34" s="148">
        <f>I34/I$34</f>
        <v>1</v>
      </c>
      <c r="K34" s="147">
        <v>8078</v>
      </c>
      <c r="L34" s="148">
        <f>K34/K$34</f>
        <v>1</v>
      </c>
    </row>
    <row r="35" spans="1:12" ht="11.25" customHeight="1">
      <c r="A35" s="295"/>
      <c r="B35" s="146" t="s">
        <v>95</v>
      </c>
      <c r="C35" s="147">
        <v>1</v>
      </c>
      <c r="D35" s="148">
        <f>C35/C$34</f>
        <v>0.000722543352601156</v>
      </c>
      <c r="E35" s="147">
        <v>2</v>
      </c>
      <c r="F35" s="148">
        <f>E35/E$34</f>
        <v>0.0006464124111182935</v>
      </c>
      <c r="G35" s="147">
        <v>1</v>
      </c>
      <c r="H35" s="148">
        <f>G35/G$34</f>
        <v>0.00027925160569673273</v>
      </c>
      <c r="I35" s="147">
        <v>0</v>
      </c>
      <c r="J35" s="148">
        <f>I35/I$34</f>
        <v>0</v>
      </c>
      <c r="K35" s="147">
        <v>4</v>
      </c>
      <c r="L35" s="148">
        <f>K35/K$34</f>
        <v>0.0004951720722951226</v>
      </c>
    </row>
    <row r="36" spans="1:12" ht="11.25" customHeight="1">
      <c r="A36" s="295"/>
      <c r="B36" s="146" t="s">
        <v>121</v>
      </c>
      <c r="C36" s="147">
        <v>1383</v>
      </c>
      <c r="D36" s="148">
        <f>C36/C$34</f>
        <v>0.9992774566473989</v>
      </c>
      <c r="E36" s="147">
        <v>3007</v>
      </c>
      <c r="F36" s="148">
        <f>E36/E$34</f>
        <v>0.9718810601163542</v>
      </c>
      <c r="G36" s="147">
        <v>3453</v>
      </c>
      <c r="H36" s="148">
        <f>G36/G$34</f>
        <v>0.9642557944708182</v>
      </c>
      <c r="I36" s="147">
        <v>19</v>
      </c>
      <c r="J36" s="148">
        <f>I36/I$34</f>
        <v>1</v>
      </c>
      <c r="K36" s="147">
        <v>7862</v>
      </c>
      <c r="L36" s="148">
        <f>K36/K$34</f>
        <v>0.9732607080960634</v>
      </c>
    </row>
    <row r="37" spans="1:12" ht="11.25" customHeight="1">
      <c r="A37" s="295"/>
      <c r="B37" s="146" t="s">
        <v>122</v>
      </c>
      <c r="C37" s="147">
        <v>0</v>
      </c>
      <c r="D37" s="148">
        <f>C37/C$34</f>
        <v>0</v>
      </c>
      <c r="E37" s="147">
        <v>39</v>
      </c>
      <c r="F37" s="148">
        <f>E37/E$34</f>
        <v>0.012605042016806723</v>
      </c>
      <c r="G37" s="147">
        <v>56</v>
      </c>
      <c r="H37" s="148">
        <f>G37/G$34</f>
        <v>0.015638089919017033</v>
      </c>
      <c r="I37" s="147">
        <v>0</v>
      </c>
      <c r="J37" s="148">
        <f>I37/I$34</f>
        <v>0</v>
      </c>
      <c r="K37" s="147">
        <v>95</v>
      </c>
      <c r="L37" s="148">
        <f>K37/K$34</f>
        <v>0.01176033671700916</v>
      </c>
    </row>
    <row r="38" spans="1:12" ht="11.25" customHeight="1">
      <c r="A38" s="296"/>
      <c r="B38" s="146" t="s">
        <v>123</v>
      </c>
      <c r="C38" s="147">
        <v>0</v>
      </c>
      <c r="D38" s="148">
        <f>C38/C$34</f>
        <v>0</v>
      </c>
      <c r="E38" s="147">
        <v>46</v>
      </c>
      <c r="F38" s="148">
        <f>E38/E$34</f>
        <v>0.014867485455720749</v>
      </c>
      <c r="G38" s="147">
        <v>71</v>
      </c>
      <c r="H38" s="148">
        <f>G38/G$34</f>
        <v>0.019826864004468026</v>
      </c>
      <c r="I38" s="147">
        <v>0</v>
      </c>
      <c r="J38" s="148">
        <f>I38/I$34</f>
        <v>0</v>
      </c>
      <c r="K38" s="147">
        <v>117</v>
      </c>
      <c r="L38" s="148">
        <f>K38/K$34</f>
        <v>0.014483783114632335</v>
      </c>
    </row>
    <row r="39" spans="1:12" ht="11.25" customHeight="1">
      <c r="A39" s="294" t="s">
        <v>12</v>
      </c>
      <c r="B39" s="146" t="s">
        <v>38</v>
      </c>
      <c r="C39" s="147">
        <v>198</v>
      </c>
      <c r="D39" s="148">
        <f>C39/C$39</f>
        <v>1</v>
      </c>
      <c r="E39" s="147">
        <v>571</v>
      </c>
      <c r="F39" s="148">
        <f>E39/E$39</f>
        <v>1</v>
      </c>
      <c r="G39" s="147">
        <v>630</v>
      </c>
      <c r="H39" s="148">
        <f>G39/G$39</f>
        <v>1</v>
      </c>
      <c r="I39" s="147">
        <v>2</v>
      </c>
      <c r="J39" s="148">
        <f>I39/I$39</f>
        <v>1</v>
      </c>
      <c r="K39" s="147">
        <v>1401</v>
      </c>
      <c r="L39" s="148">
        <f>K39/K$39</f>
        <v>1</v>
      </c>
    </row>
    <row r="40" spans="1:12" ht="11.25" customHeight="1">
      <c r="A40" s="295"/>
      <c r="B40" s="146" t="s">
        <v>95</v>
      </c>
      <c r="C40" s="147">
        <v>0</v>
      </c>
      <c r="D40" s="148">
        <f>C40/C$39</f>
        <v>0</v>
      </c>
      <c r="E40" s="147">
        <v>0</v>
      </c>
      <c r="F40" s="148">
        <f>E40/E$39</f>
        <v>0</v>
      </c>
      <c r="G40" s="147">
        <v>0</v>
      </c>
      <c r="H40" s="148">
        <f>G40/G$39</f>
        <v>0</v>
      </c>
      <c r="I40" s="147">
        <v>0</v>
      </c>
      <c r="J40" s="148">
        <f>I40/I$39</f>
        <v>0</v>
      </c>
      <c r="K40" s="147">
        <v>0</v>
      </c>
      <c r="L40" s="148">
        <f>K40/K$39</f>
        <v>0</v>
      </c>
    </row>
    <row r="41" spans="1:12" ht="11.25" customHeight="1">
      <c r="A41" s="295"/>
      <c r="B41" s="146" t="s">
        <v>121</v>
      </c>
      <c r="C41" s="147">
        <v>198</v>
      </c>
      <c r="D41" s="148">
        <f>C41/C$39</f>
        <v>1</v>
      </c>
      <c r="E41" s="147">
        <v>558</v>
      </c>
      <c r="F41" s="148">
        <f>E41/E$39</f>
        <v>0.9772329246935202</v>
      </c>
      <c r="G41" s="147">
        <v>597</v>
      </c>
      <c r="H41" s="148">
        <f>G41/G$39</f>
        <v>0.9476190476190476</v>
      </c>
      <c r="I41" s="147">
        <v>2</v>
      </c>
      <c r="J41" s="148">
        <f>I41/I$39</f>
        <v>1</v>
      </c>
      <c r="K41" s="147">
        <v>1355</v>
      </c>
      <c r="L41" s="148">
        <f>K41/K$39</f>
        <v>0.9671663097787295</v>
      </c>
    </row>
    <row r="42" spans="1:12" ht="11.25" customHeight="1">
      <c r="A42" s="295"/>
      <c r="B42" s="146" t="s">
        <v>122</v>
      </c>
      <c r="C42" s="147">
        <v>0</v>
      </c>
      <c r="D42" s="148">
        <f>C42/C$39</f>
        <v>0</v>
      </c>
      <c r="E42" s="147">
        <v>7</v>
      </c>
      <c r="F42" s="148">
        <f>E42/E$39</f>
        <v>0.012259194395796848</v>
      </c>
      <c r="G42" s="147">
        <v>17</v>
      </c>
      <c r="H42" s="148">
        <f>G42/G$39</f>
        <v>0.026984126984126985</v>
      </c>
      <c r="I42" s="147">
        <v>0</v>
      </c>
      <c r="J42" s="148">
        <f>I42/I$39</f>
        <v>0</v>
      </c>
      <c r="K42" s="147">
        <v>24</v>
      </c>
      <c r="L42" s="148">
        <f>K42/K$39</f>
        <v>0.017130620985010708</v>
      </c>
    </row>
    <row r="43" spans="1:12" ht="11.25" customHeight="1">
      <c r="A43" s="296"/>
      <c r="B43" s="146" t="s">
        <v>123</v>
      </c>
      <c r="C43" s="147">
        <v>0</v>
      </c>
      <c r="D43" s="148">
        <f>C43/C$39</f>
        <v>0</v>
      </c>
      <c r="E43" s="147">
        <v>6</v>
      </c>
      <c r="F43" s="148">
        <f>E43/E$39</f>
        <v>0.010507880910683012</v>
      </c>
      <c r="G43" s="147">
        <v>16</v>
      </c>
      <c r="H43" s="148">
        <f>G43/G$39</f>
        <v>0.025396825396825397</v>
      </c>
      <c r="I43" s="147">
        <v>0</v>
      </c>
      <c r="J43" s="148">
        <f>I43/I$39</f>
        <v>0</v>
      </c>
      <c r="K43" s="147">
        <v>22</v>
      </c>
      <c r="L43" s="148">
        <f>K43/K$39</f>
        <v>0.015703069236259814</v>
      </c>
    </row>
    <row r="44" spans="1:12" ht="11.25" customHeight="1">
      <c r="A44" s="300" t="s">
        <v>109</v>
      </c>
      <c r="B44" s="150" t="s">
        <v>38</v>
      </c>
      <c r="C44" s="151">
        <v>1582</v>
      </c>
      <c r="D44" s="152">
        <f>C44/C$44</f>
        <v>1</v>
      </c>
      <c r="E44" s="151">
        <v>3665</v>
      </c>
      <c r="F44" s="152">
        <f>E44/E$44</f>
        <v>1</v>
      </c>
      <c r="G44" s="151">
        <v>4211</v>
      </c>
      <c r="H44" s="152">
        <f>G44/G$44</f>
        <v>1</v>
      </c>
      <c r="I44" s="151">
        <v>21</v>
      </c>
      <c r="J44" s="152">
        <f>I44/I$44</f>
        <v>1</v>
      </c>
      <c r="K44" s="151">
        <v>9479</v>
      </c>
      <c r="L44" s="152">
        <f>K44/K$44</f>
        <v>1</v>
      </c>
    </row>
    <row r="45" spans="1:12" ht="11.25" customHeight="1">
      <c r="A45" s="301"/>
      <c r="B45" s="150" t="s">
        <v>95</v>
      </c>
      <c r="C45" s="151">
        <v>1</v>
      </c>
      <c r="D45" s="152">
        <f>C45/C$44</f>
        <v>0.0006321112515802782</v>
      </c>
      <c r="E45" s="151">
        <v>2</v>
      </c>
      <c r="F45" s="152">
        <f>E45/E$44</f>
        <v>0.0005457025920873125</v>
      </c>
      <c r="G45" s="151">
        <v>1</v>
      </c>
      <c r="H45" s="152">
        <f>G45/G$44</f>
        <v>0.00023747328425552126</v>
      </c>
      <c r="I45" s="151">
        <v>0</v>
      </c>
      <c r="J45" s="152">
        <f>I45/I$44</f>
        <v>0</v>
      </c>
      <c r="K45" s="151">
        <v>4</v>
      </c>
      <c r="L45" s="152">
        <f>K45/K$44</f>
        <v>0.00042198544150226817</v>
      </c>
    </row>
    <row r="46" spans="1:12" ht="11.25" customHeight="1">
      <c r="A46" s="301"/>
      <c r="B46" s="150" t="s">
        <v>121</v>
      </c>
      <c r="C46" s="151">
        <v>1581</v>
      </c>
      <c r="D46" s="152">
        <f>C46/C$44</f>
        <v>0.9993678887484198</v>
      </c>
      <c r="E46" s="151">
        <v>3565</v>
      </c>
      <c r="F46" s="152">
        <f>E46/E$44</f>
        <v>0.9727148703956344</v>
      </c>
      <c r="G46" s="151">
        <v>4050</v>
      </c>
      <c r="H46" s="152">
        <f>G46/G$44</f>
        <v>0.961766801234861</v>
      </c>
      <c r="I46" s="151">
        <v>21</v>
      </c>
      <c r="J46" s="152">
        <f>I46/I$44</f>
        <v>1</v>
      </c>
      <c r="K46" s="151">
        <v>9217</v>
      </c>
      <c r="L46" s="152">
        <f>K46/K$44</f>
        <v>0.9723599535816014</v>
      </c>
    </row>
    <row r="47" spans="1:12" ht="11.25" customHeight="1">
      <c r="A47" s="301"/>
      <c r="B47" s="150" t="s">
        <v>122</v>
      </c>
      <c r="C47" s="151">
        <v>0</v>
      </c>
      <c r="D47" s="152">
        <f>C47/C$44</f>
        <v>0</v>
      </c>
      <c r="E47" s="151">
        <v>46</v>
      </c>
      <c r="F47" s="152">
        <f>E47/E$44</f>
        <v>0.012551159618008186</v>
      </c>
      <c r="G47" s="151">
        <v>73</v>
      </c>
      <c r="H47" s="152">
        <f>G47/G$44</f>
        <v>0.017335549750653052</v>
      </c>
      <c r="I47" s="151">
        <v>0</v>
      </c>
      <c r="J47" s="152">
        <f>I47/I$44</f>
        <v>0</v>
      </c>
      <c r="K47" s="151">
        <v>119</v>
      </c>
      <c r="L47" s="152">
        <f>K47/K$44</f>
        <v>0.012554066884692478</v>
      </c>
    </row>
    <row r="48" spans="1:12" ht="11.25" customHeight="1">
      <c r="A48" s="302"/>
      <c r="B48" s="150" t="s">
        <v>123</v>
      </c>
      <c r="C48" s="151">
        <v>0</v>
      </c>
      <c r="D48" s="152">
        <f>C48/C$44</f>
        <v>0</v>
      </c>
      <c r="E48" s="151">
        <v>52</v>
      </c>
      <c r="F48" s="152">
        <f>E48/E$44</f>
        <v>0.014188267394270123</v>
      </c>
      <c r="G48" s="151">
        <v>87</v>
      </c>
      <c r="H48" s="152">
        <f>G48/G$44</f>
        <v>0.020660175730230348</v>
      </c>
      <c r="I48" s="151">
        <v>0</v>
      </c>
      <c r="J48" s="152">
        <f>I48/I$44</f>
        <v>0</v>
      </c>
      <c r="K48" s="151">
        <v>139</v>
      </c>
      <c r="L48" s="152">
        <f>K48/K$44</f>
        <v>0.014663994092203819</v>
      </c>
    </row>
    <row r="49" spans="1:12" ht="11.25" customHeight="1">
      <c r="A49" s="294" t="s">
        <v>58</v>
      </c>
      <c r="B49" s="146" t="s">
        <v>38</v>
      </c>
      <c r="C49" s="147">
        <v>47</v>
      </c>
      <c r="D49" s="148">
        <f>C49/C$49</f>
        <v>1</v>
      </c>
      <c r="E49" s="147">
        <v>76</v>
      </c>
      <c r="F49" s="148">
        <f>E49/E$49</f>
        <v>1</v>
      </c>
      <c r="G49" s="147">
        <v>108</v>
      </c>
      <c r="H49" s="148">
        <f>G49/G$49</f>
        <v>1</v>
      </c>
      <c r="I49" s="147">
        <v>0</v>
      </c>
      <c r="J49" s="148"/>
      <c r="K49" s="147">
        <v>231</v>
      </c>
      <c r="L49" s="148">
        <f>K49/K$49</f>
        <v>1</v>
      </c>
    </row>
    <row r="50" spans="1:12" ht="11.25" customHeight="1">
      <c r="A50" s="295"/>
      <c r="B50" s="146" t="s">
        <v>95</v>
      </c>
      <c r="C50" s="147">
        <v>0</v>
      </c>
      <c r="D50" s="148">
        <f>C50/C$49</f>
        <v>0</v>
      </c>
      <c r="E50" s="147">
        <v>0</v>
      </c>
      <c r="F50" s="148">
        <f>E50/E$49</f>
        <v>0</v>
      </c>
      <c r="G50" s="147">
        <v>0</v>
      </c>
      <c r="H50" s="148">
        <f>G50/G$49</f>
        <v>0</v>
      </c>
      <c r="I50" s="147">
        <v>0</v>
      </c>
      <c r="J50" s="148"/>
      <c r="K50" s="147">
        <v>0</v>
      </c>
      <c r="L50" s="148">
        <f>K50/K$49</f>
        <v>0</v>
      </c>
    </row>
    <row r="51" spans="1:12" ht="11.25" customHeight="1">
      <c r="A51" s="295"/>
      <c r="B51" s="146" t="s">
        <v>121</v>
      </c>
      <c r="C51" s="147">
        <v>47</v>
      </c>
      <c r="D51" s="148">
        <f>C51/C$49</f>
        <v>1</v>
      </c>
      <c r="E51" s="147">
        <v>74</v>
      </c>
      <c r="F51" s="148">
        <f>E51/E$49</f>
        <v>0.9736842105263158</v>
      </c>
      <c r="G51" s="147">
        <v>102</v>
      </c>
      <c r="H51" s="148">
        <f>G51/G$49</f>
        <v>0.9444444444444444</v>
      </c>
      <c r="I51" s="147">
        <v>0</v>
      </c>
      <c r="J51" s="148"/>
      <c r="K51" s="147">
        <v>223</v>
      </c>
      <c r="L51" s="148">
        <f>K51/K$49</f>
        <v>0.9653679653679653</v>
      </c>
    </row>
    <row r="52" spans="1:12" ht="11.25" customHeight="1">
      <c r="A52" s="295"/>
      <c r="B52" s="146" t="s">
        <v>122</v>
      </c>
      <c r="C52" s="147">
        <v>0</v>
      </c>
      <c r="D52" s="148">
        <f>C52/C$49</f>
        <v>0</v>
      </c>
      <c r="E52" s="147">
        <v>1</v>
      </c>
      <c r="F52" s="148">
        <f>E52/E$49</f>
        <v>0.013157894736842105</v>
      </c>
      <c r="G52" s="147">
        <v>3</v>
      </c>
      <c r="H52" s="148">
        <f>G52/G$49</f>
        <v>0.027777777777777776</v>
      </c>
      <c r="I52" s="147">
        <v>0</v>
      </c>
      <c r="J52" s="148"/>
      <c r="K52" s="147">
        <v>4</v>
      </c>
      <c r="L52" s="148">
        <f>K52/K$49</f>
        <v>0.017316017316017316</v>
      </c>
    </row>
    <row r="53" spans="1:12" ht="11.25" customHeight="1">
      <c r="A53" s="296"/>
      <c r="B53" s="146" t="s">
        <v>123</v>
      </c>
      <c r="C53" s="147">
        <v>0</v>
      </c>
      <c r="D53" s="148">
        <f>C53/C$49</f>
        <v>0</v>
      </c>
      <c r="E53" s="147">
        <v>1</v>
      </c>
      <c r="F53" s="148">
        <f>E53/E$49</f>
        <v>0.013157894736842105</v>
      </c>
      <c r="G53" s="147">
        <v>3</v>
      </c>
      <c r="H53" s="148">
        <f>G53/G$49</f>
        <v>0.027777777777777776</v>
      </c>
      <c r="I53" s="147">
        <v>0</v>
      </c>
      <c r="J53" s="148"/>
      <c r="K53" s="147">
        <v>4</v>
      </c>
      <c r="L53" s="148">
        <f>K53/K$49</f>
        <v>0.017316017316017316</v>
      </c>
    </row>
    <row r="54" spans="1:12" ht="11.25" customHeight="1">
      <c r="A54" s="294" t="s">
        <v>110</v>
      </c>
      <c r="B54" s="146" t="s">
        <v>38</v>
      </c>
      <c r="C54" s="147">
        <v>0</v>
      </c>
      <c r="D54" s="148"/>
      <c r="E54" s="147">
        <v>0</v>
      </c>
      <c r="F54" s="148"/>
      <c r="G54" s="147">
        <v>0</v>
      </c>
      <c r="H54" s="148"/>
      <c r="I54" s="147">
        <v>0</v>
      </c>
      <c r="J54" s="148"/>
      <c r="K54" s="147">
        <v>0</v>
      </c>
      <c r="L54" s="148"/>
    </row>
    <row r="55" spans="1:12" ht="11.25" customHeight="1">
      <c r="A55" s="295"/>
      <c r="B55" s="146" t="s">
        <v>95</v>
      </c>
      <c r="C55" s="147">
        <v>0</v>
      </c>
      <c r="D55" s="148"/>
      <c r="E55" s="147">
        <v>0</v>
      </c>
      <c r="F55" s="148"/>
      <c r="G55" s="147">
        <v>0</v>
      </c>
      <c r="H55" s="148"/>
      <c r="I55" s="147">
        <v>0</v>
      </c>
      <c r="J55" s="148"/>
      <c r="K55" s="147">
        <v>0</v>
      </c>
      <c r="L55" s="148"/>
    </row>
    <row r="56" spans="1:12" ht="11.25" customHeight="1">
      <c r="A56" s="295"/>
      <c r="B56" s="146" t="s">
        <v>121</v>
      </c>
      <c r="C56" s="147">
        <v>0</v>
      </c>
      <c r="D56" s="148"/>
      <c r="E56" s="147">
        <v>0</v>
      </c>
      <c r="F56" s="148"/>
      <c r="G56" s="147">
        <v>0</v>
      </c>
      <c r="H56" s="148"/>
      <c r="I56" s="147">
        <v>0</v>
      </c>
      <c r="J56" s="148"/>
      <c r="K56" s="147">
        <v>0</v>
      </c>
      <c r="L56" s="148"/>
    </row>
    <row r="57" spans="1:12" ht="11.25" customHeight="1">
      <c r="A57" s="295"/>
      <c r="B57" s="146" t="s">
        <v>122</v>
      </c>
      <c r="C57" s="147">
        <v>0</v>
      </c>
      <c r="D57" s="148"/>
      <c r="E57" s="147">
        <v>0</v>
      </c>
      <c r="F57" s="148"/>
      <c r="G57" s="147">
        <v>0</v>
      </c>
      <c r="H57" s="148"/>
      <c r="I57" s="147">
        <v>0</v>
      </c>
      <c r="J57" s="148"/>
      <c r="K57" s="147">
        <v>0</v>
      </c>
      <c r="L57" s="148"/>
    </row>
    <row r="58" spans="1:12" ht="11.25" customHeight="1">
      <c r="A58" s="296"/>
      <c r="B58" s="146" t="s">
        <v>123</v>
      </c>
      <c r="C58" s="147">
        <v>0</v>
      </c>
      <c r="D58" s="148"/>
      <c r="E58" s="147">
        <v>0</v>
      </c>
      <c r="F58" s="148"/>
      <c r="G58" s="147">
        <v>0</v>
      </c>
      <c r="H58" s="148"/>
      <c r="I58" s="147">
        <v>0</v>
      </c>
      <c r="J58" s="148"/>
      <c r="K58" s="147">
        <v>0</v>
      </c>
      <c r="L58" s="148"/>
    </row>
    <row r="59" spans="1:12" ht="11.25" customHeight="1">
      <c r="A59" s="300" t="s">
        <v>111</v>
      </c>
      <c r="B59" s="150" t="s">
        <v>38</v>
      </c>
      <c r="C59" s="151">
        <v>47</v>
      </c>
      <c r="D59" s="152">
        <f>C59/C$59</f>
        <v>1</v>
      </c>
      <c r="E59" s="151">
        <v>76</v>
      </c>
      <c r="F59" s="152">
        <f>E59/E$59</f>
        <v>1</v>
      </c>
      <c r="G59" s="151">
        <v>108</v>
      </c>
      <c r="H59" s="152">
        <f>G59/G$59</f>
        <v>1</v>
      </c>
      <c r="I59" s="151">
        <v>0</v>
      </c>
      <c r="J59" s="152"/>
      <c r="K59" s="151">
        <v>231</v>
      </c>
      <c r="L59" s="152">
        <f>K59/K$59</f>
        <v>1</v>
      </c>
    </row>
    <row r="60" spans="1:12" ht="11.25" customHeight="1">
      <c r="A60" s="301"/>
      <c r="B60" s="150" t="s">
        <v>95</v>
      </c>
      <c r="C60" s="151">
        <v>0</v>
      </c>
      <c r="D60" s="152">
        <f>C60/C$59</f>
        <v>0</v>
      </c>
      <c r="E60" s="151">
        <v>0</v>
      </c>
      <c r="F60" s="152">
        <f>E60/E$59</f>
        <v>0</v>
      </c>
      <c r="G60" s="151">
        <v>0</v>
      </c>
      <c r="H60" s="152">
        <f>G60/G$59</f>
        <v>0</v>
      </c>
      <c r="I60" s="151">
        <v>0</v>
      </c>
      <c r="J60" s="152"/>
      <c r="K60" s="151">
        <v>0</v>
      </c>
      <c r="L60" s="152">
        <f>K60/K$59</f>
        <v>0</v>
      </c>
    </row>
    <row r="61" spans="1:12" ht="11.25" customHeight="1">
      <c r="A61" s="301"/>
      <c r="B61" s="150" t="s">
        <v>121</v>
      </c>
      <c r="C61" s="151">
        <v>47</v>
      </c>
      <c r="D61" s="152">
        <f>C61/C$59</f>
        <v>1</v>
      </c>
      <c r="E61" s="151">
        <v>74</v>
      </c>
      <c r="F61" s="152">
        <f>E61/E$59</f>
        <v>0.9736842105263158</v>
      </c>
      <c r="G61" s="151">
        <v>102</v>
      </c>
      <c r="H61" s="152">
        <f>G61/G$59</f>
        <v>0.9444444444444444</v>
      </c>
      <c r="I61" s="151">
        <v>0</v>
      </c>
      <c r="J61" s="152"/>
      <c r="K61" s="151">
        <v>223</v>
      </c>
      <c r="L61" s="152">
        <f>K61/K$59</f>
        <v>0.9653679653679653</v>
      </c>
    </row>
    <row r="62" spans="1:12" ht="11.25" customHeight="1">
      <c r="A62" s="301"/>
      <c r="B62" s="150" t="s">
        <v>122</v>
      </c>
      <c r="C62" s="151">
        <v>0</v>
      </c>
      <c r="D62" s="152">
        <f>C62/C$59</f>
        <v>0</v>
      </c>
      <c r="E62" s="151">
        <v>1</v>
      </c>
      <c r="F62" s="152">
        <f>E62/E$59</f>
        <v>0.013157894736842105</v>
      </c>
      <c r="G62" s="151">
        <v>3</v>
      </c>
      <c r="H62" s="152">
        <f>G62/G$59</f>
        <v>0.027777777777777776</v>
      </c>
      <c r="I62" s="151">
        <v>0</v>
      </c>
      <c r="J62" s="152"/>
      <c r="K62" s="151">
        <v>4</v>
      </c>
      <c r="L62" s="152">
        <f>K62/K$59</f>
        <v>0.017316017316017316</v>
      </c>
    </row>
    <row r="63" spans="1:12" ht="11.25" customHeight="1">
      <c r="A63" s="302"/>
      <c r="B63" s="150" t="s">
        <v>123</v>
      </c>
      <c r="C63" s="151">
        <v>0</v>
      </c>
      <c r="D63" s="152">
        <f>C63/C$59</f>
        <v>0</v>
      </c>
      <c r="E63" s="151">
        <v>1</v>
      </c>
      <c r="F63" s="152">
        <f>E63/E$59</f>
        <v>0.013157894736842105</v>
      </c>
      <c r="G63" s="151">
        <v>3</v>
      </c>
      <c r="H63" s="152">
        <f>G63/G$59</f>
        <v>0.027777777777777776</v>
      </c>
      <c r="I63" s="151">
        <v>0</v>
      </c>
      <c r="J63" s="152"/>
      <c r="K63" s="151">
        <v>4</v>
      </c>
      <c r="L63" s="152">
        <f>K63/K$59</f>
        <v>0.017316017316017316</v>
      </c>
    </row>
    <row r="64" spans="1:12" ht="11.25" customHeight="1">
      <c r="A64" s="303" t="s">
        <v>38</v>
      </c>
      <c r="B64" s="153" t="s">
        <v>38</v>
      </c>
      <c r="C64" s="154">
        <v>122498</v>
      </c>
      <c r="D64" s="155">
        <f>C64/C$64</f>
        <v>1</v>
      </c>
      <c r="E64" s="154">
        <v>216070</v>
      </c>
      <c r="F64" s="155">
        <f>E64/E$64</f>
        <v>1</v>
      </c>
      <c r="G64" s="154">
        <v>238825</v>
      </c>
      <c r="H64" s="155">
        <f>G64/G$64</f>
        <v>1</v>
      </c>
      <c r="I64" s="154">
        <v>1142</v>
      </c>
      <c r="J64" s="155">
        <f>I64/I$64</f>
        <v>1</v>
      </c>
      <c r="K64" s="154">
        <v>578535</v>
      </c>
      <c r="L64" s="155">
        <f>K64/K$64</f>
        <v>1</v>
      </c>
    </row>
    <row r="65" spans="1:12" ht="11.25" customHeight="1">
      <c r="A65" s="304"/>
      <c r="B65" s="153" t="s">
        <v>95</v>
      </c>
      <c r="C65" s="154">
        <v>31</v>
      </c>
      <c r="D65" s="155">
        <f>C65/C$64</f>
        <v>0.0002530653561690803</v>
      </c>
      <c r="E65" s="154">
        <v>27</v>
      </c>
      <c r="F65" s="155">
        <f>E65/E$64</f>
        <v>0.00012495950386448836</v>
      </c>
      <c r="G65" s="154">
        <v>30</v>
      </c>
      <c r="H65" s="155">
        <f>G65/G$64</f>
        <v>0.00012561499005547995</v>
      </c>
      <c r="I65" s="154">
        <v>1</v>
      </c>
      <c r="J65" s="155">
        <f>I65/I$64</f>
        <v>0.0008756567425569177</v>
      </c>
      <c r="K65" s="154">
        <v>89</v>
      </c>
      <c r="L65" s="155">
        <f>K65/K$64</f>
        <v>0.00015383684651749677</v>
      </c>
    </row>
    <row r="66" spans="1:12" ht="11.25" customHeight="1">
      <c r="A66" s="304"/>
      <c r="B66" s="153" t="s">
        <v>121</v>
      </c>
      <c r="C66" s="154">
        <v>122456</v>
      </c>
      <c r="D66" s="155">
        <f>C66/C$64</f>
        <v>0.9996571372593839</v>
      </c>
      <c r="E66" s="154">
        <v>210451</v>
      </c>
      <c r="F66" s="155">
        <f>E66/E$64</f>
        <v>0.9739945388068681</v>
      </c>
      <c r="G66" s="154">
        <v>232192</v>
      </c>
      <c r="H66" s="155">
        <f>G66/G$64</f>
        <v>0.9722265256987334</v>
      </c>
      <c r="I66" s="154">
        <v>1141</v>
      </c>
      <c r="J66" s="155">
        <f>I66/I$64</f>
        <v>0.999124343257443</v>
      </c>
      <c r="K66" s="154">
        <v>566240</v>
      </c>
      <c r="L66" s="155">
        <f>K66/K$64</f>
        <v>0.9787480446299706</v>
      </c>
    </row>
    <row r="67" spans="1:12" ht="11.25" customHeight="1">
      <c r="A67" s="304"/>
      <c r="B67" s="153" t="s">
        <v>122</v>
      </c>
      <c r="C67" s="154">
        <v>3</v>
      </c>
      <c r="D67" s="155">
        <f>C67/C$64</f>
        <v>2.4490195758298095E-05</v>
      </c>
      <c r="E67" s="154">
        <v>1815</v>
      </c>
      <c r="F67" s="155">
        <f>E67/E$64</f>
        <v>0.008400055537557273</v>
      </c>
      <c r="G67" s="154">
        <v>2291</v>
      </c>
      <c r="H67" s="155">
        <f>G67/G$64</f>
        <v>0.009592798073903485</v>
      </c>
      <c r="I67" s="154">
        <v>0</v>
      </c>
      <c r="J67" s="155">
        <f>I67/I$64</f>
        <v>0</v>
      </c>
      <c r="K67" s="154">
        <v>4109</v>
      </c>
      <c r="L67" s="155">
        <f>K67/K$64</f>
        <v>0.007102422498206677</v>
      </c>
    </row>
    <row r="68" spans="1:12" ht="11.25" customHeight="1">
      <c r="A68" s="305"/>
      <c r="B68" s="153" t="s">
        <v>123</v>
      </c>
      <c r="C68" s="154">
        <v>8</v>
      </c>
      <c r="D68" s="155">
        <f>C68/C$64</f>
        <v>6.530718868879493E-05</v>
      </c>
      <c r="E68" s="154">
        <v>3777</v>
      </c>
      <c r="F68" s="155">
        <f>E68/E$64</f>
        <v>0.017480446151710093</v>
      </c>
      <c r="G68" s="154">
        <v>4312</v>
      </c>
      <c r="H68" s="155">
        <f>G68/G$64</f>
        <v>0.018055061237307653</v>
      </c>
      <c r="I68" s="154">
        <v>0</v>
      </c>
      <c r="J68" s="155">
        <f>I68/I$64</f>
        <v>0</v>
      </c>
      <c r="K68" s="154">
        <v>8097</v>
      </c>
      <c r="L68" s="155">
        <f>K68/K$64</f>
        <v>0.013995696025305296</v>
      </c>
    </row>
    <row r="69" spans="1:12" ht="11.25" customHeight="1">
      <c r="A69" s="306" t="s">
        <v>18</v>
      </c>
      <c r="B69" s="146" t="s">
        <v>38</v>
      </c>
      <c r="C69" s="147">
        <v>3185</v>
      </c>
      <c r="D69" s="148">
        <f>C69/C$69</f>
        <v>1</v>
      </c>
      <c r="E69" s="147">
        <v>5225</v>
      </c>
      <c r="F69" s="148">
        <f>E69/E$69</f>
        <v>1</v>
      </c>
      <c r="G69" s="147">
        <v>6269</v>
      </c>
      <c r="H69" s="148">
        <f>G69/G$69</f>
        <v>1</v>
      </c>
      <c r="I69" s="147">
        <v>46</v>
      </c>
      <c r="J69" s="148">
        <f>I69/I$69</f>
        <v>1</v>
      </c>
      <c r="K69" s="147">
        <v>14725</v>
      </c>
      <c r="L69" s="148">
        <f>K69/K$69</f>
        <v>1</v>
      </c>
    </row>
    <row r="70" spans="1:12" ht="11.25" customHeight="1">
      <c r="A70" s="307"/>
      <c r="B70" s="146" t="s">
        <v>95</v>
      </c>
      <c r="C70" s="147">
        <v>2</v>
      </c>
      <c r="D70" s="148">
        <f>C70/C$69</f>
        <v>0.0006279434850863422</v>
      </c>
      <c r="E70" s="147">
        <v>2</v>
      </c>
      <c r="F70" s="148">
        <f>E70/E$69</f>
        <v>0.0003827751196172249</v>
      </c>
      <c r="G70" s="147">
        <v>1</v>
      </c>
      <c r="H70" s="148">
        <f>G70/G$69</f>
        <v>0.0001595150741745095</v>
      </c>
      <c r="I70" s="147">
        <v>0</v>
      </c>
      <c r="J70" s="148">
        <f>I70/I$69</f>
        <v>0</v>
      </c>
      <c r="K70" s="147">
        <v>5</v>
      </c>
      <c r="L70" s="148">
        <f>K70/K$69</f>
        <v>0.00033955857385398983</v>
      </c>
    </row>
    <row r="71" spans="1:12" ht="11.25" customHeight="1">
      <c r="A71" s="307"/>
      <c r="B71" s="146" t="s">
        <v>121</v>
      </c>
      <c r="C71" s="147">
        <v>3183</v>
      </c>
      <c r="D71" s="148">
        <f>C71/C$69</f>
        <v>0.9993720565149137</v>
      </c>
      <c r="E71" s="147">
        <v>5163</v>
      </c>
      <c r="F71" s="148">
        <f>E71/E$69</f>
        <v>0.988133971291866</v>
      </c>
      <c r="G71" s="147">
        <v>6200</v>
      </c>
      <c r="H71" s="148">
        <f>G71/G$69</f>
        <v>0.9889934598819589</v>
      </c>
      <c r="I71" s="147">
        <v>46</v>
      </c>
      <c r="J71" s="148">
        <f>I71/I$69</f>
        <v>1</v>
      </c>
      <c r="K71" s="147">
        <v>14592</v>
      </c>
      <c r="L71" s="148">
        <f>K71/K$69</f>
        <v>0.9909677419354839</v>
      </c>
    </row>
    <row r="72" spans="1:12" ht="11.25" customHeight="1">
      <c r="A72" s="307"/>
      <c r="B72" s="146" t="s">
        <v>122</v>
      </c>
      <c r="C72" s="147">
        <v>0</v>
      </c>
      <c r="D72" s="148">
        <f>C72/C$69</f>
        <v>0</v>
      </c>
      <c r="E72" s="147">
        <v>29</v>
      </c>
      <c r="F72" s="148">
        <f>E72/E$69</f>
        <v>0.005550239234449761</v>
      </c>
      <c r="G72" s="147">
        <v>40</v>
      </c>
      <c r="H72" s="148">
        <f>G72/G$69</f>
        <v>0.006380602966980379</v>
      </c>
      <c r="I72" s="147">
        <v>0</v>
      </c>
      <c r="J72" s="148">
        <f>I72/I$69</f>
        <v>0</v>
      </c>
      <c r="K72" s="147">
        <v>69</v>
      </c>
      <c r="L72" s="148">
        <f>K72/K$69</f>
        <v>0.004685908319185059</v>
      </c>
    </row>
    <row r="73" spans="1:12" ht="11.25" customHeight="1">
      <c r="A73" s="308"/>
      <c r="B73" s="146" t="s">
        <v>123</v>
      </c>
      <c r="C73" s="147">
        <v>0</v>
      </c>
      <c r="D73" s="148">
        <f>C73/C$69</f>
        <v>0</v>
      </c>
      <c r="E73" s="147">
        <v>31</v>
      </c>
      <c r="F73" s="148">
        <f>E73/E$69</f>
        <v>0.005933014354066985</v>
      </c>
      <c r="G73" s="147">
        <v>28</v>
      </c>
      <c r="H73" s="148">
        <f>G73/G$69</f>
        <v>0.004466422076886266</v>
      </c>
      <c r="I73" s="147">
        <v>0</v>
      </c>
      <c r="J73" s="148">
        <f>I73/I$69</f>
        <v>0</v>
      </c>
      <c r="K73" s="147">
        <v>59</v>
      </c>
      <c r="L73" s="148">
        <f>K73/K$69</f>
        <v>0.00400679117147708</v>
      </c>
    </row>
    <row r="74" spans="1:12" ht="11.25" customHeight="1">
      <c r="A74" s="252" t="s">
        <v>19</v>
      </c>
      <c r="B74" s="156" t="s">
        <v>38</v>
      </c>
      <c r="C74" s="157">
        <v>125683</v>
      </c>
      <c r="D74" s="158">
        <f>C74/C$74</f>
        <v>1</v>
      </c>
      <c r="E74" s="157">
        <v>221295</v>
      </c>
      <c r="F74" s="158">
        <f>E74/E$74</f>
        <v>1</v>
      </c>
      <c r="G74" s="157">
        <v>245094</v>
      </c>
      <c r="H74" s="158">
        <f>G74/G$74</f>
        <v>1</v>
      </c>
      <c r="I74" s="157">
        <v>1188</v>
      </c>
      <c r="J74" s="158">
        <f>I74/I$74</f>
        <v>1</v>
      </c>
      <c r="K74" s="157">
        <v>593260</v>
      </c>
      <c r="L74" s="158">
        <f>K74/K$74</f>
        <v>1</v>
      </c>
    </row>
    <row r="75" spans="1:12" ht="11.25" customHeight="1">
      <c r="A75" s="252"/>
      <c r="B75" s="156" t="s">
        <v>95</v>
      </c>
      <c r="C75" s="157">
        <v>33</v>
      </c>
      <c r="D75" s="158">
        <f>C75/C$74</f>
        <v>0.0002625653429660336</v>
      </c>
      <c r="E75" s="157">
        <v>29</v>
      </c>
      <c r="F75" s="158">
        <f>E75/E$74</f>
        <v>0.000131046792742719</v>
      </c>
      <c r="G75" s="157">
        <v>31</v>
      </c>
      <c r="H75" s="158">
        <f>G75/G$74</f>
        <v>0.00012648208442475131</v>
      </c>
      <c r="I75" s="157">
        <v>1</v>
      </c>
      <c r="J75" s="158">
        <f>I75/I$74</f>
        <v>0.0008417508417508417</v>
      </c>
      <c r="K75" s="157">
        <v>94</v>
      </c>
      <c r="L75" s="158">
        <f>K75/K$74</f>
        <v>0.0001584465495735428</v>
      </c>
    </row>
    <row r="76" spans="1:12" ht="11.25" customHeight="1">
      <c r="A76" s="252"/>
      <c r="B76" s="156" t="s">
        <v>121</v>
      </c>
      <c r="C76" s="157">
        <v>125639</v>
      </c>
      <c r="D76" s="158">
        <f>C76/C$74</f>
        <v>0.9996499128760453</v>
      </c>
      <c r="E76" s="157">
        <v>215614</v>
      </c>
      <c r="F76" s="158">
        <f>E76/E$74</f>
        <v>0.9743283851871936</v>
      </c>
      <c r="G76" s="157">
        <v>238392</v>
      </c>
      <c r="H76" s="158">
        <f>G76/G$74</f>
        <v>0.9726553893608166</v>
      </c>
      <c r="I76" s="157">
        <v>1187</v>
      </c>
      <c r="J76" s="158">
        <f>I76/I$74</f>
        <v>0.9991582491582491</v>
      </c>
      <c r="K76" s="157">
        <v>580832</v>
      </c>
      <c r="L76" s="158">
        <f>K76/K$74</f>
        <v>0.9790513434244682</v>
      </c>
    </row>
    <row r="77" spans="1:12" ht="11.25" customHeight="1">
      <c r="A77" s="252"/>
      <c r="B77" s="156" t="s">
        <v>122</v>
      </c>
      <c r="C77" s="157">
        <v>3</v>
      </c>
      <c r="D77" s="158">
        <f>C77/C$74</f>
        <v>2.386957663327578E-05</v>
      </c>
      <c r="E77" s="157">
        <v>1844</v>
      </c>
      <c r="F77" s="158">
        <f>E77/E$74</f>
        <v>0.008332768476468064</v>
      </c>
      <c r="G77" s="157">
        <v>2331</v>
      </c>
      <c r="H77" s="158">
        <f>G77/G$74</f>
        <v>0.009510636735293398</v>
      </c>
      <c r="I77" s="157">
        <v>0</v>
      </c>
      <c r="J77" s="158">
        <f>I77/I$74</f>
        <v>0</v>
      </c>
      <c r="K77" s="157">
        <v>4178</v>
      </c>
      <c r="L77" s="158">
        <f>K77/K$74</f>
        <v>0.007042443448066615</v>
      </c>
    </row>
    <row r="78" spans="1:12" ht="11.25" customHeight="1">
      <c r="A78" s="252"/>
      <c r="B78" s="156" t="s">
        <v>123</v>
      </c>
      <c r="C78" s="157">
        <v>8</v>
      </c>
      <c r="D78" s="158">
        <f>C78/C$74</f>
        <v>6.365220435540209E-05</v>
      </c>
      <c r="E78" s="157">
        <v>3808</v>
      </c>
      <c r="F78" s="158">
        <f>E78/E$74</f>
        <v>0.017207799543595654</v>
      </c>
      <c r="G78" s="157">
        <v>4340</v>
      </c>
      <c r="H78" s="158">
        <f>G78/G$74</f>
        <v>0.017707491819465185</v>
      </c>
      <c r="I78" s="157">
        <v>0</v>
      </c>
      <c r="J78" s="158">
        <f>I78/I$74</f>
        <v>0</v>
      </c>
      <c r="K78" s="157">
        <v>8156</v>
      </c>
      <c r="L78" s="158">
        <f>K78/K$74</f>
        <v>0.01374776657789165</v>
      </c>
    </row>
  </sheetData>
  <mergeCells count="22">
    <mergeCell ref="A69:A73"/>
    <mergeCell ref="A74:A78"/>
    <mergeCell ref="A49:A53"/>
    <mergeCell ref="A54:A58"/>
    <mergeCell ref="A59:A63"/>
    <mergeCell ref="A64:A68"/>
    <mergeCell ref="A29:A33"/>
    <mergeCell ref="A34:A38"/>
    <mergeCell ref="A39:A43"/>
    <mergeCell ref="A44:A48"/>
    <mergeCell ref="A9:A13"/>
    <mergeCell ref="A14:A18"/>
    <mergeCell ref="A19:A23"/>
    <mergeCell ref="A24:A28"/>
    <mergeCell ref="G2:H2"/>
    <mergeCell ref="I2:J2"/>
    <mergeCell ref="K2:L2"/>
    <mergeCell ref="A4:A8"/>
    <mergeCell ref="A2:A3"/>
    <mergeCell ref="B2:B3"/>
    <mergeCell ref="C2:D2"/>
    <mergeCell ref="E2:F2"/>
  </mergeCells>
  <printOptions/>
  <pageMargins left="0.75" right="0.75" top="1" bottom="1" header="0" footer="0"/>
  <pageSetup horizontalDpi="600" verticalDpi="600" orientation="landscape" scale="95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78"/>
  <sheetViews>
    <sheetView view="pageBreakPreview" zoomScaleSheetLayoutView="100" workbookViewId="0" topLeftCell="G52">
      <selection activeCell="L8" sqref="L8"/>
    </sheetView>
  </sheetViews>
  <sheetFormatPr defaultColWidth="11.421875" defaultRowHeight="12.75"/>
  <cols>
    <col min="1" max="1" width="8.421875" style="127" customWidth="1"/>
    <col min="2" max="2" width="16.7109375" style="128" customWidth="1"/>
    <col min="3" max="19" width="10.00390625" style="127" customWidth="1"/>
    <col min="20" max="16384" width="15.57421875" style="127" customWidth="1"/>
  </cols>
  <sheetData>
    <row r="1" spans="1:2" s="113" customFormat="1" ht="18.75" customHeight="1">
      <c r="A1" s="113" t="s">
        <v>134</v>
      </c>
      <c r="B1" s="114"/>
    </row>
    <row r="2" spans="1:19" s="65" customFormat="1" ht="12.75" customHeight="1">
      <c r="A2" s="299" t="s">
        <v>92</v>
      </c>
      <c r="B2" s="269" t="s">
        <v>44</v>
      </c>
      <c r="C2" s="271" t="s">
        <v>2</v>
      </c>
      <c r="D2" s="278" t="s">
        <v>151</v>
      </c>
      <c r="E2" s="279"/>
      <c r="F2" s="279"/>
      <c r="G2" s="279"/>
      <c r="H2" s="279"/>
      <c r="I2" s="279"/>
      <c r="J2" s="279"/>
      <c r="K2" s="279"/>
      <c r="L2" s="278" t="s">
        <v>152</v>
      </c>
      <c r="M2" s="279"/>
      <c r="N2" s="279"/>
      <c r="O2" s="279"/>
      <c r="P2" s="279"/>
      <c r="Q2" s="279"/>
      <c r="R2" s="279"/>
      <c r="S2" s="280"/>
    </row>
    <row r="3" spans="1:19" s="111" customFormat="1" ht="33.75" customHeight="1">
      <c r="A3" s="299"/>
      <c r="B3" s="270"/>
      <c r="C3" s="271"/>
      <c r="D3" s="112" t="s">
        <v>126</v>
      </c>
      <c r="E3" s="112" t="s">
        <v>127</v>
      </c>
      <c r="F3" s="112" t="s">
        <v>128</v>
      </c>
      <c r="G3" s="112" t="s">
        <v>129</v>
      </c>
      <c r="H3" s="112" t="s">
        <v>130</v>
      </c>
      <c r="I3" s="112" t="s">
        <v>131</v>
      </c>
      <c r="J3" s="112" t="s">
        <v>132</v>
      </c>
      <c r="K3" s="112" t="s">
        <v>133</v>
      </c>
      <c r="L3" s="112" t="s">
        <v>126</v>
      </c>
      <c r="M3" s="112" t="s">
        <v>127</v>
      </c>
      <c r="N3" s="112" t="s">
        <v>128</v>
      </c>
      <c r="O3" s="112" t="s">
        <v>129</v>
      </c>
      <c r="P3" s="112" t="s">
        <v>130</v>
      </c>
      <c r="Q3" s="112" t="s">
        <v>131</v>
      </c>
      <c r="R3" s="112" t="s">
        <v>132</v>
      </c>
      <c r="S3" s="112" t="s">
        <v>133</v>
      </c>
    </row>
    <row r="4" spans="1:19" s="117" customFormat="1" ht="10.5" customHeight="1">
      <c r="A4" s="294" t="s">
        <v>106</v>
      </c>
      <c r="B4" s="115" t="s">
        <v>38</v>
      </c>
      <c r="C4" s="116">
        <v>6411</v>
      </c>
      <c r="D4" s="116">
        <v>0</v>
      </c>
      <c r="E4" s="116">
        <v>174</v>
      </c>
      <c r="F4" s="116">
        <v>283</v>
      </c>
      <c r="G4" s="116">
        <v>381</v>
      </c>
      <c r="H4" s="116">
        <v>51</v>
      </c>
      <c r="I4" s="116">
        <v>227</v>
      </c>
      <c r="J4" s="116">
        <v>73</v>
      </c>
      <c r="K4" s="116">
        <v>833</v>
      </c>
      <c r="L4" s="116">
        <v>0</v>
      </c>
      <c r="M4" s="116">
        <v>412</v>
      </c>
      <c r="N4" s="116">
        <v>826</v>
      </c>
      <c r="O4" s="116">
        <v>581</v>
      </c>
      <c r="P4" s="116">
        <v>218</v>
      </c>
      <c r="Q4" s="116">
        <v>596</v>
      </c>
      <c r="R4" s="116">
        <v>130</v>
      </c>
      <c r="S4" s="116">
        <v>1626</v>
      </c>
    </row>
    <row r="5" spans="1:19" s="117" customFormat="1" ht="10.5" customHeight="1">
      <c r="A5" s="295"/>
      <c r="B5" s="115" t="s">
        <v>105</v>
      </c>
      <c r="C5" s="116">
        <v>0</v>
      </c>
      <c r="D5" s="116">
        <v>0</v>
      </c>
      <c r="E5" s="116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116">
        <v>0</v>
      </c>
      <c r="L5" s="116">
        <v>0</v>
      </c>
      <c r="M5" s="116">
        <v>0</v>
      </c>
      <c r="N5" s="116">
        <v>0</v>
      </c>
      <c r="O5" s="116">
        <v>0</v>
      </c>
      <c r="P5" s="116">
        <v>0</v>
      </c>
      <c r="Q5" s="116">
        <v>0</v>
      </c>
      <c r="R5" s="116">
        <v>0</v>
      </c>
      <c r="S5" s="116">
        <v>0</v>
      </c>
    </row>
    <row r="6" spans="1:19" s="117" customFormat="1" ht="10.5" customHeight="1">
      <c r="A6" s="295"/>
      <c r="B6" s="115" t="s">
        <v>89</v>
      </c>
      <c r="C6" s="116">
        <v>6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1</v>
      </c>
      <c r="P6" s="116">
        <v>1</v>
      </c>
      <c r="Q6" s="116">
        <v>1</v>
      </c>
      <c r="R6" s="116">
        <v>2</v>
      </c>
      <c r="S6" s="116">
        <v>1</v>
      </c>
    </row>
    <row r="7" spans="1:19" s="117" customFormat="1" ht="10.5" customHeight="1">
      <c r="A7" s="295"/>
      <c r="B7" s="115" t="s">
        <v>90</v>
      </c>
      <c r="C7" s="116">
        <v>3052</v>
      </c>
      <c r="D7" s="116">
        <v>0</v>
      </c>
      <c r="E7" s="116">
        <v>104</v>
      </c>
      <c r="F7" s="116">
        <v>176</v>
      </c>
      <c r="G7" s="116">
        <v>222</v>
      </c>
      <c r="H7" s="116">
        <v>22</v>
      </c>
      <c r="I7" s="116">
        <v>81</v>
      </c>
      <c r="J7" s="116">
        <v>37</v>
      </c>
      <c r="K7" s="116">
        <v>274</v>
      </c>
      <c r="L7" s="116">
        <v>0</v>
      </c>
      <c r="M7" s="116">
        <v>274</v>
      </c>
      <c r="N7" s="116">
        <v>597</v>
      </c>
      <c r="O7" s="116">
        <v>368</v>
      </c>
      <c r="P7" s="116">
        <v>84</v>
      </c>
      <c r="Q7" s="116">
        <v>215</v>
      </c>
      <c r="R7" s="116">
        <v>52</v>
      </c>
      <c r="S7" s="116">
        <v>546</v>
      </c>
    </row>
    <row r="8" spans="1:19" s="117" customFormat="1" ht="10.5" customHeight="1">
      <c r="A8" s="296"/>
      <c r="B8" s="115" t="s">
        <v>91</v>
      </c>
      <c r="C8" s="116">
        <v>3353</v>
      </c>
      <c r="D8" s="116">
        <v>0</v>
      </c>
      <c r="E8" s="116">
        <v>70</v>
      </c>
      <c r="F8" s="116">
        <v>107</v>
      </c>
      <c r="G8" s="116">
        <v>159</v>
      </c>
      <c r="H8" s="116">
        <v>29</v>
      </c>
      <c r="I8" s="116">
        <v>146</v>
      </c>
      <c r="J8" s="116">
        <v>36</v>
      </c>
      <c r="K8" s="116">
        <v>559</v>
      </c>
      <c r="L8" s="116">
        <v>0</v>
      </c>
      <c r="M8" s="116">
        <v>138</v>
      </c>
      <c r="N8" s="116">
        <v>229</v>
      </c>
      <c r="O8" s="116">
        <v>212</v>
      </c>
      <c r="P8" s="116">
        <v>133</v>
      </c>
      <c r="Q8" s="116">
        <v>380</v>
      </c>
      <c r="R8" s="116">
        <v>76</v>
      </c>
      <c r="S8" s="116">
        <v>1079</v>
      </c>
    </row>
    <row r="9" spans="1:19" s="117" customFormat="1" ht="10.5" customHeight="1">
      <c r="A9" s="294" t="s">
        <v>6</v>
      </c>
      <c r="B9" s="115" t="s">
        <v>38</v>
      </c>
      <c r="C9" s="116">
        <v>2441</v>
      </c>
      <c r="D9" s="116">
        <v>0</v>
      </c>
      <c r="E9" s="116">
        <v>127</v>
      </c>
      <c r="F9" s="116">
        <v>58</v>
      </c>
      <c r="G9" s="116">
        <v>191</v>
      </c>
      <c r="H9" s="116">
        <v>32</v>
      </c>
      <c r="I9" s="116">
        <v>81</v>
      </c>
      <c r="J9" s="116">
        <v>30</v>
      </c>
      <c r="K9" s="116">
        <v>308</v>
      </c>
      <c r="L9" s="116">
        <v>0</v>
      </c>
      <c r="M9" s="116">
        <v>218</v>
      </c>
      <c r="N9" s="116">
        <v>272</v>
      </c>
      <c r="O9" s="116">
        <v>245</v>
      </c>
      <c r="P9" s="116">
        <v>97</v>
      </c>
      <c r="Q9" s="116">
        <v>190</v>
      </c>
      <c r="R9" s="116">
        <v>65</v>
      </c>
      <c r="S9" s="116">
        <v>527</v>
      </c>
    </row>
    <row r="10" spans="1:19" s="117" customFormat="1" ht="10.5" customHeight="1">
      <c r="A10" s="295"/>
      <c r="B10" s="115" t="s">
        <v>105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</row>
    <row r="11" spans="1:19" s="117" customFormat="1" ht="10.5" customHeight="1">
      <c r="A11" s="295"/>
      <c r="B11" s="115" t="s">
        <v>89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</row>
    <row r="12" spans="1:19" s="117" customFormat="1" ht="10.5" customHeight="1">
      <c r="A12" s="295"/>
      <c r="B12" s="115" t="s">
        <v>90</v>
      </c>
      <c r="C12" s="116">
        <v>1148</v>
      </c>
      <c r="D12" s="116">
        <v>0</v>
      </c>
      <c r="E12" s="116">
        <v>74</v>
      </c>
      <c r="F12" s="116">
        <v>39</v>
      </c>
      <c r="G12" s="116">
        <v>107</v>
      </c>
      <c r="H12" s="116">
        <v>19</v>
      </c>
      <c r="I12" s="116">
        <v>26</v>
      </c>
      <c r="J12" s="116">
        <v>16</v>
      </c>
      <c r="K12" s="116">
        <v>87</v>
      </c>
      <c r="L12" s="116">
        <v>0</v>
      </c>
      <c r="M12" s="116">
        <v>130</v>
      </c>
      <c r="N12" s="116">
        <v>189</v>
      </c>
      <c r="O12" s="116">
        <v>152</v>
      </c>
      <c r="P12" s="116">
        <v>32</v>
      </c>
      <c r="Q12" s="116">
        <v>70</v>
      </c>
      <c r="R12" s="116">
        <v>28</v>
      </c>
      <c r="S12" s="116">
        <v>179</v>
      </c>
    </row>
    <row r="13" spans="1:19" s="117" customFormat="1" ht="10.5" customHeight="1">
      <c r="A13" s="296"/>
      <c r="B13" s="115" t="s">
        <v>91</v>
      </c>
      <c r="C13" s="116">
        <v>1293</v>
      </c>
      <c r="D13" s="116">
        <v>0</v>
      </c>
      <c r="E13" s="116">
        <v>53</v>
      </c>
      <c r="F13" s="116">
        <v>19</v>
      </c>
      <c r="G13" s="116">
        <v>84</v>
      </c>
      <c r="H13" s="116">
        <v>13</v>
      </c>
      <c r="I13" s="116">
        <v>55</v>
      </c>
      <c r="J13" s="116">
        <v>14</v>
      </c>
      <c r="K13" s="116">
        <v>221</v>
      </c>
      <c r="L13" s="116">
        <v>0</v>
      </c>
      <c r="M13" s="116">
        <v>88</v>
      </c>
      <c r="N13" s="116">
        <v>83</v>
      </c>
      <c r="O13" s="116">
        <v>93</v>
      </c>
      <c r="P13" s="116">
        <v>65</v>
      </c>
      <c r="Q13" s="116">
        <v>120</v>
      </c>
      <c r="R13" s="116">
        <v>37</v>
      </c>
      <c r="S13" s="116">
        <v>348</v>
      </c>
    </row>
    <row r="14" spans="1:19" s="117" customFormat="1" ht="10.5" customHeight="1">
      <c r="A14" s="294" t="s">
        <v>7</v>
      </c>
      <c r="B14" s="115" t="s">
        <v>38</v>
      </c>
      <c r="C14" s="116">
        <v>2232</v>
      </c>
      <c r="D14" s="116">
        <v>0</v>
      </c>
      <c r="E14" s="116">
        <v>189</v>
      </c>
      <c r="F14" s="116">
        <v>42</v>
      </c>
      <c r="G14" s="116">
        <v>162</v>
      </c>
      <c r="H14" s="116">
        <v>33</v>
      </c>
      <c r="I14" s="116">
        <v>115</v>
      </c>
      <c r="J14" s="116">
        <v>21</v>
      </c>
      <c r="K14" s="116">
        <v>262</v>
      </c>
      <c r="L14" s="116">
        <v>0</v>
      </c>
      <c r="M14" s="116">
        <v>232</v>
      </c>
      <c r="N14" s="116">
        <v>113</v>
      </c>
      <c r="O14" s="116">
        <v>177</v>
      </c>
      <c r="P14" s="116">
        <v>111</v>
      </c>
      <c r="Q14" s="116">
        <v>191</v>
      </c>
      <c r="R14" s="116">
        <v>68</v>
      </c>
      <c r="S14" s="116">
        <v>516</v>
      </c>
    </row>
    <row r="15" spans="1:19" s="117" customFormat="1" ht="10.5" customHeight="1">
      <c r="A15" s="295"/>
      <c r="B15" s="115" t="s">
        <v>105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</row>
    <row r="16" spans="1:19" s="117" customFormat="1" ht="10.5" customHeight="1">
      <c r="A16" s="295"/>
      <c r="B16" s="115" t="s">
        <v>89</v>
      </c>
      <c r="C16" s="116">
        <v>2</v>
      </c>
      <c r="D16" s="116">
        <v>0</v>
      </c>
      <c r="E16" s="116">
        <v>0</v>
      </c>
      <c r="F16" s="116">
        <v>0</v>
      </c>
      <c r="G16" s="116">
        <v>0</v>
      </c>
      <c r="H16" s="116">
        <v>1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1</v>
      </c>
    </row>
    <row r="17" spans="1:19" s="117" customFormat="1" ht="10.5" customHeight="1">
      <c r="A17" s="295"/>
      <c r="B17" s="115" t="s">
        <v>90</v>
      </c>
      <c r="C17" s="116">
        <v>951</v>
      </c>
      <c r="D17" s="116">
        <v>0</v>
      </c>
      <c r="E17" s="116">
        <v>103</v>
      </c>
      <c r="F17" s="116">
        <v>22</v>
      </c>
      <c r="G17" s="116">
        <v>84</v>
      </c>
      <c r="H17" s="116">
        <v>13</v>
      </c>
      <c r="I17" s="116">
        <v>39</v>
      </c>
      <c r="J17" s="116">
        <v>12</v>
      </c>
      <c r="K17" s="116">
        <v>84</v>
      </c>
      <c r="L17" s="116">
        <v>0</v>
      </c>
      <c r="M17" s="116">
        <v>142</v>
      </c>
      <c r="N17" s="116">
        <v>79</v>
      </c>
      <c r="O17" s="116">
        <v>103</v>
      </c>
      <c r="P17" s="116">
        <v>36</v>
      </c>
      <c r="Q17" s="116">
        <v>49</v>
      </c>
      <c r="R17" s="116">
        <v>23</v>
      </c>
      <c r="S17" s="116">
        <v>162</v>
      </c>
    </row>
    <row r="18" spans="1:19" s="117" customFormat="1" ht="10.5" customHeight="1">
      <c r="A18" s="296"/>
      <c r="B18" s="115" t="s">
        <v>91</v>
      </c>
      <c r="C18" s="116">
        <v>1279</v>
      </c>
      <c r="D18" s="116">
        <v>0</v>
      </c>
      <c r="E18" s="116">
        <v>86</v>
      </c>
      <c r="F18" s="116">
        <v>20</v>
      </c>
      <c r="G18" s="116">
        <v>78</v>
      </c>
      <c r="H18" s="116">
        <v>19</v>
      </c>
      <c r="I18" s="116">
        <v>76</v>
      </c>
      <c r="J18" s="116">
        <v>9</v>
      </c>
      <c r="K18" s="116">
        <v>178</v>
      </c>
      <c r="L18" s="116">
        <v>0</v>
      </c>
      <c r="M18" s="116">
        <v>90</v>
      </c>
      <c r="N18" s="116">
        <v>34</v>
      </c>
      <c r="O18" s="116">
        <v>74</v>
      </c>
      <c r="P18" s="116">
        <v>75</v>
      </c>
      <c r="Q18" s="116">
        <v>142</v>
      </c>
      <c r="R18" s="116">
        <v>45</v>
      </c>
      <c r="S18" s="116">
        <v>353</v>
      </c>
    </row>
    <row r="19" spans="1:19" s="117" customFormat="1" ht="10.5" customHeight="1">
      <c r="A19" s="294" t="s">
        <v>54</v>
      </c>
      <c r="B19" s="115" t="s">
        <v>38</v>
      </c>
      <c r="C19" s="116">
        <v>629</v>
      </c>
      <c r="D19" s="116">
        <v>0</v>
      </c>
      <c r="E19" s="116">
        <v>36</v>
      </c>
      <c r="F19" s="116">
        <v>4</v>
      </c>
      <c r="G19" s="116">
        <v>30</v>
      </c>
      <c r="H19" s="116">
        <v>9</v>
      </c>
      <c r="I19" s="116">
        <v>28</v>
      </c>
      <c r="J19" s="116">
        <v>7</v>
      </c>
      <c r="K19" s="116">
        <v>100</v>
      </c>
      <c r="L19" s="116">
        <v>0</v>
      </c>
      <c r="M19" s="116">
        <v>74</v>
      </c>
      <c r="N19" s="116">
        <v>19</v>
      </c>
      <c r="O19" s="116">
        <v>47</v>
      </c>
      <c r="P19" s="116">
        <v>19</v>
      </c>
      <c r="Q19" s="116">
        <v>71</v>
      </c>
      <c r="R19" s="116">
        <v>17</v>
      </c>
      <c r="S19" s="116">
        <v>168</v>
      </c>
    </row>
    <row r="20" spans="1:19" s="117" customFormat="1" ht="10.5" customHeight="1">
      <c r="A20" s="295"/>
      <c r="B20" s="115" t="s">
        <v>105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</row>
    <row r="21" spans="1:19" s="117" customFormat="1" ht="10.5" customHeight="1">
      <c r="A21" s="295"/>
      <c r="B21" s="115" t="s">
        <v>89</v>
      </c>
      <c r="C21" s="116">
        <v>2</v>
      </c>
      <c r="D21" s="116">
        <v>0</v>
      </c>
      <c r="E21" s="116">
        <v>1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1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</row>
    <row r="22" spans="1:19" s="117" customFormat="1" ht="10.5" customHeight="1">
      <c r="A22" s="295"/>
      <c r="B22" s="115" t="s">
        <v>90</v>
      </c>
      <c r="C22" s="116">
        <v>260</v>
      </c>
      <c r="D22" s="116">
        <v>0</v>
      </c>
      <c r="E22" s="116">
        <v>16</v>
      </c>
      <c r="F22" s="116">
        <v>1</v>
      </c>
      <c r="G22" s="116">
        <v>16</v>
      </c>
      <c r="H22" s="116">
        <v>4</v>
      </c>
      <c r="I22" s="116">
        <v>10</v>
      </c>
      <c r="J22" s="116">
        <v>5</v>
      </c>
      <c r="K22" s="116">
        <v>34</v>
      </c>
      <c r="L22" s="116">
        <v>0</v>
      </c>
      <c r="M22" s="116">
        <v>47</v>
      </c>
      <c r="N22" s="116">
        <v>13</v>
      </c>
      <c r="O22" s="116">
        <v>20</v>
      </c>
      <c r="P22" s="116">
        <v>6</v>
      </c>
      <c r="Q22" s="116">
        <v>30</v>
      </c>
      <c r="R22" s="116">
        <v>9</v>
      </c>
      <c r="S22" s="116">
        <v>49</v>
      </c>
    </row>
    <row r="23" spans="1:19" s="117" customFormat="1" ht="10.5" customHeight="1">
      <c r="A23" s="296"/>
      <c r="B23" s="115" t="s">
        <v>91</v>
      </c>
      <c r="C23" s="116">
        <v>367</v>
      </c>
      <c r="D23" s="116">
        <v>0</v>
      </c>
      <c r="E23" s="116">
        <v>19</v>
      </c>
      <c r="F23" s="116">
        <v>3</v>
      </c>
      <c r="G23" s="116">
        <v>14</v>
      </c>
      <c r="H23" s="116">
        <v>5</v>
      </c>
      <c r="I23" s="116">
        <v>18</v>
      </c>
      <c r="J23" s="116">
        <v>2</v>
      </c>
      <c r="K23" s="116">
        <v>65</v>
      </c>
      <c r="L23" s="116">
        <v>0</v>
      </c>
      <c r="M23" s="116">
        <v>27</v>
      </c>
      <c r="N23" s="116">
        <v>6</v>
      </c>
      <c r="O23" s="116">
        <v>27</v>
      </c>
      <c r="P23" s="116">
        <v>13</v>
      </c>
      <c r="Q23" s="116">
        <v>41</v>
      </c>
      <c r="R23" s="116">
        <v>8</v>
      </c>
      <c r="S23" s="116">
        <v>119</v>
      </c>
    </row>
    <row r="24" spans="1:19" s="117" customFormat="1" ht="10.5" customHeight="1">
      <c r="A24" s="294" t="s">
        <v>107</v>
      </c>
      <c r="B24" s="115" t="s">
        <v>38</v>
      </c>
      <c r="C24" s="116">
        <v>227</v>
      </c>
      <c r="D24" s="116">
        <v>0</v>
      </c>
      <c r="E24" s="116">
        <v>16</v>
      </c>
      <c r="F24" s="116">
        <v>2</v>
      </c>
      <c r="G24" s="116">
        <v>14</v>
      </c>
      <c r="H24" s="116">
        <v>5</v>
      </c>
      <c r="I24" s="116">
        <v>8</v>
      </c>
      <c r="J24" s="116">
        <v>4</v>
      </c>
      <c r="K24" s="116">
        <v>50</v>
      </c>
      <c r="L24" s="116">
        <v>0</v>
      </c>
      <c r="M24" s="116">
        <v>14</v>
      </c>
      <c r="N24" s="116">
        <v>3</v>
      </c>
      <c r="O24" s="116">
        <v>11</v>
      </c>
      <c r="P24" s="116">
        <v>5</v>
      </c>
      <c r="Q24" s="116">
        <v>25</v>
      </c>
      <c r="R24" s="116">
        <v>3</v>
      </c>
      <c r="S24" s="116">
        <v>67</v>
      </c>
    </row>
    <row r="25" spans="1:19" s="117" customFormat="1" ht="10.5" customHeight="1">
      <c r="A25" s="295"/>
      <c r="B25" s="115" t="s">
        <v>105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</row>
    <row r="26" spans="1:19" s="117" customFormat="1" ht="10.5" customHeight="1">
      <c r="A26" s="295"/>
      <c r="B26" s="115" t="s">
        <v>89</v>
      </c>
      <c r="C26" s="116">
        <v>1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1</v>
      </c>
    </row>
    <row r="27" spans="1:19" s="117" customFormat="1" ht="10.5" customHeight="1">
      <c r="A27" s="295"/>
      <c r="B27" s="115" t="s">
        <v>90</v>
      </c>
      <c r="C27" s="116">
        <v>81</v>
      </c>
      <c r="D27" s="116">
        <v>0</v>
      </c>
      <c r="E27" s="116">
        <v>10</v>
      </c>
      <c r="F27" s="116">
        <v>1</v>
      </c>
      <c r="G27" s="116">
        <v>4</v>
      </c>
      <c r="H27" s="116">
        <v>1</v>
      </c>
      <c r="I27" s="116">
        <v>3</v>
      </c>
      <c r="J27" s="116">
        <v>3</v>
      </c>
      <c r="K27" s="116">
        <v>19</v>
      </c>
      <c r="L27" s="116">
        <v>0</v>
      </c>
      <c r="M27" s="116">
        <v>9</v>
      </c>
      <c r="N27" s="116">
        <v>0</v>
      </c>
      <c r="O27" s="116">
        <v>5</v>
      </c>
      <c r="P27" s="116">
        <v>2</v>
      </c>
      <c r="Q27" s="116">
        <v>6</v>
      </c>
      <c r="R27" s="116">
        <v>1</v>
      </c>
      <c r="S27" s="116">
        <v>17</v>
      </c>
    </row>
    <row r="28" spans="1:19" s="117" customFormat="1" ht="10.5" customHeight="1">
      <c r="A28" s="296"/>
      <c r="B28" s="115" t="s">
        <v>91</v>
      </c>
      <c r="C28" s="116">
        <v>145</v>
      </c>
      <c r="D28" s="116">
        <v>0</v>
      </c>
      <c r="E28" s="116">
        <v>6</v>
      </c>
      <c r="F28" s="116">
        <v>1</v>
      </c>
      <c r="G28" s="116">
        <v>10</v>
      </c>
      <c r="H28" s="116">
        <v>4</v>
      </c>
      <c r="I28" s="116">
        <v>5</v>
      </c>
      <c r="J28" s="116">
        <v>1</v>
      </c>
      <c r="K28" s="116">
        <v>31</v>
      </c>
      <c r="L28" s="116">
        <v>0</v>
      </c>
      <c r="M28" s="116">
        <v>5</v>
      </c>
      <c r="N28" s="116">
        <v>3</v>
      </c>
      <c r="O28" s="116">
        <v>6</v>
      </c>
      <c r="P28" s="116">
        <v>3</v>
      </c>
      <c r="Q28" s="116">
        <v>19</v>
      </c>
      <c r="R28" s="116">
        <v>2</v>
      </c>
      <c r="S28" s="116">
        <v>49</v>
      </c>
    </row>
    <row r="29" spans="1:19" s="117" customFormat="1" ht="10.5" customHeight="1">
      <c r="A29" s="300" t="s">
        <v>108</v>
      </c>
      <c r="B29" s="118" t="s">
        <v>38</v>
      </c>
      <c r="C29" s="119">
        <f aca="true" t="shared" si="0" ref="C29:S29">C24+C19+C14+C9+C4</f>
        <v>11940</v>
      </c>
      <c r="D29" s="119">
        <f t="shared" si="0"/>
        <v>0</v>
      </c>
      <c r="E29" s="119">
        <f t="shared" si="0"/>
        <v>542</v>
      </c>
      <c r="F29" s="119">
        <f t="shared" si="0"/>
        <v>389</v>
      </c>
      <c r="G29" s="119">
        <f t="shared" si="0"/>
        <v>778</v>
      </c>
      <c r="H29" s="119">
        <f t="shared" si="0"/>
        <v>130</v>
      </c>
      <c r="I29" s="119">
        <f t="shared" si="0"/>
        <v>459</v>
      </c>
      <c r="J29" s="119">
        <f t="shared" si="0"/>
        <v>135</v>
      </c>
      <c r="K29" s="119">
        <f t="shared" si="0"/>
        <v>1553</v>
      </c>
      <c r="L29" s="119">
        <f t="shared" si="0"/>
        <v>0</v>
      </c>
      <c r="M29" s="119">
        <f t="shared" si="0"/>
        <v>950</v>
      </c>
      <c r="N29" s="119">
        <f t="shared" si="0"/>
        <v>1233</v>
      </c>
      <c r="O29" s="119">
        <f t="shared" si="0"/>
        <v>1061</v>
      </c>
      <c r="P29" s="119">
        <f t="shared" si="0"/>
        <v>450</v>
      </c>
      <c r="Q29" s="119">
        <f t="shared" si="0"/>
        <v>1073</v>
      </c>
      <c r="R29" s="119">
        <f t="shared" si="0"/>
        <v>283</v>
      </c>
      <c r="S29" s="119">
        <f t="shared" si="0"/>
        <v>2904</v>
      </c>
    </row>
    <row r="30" spans="1:19" s="117" customFormat="1" ht="10.5" customHeight="1">
      <c r="A30" s="301"/>
      <c r="B30" s="118" t="s">
        <v>105</v>
      </c>
      <c r="C30" s="119">
        <f aca="true" t="shared" si="1" ref="C30:S30">C25+C20+C15+C10+C5</f>
        <v>0</v>
      </c>
      <c r="D30" s="119">
        <f t="shared" si="1"/>
        <v>0</v>
      </c>
      <c r="E30" s="119">
        <f t="shared" si="1"/>
        <v>0</v>
      </c>
      <c r="F30" s="119">
        <f t="shared" si="1"/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</row>
    <row r="31" spans="1:19" s="117" customFormat="1" ht="10.5" customHeight="1">
      <c r="A31" s="301"/>
      <c r="B31" s="118" t="s">
        <v>89</v>
      </c>
      <c r="C31" s="119">
        <f aca="true" t="shared" si="2" ref="C31:S31">C26+C21+C16+C11+C6</f>
        <v>11</v>
      </c>
      <c r="D31" s="119">
        <f t="shared" si="2"/>
        <v>0</v>
      </c>
      <c r="E31" s="119">
        <f t="shared" si="2"/>
        <v>1</v>
      </c>
      <c r="F31" s="119">
        <f t="shared" si="2"/>
        <v>0</v>
      </c>
      <c r="G31" s="119">
        <f t="shared" si="2"/>
        <v>0</v>
      </c>
      <c r="H31" s="119">
        <f t="shared" si="2"/>
        <v>1</v>
      </c>
      <c r="I31" s="119">
        <f t="shared" si="2"/>
        <v>0</v>
      </c>
      <c r="J31" s="119">
        <f t="shared" si="2"/>
        <v>0</v>
      </c>
      <c r="K31" s="119">
        <f t="shared" si="2"/>
        <v>1</v>
      </c>
      <c r="L31" s="119">
        <f t="shared" si="2"/>
        <v>0</v>
      </c>
      <c r="M31" s="119">
        <f t="shared" si="2"/>
        <v>0</v>
      </c>
      <c r="N31" s="119">
        <f t="shared" si="2"/>
        <v>0</v>
      </c>
      <c r="O31" s="119">
        <f t="shared" si="2"/>
        <v>1</v>
      </c>
      <c r="P31" s="119">
        <f t="shared" si="2"/>
        <v>1</v>
      </c>
      <c r="Q31" s="119">
        <f t="shared" si="2"/>
        <v>1</v>
      </c>
      <c r="R31" s="119">
        <f t="shared" si="2"/>
        <v>2</v>
      </c>
      <c r="S31" s="119">
        <f t="shared" si="2"/>
        <v>3</v>
      </c>
    </row>
    <row r="32" spans="1:19" s="117" customFormat="1" ht="10.5" customHeight="1">
      <c r="A32" s="301"/>
      <c r="B32" s="118" t="s">
        <v>90</v>
      </c>
      <c r="C32" s="119">
        <f aca="true" t="shared" si="3" ref="C32:S32">C27+C22+C17+C12+C7</f>
        <v>5492</v>
      </c>
      <c r="D32" s="119">
        <f t="shared" si="3"/>
        <v>0</v>
      </c>
      <c r="E32" s="119">
        <f t="shared" si="3"/>
        <v>307</v>
      </c>
      <c r="F32" s="119">
        <f t="shared" si="3"/>
        <v>239</v>
      </c>
      <c r="G32" s="119">
        <f t="shared" si="3"/>
        <v>433</v>
      </c>
      <c r="H32" s="119">
        <f t="shared" si="3"/>
        <v>59</v>
      </c>
      <c r="I32" s="119">
        <f t="shared" si="3"/>
        <v>159</v>
      </c>
      <c r="J32" s="119">
        <f t="shared" si="3"/>
        <v>73</v>
      </c>
      <c r="K32" s="119">
        <f t="shared" si="3"/>
        <v>498</v>
      </c>
      <c r="L32" s="119">
        <f t="shared" si="3"/>
        <v>0</v>
      </c>
      <c r="M32" s="119">
        <f t="shared" si="3"/>
        <v>602</v>
      </c>
      <c r="N32" s="119">
        <f t="shared" si="3"/>
        <v>878</v>
      </c>
      <c r="O32" s="119">
        <f t="shared" si="3"/>
        <v>648</v>
      </c>
      <c r="P32" s="119">
        <f t="shared" si="3"/>
        <v>160</v>
      </c>
      <c r="Q32" s="119">
        <f t="shared" si="3"/>
        <v>370</v>
      </c>
      <c r="R32" s="119">
        <f t="shared" si="3"/>
        <v>113</v>
      </c>
      <c r="S32" s="119">
        <f t="shared" si="3"/>
        <v>953</v>
      </c>
    </row>
    <row r="33" spans="1:19" s="117" customFormat="1" ht="10.5" customHeight="1">
      <c r="A33" s="302"/>
      <c r="B33" s="118" t="s">
        <v>91</v>
      </c>
      <c r="C33" s="119">
        <f aca="true" t="shared" si="4" ref="C33:S33">C28+C23+C18+C13+C8</f>
        <v>6437</v>
      </c>
      <c r="D33" s="119">
        <f t="shared" si="4"/>
        <v>0</v>
      </c>
      <c r="E33" s="119">
        <f t="shared" si="4"/>
        <v>234</v>
      </c>
      <c r="F33" s="119">
        <f t="shared" si="4"/>
        <v>150</v>
      </c>
      <c r="G33" s="119">
        <f t="shared" si="4"/>
        <v>345</v>
      </c>
      <c r="H33" s="119">
        <f t="shared" si="4"/>
        <v>70</v>
      </c>
      <c r="I33" s="119">
        <f t="shared" si="4"/>
        <v>300</v>
      </c>
      <c r="J33" s="119">
        <f t="shared" si="4"/>
        <v>62</v>
      </c>
      <c r="K33" s="119">
        <f t="shared" si="4"/>
        <v>1054</v>
      </c>
      <c r="L33" s="119">
        <f t="shared" si="4"/>
        <v>0</v>
      </c>
      <c r="M33" s="119">
        <f t="shared" si="4"/>
        <v>348</v>
      </c>
      <c r="N33" s="119">
        <f t="shared" si="4"/>
        <v>355</v>
      </c>
      <c r="O33" s="119">
        <f t="shared" si="4"/>
        <v>412</v>
      </c>
      <c r="P33" s="119">
        <f t="shared" si="4"/>
        <v>289</v>
      </c>
      <c r="Q33" s="119">
        <f t="shared" si="4"/>
        <v>702</v>
      </c>
      <c r="R33" s="119">
        <f t="shared" si="4"/>
        <v>168</v>
      </c>
      <c r="S33" s="119">
        <f t="shared" si="4"/>
        <v>1948</v>
      </c>
    </row>
    <row r="34" spans="1:19" s="117" customFormat="1" ht="10.5" customHeight="1">
      <c r="A34" s="294" t="s">
        <v>11</v>
      </c>
      <c r="B34" s="115" t="s">
        <v>38</v>
      </c>
      <c r="C34" s="116">
        <v>212</v>
      </c>
      <c r="D34" s="116">
        <v>0</v>
      </c>
      <c r="E34" s="116">
        <v>6</v>
      </c>
      <c r="F34" s="116">
        <v>5</v>
      </c>
      <c r="G34" s="116">
        <v>7</v>
      </c>
      <c r="H34" s="116">
        <v>7</v>
      </c>
      <c r="I34" s="116">
        <v>12</v>
      </c>
      <c r="J34" s="116">
        <v>6</v>
      </c>
      <c r="K34" s="116">
        <v>52</v>
      </c>
      <c r="L34" s="116">
        <v>0</v>
      </c>
      <c r="M34" s="116">
        <v>19</v>
      </c>
      <c r="N34" s="116">
        <v>5</v>
      </c>
      <c r="O34" s="116">
        <v>11</v>
      </c>
      <c r="P34" s="116">
        <v>3</v>
      </c>
      <c r="Q34" s="116">
        <v>9</v>
      </c>
      <c r="R34" s="116">
        <v>5</v>
      </c>
      <c r="S34" s="116">
        <v>65</v>
      </c>
    </row>
    <row r="35" spans="1:19" s="117" customFormat="1" ht="10.5" customHeight="1">
      <c r="A35" s="295"/>
      <c r="B35" s="115" t="s">
        <v>105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</row>
    <row r="36" spans="1:19" s="117" customFormat="1" ht="10.5" customHeight="1">
      <c r="A36" s="295"/>
      <c r="B36" s="115" t="s">
        <v>89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</row>
    <row r="37" spans="1:19" s="117" customFormat="1" ht="10.5" customHeight="1">
      <c r="A37" s="295"/>
      <c r="B37" s="115" t="s">
        <v>90</v>
      </c>
      <c r="C37" s="116">
        <v>85</v>
      </c>
      <c r="D37" s="116">
        <v>0</v>
      </c>
      <c r="E37" s="116">
        <v>1</v>
      </c>
      <c r="F37" s="116">
        <v>4</v>
      </c>
      <c r="G37" s="116">
        <v>1</v>
      </c>
      <c r="H37" s="116">
        <v>2</v>
      </c>
      <c r="I37" s="116">
        <v>6</v>
      </c>
      <c r="J37" s="116">
        <v>4</v>
      </c>
      <c r="K37" s="116">
        <v>21</v>
      </c>
      <c r="L37" s="116">
        <v>0</v>
      </c>
      <c r="M37" s="116">
        <v>9</v>
      </c>
      <c r="N37" s="116">
        <v>4</v>
      </c>
      <c r="O37" s="116">
        <v>5</v>
      </c>
      <c r="P37" s="116">
        <v>1</v>
      </c>
      <c r="Q37" s="116">
        <v>2</v>
      </c>
      <c r="R37" s="116">
        <v>1</v>
      </c>
      <c r="S37" s="116">
        <v>24</v>
      </c>
    </row>
    <row r="38" spans="1:19" s="117" customFormat="1" ht="10.5" customHeight="1">
      <c r="A38" s="296"/>
      <c r="B38" s="115" t="s">
        <v>91</v>
      </c>
      <c r="C38" s="116">
        <v>127</v>
      </c>
      <c r="D38" s="116">
        <v>0</v>
      </c>
      <c r="E38" s="116">
        <v>5</v>
      </c>
      <c r="F38" s="116">
        <v>1</v>
      </c>
      <c r="G38" s="116">
        <v>6</v>
      </c>
      <c r="H38" s="116">
        <v>5</v>
      </c>
      <c r="I38" s="116">
        <v>6</v>
      </c>
      <c r="J38" s="116">
        <v>2</v>
      </c>
      <c r="K38" s="116">
        <v>31</v>
      </c>
      <c r="L38" s="116">
        <v>0</v>
      </c>
      <c r="M38" s="116">
        <v>10</v>
      </c>
      <c r="N38" s="116">
        <v>1</v>
      </c>
      <c r="O38" s="116">
        <v>6</v>
      </c>
      <c r="P38" s="116">
        <v>2</v>
      </c>
      <c r="Q38" s="116">
        <v>7</v>
      </c>
      <c r="R38" s="116">
        <v>4</v>
      </c>
      <c r="S38" s="116">
        <v>41</v>
      </c>
    </row>
    <row r="39" spans="1:19" s="117" customFormat="1" ht="10.5" customHeight="1">
      <c r="A39" s="294" t="s">
        <v>12</v>
      </c>
      <c r="B39" s="115" t="s">
        <v>38</v>
      </c>
      <c r="C39" s="116">
        <v>46</v>
      </c>
      <c r="D39" s="116">
        <v>0</v>
      </c>
      <c r="E39" s="116">
        <v>3</v>
      </c>
      <c r="F39" s="116">
        <v>0</v>
      </c>
      <c r="G39" s="116">
        <v>0</v>
      </c>
      <c r="H39" s="116">
        <v>2</v>
      </c>
      <c r="I39" s="116">
        <v>3</v>
      </c>
      <c r="J39" s="116">
        <v>1</v>
      </c>
      <c r="K39" s="116">
        <v>15</v>
      </c>
      <c r="L39" s="116">
        <v>0</v>
      </c>
      <c r="M39" s="116">
        <v>0</v>
      </c>
      <c r="N39" s="116">
        <v>0</v>
      </c>
      <c r="O39" s="116">
        <v>1</v>
      </c>
      <c r="P39" s="116">
        <v>0</v>
      </c>
      <c r="Q39" s="116">
        <v>3</v>
      </c>
      <c r="R39" s="116">
        <v>0</v>
      </c>
      <c r="S39" s="116">
        <v>18</v>
      </c>
    </row>
    <row r="40" spans="1:19" s="117" customFormat="1" ht="10.5" customHeight="1">
      <c r="A40" s="295"/>
      <c r="B40" s="115" t="s">
        <v>105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</row>
    <row r="41" spans="1:19" s="117" customFormat="1" ht="10.5" customHeight="1">
      <c r="A41" s="295"/>
      <c r="B41" s="115" t="s">
        <v>89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</row>
    <row r="42" spans="1:19" s="117" customFormat="1" ht="10.5" customHeight="1">
      <c r="A42" s="295"/>
      <c r="B42" s="115" t="s">
        <v>90</v>
      </c>
      <c r="C42" s="116">
        <v>13</v>
      </c>
      <c r="D42" s="116">
        <v>0</v>
      </c>
      <c r="E42" s="116">
        <v>2</v>
      </c>
      <c r="F42" s="116">
        <v>0</v>
      </c>
      <c r="G42" s="116">
        <v>0</v>
      </c>
      <c r="H42" s="116">
        <v>1</v>
      </c>
      <c r="I42" s="116">
        <v>1</v>
      </c>
      <c r="J42" s="116">
        <v>0</v>
      </c>
      <c r="K42" s="116">
        <v>3</v>
      </c>
      <c r="L42" s="116">
        <v>0</v>
      </c>
      <c r="M42" s="116">
        <v>0</v>
      </c>
      <c r="N42" s="116">
        <v>0</v>
      </c>
      <c r="O42" s="116">
        <v>1</v>
      </c>
      <c r="P42" s="116">
        <v>0</v>
      </c>
      <c r="Q42" s="116">
        <v>0</v>
      </c>
      <c r="R42" s="116">
        <v>0</v>
      </c>
      <c r="S42" s="116">
        <v>5</v>
      </c>
    </row>
    <row r="43" spans="1:19" s="117" customFormat="1" ht="10.5" customHeight="1">
      <c r="A43" s="296"/>
      <c r="B43" s="115" t="s">
        <v>91</v>
      </c>
      <c r="C43" s="116">
        <v>33</v>
      </c>
      <c r="D43" s="116">
        <v>0</v>
      </c>
      <c r="E43" s="116">
        <v>1</v>
      </c>
      <c r="F43" s="116">
        <v>0</v>
      </c>
      <c r="G43" s="116">
        <v>0</v>
      </c>
      <c r="H43" s="116">
        <v>1</v>
      </c>
      <c r="I43" s="116">
        <v>2</v>
      </c>
      <c r="J43" s="116">
        <v>1</v>
      </c>
      <c r="K43" s="116">
        <v>12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3</v>
      </c>
      <c r="R43" s="116">
        <v>0</v>
      </c>
      <c r="S43" s="116">
        <v>13</v>
      </c>
    </row>
    <row r="44" spans="1:20" s="117" customFormat="1" ht="10.5" customHeight="1">
      <c r="A44" s="300" t="s">
        <v>109</v>
      </c>
      <c r="B44" s="118" t="s">
        <v>38</v>
      </c>
      <c r="C44" s="119">
        <f aca="true" t="shared" si="5" ref="C44:S44">C39+C34</f>
        <v>258</v>
      </c>
      <c r="D44" s="119">
        <f t="shared" si="5"/>
        <v>0</v>
      </c>
      <c r="E44" s="119">
        <f t="shared" si="5"/>
        <v>9</v>
      </c>
      <c r="F44" s="119">
        <f t="shared" si="5"/>
        <v>5</v>
      </c>
      <c r="G44" s="119">
        <f t="shared" si="5"/>
        <v>7</v>
      </c>
      <c r="H44" s="119">
        <f t="shared" si="5"/>
        <v>9</v>
      </c>
      <c r="I44" s="119">
        <f t="shared" si="5"/>
        <v>15</v>
      </c>
      <c r="J44" s="119">
        <f t="shared" si="5"/>
        <v>7</v>
      </c>
      <c r="K44" s="119">
        <f t="shared" si="5"/>
        <v>67</v>
      </c>
      <c r="L44" s="119">
        <f t="shared" si="5"/>
        <v>0</v>
      </c>
      <c r="M44" s="119">
        <f t="shared" si="5"/>
        <v>19</v>
      </c>
      <c r="N44" s="119">
        <f t="shared" si="5"/>
        <v>5</v>
      </c>
      <c r="O44" s="119">
        <f t="shared" si="5"/>
        <v>12</v>
      </c>
      <c r="P44" s="119">
        <f t="shared" si="5"/>
        <v>3</v>
      </c>
      <c r="Q44" s="119">
        <f t="shared" si="5"/>
        <v>12</v>
      </c>
      <c r="R44" s="119">
        <f t="shared" si="5"/>
        <v>5</v>
      </c>
      <c r="S44" s="119">
        <f t="shared" si="5"/>
        <v>83</v>
      </c>
      <c r="T44" s="120"/>
    </row>
    <row r="45" spans="1:20" s="117" customFormat="1" ht="10.5" customHeight="1">
      <c r="A45" s="301"/>
      <c r="B45" s="118" t="s">
        <v>105</v>
      </c>
      <c r="C45" s="119">
        <f aca="true" t="shared" si="6" ref="C45:S45">C40+C35</f>
        <v>0</v>
      </c>
      <c r="D45" s="119">
        <f t="shared" si="6"/>
        <v>0</v>
      </c>
      <c r="E45" s="119">
        <f t="shared" si="6"/>
        <v>0</v>
      </c>
      <c r="F45" s="119">
        <f t="shared" si="6"/>
        <v>0</v>
      </c>
      <c r="G45" s="119">
        <f t="shared" si="6"/>
        <v>0</v>
      </c>
      <c r="H45" s="119">
        <f t="shared" si="6"/>
        <v>0</v>
      </c>
      <c r="I45" s="119">
        <f t="shared" si="6"/>
        <v>0</v>
      </c>
      <c r="J45" s="119">
        <f t="shared" si="6"/>
        <v>0</v>
      </c>
      <c r="K45" s="119">
        <f t="shared" si="6"/>
        <v>0</v>
      </c>
      <c r="L45" s="119">
        <f t="shared" si="6"/>
        <v>0</v>
      </c>
      <c r="M45" s="119">
        <f t="shared" si="6"/>
        <v>0</v>
      </c>
      <c r="N45" s="119">
        <f t="shared" si="6"/>
        <v>0</v>
      </c>
      <c r="O45" s="119">
        <f t="shared" si="6"/>
        <v>0</v>
      </c>
      <c r="P45" s="119">
        <f t="shared" si="6"/>
        <v>0</v>
      </c>
      <c r="Q45" s="119">
        <f t="shared" si="6"/>
        <v>0</v>
      </c>
      <c r="R45" s="119">
        <f t="shared" si="6"/>
        <v>0</v>
      </c>
      <c r="S45" s="119">
        <f t="shared" si="6"/>
        <v>0</v>
      </c>
      <c r="T45" s="120"/>
    </row>
    <row r="46" spans="1:20" s="117" customFormat="1" ht="10.5" customHeight="1">
      <c r="A46" s="301"/>
      <c r="B46" s="118" t="s">
        <v>89</v>
      </c>
      <c r="C46" s="119">
        <f aca="true" t="shared" si="7" ref="C46:S46">C41+C36</f>
        <v>0</v>
      </c>
      <c r="D46" s="119">
        <f t="shared" si="7"/>
        <v>0</v>
      </c>
      <c r="E46" s="119">
        <f t="shared" si="7"/>
        <v>0</v>
      </c>
      <c r="F46" s="119">
        <f t="shared" si="7"/>
        <v>0</v>
      </c>
      <c r="G46" s="119">
        <f t="shared" si="7"/>
        <v>0</v>
      </c>
      <c r="H46" s="119">
        <f t="shared" si="7"/>
        <v>0</v>
      </c>
      <c r="I46" s="119">
        <f t="shared" si="7"/>
        <v>0</v>
      </c>
      <c r="J46" s="119">
        <f t="shared" si="7"/>
        <v>0</v>
      </c>
      <c r="K46" s="119">
        <f t="shared" si="7"/>
        <v>0</v>
      </c>
      <c r="L46" s="119">
        <f t="shared" si="7"/>
        <v>0</v>
      </c>
      <c r="M46" s="119">
        <f t="shared" si="7"/>
        <v>0</v>
      </c>
      <c r="N46" s="119">
        <f t="shared" si="7"/>
        <v>0</v>
      </c>
      <c r="O46" s="119">
        <f t="shared" si="7"/>
        <v>0</v>
      </c>
      <c r="P46" s="119">
        <f t="shared" si="7"/>
        <v>0</v>
      </c>
      <c r="Q46" s="119">
        <f t="shared" si="7"/>
        <v>0</v>
      </c>
      <c r="R46" s="119">
        <f t="shared" si="7"/>
        <v>0</v>
      </c>
      <c r="S46" s="119">
        <f t="shared" si="7"/>
        <v>0</v>
      </c>
      <c r="T46" s="120"/>
    </row>
    <row r="47" spans="1:20" s="117" customFormat="1" ht="10.5" customHeight="1">
      <c r="A47" s="301"/>
      <c r="B47" s="118" t="s">
        <v>90</v>
      </c>
      <c r="C47" s="119">
        <f aca="true" t="shared" si="8" ref="C47:S47">C42+C37</f>
        <v>98</v>
      </c>
      <c r="D47" s="119">
        <f t="shared" si="8"/>
        <v>0</v>
      </c>
      <c r="E47" s="119">
        <f t="shared" si="8"/>
        <v>3</v>
      </c>
      <c r="F47" s="119">
        <f t="shared" si="8"/>
        <v>4</v>
      </c>
      <c r="G47" s="119">
        <f t="shared" si="8"/>
        <v>1</v>
      </c>
      <c r="H47" s="119">
        <f t="shared" si="8"/>
        <v>3</v>
      </c>
      <c r="I47" s="119">
        <f t="shared" si="8"/>
        <v>7</v>
      </c>
      <c r="J47" s="119">
        <f t="shared" si="8"/>
        <v>4</v>
      </c>
      <c r="K47" s="119">
        <f t="shared" si="8"/>
        <v>24</v>
      </c>
      <c r="L47" s="119">
        <f t="shared" si="8"/>
        <v>0</v>
      </c>
      <c r="M47" s="119">
        <f t="shared" si="8"/>
        <v>9</v>
      </c>
      <c r="N47" s="119">
        <f t="shared" si="8"/>
        <v>4</v>
      </c>
      <c r="O47" s="119">
        <f t="shared" si="8"/>
        <v>6</v>
      </c>
      <c r="P47" s="119">
        <f t="shared" si="8"/>
        <v>1</v>
      </c>
      <c r="Q47" s="119">
        <f t="shared" si="8"/>
        <v>2</v>
      </c>
      <c r="R47" s="119">
        <f t="shared" si="8"/>
        <v>1</v>
      </c>
      <c r="S47" s="119">
        <f t="shared" si="8"/>
        <v>29</v>
      </c>
      <c r="T47" s="120"/>
    </row>
    <row r="48" spans="1:19" s="117" customFormat="1" ht="10.5" customHeight="1">
      <c r="A48" s="302"/>
      <c r="B48" s="118" t="s">
        <v>91</v>
      </c>
      <c r="C48" s="119">
        <f aca="true" t="shared" si="9" ref="C48:S48">C43+C38</f>
        <v>160</v>
      </c>
      <c r="D48" s="119">
        <f t="shared" si="9"/>
        <v>0</v>
      </c>
      <c r="E48" s="119">
        <f t="shared" si="9"/>
        <v>6</v>
      </c>
      <c r="F48" s="119">
        <f t="shared" si="9"/>
        <v>1</v>
      </c>
      <c r="G48" s="119">
        <f t="shared" si="9"/>
        <v>6</v>
      </c>
      <c r="H48" s="119">
        <f t="shared" si="9"/>
        <v>6</v>
      </c>
      <c r="I48" s="119">
        <f t="shared" si="9"/>
        <v>8</v>
      </c>
      <c r="J48" s="119">
        <f t="shared" si="9"/>
        <v>3</v>
      </c>
      <c r="K48" s="119">
        <f t="shared" si="9"/>
        <v>43</v>
      </c>
      <c r="L48" s="119">
        <f t="shared" si="9"/>
        <v>0</v>
      </c>
      <c r="M48" s="119">
        <f t="shared" si="9"/>
        <v>10</v>
      </c>
      <c r="N48" s="119">
        <f t="shared" si="9"/>
        <v>1</v>
      </c>
      <c r="O48" s="119">
        <f t="shared" si="9"/>
        <v>6</v>
      </c>
      <c r="P48" s="119">
        <f t="shared" si="9"/>
        <v>2</v>
      </c>
      <c r="Q48" s="119">
        <f t="shared" si="9"/>
        <v>10</v>
      </c>
      <c r="R48" s="119">
        <f t="shared" si="9"/>
        <v>4</v>
      </c>
      <c r="S48" s="119">
        <f t="shared" si="9"/>
        <v>54</v>
      </c>
    </row>
    <row r="49" spans="1:19" s="117" customFormat="1" ht="10.5" customHeight="1">
      <c r="A49" s="294" t="s">
        <v>58</v>
      </c>
      <c r="B49" s="115" t="s">
        <v>38</v>
      </c>
      <c r="C49" s="116">
        <v>8</v>
      </c>
      <c r="D49" s="116">
        <v>0</v>
      </c>
      <c r="E49" s="116">
        <v>2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2</v>
      </c>
      <c r="L49" s="116">
        <v>0</v>
      </c>
      <c r="M49" s="116">
        <v>1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3</v>
      </c>
    </row>
    <row r="50" spans="1:19" s="117" customFormat="1" ht="10.5" customHeight="1">
      <c r="A50" s="295"/>
      <c r="B50" s="115" t="s">
        <v>105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</row>
    <row r="51" spans="1:19" s="117" customFormat="1" ht="10.5" customHeight="1">
      <c r="A51" s="295"/>
      <c r="B51" s="115" t="s">
        <v>89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</row>
    <row r="52" spans="1:19" s="117" customFormat="1" ht="10.5" customHeight="1">
      <c r="A52" s="295"/>
      <c r="B52" s="115" t="s">
        <v>90</v>
      </c>
      <c r="C52" s="116">
        <v>2</v>
      </c>
      <c r="D52" s="116">
        <v>0</v>
      </c>
      <c r="E52" s="116">
        <v>1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1</v>
      </c>
    </row>
    <row r="53" spans="1:19" s="117" customFormat="1" ht="10.5" customHeight="1">
      <c r="A53" s="296"/>
      <c r="B53" s="115" t="s">
        <v>91</v>
      </c>
      <c r="C53" s="116">
        <v>6</v>
      </c>
      <c r="D53" s="116">
        <v>0</v>
      </c>
      <c r="E53" s="116">
        <v>1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2</v>
      </c>
      <c r="L53" s="116">
        <v>0</v>
      </c>
      <c r="M53" s="116">
        <v>1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2</v>
      </c>
    </row>
    <row r="54" spans="1:19" s="117" customFormat="1" ht="10.5" customHeight="1">
      <c r="A54" s="294" t="s">
        <v>110</v>
      </c>
      <c r="B54" s="115" t="s">
        <v>38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</row>
    <row r="55" spans="1:19" s="117" customFormat="1" ht="10.5" customHeight="1">
      <c r="A55" s="295"/>
      <c r="B55" s="115" t="s">
        <v>105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</row>
    <row r="56" spans="1:19" s="117" customFormat="1" ht="10.5" customHeight="1">
      <c r="A56" s="295"/>
      <c r="B56" s="115" t="s">
        <v>89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</row>
    <row r="57" spans="1:19" s="117" customFormat="1" ht="10.5" customHeight="1">
      <c r="A57" s="295"/>
      <c r="B57" s="115" t="s">
        <v>90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</row>
    <row r="58" spans="1:19" s="117" customFormat="1" ht="10.5" customHeight="1">
      <c r="A58" s="296"/>
      <c r="B58" s="115" t="s">
        <v>91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</row>
    <row r="59" spans="1:20" s="121" customFormat="1" ht="10.5" customHeight="1">
      <c r="A59" s="300" t="s">
        <v>111</v>
      </c>
      <c r="B59" s="118" t="s">
        <v>38</v>
      </c>
      <c r="C59" s="119">
        <f aca="true" t="shared" si="10" ref="C59:S59">C54+C49</f>
        <v>8</v>
      </c>
      <c r="D59" s="119">
        <f t="shared" si="10"/>
        <v>0</v>
      </c>
      <c r="E59" s="119">
        <f t="shared" si="10"/>
        <v>2</v>
      </c>
      <c r="F59" s="119">
        <f t="shared" si="10"/>
        <v>0</v>
      </c>
      <c r="G59" s="119">
        <f t="shared" si="10"/>
        <v>0</v>
      </c>
      <c r="H59" s="119">
        <f t="shared" si="10"/>
        <v>0</v>
      </c>
      <c r="I59" s="119">
        <f t="shared" si="10"/>
        <v>0</v>
      </c>
      <c r="J59" s="119">
        <f t="shared" si="10"/>
        <v>0</v>
      </c>
      <c r="K59" s="119">
        <f t="shared" si="10"/>
        <v>2</v>
      </c>
      <c r="L59" s="119">
        <f t="shared" si="10"/>
        <v>0</v>
      </c>
      <c r="M59" s="119">
        <f t="shared" si="10"/>
        <v>1</v>
      </c>
      <c r="N59" s="119">
        <f t="shared" si="10"/>
        <v>0</v>
      </c>
      <c r="O59" s="119">
        <f t="shared" si="10"/>
        <v>0</v>
      </c>
      <c r="P59" s="119">
        <f t="shared" si="10"/>
        <v>0</v>
      </c>
      <c r="Q59" s="119">
        <f t="shared" si="10"/>
        <v>0</v>
      </c>
      <c r="R59" s="119">
        <f t="shared" si="10"/>
        <v>0</v>
      </c>
      <c r="S59" s="119">
        <f t="shared" si="10"/>
        <v>3</v>
      </c>
      <c r="T59" s="120"/>
    </row>
    <row r="60" spans="1:20" s="121" customFormat="1" ht="10.5" customHeight="1">
      <c r="A60" s="301"/>
      <c r="B60" s="118" t="s">
        <v>105</v>
      </c>
      <c r="C60" s="119">
        <f aca="true" t="shared" si="11" ref="C60:S60">C55+C50</f>
        <v>0</v>
      </c>
      <c r="D60" s="119">
        <f t="shared" si="11"/>
        <v>0</v>
      </c>
      <c r="E60" s="119">
        <f t="shared" si="11"/>
        <v>0</v>
      </c>
      <c r="F60" s="119">
        <f t="shared" si="11"/>
        <v>0</v>
      </c>
      <c r="G60" s="119">
        <f t="shared" si="11"/>
        <v>0</v>
      </c>
      <c r="H60" s="119">
        <f t="shared" si="11"/>
        <v>0</v>
      </c>
      <c r="I60" s="119">
        <f t="shared" si="11"/>
        <v>0</v>
      </c>
      <c r="J60" s="119">
        <f t="shared" si="11"/>
        <v>0</v>
      </c>
      <c r="K60" s="119">
        <f t="shared" si="11"/>
        <v>0</v>
      </c>
      <c r="L60" s="119">
        <f t="shared" si="11"/>
        <v>0</v>
      </c>
      <c r="M60" s="119">
        <f t="shared" si="11"/>
        <v>0</v>
      </c>
      <c r="N60" s="119">
        <f t="shared" si="11"/>
        <v>0</v>
      </c>
      <c r="O60" s="119">
        <f t="shared" si="11"/>
        <v>0</v>
      </c>
      <c r="P60" s="119">
        <f t="shared" si="11"/>
        <v>0</v>
      </c>
      <c r="Q60" s="119">
        <f t="shared" si="11"/>
        <v>0</v>
      </c>
      <c r="R60" s="119">
        <f t="shared" si="11"/>
        <v>0</v>
      </c>
      <c r="S60" s="119">
        <f t="shared" si="11"/>
        <v>0</v>
      </c>
      <c r="T60" s="120"/>
    </row>
    <row r="61" spans="1:20" s="121" customFormat="1" ht="10.5" customHeight="1">
      <c r="A61" s="301"/>
      <c r="B61" s="118" t="s">
        <v>89</v>
      </c>
      <c r="C61" s="119">
        <f aca="true" t="shared" si="12" ref="C61:S61">C56+C51</f>
        <v>0</v>
      </c>
      <c r="D61" s="119">
        <f t="shared" si="12"/>
        <v>0</v>
      </c>
      <c r="E61" s="119">
        <f t="shared" si="12"/>
        <v>0</v>
      </c>
      <c r="F61" s="119">
        <f t="shared" si="12"/>
        <v>0</v>
      </c>
      <c r="G61" s="119">
        <f t="shared" si="12"/>
        <v>0</v>
      </c>
      <c r="H61" s="119">
        <f t="shared" si="12"/>
        <v>0</v>
      </c>
      <c r="I61" s="119">
        <f t="shared" si="12"/>
        <v>0</v>
      </c>
      <c r="J61" s="119">
        <f t="shared" si="12"/>
        <v>0</v>
      </c>
      <c r="K61" s="119">
        <f t="shared" si="12"/>
        <v>0</v>
      </c>
      <c r="L61" s="119">
        <f t="shared" si="12"/>
        <v>0</v>
      </c>
      <c r="M61" s="119">
        <f t="shared" si="12"/>
        <v>0</v>
      </c>
      <c r="N61" s="119">
        <f t="shared" si="12"/>
        <v>0</v>
      </c>
      <c r="O61" s="119">
        <f t="shared" si="12"/>
        <v>0</v>
      </c>
      <c r="P61" s="119">
        <f t="shared" si="12"/>
        <v>0</v>
      </c>
      <c r="Q61" s="119">
        <f t="shared" si="12"/>
        <v>0</v>
      </c>
      <c r="R61" s="119">
        <f t="shared" si="12"/>
        <v>0</v>
      </c>
      <c r="S61" s="119">
        <f t="shared" si="12"/>
        <v>0</v>
      </c>
      <c r="T61" s="120"/>
    </row>
    <row r="62" spans="1:20" s="121" customFormat="1" ht="10.5" customHeight="1">
      <c r="A62" s="301"/>
      <c r="B62" s="118" t="s">
        <v>90</v>
      </c>
      <c r="C62" s="119">
        <f aca="true" t="shared" si="13" ref="C62:S62">C57+C52</f>
        <v>2</v>
      </c>
      <c r="D62" s="119">
        <f t="shared" si="13"/>
        <v>0</v>
      </c>
      <c r="E62" s="119">
        <f t="shared" si="13"/>
        <v>1</v>
      </c>
      <c r="F62" s="119">
        <f t="shared" si="13"/>
        <v>0</v>
      </c>
      <c r="G62" s="119">
        <f t="shared" si="13"/>
        <v>0</v>
      </c>
      <c r="H62" s="119">
        <f t="shared" si="13"/>
        <v>0</v>
      </c>
      <c r="I62" s="119">
        <f t="shared" si="13"/>
        <v>0</v>
      </c>
      <c r="J62" s="119">
        <f t="shared" si="13"/>
        <v>0</v>
      </c>
      <c r="K62" s="119">
        <f t="shared" si="13"/>
        <v>0</v>
      </c>
      <c r="L62" s="119">
        <f t="shared" si="13"/>
        <v>0</v>
      </c>
      <c r="M62" s="119">
        <f t="shared" si="13"/>
        <v>0</v>
      </c>
      <c r="N62" s="119">
        <f t="shared" si="13"/>
        <v>0</v>
      </c>
      <c r="O62" s="119">
        <f t="shared" si="13"/>
        <v>0</v>
      </c>
      <c r="P62" s="119">
        <f t="shared" si="13"/>
        <v>0</v>
      </c>
      <c r="Q62" s="119">
        <f t="shared" si="13"/>
        <v>0</v>
      </c>
      <c r="R62" s="119">
        <f t="shared" si="13"/>
        <v>0</v>
      </c>
      <c r="S62" s="119">
        <f t="shared" si="13"/>
        <v>1</v>
      </c>
      <c r="T62" s="120"/>
    </row>
    <row r="63" spans="1:20" s="121" customFormat="1" ht="10.5" customHeight="1">
      <c r="A63" s="302"/>
      <c r="B63" s="118" t="s">
        <v>91</v>
      </c>
      <c r="C63" s="119">
        <f aca="true" t="shared" si="14" ref="C63:S63">C58+C53</f>
        <v>6</v>
      </c>
      <c r="D63" s="119">
        <f t="shared" si="14"/>
        <v>0</v>
      </c>
      <c r="E63" s="119">
        <f t="shared" si="14"/>
        <v>1</v>
      </c>
      <c r="F63" s="119">
        <f t="shared" si="14"/>
        <v>0</v>
      </c>
      <c r="G63" s="119">
        <f t="shared" si="14"/>
        <v>0</v>
      </c>
      <c r="H63" s="119">
        <f t="shared" si="14"/>
        <v>0</v>
      </c>
      <c r="I63" s="119">
        <f t="shared" si="14"/>
        <v>0</v>
      </c>
      <c r="J63" s="119">
        <f t="shared" si="14"/>
        <v>0</v>
      </c>
      <c r="K63" s="119">
        <f t="shared" si="14"/>
        <v>2</v>
      </c>
      <c r="L63" s="119">
        <f t="shared" si="14"/>
        <v>0</v>
      </c>
      <c r="M63" s="119">
        <f t="shared" si="14"/>
        <v>1</v>
      </c>
      <c r="N63" s="119">
        <f t="shared" si="14"/>
        <v>0</v>
      </c>
      <c r="O63" s="119">
        <f t="shared" si="14"/>
        <v>0</v>
      </c>
      <c r="P63" s="119">
        <f t="shared" si="14"/>
        <v>0</v>
      </c>
      <c r="Q63" s="119">
        <f t="shared" si="14"/>
        <v>0</v>
      </c>
      <c r="R63" s="119">
        <f t="shared" si="14"/>
        <v>0</v>
      </c>
      <c r="S63" s="119">
        <f t="shared" si="14"/>
        <v>2</v>
      </c>
      <c r="T63" s="120"/>
    </row>
    <row r="64" spans="1:19" s="117" customFormat="1" ht="10.5" customHeight="1">
      <c r="A64" s="303" t="s">
        <v>38</v>
      </c>
      <c r="B64" s="159" t="s">
        <v>38</v>
      </c>
      <c r="C64" s="123">
        <f aca="true" t="shared" si="15" ref="C64:S64">C59+C44+C29</f>
        <v>12206</v>
      </c>
      <c r="D64" s="123">
        <f t="shared" si="15"/>
        <v>0</v>
      </c>
      <c r="E64" s="123">
        <f t="shared" si="15"/>
        <v>553</v>
      </c>
      <c r="F64" s="123">
        <f t="shared" si="15"/>
        <v>394</v>
      </c>
      <c r="G64" s="123">
        <f t="shared" si="15"/>
        <v>785</v>
      </c>
      <c r="H64" s="123">
        <f t="shared" si="15"/>
        <v>139</v>
      </c>
      <c r="I64" s="123">
        <f t="shared" si="15"/>
        <v>474</v>
      </c>
      <c r="J64" s="123">
        <f t="shared" si="15"/>
        <v>142</v>
      </c>
      <c r="K64" s="123">
        <f t="shared" si="15"/>
        <v>1622</v>
      </c>
      <c r="L64" s="123">
        <f t="shared" si="15"/>
        <v>0</v>
      </c>
      <c r="M64" s="123">
        <f t="shared" si="15"/>
        <v>970</v>
      </c>
      <c r="N64" s="123">
        <f t="shared" si="15"/>
        <v>1238</v>
      </c>
      <c r="O64" s="123">
        <f t="shared" si="15"/>
        <v>1073</v>
      </c>
      <c r="P64" s="123">
        <f t="shared" si="15"/>
        <v>453</v>
      </c>
      <c r="Q64" s="123">
        <f t="shared" si="15"/>
        <v>1085</v>
      </c>
      <c r="R64" s="123">
        <f t="shared" si="15"/>
        <v>288</v>
      </c>
      <c r="S64" s="123">
        <f t="shared" si="15"/>
        <v>2990</v>
      </c>
    </row>
    <row r="65" spans="1:19" s="117" customFormat="1" ht="10.5" customHeight="1">
      <c r="A65" s="304"/>
      <c r="B65" s="159" t="s">
        <v>105</v>
      </c>
      <c r="C65" s="123">
        <f aca="true" t="shared" si="16" ref="C65:S65">C60+C45+C30</f>
        <v>0</v>
      </c>
      <c r="D65" s="123">
        <f t="shared" si="16"/>
        <v>0</v>
      </c>
      <c r="E65" s="123">
        <f t="shared" si="16"/>
        <v>0</v>
      </c>
      <c r="F65" s="123">
        <f t="shared" si="16"/>
        <v>0</v>
      </c>
      <c r="G65" s="123">
        <f t="shared" si="16"/>
        <v>0</v>
      </c>
      <c r="H65" s="123">
        <f t="shared" si="16"/>
        <v>0</v>
      </c>
      <c r="I65" s="123">
        <f t="shared" si="16"/>
        <v>0</v>
      </c>
      <c r="J65" s="123">
        <f t="shared" si="16"/>
        <v>0</v>
      </c>
      <c r="K65" s="123">
        <f t="shared" si="16"/>
        <v>0</v>
      </c>
      <c r="L65" s="123">
        <f t="shared" si="16"/>
        <v>0</v>
      </c>
      <c r="M65" s="123">
        <f t="shared" si="16"/>
        <v>0</v>
      </c>
      <c r="N65" s="123">
        <f t="shared" si="16"/>
        <v>0</v>
      </c>
      <c r="O65" s="123">
        <f t="shared" si="16"/>
        <v>0</v>
      </c>
      <c r="P65" s="123">
        <f t="shared" si="16"/>
        <v>0</v>
      </c>
      <c r="Q65" s="123">
        <f t="shared" si="16"/>
        <v>0</v>
      </c>
      <c r="R65" s="123">
        <f t="shared" si="16"/>
        <v>0</v>
      </c>
      <c r="S65" s="123">
        <f t="shared" si="16"/>
        <v>0</v>
      </c>
    </row>
    <row r="66" spans="1:19" s="117" customFormat="1" ht="10.5" customHeight="1">
      <c r="A66" s="304"/>
      <c r="B66" s="159" t="s">
        <v>89</v>
      </c>
      <c r="C66" s="123">
        <f aca="true" t="shared" si="17" ref="C66:S66">C61+C46+C31</f>
        <v>11</v>
      </c>
      <c r="D66" s="123">
        <f t="shared" si="17"/>
        <v>0</v>
      </c>
      <c r="E66" s="123">
        <f t="shared" si="17"/>
        <v>1</v>
      </c>
      <c r="F66" s="123">
        <f t="shared" si="17"/>
        <v>0</v>
      </c>
      <c r="G66" s="123">
        <f t="shared" si="17"/>
        <v>0</v>
      </c>
      <c r="H66" s="123">
        <f t="shared" si="17"/>
        <v>1</v>
      </c>
      <c r="I66" s="123">
        <f t="shared" si="17"/>
        <v>0</v>
      </c>
      <c r="J66" s="123">
        <f t="shared" si="17"/>
        <v>0</v>
      </c>
      <c r="K66" s="123">
        <f t="shared" si="17"/>
        <v>1</v>
      </c>
      <c r="L66" s="123">
        <f t="shared" si="17"/>
        <v>0</v>
      </c>
      <c r="M66" s="123">
        <f t="shared" si="17"/>
        <v>0</v>
      </c>
      <c r="N66" s="123">
        <f t="shared" si="17"/>
        <v>0</v>
      </c>
      <c r="O66" s="123">
        <f t="shared" si="17"/>
        <v>1</v>
      </c>
      <c r="P66" s="123">
        <f t="shared" si="17"/>
        <v>1</v>
      </c>
      <c r="Q66" s="123">
        <f t="shared" si="17"/>
        <v>1</v>
      </c>
      <c r="R66" s="123">
        <f t="shared" si="17"/>
        <v>2</v>
      </c>
      <c r="S66" s="123">
        <f t="shared" si="17"/>
        <v>3</v>
      </c>
    </row>
    <row r="67" spans="1:19" s="117" customFormat="1" ht="10.5" customHeight="1">
      <c r="A67" s="304"/>
      <c r="B67" s="159" t="s">
        <v>90</v>
      </c>
      <c r="C67" s="123">
        <f aca="true" t="shared" si="18" ref="C67:S67">C62+C47+C32</f>
        <v>5592</v>
      </c>
      <c r="D67" s="123">
        <f t="shared" si="18"/>
        <v>0</v>
      </c>
      <c r="E67" s="123">
        <f t="shared" si="18"/>
        <v>311</v>
      </c>
      <c r="F67" s="123">
        <f t="shared" si="18"/>
        <v>243</v>
      </c>
      <c r="G67" s="123">
        <f t="shared" si="18"/>
        <v>434</v>
      </c>
      <c r="H67" s="123">
        <f t="shared" si="18"/>
        <v>62</v>
      </c>
      <c r="I67" s="123">
        <f t="shared" si="18"/>
        <v>166</v>
      </c>
      <c r="J67" s="123">
        <f t="shared" si="18"/>
        <v>77</v>
      </c>
      <c r="K67" s="123">
        <f t="shared" si="18"/>
        <v>522</v>
      </c>
      <c r="L67" s="123">
        <f t="shared" si="18"/>
        <v>0</v>
      </c>
      <c r="M67" s="123">
        <f t="shared" si="18"/>
        <v>611</v>
      </c>
      <c r="N67" s="123">
        <f t="shared" si="18"/>
        <v>882</v>
      </c>
      <c r="O67" s="123">
        <f t="shared" si="18"/>
        <v>654</v>
      </c>
      <c r="P67" s="123">
        <f t="shared" si="18"/>
        <v>161</v>
      </c>
      <c r="Q67" s="123">
        <f t="shared" si="18"/>
        <v>372</v>
      </c>
      <c r="R67" s="123">
        <f t="shared" si="18"/>
        <v>114</v>
      </c>
      <c r="S67" s="123">
        <f t="shared" si="18"/>
        <v>983</v>
      </c>
    </row>
    <row r="68" spans="1:19" s="117" customFormat="1" ht="10.5" customHeight="1">
      <c r="A68" s="305"/>
      <c r="B68" s="159" t="s">
        <v>91</v>
      </c>
      <c r="C68" s="123">
        <f aca="true" t="shared" si="19" ref="C68:S68">C63+C48+C33</f>
        <v>6603</v>
      </c>
      <c r="D68" s="123">
        <f t="shared" si="19"/>
        <v>0</v>
      </c>
      <c r="E68" s="123">
        <f t="shared" si="19"/>
        <v>241</v>
      </c>
      <c r="F68" s="123">
        <f t="shared" si="19"/>
        <v>151</v>
      </c>
      <c r="G68" s="123">
        <f t="shared" si="19"/>
        <v>351</v>
      </c>
      <c r="H68" s="123">
        <f t="shared" si="19"/>
        <v>76</v>
      </c>
      <c r="I68" s="123">
        <f t="shared" si="19"/>
        <v>308</v>
      </c>
      <c r="J68" s="123">
        <f t="shared" si="19"/>
        <v>65</v>
      </c>
      <c r="K68" s="123">
        <f t="shared" si="19"/>
        <v>1099</v>
      </c>
      <c r="L68" s="123">
        <f t="shared" si="19"/>
        <v>0</v>
      </c>
      <c r="M68" s="123">
        <f t="shared" si="19"/>
        <v>359</v>
      </c>
      <c r="N68" s="123">
        <f t="shared" si="19"/>
        <v>356</v>
      </c>
      <c r="O68" s="123">
        <f t="shared" si="19"/>
        <v>418</v>
      </c>
      <c r="P68" s="123">
        <f t="shared" si="19"/>
        <v>291</v>
      </c>
      <c r="Q68" s="123">
        <f t="shared" si="19"/>
        <v>712</v>
      </c>
      <c r="R68" s="123">
        <f t="shared" si="19"/>
        <v>172</v>
      </c>
      <c r="S68" s="123">
        <f t="shared" si="19"/>
        <v>2004</v>
      </c>
    </row>
    <row r="69" spans="1:19" s="117" customFormat="1" ht="10.5" customHeight="1">
      <c r="A69" s="306" t="s">
        <v>18</v>
      </c>
      <c r="B69" s="146" t="s">
        <v>38</v>
      </c>
      <c r="C69" s="116">
        <v>128</v>
      </c>
      <c r="D69" s="116">
        <v>0</v>
      </c>
      <c r="E69" s="116">
        <v>10</v>
      </c>
      <c r="F69" s="116">
        <v>4</v>
      </c>
      <c r="G69" s="116">
        <v>7</v>
      </c>
      <c r="H69" s="116">
        <v>2</v>
      </c>
      <c r="I69" s="116">
        <v>2</v>
      </c>
      <c r="J69" s="116">
        <v>5</v>
      </c>
      <c r="K69" s="116">
        <v>39</v>
      </c>
      <c r="L69" s="116">
        <v>0</v>
      </c>
      <c r="M69" s="116">
        <v>5</v>
      </c>
      <c r="N69" s="116">
        <v>11</v>
      </c>
      <c r="O69" s="116">
        <v>10</v>
      </c>
      <c r="P69" s="116">
        <v>1</v>
      </c>
      <c r="Q69" s="116">
        <v>7</v>
      </c>
      <c r="R69" s="116">
        <v>9</v>
      </c>
      <c r="S69" s="116">
        <v>16</v>
      </c>
    </row>
    <row r="70" spans="1:19" s="117" customFormat="1" ht="10.5" customHeight="1">
      <c r="A70" s="307"/>
      <c r="B70" s="160" t="s">
        <v>105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0</v>
      </c>
      <c r="O70" s="116">
        <v>0</v>
      </c>
      <c r="P70" s="116">
        <v>0</v>
      </c>
      <c r="Q70" s="116">
        <v>0</v>
      </c>
      <c r="R70" s="116">
        <v>0</v>
      </c>
      <c r="S70" s="116">
        <v>0</v>
      </c>
    </row>
    <row r="71" spans="1:19" s="117" customFormat="1" ht="10.5" customHeight="1">
      <c r="A71" s="307"/>
      <c r="B71" s="160" t="s">
        <v>89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0</v>
      </c>
    </row>
    <row r="72" spans="1:19" s="117" customFormat="1" ht="10.5" customHeight="1">
      <c r="A72" s="307"/>
      <c r="B72" s="160" t="s">
        <v>90</v>
      </c>
      <c r="C72" s="116">
        <v>60</v>
      </c>
      <c r="D72" s="116">
        <v>0</v>
      </c>
      <c r="E72" s="116">
        <v>5</v>
      </c>
      <c r="F72" s="116">
        <v>1</v>
      </c>
      <c r="G72" s="116">
        <v>5</v>
      </c>
      <c r="H72" s="116">
        <v>1</v>
      </c>
      <c r="I72" s="116">
        <v>0</v>
      </c>
      <c r="J72" s="116">
        <v>2</v>
      </c>
      <c r="K72" s="116">
        <v>15</v>
      </c>
      <c r="L72" s="116">
        <v>0</v>
      </c>
      <c r="M72" s="116">
        <v>5</v>
      </c>
      <c r="N72" s="116">
        <v>8</v>
      </c>
      <c r="O72" s="116">
        <v>5</v>
      </c>
      <c r="P72" s="116">
        <v>0</v>
      </c>
      <c r="Q72" s="116">
        <v>3</v>
      </c>
      <c r="R72" s="116">
        <v>5</v>
      </c>
      <c r="S72" s="116">
        <v>5</v>
      </c>
    </row>
    <row r="73" spans="1:19" s="117" customFormat="1" ht="10.5" customHeight="1">
      <c r="A73" s="308"/>
      <c r="B73" s="160" t="s">
        <v>91</v>
      </c>
      <c r="C73" s="116">
        <v>68</v>
      </c>
      <c r="D73" s="116">
        <v>0</v>
      </c>
      <c r="E73" s="116">
        <v>5</v>
      </c>
      <c r="F73" s="116">
        <v>3</v>
      </c>
      <c r="G73" s="116">
        <v>2</v>
      </c>
      <c r="H73" s="116">
        <v>1</v>
      </c>
      <c r="I73" s="116">
        <v>2</v>
      </c>
      <c r="J73" s="116">
        <v>3</v>
      </c>
      <c r="K73" s="116">
        <v>24</v>
      </c>
      <c r="L73" s="116">
        <v>0</v>
      </c>
      <c r="M73" s="116">
        <v>0</v>
      </c>
      <c r="N73" s="116">
        <v>3</v>
      </c>
      <c r="O73" s="116">
        <v>5</v>
      </c>
      <c r="P73" s="116">
        <v>1</v>
      </c>
      <c r="Q73" s="116">
        <v>4</v>
      </c>
      <c r="R73" s="116">
        <v>4</v>
      </c>
      <c r="S73" s="116">
        <v>11</v>
      </c>
    </row>
    <row r="74" spans="1:19" s="117" customFormat="1" ht="10.5" customHeight="1">
      <c r="A74" s="252" t="s">
        <v>19</v>
      </c>
      <c r="B74" s="161" t="s">
        <v>38</v>
      </c>
      <c r="C74" s="126">
        <f aca="true" t="shared" si="20" ref="C74:S74">C69+C64</f>
        <v>12334</v>
      </c>
      <c r="D74" s="126">
        <f t="shared" si="20"/>
        <v>0</v>
      </c>
      <c r="E74" s="126">
        <f t="shared" si="20"/>
        <v>563</v>
      </c>
      <c r="F74" s="126">
        <f t="shared" si="20"/>
        <v>398</v>
      </c>
      <c r="G74" s="126">
        <f t="shared" si="20"/>
        <v>792</v>
      </c>
      <c r="H74" s="126">
        <f t="shared" si="20"/>
        <v>141</v>
      </c>
      <c r="I74" s="126">
        <f t="shared" si="20"/>
        <v>476</v>
      </c>
      <c r="J74" s="126">
        <f t="shared" si="20"/>
        <v>147</v>
      </c>
      <c r="K74" s="126">
        <f t="shared" si="20"/>
        <v>1661</v>
      </c>
      <c r="L74" s="126">
        <f t="shared" si="20"/>
        <v>0</v>
      </c>
      <c r="M74" s="126">
        <f t="shared" si="20"/>
        <v>975</v>
      </c>
      <c r="N74" s="126">
        <f t="shared" si="20"/>
        <v>1249</v>
      </c>
      <c r="O74" s="126">
        <f t="shared" si="20"/>
        <v>1083</v>
      </c>
      <c r="P74" s="126">
        <f t="shared" si="20"/>
        <v>454</v>
      </c>
      <c r="Q74" s="126">
        <f t="shared" si="20"/>
        <v>1092</v>
      </c>
      <c r="R74" s="126">
        <f t="shared" si="20"/>
        <v>297</v>
      </c>
      <c r="S74" s="126">
        <f t="shared" si="20"/>
        <v>3006</v>
      </c>
    </row>
    <row r="75" spans="1:19" s="117" customFormat="1" ht="10.5" customHeight="1">
      <c r="A75" s="252"/>
      <c r="B75" s="161" t="s">
        <v>105</v>
      </c>
      <c r="C75" s="126">
        <f aca="true" t="shared" si="21" ref="C75:S75">C70+C65</f>
        <v>0</v>
      </c>
      <c r="D75" s="126">
        <f t="shared" si="21"/>
        <v>0</v>
      </c>
      <c r="E75" s="126">
        <f t="shared" si="21"/>
        <v>0</v>
      </c>
      <c r="F75" s="126">
        <f t="shared" si="21"/>
        <v>0</v>
      </c>
      <c r="G75" s="126">
        <f t="shared" si="21"/>
        <v>0</v>
      </c>
      <c r="H75" s="126">
        <f t="shared" si="21"/>
        <v>0</v>
      </c>
      <c r="I75" s="126">
        <f t="shared" si="21"/>
        <v>0</v>
      </c>
      <c r="J75" s="126">
        <f t="shared" si="21"/>
        <v>0</v>
      </c>
      <c r="K75" s="126">
        <f t="shared" si="21"/>
        <v>0</v>
      </c>
      <c r="L75" s="126">
        <f t="shared" si="21"/>
        <v>0</v>
      </c>
      <c r="M75" s="126">
        <f t="shared" si="21"/>
        <v>0</v>
      </c>
      <c r="N75" s="126">
        <f t="shared" si="21"/>
        <v>0</v>
      </c>
      <c r="O75" s="126">
        <f t="shared" si="21"/>
        <v>0</v>
      </c>
      <c r="P75" s="126">
        <f t="shared" si="21"/>
        <v>0</v>
      </c>
      <c r="Q75" s="126">
        <f t="shared" si="21"/>
        <v>0</v>
      </c>
      <c r="R75" s="126">
        <f t="shared" si="21"/>
        <v>0</v>
      </c>
      <c r="S75" s="126">
        <f t="shared" si="21"/>
        <v>0</v>
      </c>
    </row>
    <row r="76" spans="1:19" s="117" customFormat="1" ht="10.5" customHeight="1">
      <c r="A76" s="252"/>
      <c r="B76" s="161" t="s">
        <v>89</v>
      </c>
      <c r="C76" s="126">
        <f aca="true" t="shared" si="22" ref="C76:S76">C71+C66</f>
        <v>11</v>
      </c>
      <c r="D76" s="126">
        <f t="shared" si="22"/>
        <v>0</v>
      </c>
      <c r="E76" s="126">
        <f t="shared" si="22"/>
        <v>1</v>
      </c>
      <c r="F76" s="126">
        <f t="shared" si="22"/>
        <v>0</v>
      </c>
      <c r="G76" s="126">
        <f t="shared" si="22"/>
        <v>0</v>
      </c>
      <c r="H76" s="126">
        <f t="shared" si="22"/>
        <v>1</v>
      </c>
      <c r="I76" s="126">
        <f t="shared" si="22"/>
        <v>0</v>
      </c>
      <c r="J76" s="126">
        <f t="shared" si="22"/>
        <v>0</v>
      </c>
      <c r="K76" s="126">
        <f t="shared" si="22"/>
        <v>1</v>
      </c>
      <c r="L76" s="126">
        <f t="shared" si="22"/>
        <v>0</v>
      </c>
      <c r="M76" s="126">
        <f t="shared" si="22"/>
        <v>0</v>
      </c>
      <c r="N76" s="126">
        <f t="shared" si="22"/>
        <v>0</v>
      </c>
      <c r="O76" s="126">
        <f t="shared" si="22"/>
        <v>1</v>
      </c>
      <c r="P76" s="126">
        <f t="shared" si="22"/>
        <v>1</v>
      </c>
      <c r="Q76" s="126">
        <f t="shared" si="22"/>
        <v>1</v>
      </c>
      <c r="R76" s="126">
        <f t="shared" si="22"/>
        <v>2</v>
      </c>
      <c r="S76" s="126">
        <f t="shared" si="22"/>
        <v>3</v>
      </c>
    </row>
    <row r="77" spans="1:19" s="117" customFormat="1" ht="10.5" customHeight="1">
      <c r="A77" s="252"/>
      <c r="B77" s="161" t="s">
        <v>90</v>
      </c>
      <c r="C77" s="126">
        <f aca="true" t="shared" si="23" ref="C77:S77">C72+C67</f>
        <v>5652</v>
      </c>
      <c r="D77" s="126">
        <f t="shared" si="23"/>
        <v>0</v>
      </c>
      <c r="E77" s="126">
        <f t="shared" si="23"/>
        <v>316</v>
      </c>
      <c r="F77" s="126">
        <f t="shared" si="23"/>
        <v>244</v>
      </c>
      <c r="G77" s="126">
        <f t="shared" si="23"/>
        <v>439</v>
      </c>
      <c r="H77" s="126">
        <f t="shared" si="23"/>
        <v>63</v>
      </c>
      <c r="I77" s="126">
        <f t="shared" si="23"/>
        <v>166</v>
      </c>
      <c r="J77" s="126">
        <f t="shared" si="23"/>
        <v>79</v>
      </c>
      <c r="K77" s="126">
        <f t="shared" si="23"/>
        <v>537</v>
      </c>
      <c r="L77" s="126">
        <f t="shared" si="23"/>
        <v>0</v>
      </c>
      <c r="M77" s="126">
        <f t="shared" si="23"/>
        <v>616</v>
      </c>
      <c r="N77" s="126">
        <f t="shared" si="23"/>
        <v>890</v>
      </c>
      <c r="O77" s="126">
        <f t="shared" si="23"/>
        <v>659</v>
      </c>
      <c r="P77" s="126">
        <f t="shared" si="23"/>
        <v>161</v>
      </c>
      <c r="Q77" s="126">
        <f t="shared" si="23"/>
        <v>375</v>
      </c>
      <c r="R77" s="126">
        <f t="shared" si="23"/>
        <v>119</v>
      </c>
      <c r="S77" s="126">
        <f t="shared" si="23"/>
        <v>988</v>
      </c>
    </row>
    <row r="78" spans="1:19" s="117" customFormat="1" ht="10.5" customHeight="1">
      <c r="A78" s="252"/>
      <c r="B78" s="161" t="s">
        <v>91</v>
      </c>
      <c r="C78" s="126">
        <f aca="true" t="shared" si="24" ref="C78:S78">C73+C68</f>
        <v>6671</v>
      </c>
      <c r="D78" s="126">
        <f t="shared" si="24"/>
        <v>0</v>
      </c>
      <c r="E78" s="126">
        <f t="shared" si="24"/>
        <v>246</v>
      </c>
      <c r="F78" s="126">
        <f t="shared" si="24"/>
        <v>154</v>
      </c>
      <c r="G78" s="126">
        <f t="shared" si="24"/>
        <v>353</v>
      </c>
      <c r="H78" s="126">
        <f t="shared" si="24"/>
        <v>77</v>
      </c>
      <c r="I78" s="126">
        <f t="shared" si="24"/>
        <v>310</v>
      </c>
      <c r="J78" s="126">
        <f t="shared" si="24"/>
        <v>68</v>
      </c>
      <c r="K78" s="126">
        <f t="shared" si="24"/>
        <v>1123</v>
      </c>
      <c r="L78" s="126">
        <f t="shared" si="24"/>
        <v>0</v>
      </c>
      <c r="M78" s="126">
        <f t="shared" si="24"/>
        <v>359</v>
      </c>
      <c r="N78" s="126">
        <f t="shared" si="24"/>
        <v>359</v>
      </c>
      <c r="O78" s="126">
        <f t="shared" si="24"/>
        <v>423</v>
      </c>
      <c r="P78" s="126">
        <f t="shared" si="24"/>
        <v>292</v>
      </c>
      <c r="Q78" s="126">
        <f t="shared" si="24"/>
        <v>716</v>
      </c>
      <c r="R78" s="126">
        <f t="shared" si="24"/>
        <v>176</v>
      </c>
      <c r="S78" s="126">
        <f t="shared" si="24"/>
        <v>2015</v>
      </c>
    </row>
  </sheetData>
  <mergeCells count="20">
    <mergeCell ref="L2:S2"/>
    <mergeCell ref="C2:C3"/>
    <mergeCell ref="D2:K2"/>
    <mergeCell ref="A69:A73"/>
    <mergeCell ref="A14:A18"/>
    <mergeCell ref="A19:A23"/>
    <mergeCell ref="A24:A28"/>
    <mergeCell ref="A29:A33"/>
    <mergeCell ref="A4:A8"/>
    <mergeCell ref="A2:A3"/>
    <mergeCell ref="B2:B3"/>
    <mergeCell ref="A9:A13"/>
    <mergeCell ref="A74:A78"/>
    <mergeCell ref="A34:A38"/>
    <mergeCell ref="A39:A43"/>
    <mergeCell ref="A44:A48"/>
    <mergeCell ref="A49:A53"/>
    <mergeCell ref="A54:A58"/>
    <mergeCell ref="A59:A63"/>
    <mergeCell ref="A64:A68"/>
  </mergeCells>
  <printOptions/>
  <pageMargins left="0.75" right="0.75" top="1" bottom="1" header="0" footer="0"/>
  <pageSetup horizontalDpi="600" verticalDpi="600" orientation="landscape" r:id="rId1"/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29">
      <selection activeCell="L34" sqref="L34"/>
    </sheetView>
  </sheetViews>
  <sheetFormatPr defaultColWidth="11.421875" defaultRowHeight="12.75"/>
  <cols>
    <col min="1" max="1" width="18.7109375" style="163" customWidth="1"/>
    <col min="2" max="2" width="7.421875" style="163" customWidth="1"/>
    <col min="3" max="15" width="7.28125" style="163" customWidth="1"/>
    <col min="16" max="16384" width="11.421875" style="163" customWidth="1"/>
  </cols>
  <sheetData>
    <row r="1" ht="12">
      <c r="A1" s="162" t="s">
        <v>135</v>
      </c>
    </row>
    <row r="2" spans="2:17" s="25" customFormat="1" ht="17.25" customHeight="1">
      <c r="B2" s="309" t="s">
        <v>136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1"/>
      <c r="P2" s="164"/>
      <c r="Q2" s="165"/>
    </row>
    <row r="3" spans="2:17" s="25" customFormat="1" ht="20.25" customHeight="1">
      <c r="B3" s="3" t="s">
        <v>37</v>
      </c>
      <c r="C3" s="16" t="s">
        <v>50</v>
      </c>
      <c r="D3" s="3">
        <v>2</v>
      </c>
      <c r="E3" s="3">
        <v>3</v>
      </c>
      <c r="F3" s="3">
        <v>4</v>
      </c>
      <c r="G3" s="3">
        <v>5</v>
      </c>
      <c r="H3" s="3">
        <v>13</v>
      </c>
      <c r="I3" s="3">
        <v>6</v>
      </c>
      <c r="J3" s="3">
        <v>7</v>
      </c>
      <c r="K3" s="3">
        <v>8</v>
      </c>
      <c r="L3" s="3">
        <v>9</v>
      </c>
      <c r="M3" s="16" t="s">
        <v>51</v>
      </c>
      <c r="N3" s="3">
        <v>11</v>
      </c>
      <c r="O3" s="3">
        <v>12</v>
      </c>
      <c r="P3" s="166"/>
      <c r="Q3" s="165"/>
    </row>
    <row r="4" spans="1:17" s="25" customFormat="1" ht="18" customHeight="1">
      <c r="A4" s="178" t="s">
        <v>137</v>
      </c>
      <c r="B4" s="94">
        <v>298453</v>
      </c>
      <c r="C4" s="94">
        <v>9230</v>
      </c>
      <c r="D4" s="94">
        <v>1942</v>
      </c>
      <c r="E4" s="94">
        <v>2792</v>
      </c>
      <c r="F4" s="94">
        <v>15659</v>
      </c>
      <c r="G4" s="94">
        <v>17229</v>
      </c>
      <c r="H4" s="94">
        <v>12462</v>
      </c>
      <c r="I4" s="94">
        <v>24801</v>
      </c>
      <c r="J4" s="94">
        <v>41580</v>
      </c>
      <c r="K4" s="94">
        <v>62054</v>
      </c>
      <c r="L4" s="94">
        <v>57988</v>
      </c>
      <c r="M4" s="94">
        <v>3220</v>
      </c>
      <c r="N4" s="94">
        <v>3988</v>
      </c>
      <c r="O4" s="94">
        <v>1355</v>
      </c>
      <c r="P4" s="167"/>
      <c r="Q4" s="167"/>
    </row>
    <row r="5" spans="1:17" s="25" customFormat="1" ht="18" customHeight="1">
      <c r="A5" s="171" t="s">
        <v>138</v>
      </c>
      <c r="B5" s="168">
        <f>B4/B4</f>
        <v>1</v>
      </c>
      <c r="C5" s="168">
        <f>C4/B4</f>
        <v>0.03092614247469451</v>
      </c>
      <c r="D5" s="169">
        <f>D4/B4</f>
        <v>0.006506887181566277</v>
      </c>
      <c r="E5" s="168">
        <f>E4/B4</f>
        <v>0.00935490680274616</v>
      </c>
      <c r="F5" s="168">
        <f>F4/B4</f>
        <v>0.052467222644771536</v>
      </c>
      <c r="G5" s="168">
        <f>G4/B4</f>
        <v>0.057727682415656734</v>
      </c>
      <c r="H5" s="168">
        <f>H4/B4</f>
        <v>0.041755318257816136</v>
      </c>
      <c r="I5" s="168">
        <f>I4/B4</f>
        <v>0.08309851132339095</v>
      </c>
      <c r="J5" s="168">
        <f>J4/B4</f>
        <v>0.13931841864548186</v>
      </c>
      <c r="K5" s="168">
        <f>K4/B4</f>
        <v>0.2079188347914077</v>
      </c>
      <c r="L5" s="168">
        <f>L4/B4</f>
        <v>0.19429524916821073</v>
      </c>
      <c r="M5" s="168">
        <f>M4/B4</f>
        <v>0.010788968447293209</v>
      </c>
      <c r="N5" s="168">
        <f>N4/B4</f>
        <v>0.01336223794031221</v>
      </c>
      <c r="O5" s="169">
        <f>O4/B4</f>
        <v>0.0045400783372926395</v>
      </c>
      <c r="P5" s="167"/>
      <c r="Q5" s="167"/>
    </row>
    <row r="6" spans="1:15" s="25" customFormat="1" ht="27" customHeight="1">
      <c r="A6" s="178" t="s">
        <v>139</v>
      </c>
      <c r="B6" s="94">
        <v>174154</v>
      </c>
      <c r="C6" s="94">
        <v>1883</v>
      </c>
      <c r="D6" s="94">
        <v>730</v>
      </c>
      <c r="E6" s="94">
        <v>1360</v>
      </c>
      <c r="F6" s="94">
        <v>9345</v>
      </c>
      <c r="G6" s="94">
        <v>6790</v>
      </c>
      <c r="H6" s="94">
        <v>5334</v>
      </c>
      <c r="I6" s="94">
        <v>11762</v>
      </c>
      <c r="J6" s="94">
        <v>20284</v>
      </c>
      <c r="K6" s="94">
        <v>35345</v>
      </c>
      <c r="L6" s="94">
        <v>42463</v>
      </c>
      <c r="M6" s="94">
        <v>36479</v>
      </c>
      <c r="N6" s="94">
        <v>1875</v>
      </c>
      <c r="O6" s="94">
        <v>504</v>
      </c>
    </row>
    <row r="7" spans="1:15" s="25" customFormat="1" ht="18" customHeight="1">
      <c r="A7" s="175" t="s">
        <v>140</v>
      </c>
      <c r="B7" s="143">
        <f>B6/B6</f>
        <v>1</v>
      </c>
      <c r="C7" s="143">
        <f>C6/B6</f>
        <v>0.010812269600468551</v>
      </c>
      <c r="D7" s="170">
        <f>D6/B6</f>
        <v>0.004191692410165715</v>
      </c>
      <c r="E7" s="143">
        <f>E6/B6</f>
        <v>0.007809180380582702</v>
      </c>
      <c r="F7" s="143">
        <f>F6/B6</f>
        <v>0.05365940489451865</v>
      </c>
      <c r="G7" s="143">
        <f>G6/B6</f>
        <v>0.03898848145893864</v>
      </c>
      <c r="H7" s="143">
        <f>H6/B6</f>
        <v>0.03062806481619716</v>
      </c>
      <c r="I7" s="143">
        <f>I6/B6</f>
        <v>0.0675379262032454</v>
      </c>
      <c r="J7" s="143">
        <f>J6/B6</f>
        <v>0.11647162855863201</v>
      </c>
      <c r="K7" s="143">
        <f>K6/B6</f>
        <v>0.20295255922918795</v>
      </c>
      <c r="L7" s="143">
        <f>L6/B6</f>
        <v>0.24382443125050243</v>
      </c>
      <c r="M7" s="143">
        <f>M6/B6</f>
        <v>0.20946403757593854</v>
      </c>
      <c r="N7" s="143">
        <f>N6/B6</f>
        <v>0.010766333245288653</v>
      </c>
      <c r="O7" s="170">
        <f>O6/B6</f>
        <v>0.0028939903763335897</v>
      </c>
    </row>
    <row r="8" spans="1:15" s="25" customFormat="1" ht="18" customHeight="1">
      <c r="A8" s="178" t="s">
        <v>141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s="25" customFormat="1" ht="18" customHeight="1">
      <c r="A9" s="171" t="s">
        <v>38</v>
      </c>
      <c r="B9" s="91">
        <v>592072</v>
      </c>
      <c r="C9" s="91">
        <v>5981</v>
      </c>
      <c r="D9" s="91">
        <v>2576</v>
      </c>
      <c r="E9" s="91">
        <v>4005</v>
      </c>
      <c r="F9" s="91">
        <v>30913</v>
      </c>
      <c r="G9" s="91">
        <v>22474</v>
      </c>
      <c r="H9" s="91">
        <v>17973</v>
      </c>
      <c r="I9" s="91">
        <v>39040</v>
      </c>
      <c r="J9" s="91">
        <v>68306</v>
      </c>
      <c r="K9" s="91">
        <v>118257</v>
      </c>
      <c r="L9" s="91">
        <v>154506</v>
      </c>
      <c r="M9" s="91">
        <v>122163</v>
      </c>
      <c r="N9" s="91">
        <v>4513</v>
      </c>
      <c r="O9" s="91">
        <v>1365</v>
      </c>
    </row>
    <row r="10" spans="1:15" s="25" customFormat="1" ht="18" customHeight="1">
      <c r="A10" s="171" t="s">
        <v>45</v>
      </c>
      <c r="B10" s="91">
        <v>125683</v>
      </c>
      <c r="C10" s="91">
        <v>1381</v>
      </c>
      <c r="D10" s="91">
        <v>689</v>
      </c>
      <c r="E10" s="91">
        <v>749</v>
      </c>
      <c r="F10" s="91">
        <v>6229</v>
      </c>
      <c r="G10" s="91">
        <v>3987</v>
      </c>
      <c r="H10" s="91">
        <v>3139</v>
      </c>
      <c r="I10" s="91">
        <v>6777</v>
      </c>
      <c r="J10" s="91">
        <v>12762</v>
      </c>
      <c r="K10" s="91">
        <v>24826</v>
      </c>
      <c r="L10" s="91">
        <v>37953</v>
      </c>
      <c r="M10" s="91">
        <v>26293</v>
      </c>
      <c r="N10" s="91">
        <v>693</v>
      </c>
      <c r="O10" s="91">
        <v>205</v>
      </c>
    </row>
    <row r="11" spans="1:15" s="25" customFormat="1" ht="27.75" customHeight="1">
      <c r="A11" s="171" t="s">
        <v>46</v>
      </c>
      <c r="B11" s="91">
        <v>221295</v>
      </c>
      <c r="C11" s="91">
        <v>2195</v>
      </c>
      <c r="D11" s="91">
        <v>917</v>
      </c>
      <c r="E11" s="91">
        <v>1496</v>
      </c>
      <c r="F11" s="91">
        <v>11873</v>
      </c>
      <c r="G11" s="91">
        <v>8433</v>
      </c>
      <c r="H11" s="91">
        <v>6963</v>
      </c>
      <c r="I11" s="91">
        <v>14784</v>
      </c>
      <c r="J11" s="91">
        <v>26041</v>
      </c>
      <c r="K11" s="91">
        <v>44673</v>
      </c>
      <c r="L11" s="91">
        <v>55529</v>
      </c>
      <c r="M11" s="91">
        <v>46344</v>
      </c>
      <c r="N11" s="91">
        <v>1524</v>
      </c>
      <c r="O11" s="91">
        <v>523</v>
      </c>
    </row>
    <row r="12" spans="1:15" s="25" customFormat="1" ht="27.75" customHeight="1">
      <c r="A12" s="171" t="s">
        <v>47</v>
      </c>
      <c r="B12" s="91">
        <v>245094</v>
      </c>
      <c r="C12" s="91">
        <v>2405</v>
      </c>
      <c r="D12" s="91">
        <v>970</v>
      </c>
      <c r="E12" s="91">
        <v>1760</v>
      </c>
      <c r="F12" s="91">
        <v>12811</v>
      </c>
      <c r="G12" s="91">
        <v>10054</v>
      </c>
      <c r="H12" s="91">
        <v>7871</v>
      </c>
      <c r="I12" s="91">
        <v>17479</v>
      </c>
      <c r="J12" s="91">
        <v>29503</v>
      </c>
      <c r="K12" s="91">
        <v>48758</v>
      </c>
      <c r="L12" s="91">
        <v>61024</v>
      </c>
      <c r="M12" s="91">
        <v>49526</v>
      </c>
      <c r="N12" s="91">
        <v>2296</v>
      </c>
      <c r="O12" s="91">
        <v>637</v>
      </c>
    </row>
    <row r="13" spans="1:15" s="25" customFormat="1" ht="18" customHeight="1">
      <c r="A13" s="178" t="s">
        <v>142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s="25" customFormat="1" ht="18" customHeight="1">
      <c r="A14" s="171" t="s">
        <v>38</v>
      </c>
      <c r="B14" s="143">
        <f>B9/B9</f>
        <v>1</v>
      </c>
      <c r="C14" s="143">
        <f>C9/B9</f>
        <v>0.010101811941790863</v>
      </c>
      <c r="D14" s="170">
        <f>D9/B9</f>
        <v>0.004350822197300329</v>
      </c>
      <c r="E14" s="143">
        <f>E9/B9</f>
        <v>0.006764380007836884</v>
      </c>
      <c r="F14" s="143">
        <f>F9/B9</f>
        <v>0.052211555351376185</v>
      </c>
      <c r="G14" s="143">
        <f>G9/B9</f>
        <v>0.03795822129740978</v>
      </c>
      <c r="H14" s="143">
        <f>H9/B9</f>
        <v>0.030356105338539906</v>
      </c>
      <c r="I14" s="143">
        <f>I9/B9</f>
        <v>0.06593792646840249</v>
      </c>
      <c r="J14" s="143">
        <f>J9/B9</f>
        <v>0.11536772554689295</v>
      </c>
      <c r="K14" s="143">
        <f>K9/B9</f>
        <v>0.19973415395424882</v>
      </c>
      <c r="L14" s="143">
        <f>L9/B9</f>
        <v>0.2609581267143185</v>
      </c>
      <c r="M14" s="143">
        <f>M9/B9</f>
        <v>0.20633132456863354</v>
      </c>
      <c r="N14" s="143">
        <f>N9/B9</f>
        <v>0.007622383764136795</v>
      </c>
      <c r="O14" s="170">
        <f>O9/B9</f>
        <v>0.0023054628491129456</v>
      </c>
    </row>
    <row r="15" spans="1:15" s="25" customFormat="1" ht="18" customHeight="1">
      <c r="A15" s="171" t="s">
        <v>45</v>
      </c>
      <c r="B15" s="143">
        <f>B10/B10</f>
        <v>1</v>
      </c>
      <c r="C15" s="143">
        <f>C10/B10</f>
        <v>0.010987961776851284</v>
      </c>
      <c r="D15" s="143">
        <f>D10/B10</f>
        <v>0.005482046100109004</v>
      </c>
      <c r="E15" s="143">
        <f>E10/B10</f>
        <v>0.00595943763277452</v>
      </c>
      <c r="F15" s="143">
        <f>F10/B10</f>
        <v>0.04956119761622495</v>
      </c>
      <c r="G15" s="143">
        <f>G10/B10</f>
        <v>0.03172266734562351</v>
      </c>
      <c r="H15" s="143">
        <f>H10/B10</f>
        <v>0.024975533683950894</v>
      </c>
      <c r="I15" s="143">
        <f>I10/B10</f>
        <v>0.05392137361456999</v>
      </c>
      <c r="J15" s="143">
        <f>J10/B10</f>
        <v>0.10154117899795517</v>
      </c>
      <c r="K15" s="143">
        <f>K10/B10</f>
        <v>0.19752870316590151</v>
      </c>
      <c r="L15" s="143">
        <f>L10/B10</f>
        <v>0.3019740139875719</v>
      </c>
      <c r="M15" s="143">
        <f>M10/B10</f>
        <v>0.20920092613957336</v>
      </c>
      <c r="N15" s="143">
        <f>N10/B10</f>
        <v>0.005513872202286705</v>
      </c>
      <c r="O15" s="170">
        <f>O10/B10</f>
        <v>0.0016310877366071783</v>
      </c>
    </row>
    <row r="16" spans="1:15" s="25" customFormat="1" ht="27.75" customHeight="1">
      <c r="A16" s="171" t="s">
        <v>46</v>
      </c>
      <c r="B16" s="143">
        <f>B11/B11</f>
        <v>1</v>
      </c>
      <c r="C16" s="143">
        <f>C11/B11</f>
        <v>0.00991888655414718</v>
      </c>
      <c r="D16" s="170">
        <f>D11/B11</f>
        <v>0.004143789963623218</v>
      </c>
      <c r="E16" s="143">
        <f>E11/B11</f>
        <v>0.0067602069635554355</v>
      </c>
      <c r="F16" s="143">
        <f>F11/B11</f>
        <v>0.053652364490838024</v>
      </c>
      <c r="G16" s="143">
        <f>G11/B11</f>
        <v>0.03810750355859825</v>
      </c>
      <c r="H16" s="143">
        <f>H11/B11</f>
        <v>0.03146478682301905</v>
      </c>
      <c r="I16" s="143">
        <f>I11/B11</f>
        <v>0.0668067511692537</v>
      </c>
      <c r="J16" s="143">
        <f>J11/B11</f>
        <v>0.11767550102803949</v>
      </c>
      <c r="K16" s="143">
        <f>K11/B11</f>
        <v>0.20187080593777537</v>
      </c>
      <c r="L16" s="143">
        <f>L11/B11</f>
        <v>0.2509274949727739</v>
      </c>
      <c r="M16" s="143">
        <f>M11/B11</f>
        <v>0.20942181251270928</v>
      </c>
      <c r="N16" s="143">
        <f>N11/B11</f>
        <v>0.0068867349013759915</v>
      </c>
      <c r="O16" s="170">
        <f>O11/B11</f>
        <v>0.0023633611242911048</v>
      </c>
    </row>
    <row r="17" spans="1:15" s="25" customFormat="1" ht="27.75" customHeight="1">
      <c r="A17" s="171" t="s">
        <v>47</v>
      </c>
      <c r="B17" s="143">
        <f>B12/B12</f>
        <v>1</v>
      </c>
      <c r="C17" s="143">
        <f>C12/B12</f>
        <v>0.009812561711016998</v>
      </c>
      <c r="D17" s="170">
        <f>D12/B12</f>
        <v>0.003957665222322864</v>
      </c>
      <c r="E17" s="143">
        <f>E12/B12</f>
        <v>0.007180918341534268</v>
      </c>
      <c r="F17" s="143">
        <f>F12/B12</f>
        <v>0.05226974140533836</v>
      </c>
      <c r="G17" s="143">
        <f>G12/B12</f>
        <v>0.04102099602601451</v>
      </c>
      <c r="H17" s="143">
        <f>H12/B12</f>
        <v>0.03211420924216831</v>
      </c>
      <c r="I17" s="143">
        <f>I12/B12</f>
        <v>0.0713154952793622</v>
      </c>
      <c r="J17" s="143">
        <f>J12/B12</f>
        <v>0.12037422376720769</v>
      </c>
      <c r="K17" s="143">
        <f>K12/B12</f>
        <v>0.1989359184639363</v>
      </c>
      <c r="L17" s="143">
        <f>L12/B12</f>
        <v>0.24898202322374272</v>
      </c>
      <c r="M17" s="143">
        <f>M12/B12</f>
        <v>0.20206941010387852</v>
      </c>
      <c r="N17" s="143">
        <f>N12/B12</f>
        <v>0.009367834381910614</v>
      </c>
      <c r="O17" s="170">
        <f>O12/B12</f>
        <v>0.002599002831566664</v>
      </c>
    </row>
    <row r="18" spans="1:15" s="25" customFormat="1" ht="27.75" customHeight="1">
      <c r="A18" s="178" t="s">
        <v>143</v>
      </c>
      <c r="B18" s="144"/>
      <c r="C18" s="144"/>
      <c r="D18" s="179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79"/>
    </row>
    <row r="19" spans="1:15" s="25" customFormat="1" ht="18" customHeight="1">
      <c r="A19" s="171" t="s">
        <v>38</v>
      </c>
      <c r="B19" s="176">
        <f aca="true" t="shared" si="0" ref="B19:O19">B9/B6</f>
        <v>3.3997037105090895</v>
      </c>
      <c r="C19" s="176">
        <f t="shared" si="0"/>
        <v>3.1763143919277748</v>
      </c>
      <c r="D19" s="176">
        <f t="shared" si="0"/>
        <v>3.5287671232876714</v>
      </c>
      <c r="E19" s="176">
        <f t="shared" si="0"/>
        <v>2.9448529411764706</v>
      </c>
      <c r="F19" s="176">
        <f t="shared" si="0"/>
        <v>3.307972177635099</v>
      </c>
      <c r="G19" s="176">
        <f t="shared" si="0"/>
        <v>3.309867452135493</v>
      </c>
      <c r="H19" s="176">
        <f t="shared" si="0"/>
        <v>3.3695163104611923</v>
      </c>
      <c r="I19" s="176">
        <f t="shared" si="0"/>
        <v>3.319163407583744</v>
      </c>
      <c r="J19" s="176">
        <f t="shared" si="0"/>
        <v>3.367481759021889</v>
      </c>
      <c r="K19" s="176">
        <f t="shared" si="0"/>
        <v>3.3457914839439806</v>
      </c>
      <c r="L19" s="176">
        <f t="shared" si="0"/>
        <v>3.6386030190989804</v>
      </c>
      <c r="M19" s="176">
        <f t="shared" si="0"/>
        <v>3.348858247210724</v>
      </c>
      <c r="N19" s="176">
        <f t="shared" si="0"/>
        <v>2.4069333333333334</v>
      </c>
      <c r="O19" s="176">
        <f t="shared" si="0"/>
        <v>2.7083333333333335</v>
      </c>
    </row>
    <row r="20" spans="1:15" s="25" customFormat="1" ht="18" customHeight="1">
      <c r="A20" s="171" t="s">
        <v>45</v>
      </c>
      <c r="B20" s="176">
        <f aca="true" t="shared" si="1" ref="B20:O20">B10/B6</f>
        <v>0.721677366009394</v>
      </c>
      <c r="C20" s="176">
        <f t="shared" si="1"/>
        <v>0.7334041423260754</v>
      </c>
      <c r="D20" s="176">
        <f t="shared" si="1"/>
        <v>0.9438356164383561</v>
      </c>
      <c r="E20" s="176">
        <f t="shared" si="1"/>
        <v>0.5507352941176471</v>
      </c>
      <c r="F20" s="176">
        <f t="shared" si="1"/>
        <v>0.6665596575708935</v>
      </c>
      <c r="G20" s="176">
        <f t="shared" si="1"/>
        <v>0.5871870397643594</v>
      </c>
      <c r="H20" s="176">
        <f t="shared" si="1"/>
        <v>0.5884889388826396</v>
      </c>
      <c r="I20" s="176">
        <f t="shared" si="1"/>
        <v>0.5761775208297909</v>
      </c>
      <c r="J20" s="176">
        <f t="shared" si="1"/>
        <v>0.629165845000986</v>
      </c>
      <c r="K20" s="176">
        <f t="shared" si="1"/>
        <v>0.702390720045268</v>
      </c>
      <c r="L20" s="176">
        <f t="shared" si="1"/>
        <v>0.89378988766691</v>
      </c>
      <c r="M20" s="176">
        <f t="shared" si="1"/>
        <v>0.7207708544642123</v>
      </c>
      <c r="N20" s="176">
        <f t="shared" si="1"/>
        <v>0.3696</v>
      </c>
      <c r="O20" s="176">
        <f t="shared" si="1"/>
        <v>0.40674603174603174</v>
      </c>
    </row>
    <row r="21" spans="1:15" s="25" customFormat="1" ht="27.75" customHeight="1">
      <c r="A21" s="171" t="s">
        <v>46</v>
      </c>
      <c r="B21" s="176">
        <f aca="true" t="shared" si="2" ref="B21:O21">B11/B6</f>
        <v>1.270685714941948</v>
      </c>
      <c r="C21" s="176">
        <f t="shared" si="2"/>
        <v>1.1656930430164631</v>
      </c>
      <c r="D21" s="176">
        <f t="shared" si="2"/>
        <v>1.2561643835616438</v>
      </c>
      <c r="E21" s="176">
        <f t="shared" si="2"/>
        <v>1.1</v>
      </c>
      <c r="F21" s="176">
        <f t="shared" si="2"/>
        <v>1.2705189941144996</v>
      </c>
      <c r="G21" s="176">
        <f t="shared" si="2"/>
        <v>1.2419734904270987</v>
      </c>
      <c r="H21" s="176">
        <f t="shared" si="2"/>
        <v>1.3053993250843645</v>
      </c>
      <c r="I21" s="176">
        <f t="shared" si="2"/>
        <v>1.2569290936915491</v>
      </c>
      <c r="J21" s="176">
        <f t="shared" si="2"/>
        <v>1.2838197594162888</v>
      </c>
      <c r="K21" s="176">
        <f t="shared" si="2"/>
        <v>1.2639128589616635</v>
      </c>
      <c r="L21" s="176">
        <f t="shared" si="2"/>
        <v>1.3077031768834044</v>
      </c>
      <c r="M21" s="176">
        <f t="shared" si="2"/>
        <v>1.2704295622138764</v>
      </c>
      <c r="N21" s="176">
        <f t="shared" si="2"/>
        <v>0.8128</v>
      </c>
      <c r="O21" s="176">
        <f t="shared" si="2"/>
        <v>1.0376984126984128</v>
      </c>
    </row>
    <row r="22" spans="1:15" s="25" customFormat="1" ht="27.75" customHeight="1">
      <c r="A22" s="171" t="s">
        <v>47</v>
      </c>
      <c r="B22" s="176">
        <f aca="true" t="shared" si="3" ref="B22:O22">B12/B6</f>
        <v>1.4073406295577477</v>
      </c>
      <c r="C22" s="176">
        <f t="shared" si="3"/>
        <v>1.2772172065852363</v>
      </c>
      <c r="D22" s="176">
        <f t="shared" si="3"/>
        <v>1.3287671232876712</v>
      </c>
      <c r="E22" s="176">
        <f t="shared" si="3"/>
        <v>1.2941176470588236</v>
      </c>
      <c r="F22" s="176">
        <f t="shared" si="3"/>
        <v>1.3708935259497057</v>
      </c>
      <c r="G22" s="176">
        <f t="shared" si="3"/>
        <v>1.4807069219440354</v>
      </c>
      <c r="H22" s="176">
        <f t="shared" si="3"/>
        <v>1.4756280464941882</v>
      </c>
      <c r="I22" s="176">
        <f t="shared" si="3"/>
        <v>1.4860567930624045</v>
      </c>
      <c r="J22" s="176">
        <f t="shared" si="3"/>
        <v>1.4544961546046145</v>
      </c>
      <c r="K22" s="176">
        <f t="shared" si="3"/>
        <v>1.379487904937049</v>
      </c>
      <c r="L22" s="176">
        <f t="shared" si="3"/>
        <v>1.4371099545486659</v>
      </c>
      <c r="M22" s="176">
        <f t="shared" si="3"/>
        <v>1.3576578305326352</v>
      </c>
      <c r="N22" s="176">
        <f t="shared" si="3"/>
        <v>1.2245333333333333</v>
      </c>
      <c r="O22" s="176">
        <f t="shared" si="3"/>
        <v>1.2638888888888888</v>
      </c>
    </row>
    <row r="23" ht="12">
      <c r="A23" s="162" t="s">
        <v>145</v>
      </c>
    </row>
    <row r="24" spans="2:11" ht="12">
      <c r="B24" s="312" t="s">
        <v>144</v>
      </c>
      <c r="C24" s="313"/>
      <c r="D24" s="313"/>
      <c r="E24" s="313"/>
      <c r="F24" s="313"/>
      <c r="G24" s="313"/>
      <c r="H24" s="313"/>
      <c r="I24" s="313"/>
      <c r="J24" s="313"/>
      <c r="K24" s="314"/>
    </row>
    <row r="25" spans="2:11" ht="48">
      <c r="B25" s="186" t="s">
        <v>38</v>
      </c>
      <c r="C25" s="187" t="s">
        <v>76</v>
      </c>
      <c r="D25" s="187" t="s">
        <v>77</v>
      </c>
      <c r="E25" s="187" t="s">
        <v>33</v>
      </c>
      <c r="F25" s="187" t="s">
        <v>34</v>
      </c>
      <c r="G25" s="187" t="s">
        <v>25</v>
      </c>
      <c r="H25" s="187" t="s">
        <v>26</v>
      </c>
      <c r="I25" s="187" t="s">
        <v>35</v>
      </c>
      <c r="J25" s="187" t="s">
        <v>36</v>
      </c>
      <c r="K25" s="187" t="s">
        <v>29</v>
      </c>
    </row>
    <row r="26" spans="1:11" ht="12">
      <c r="A26" s="178" t="s">
        <v>137</v>
      </c>
      <c r="B26" s="172">
        <v>298453</v>
      </c>
      <c r="C26" s="172">
        <v>14004</v>
      </c>
      <c r="D26" s="172">
        <v>82911</v>
      </c>
      <c r="E26" s="172">
        <v>85880</v>
      </c>
      <c r="F26" s="172">
        <v>43735</v>
      </c>
      <c r="G26" s="172">
        <v>27872</v>
      </c>
      <c r="H26" s="172">
        <v>15569</v>
      </c>
      <c r="I26" s="172">
        <v>13915</v>
      </c>
      <c r="J26" s="172">
        <v>4272</v>
      </c>
      <c r="K26" s="172">
        <v>10295</v>
      </c>
    </row>
    <row r="27" spans="1:11" ht="12">
      <c r="A27" s="171" t="s">
        <v>138</v>
      </c>
      <c r="B27" s="173">
        <f>B26/B26</f>
        <v>1</v>
      </c>
      <c r="C27" s="173">
        <f>C26/B26</f>
        <v>0.046921960911768354</v>
      </c>
      <c r="D27" s="173">
        <f>D26/B26</f>
        <v>0.277802535072524</v>
      </c>
      <c r="E27" s="173">
        <f>E26/B26</f>
        <v>0.28775050007873937</v>
      </c>
      <c r="F27" s="173">
        <f>F26/B26</f>
        <v>0.14653898603800264</v>
      </c>
      <c r="G27" s="173">
        <f>G26/B26</f>
        <v>0.09338823868414792</v>
      </c>
      <c r="H27" s="173">
        <f>H26/B26</f>
        <v>0.05216566762605838</v>
      </c>
      <c r="I27" s="173">
        <f>I26/B26</f>
        <v>0.046623756504374225</v>
      </c>
      <c r="J27" s="173">
        <f>J26/B26</f>
        <v>0.014313811554918196</v>
      </c>
      <c r="K27" s="173">
        <f>K26/B26</f>
        <v>0.03449454352946695</v>
      </c>
    </row>
    <row r="28" spans="1:11" ht="24">
      <c r="A28" s="178" t="s">
        <v>139</v>
      </c>
      <c r="B28" s="91">
        <v>174154</v>
      </c>
      <c r="C28" s="91">
        <v>8617</v>
      </c>
      <c r="D28" s="91">
        <v>46205</v>
      </c>
      <c r="E28" s="91">
        <v>43198</v>
      </c>
      <c r="F28" s="91">
        <v>32279</v>
      </c>
      <c r="G28" s="91">
        <v>15329</v>
      </c>
      <c r="H28" s="91">
        <v>9560</v>
      </c>
      <c r="I28" s="91">
        <v>9963</v>
      </c>
      <c r="J28" s="91">
        <v>1825</v>
      </c>
      <c r="K28" s="91">
        <v>7178</v>
      </c>
    </row>
    <row r="29" spans="1:11" ht="12">
      <c r="A29" s="175" t="s">
        <v>140</v>
      </c>
      <c r="B29" s="173">
        <f>B28/B28</f>
        <v>1</v>
      </c>
      <c r="C29" s="173">
        <f>C28/B28</f>
        <v>0.0494791965731479</v>
      </c>
      <c r="D29" s="173">
        <f>D28/B28</f>
        <v>0.26531116138589983</v>
      </c>
      <c r="E29" s="173">
        <f>E28/B28</f>
        <v>0.24804483388265558</v>
      </c>
      <c r="F29" s="173">
        <f>F28/B28</f>
        <v>0.18534745110649195</v>
      </c>
      <c r="G29" s="173">
        <f>G28/B28</f>
        <v>0.08801979856908254</v>
      </c>
      <c r="H29" s="173">
        <f>H28/B28</f>
        <v>0.05489394443997841</v>
      </c>
      <c r="I29" s="173">
        <f>I28/B28</f>
        <v>0.05720798833216578</v>
      </c>
      <c r="J29" s="173">
        <f>J28/B28</f>
        <v>0.010479231025414289</v>
      </c>
      <c r="K29" s="173">
        <f>K28/B28</f>
        <v>0.04121639468516371</v>
      </c>
    </row>
    <row r="30" spans="1:11" ht="24">
      <c r="A30" s="178" t="s">
        <v>141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ht="12">
      <c r="A31" s="171" t="s">
        <v>38</v>
      </c>
      <c r="B31" s="174">
        <v>592072</v>
      </c>
      <c r="C31" s="174">
        <v>28478</v>
      </c>
      <c r="D31" s="174">
        <v>157900</v>
      </c>
      <c r="E31" s="174">
        <v>145224</v>
      </c>
      <c r="F31" s="174">
        <v>114813</v>
      </c>
      <c r="G31" s="174">
        <v>49548</v>
      </c>
      <c r="H31" s="174">
        <v>32974</v>
      </c>
      <c r="I31" s="174">
        <v>34774</v>
      </c>
      <c r="J31" s="174">
        <v>4536</v>
      </c>
      <c r="K31" s="174">
        <v>23825</v>
      </c>
    </row>
    <row r="32" spans="1:11" ht="12">
      <c r="A32" s="171" t="s">
        <v>45</v>
      </c>
      <c r="B32" s="174">
        <v>125683</v>
      </c>
      <c r="C32" s="174">
        <v>5961</v>
      </c>
      <c r="D32" s="174">
        <v>33707</v>
      </c>
      <c r="E32" s="174">
        <v>27196</v>
      </c>
      <c r="F32" s="174">
        <v>27310</v>
      </c>
      <c r="G32" s="174">
        <v>10243</v>
      </c>
      <c r="H32" s="174">
        <v>7982</v>
      </c>
      <c r="I32" s="174">
        <v>7546</v>
      </c>
      <c r="J32" s="174">
        <v>700</v>
      </c>
      <c r="K32" s="174">
        <v>5038</v>
      </c>
    </row>
    <row r="33" spans="1:11" ht="24">
      <c r="A33" s="171" t="s">
        <v>46</v>
      </c>
      <c r="B33" s="174">
        <v>221295</v>
      </c>
      <c r="C33" s="174">
        <v>10735</v>
      </c>
      <c r="D33" s="174">
        <v>58460</v>
      </c>
      <c r="E33" s="174">
        <v>55909</v>
      </c>
      <c r="F33" s="174">
        <v>42269</v>
      </c>
      <c r="G33" s="174">
        <v>18480</v>
      </c>
      <c r="H33" s="174">
        <v>11346</v>
      </c>
      <c r="I33" s="174">
        <v>13672</v>
      </c>
      <c r="J33" s="174">
        <v>1599</v>
      </c>
      <c r="K33" s="174">
        <v>8825</v>
      </c>
    </row>
    <row r="34" spans="1:11" ht="24">
      <c r="A34" s="171" t="s">
        <v>47</v>
      </c>
      <c r="B34" s="174">
        <v>245094</v>
      </c>
      <c r="C34" s="174">
        <v>11782</v>
      </c>
      <c r="D34" s="174">
        <v>65733</v>
      </c>
      <c r="E34" s="174">
        <v>62119</v>
      </c>
      <c r="F34" s="174">
        <v>45234</v>
      </c>
      <c r="G34" s="174">
        <v>20825</v>
      </c>
      <c r="H34" s="174">
        <v>13646</v>
      </c>
      <c r="I34" s="174">
        <v>13556</v>
      </c>
      <c r="J34" s="174">
        <v>2237</v>
      </c>
      <c r="K34" s="174">
        <v>9962</v>
      </c>
    </row>
    <row r="35" spans="1:11" ht="12">
      <c r="A35" s="178" t="s">
        <v>142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1" ht="12">
      <c r="A36" s="171" t="s">
        <v>38</v>
      </c>
      <c r="B36" s="173">
        <f>B31/B31</f>
        <v>1</v>
      </c>
      <c r="C36" s="173">
        <f>C31/B31</f>
        <v>0.04809887986596225</v>
      </c>
      <c r="D36" s="173">
        <f>D31/B31</f>
        <v>0.2666905376373144</v>
      </c>
      <c r="E36" s="173">
        <f>E31/B31</f>
        <v>0.2452809793403505</v>
      </c>
      <c r="F36" s="173">
        <f>F31/B31</f>
        <v>0.19391729384264075</v>
      </c>
      <c r="G36" s="173">
        <f>G31/B31</f>
        <v>0.08368576794714157</v>
      </c>
      <c r="H36" s="173">
        <f>H31/B31</f>
        <v>0.055692550905970896</v>
      </c>
      <c r="I36" s="173">
        <f>I31/B31</f>
        <v>0.058732721696009946</v>
      </c>
      <c r="J36" s="173">
        <f>J31/B31</f>
        <v>0.007661230390898405</v>
      </c>
      <c r="K36" s="173">
        <f>K31/B31</f>
        <v>0.040240038373711304</v>
      </c>
    </row>
    <row r="37" spans="1:11" ht="12">
      <c r="A37" s="171" t="s">
        <v>45</v>
      </c>
      <c r="B37" s="173">
        <f>B32/B32</f>
        <v>1</v>
      </c>
      <c r="C37" s="173">
        <f>C32/B32</f>
        <v>0.04742884877031898</v>
      </c>
      <c r="D37" s="173">
        <f>D32/B32</f>
        <v>0.26819060652594223</v>
      </c>
      <c r="E37" s="173">
        <f>E32/B32</f>
        <v>0.2163856687061894</v>
      </c>
      <c r="F37" s="173">
        <f>F32/B32</f>
        <v>0.21729271261825386</v>
      </c>
      <c r="G37" s="173">
        <f>G32/B32</f>
        <v>0.08149869115154794</v>
      </c>
      <c r="H37" s="173">
        <f>H32/B32</f>
        <v>0.06350898689560243</v>
      </c>
      <c r="I37" s="173">
        <f>I32/B32</f>
        <v>0.06003994175823302</v>
      </c>
      <c r="J37" s="173">
        <f>J32/B32</f>
        <v>0.005569567881097682</v>
      </c>
      <c r="K37" s="173">
        <f>K32/B32</f>
        <v>0.04008497569281446</v>
      </c>
    </row>
    <row r="38" spans="1:11" ht="24">
      <c r="A38" s="171" t="s">
        <v>46</v>
      </c>
      <c r="B38" s="173">
        <f>B33/B33</f>
        <v>1</v>
      </c>
      <c r="C38" s="173">
        <f>C33/B33</f>
        <v>0.04850990758941684</v>
      </c>
      <c r="D38" s="173">
        <f>D33/B33</f>
        <v>0.26417225874963285</v>
      </c>
      <c r="E38" s="173">
        <f>E33/B33</f>
        <v>0.25264465984319573</v>
      </c>
      <c r="F38" s="173">
        <f>F33/B33</f>
        <v>0.19100747870489618</v>
      </c>
      <c r="G38" s="173">
        <f>G33/B33</f>
        <v>0.08350843896156714</v>
      </c>
      <c r="H38" s="173">
        <f>H33/B33</f>
        <v>0.051270927946858266</v>
      </c>
      <c r="I38" s="173">
        <f>I33/B33</f>
        <v>0.06178178449580876</v>
      </c>
      <c r="J38" s="173">
        <f>J33/B33</f>
        <v>0.007225649020538196</v>
      </c>
      <c r="K38" s="173">
        <f>K33/B33</f>
        <v>0.03987889468808604</v>
      </c>
    </row>
    <row r="39" spans="1:15" ht="24">
      <c r="A39" s="171" t="s">
        <v>47</v>
      </c>
      <c r="B39" s="173">
        <f>B34/B34</f>
        <v>1</v>
      </c>
      <c r="C39" s="173">
        <f>C34/B34</f>
        <v>0.048071352215884516</v>
      </c>
      <c r="D39" s="173">
        <f>D34/B34</f>
        <v>0.2681950598545864</v>
      </c>
      <c r="E39" s="173">
        <f>E34/B34</f>
        <v>0.2534496968510041</v>
      </c>
      <c r="F39" s="173">
        <f>F34/B34</f>
        <v>0.18455776151190972</v>
      </c>
      <c r="G39" s="173">
        <f>G34/B34</f>
        <v>0.08496740026275633</v>
      </c>
      <c r="H39" s="173">
        <f>H34/B34</f>
        <v>0.05567659755032763</v>
      </c>
      <c r="I39" s="173">
        <f>I34/B34</f>
        <v>0.0553093914987719</v>
      </c>
      <c r="J39" s="173">
        <f>J34/B34</f>
        <v>0.009127110414779635</v>
      </c>
      <c r="K39" s="173">
        <f>K34/B34</f>
        <v>0.04064562983997976</v>
      </c>
      <c r="L39" s="180"/>
      <c r="M39" s="180"/>
      <c r="N39" s="180"/>
      <c r="O39" s="180"/>
    </row>
    <row r="40" spans="1:15" ht="24">
      <c r="A40" s="178" t="s">
        <v>143</v>
      </c>
      <c r="B40" s="173"/>
      <c r="C40" s="173"/>
      <c r="D40" s="184"/>
      <c r="E40" s="173"/>
      <c r="F40" s="173"/>
      <c r="G40" s="173"/>
      <c r="H40" s="173"/>
      <c r="I40" s="173"/>
      <c r="J40" s="173"/>
      <c r="K40" s="173"/>
      <c r="L40" s="181"/>
      <c r="M40" s="181"/>
      <c r="N40" s="181"/>
      <c r="O40" s="182"/>
    </row>
    <row r="41" spans="1:15" ht="12">
      <c r="A41" s="171" t="s">
        <v>38</v>
      </c>
      <c r="B41" s="185">
        <f aca="true" t="shared" si="4" ref="B41:K41">B31/B28</f>
        <v>3.3997037105090895</v>
      </c>
      <c r="C41" s="185">
        <f t="shared" si="4"/>
        <v>3.304862481141929</v>
      </c>
      <c r="D41" s="185">
        <f t="shared" si="4"/>
        <v>3.4173790715290555</v>
      </c>
      <c r="E41" s="185">
        <f t="shared" si="4"/>
        <v>3.361822306588268</v>
      </c>
      <c r="F41" s="185">
        <f t="shared" si="4"/>
        <v>3.556894575420552</v>
      </c>
      <c r="G41" s="185">
        <f t="shared" si="4"/>
        <v>3.2323047817861568</v>
      </c>
      <c r="H41" s="185">
        <f t="shared" si="4"/>
        <v>3.449163179916318</v>
      </c>
      <c r="I41" s="185">
        <f t="shared" si="4"/>
        <v>3.490314162400883</v>
      </c>
      <c r="J41" s="185">
        <f t="shared" si="4"/>
        <v>2.4854794520547947</v>
      </c>
      <c r="K41" s="185">
        <f t="shared" si="4"/>
        <v>3.3191696851490664</v>
      </c>
      <c r="L41" s="183"/>
      <c r="M41" s="183"/>
      <c r="N41" s="183"/>
      <c r="O41" s="183"/>
    </row>
    <row r="42" spans="1:15" ht="12">
      <c r="A42" s="171" t="s">
        <v>45</v>
      </c>
      <c r="B42" s="185">
        <f aca="true" t="shared" si="5" ref="B42:K42">B32/B28</f>
        <v>0.721677366009394</v>
      </c>
      <c r="C42" s="185">
        <f t="shared" si="5"/>
        <v>0.6917720784495764</v>
      </c>
      <c r="D42" s="185">
        <f t="shared" si="5"/>
        <v>0.7295097933124121</v>
      </c>
      <c r="E42" s="185">
        <f t="shared" si="5"/>
        <v>0.629566183619612</v>
      </c>
      <c r="F42" s="185">
        <f t="shared" si="5"/>
        <v>0.8460609064716998</v>
      </c>
      <c r="G42" s="185">
        <f t="shared" si="5"/>
        <v>0.6682105812512231</v>
      </c>
      <c r="H42" s="185">
        <f t="shared" si="5"/>
        <v>0.8349372384937238</v>
      </c>
      <c r="I42" s="185">
        <f t="shared" si="5"/>
        <v>0.7574023888387033</v>
      </c>
      <c r="J42" s="185">
        <f t="shared" si="5"/>
        <v>0.3835616438356164</v>
      </c>
      <c r="K42" s="185">
        <f t="shared" si="5"/>
        <v>0.7018668152688772</v>
      </c>
      <c r="L42" s="183"/>
      <c r="M42" s="183"/>
      <c r="N42" s="183"/>
      <c r="O42" s="183"/>
    </row>
    <row r="43" spans="1:15" ht="24">
      <c r="A43" s="171" t="s">
        <v>46</v>
      </c>
      <c r="B43" s="185">
        <f aca="true" t="shared" si="6" ref="B43:K43">B33/B28</f>
        <v>1.270685714941948</v>
      </c>
      <c r="C43" s="185">
        <f t="shared" si="6"/>
        <v>1.2457931994893814</v>
      </c>
      <c r="D43" s="185">
        <f t="shared" si="6"/>
        <v>1.2652310356022076</v>
      </c>
      <c r="E43" s="185">
        <f t="shared" si="6"/>
        <v>1.2942497337839716</v>
      </c>
      <c r="F43" s="185">
        <f t="shared" si="6"/>
        <v>1.309489141547136</v>
      </c>
      <c r="G43" s="185">
        <f t="shared" si="6"/>
        <v>1.2055580925044034</v>
      </c>
      <c r="H43" s="185">
        <f t="shared" si="6"/>
        <v>1.1868200836820084</v>
      </c>
      <c r="I43" s="185">
        <f t="shared" si="6"/>
        <v>1.3722774264779685</v>
      </c>
      <c r="J43" s="185">
        <f t="shared" si="6"/>
        <v>0.8761643835616438</v>
      </c>
      <c r="K43" s="185">
        <f t="shared" si="6"/>
        <v>1.2294511005851212</v>
      </c>
      <c r="L43" s="183"/>
      <c r="M43" s="183"/>
      <c r="N43" s="183"/>
      <c r="O43" s="183"/>
    </row>
    <row r="44" spans="1:15" ht="24">
      <c r="A44" s="171" t="s">
        <v>47</v>
      </c>
      <c r="B44" s="185">
        <f aca="true" t="shared" si="7" ref="B44:K44">B34/B28</f>
        <v>1.4073406295577477</v>
      </c>
      <c r="C44" s="185">
        <f t="shared" si="7"/>
        <v>1.3672972032029709</v>
      </c>
      <c r="D44" s="185">
        <f t="shared" si="7"/>
        <v>1.4226382426144357</v>
      </c>
      <c r="E44" s="185">
        <f t="shared" si="7"/>
        <v>1.4380063891846844</v>
      </c>
      <c r="F44" s="185">
        <f t="shared" si="7"/>
        <v>1.4013445274017162</v>
      </c>
      <c r="G44" s="185">
        <f t="shared" si="7"/>
        <v>1.3585361080305303</v>
      </c>
      <c r="H44" s="185">
        <f t="shared" si="7"/>
        <v>1.4274058577405857</v>
      </c>
      <c r="I44" s="185">
        <f t="shared" si="7"/>
        <v>1.3606343470842115</v>
      </c>
      <c r="J44" s="185">
        <f t="shared" si="7"/>
        <v>1.2257534246575343</v>
      </c>
      <c r="K44" s="185">
        <f t="shared" si="7"/>
        <v>1.3878517692950683</v>
      </c>
      <c r="L44" s="183"/>
      <c r="M44" s="183"/>
      <c r="N44" s="183"/>
      <c r="O44" s="183"/>
    </row>
  </sheetData>
  <mergeCells count="2">
    <mergeCell ref="B2:O2"/>
    <mergeCell ref="B24:K24"/>
  </mergeCells>
  <printOptions/>
  <pageMargins left="0.75" right="0.75" top="1" bottom="1" header="0" footer="0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2"/>
  <sheetViews>
    <sheetView view="pageBreakPreview" zoomScale="60" workbookViewId="0" topLeftCell="A22">
      <selection activeCell="A3" sqref="A3:A19"/>
    </sheetView>
  </sheetViews>
  <sheetFormatPr defaultColWidth="11.421875" defaultRowHeight="12.75"/>
  <cols>
    <col min="1" max="1" width="12.421875" style="109" customWidth="1"/>
    <col min="2" max="17" width="6.8515625" style="109" customWidth="1"/>
    <col min="18" max="16384" width="12.421875" style="109" customWidth="1"/>
  </cols>
  <sheetData>
    <row r="2" ht="12">
      <c r="A2" s="108" t="s">
        <v>149</v>
      </c>
    </row>
    <row r="3" spans="1:17" ht="12">
      <c r="A3" s="315" t="s">
        <v>1</v>
      </c>
      <c r="B3" s="316" t="s">
        <v>146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7" ht="12">
      <c r="A4" s="315"/>
      <c r="B4" s="87" t="s">
        <v>38</v>
      </c>
      <c r="C4" s="87">
        <v>15</v>
      </c>
      <c r="D4" s="87">
        <v>1</v>
      </c>
      <c r="E4" s="87">
        <v>2</v>
      </c>
      <c r="F4" s="87">
        <v>3</v>
      </c>
      <c r="G4" s="87">
        <v>4</v>
      </c>
      <c r="H4" s="87">
        <v>5</v>
      </c>
      <c r="I4" s="87" t="s">
        <v>85</v>
      </c>
      <c r="J4" s="87">
        <v>6</v>
      </c>
      <c r="K4" s="87">
        <v>7</v>
      </c>
      <c r="L4" s="87">
        <v>8</v>
      </c>
      <c r="M4" s="87">
        <v>9</v>
      </c>
      <c r="N4" s="87">
        <v>14</v>
      </c>
      <c r="O4" s="87">
        <v>10</v>
      </c>
      <c r="P4" s="87">
        <v>11</v>
      </c>
      <c r="Q4" s="87">
        <v>12</v>
      </c>
    </row>
    <row r="5" spans="1:17" ht="12">
      <c r="A5" s="188" t="s">
        <v>5</v>
      </c>
      <c r="B5" s="189">
        <v>36948</v>
      </c>
      <c r="C5" s="189">
        <v>280</v>
      </c>
      <c r="D5" s="189">
        <v>840</v>
      </c>
      <c r="E5" s="189">
        <v>583</v>
      </c>
      <c r="F5" s="189">
        <v>395</v>
      </c>
      <c r="G5" s="189">
        <v>1891</v>
      </c>
      <c r="H5" s="189">
        <v>1849</v>
      </c>
      <c r="I5" s="189">
        <v>602</v>
      </c>
      <c r="J5" s="189">
        <v>2722</v>
      </c>
      <c r="K5" s="189">
        <v>4579</v>
      </c>
      <c r="L5" s="189">
        <v>11394</v>
      </c>
      <c r="M5" s="189">
        <v>6743</v>
      </c>
      <c r="N5" s="189">
        <v>1511</v>
      </c>
      <c r="O5" s="189">
        <v>3127</v>
      </c>
      <c r="P5" s="189">
        <v>349</v>
      </c>
      <c r="Q5" s="189">
        <v>83</v>
      </c>
    </row>
    <row r="6" spans="1:17" ht="12">
      <c r="A6" s="188" t="s">
        <v>6</v>
      </c>
      <c r="B6" s="189">
        <v>9069</v>
      </c>
      <c r="C6" s="189">
        <v>112</v>
      </c>
      <c r="D6" s="189">
        <v>274</v>
      </c>
      <c r="E6" s="189">
        <v>164</v>
      </c>
      <c r="F6" s="189">
        <v>173</v>
      </c>
      <c r="G6" s="189">
        <v>639</v>
      </c>
      <c r="H6" s="189">
        <v>728</v>
      </c>
      <c r="I6" s="189">
        <v>300</v>
      </c>
      <c r="J6" s="189">
        <v>919</v>
      </c>
      <c r="K6" s="189">
        <v>1540</v>
      </c>
      <c r="L6" s="189">
        <v>2129</v>
      </c>
      <c r="M6" s="189">
        <v>1364</v>
      </c>
      <c r="N6" s="189">
        <v>198</v>
      </c>
      <c r="O6" s="189">
        <v>422</v>
      </c>
      <c r="P6" s="189">
        <v>92</v>
      </c>
      <c r="Q6" s="189">
        <v>15</v>
      </c>
    </row>
    <row r="7" spans="1:17" ht="12">
      <c r="A7" s="188" t="s">
        <v>7</v>
      </c>
      <c r="B7" s="189">
        <v>10986</v>
      </c>
      <c r="C7" s="189">
        <v>197</v>
      </c>
      <c r="D7" s="189">
        <v>247</v>
      </c>
      <c r="E7" s="189">
        <v>109</v>
      </c>
      <c r="F7" s="189">
        <v>159</v>
      </c>
      <c r="G7" s="189">
        <v>711</v>
      </c>
      <c r="H7" s="189">
        <v>1155</v>
      </c>
      <c r="I7" s="189">
        <v>588</v>
      </c>
      <c r="J7" s="189">
        <v>1503</v>
      </c>
      <c r="K7" s="189">
        <v>2338</v>
      </c>
      <c r="L7" s="189">
        <v>2127</v>
      </c>
      <c r="M7" s="189">
        <v>1241</v>
      </c>
      <c r="N7" s="189">
        <v>199</v>
      </c>
      <c r="O7" s="189">
        <v>293</v>
      </c>
      <c r="P7" s="189">
        <v>96</v>
      </c>
      <c r="Q7" s="189">
        <v>23</v>
      </c>
    </row>
    <row r="8" spans="1:17" ht="12">
      <c r="A8" s="188" t="s">
        <v>8</v>
      </c>
      <c r="B8" s="189">
        <v>5216</v>
      </c>
      <c r="C8" s="189">
        <v>64</v>
      </c>
      <c r="D8" s="189">
        <v>59</v>
      </c>
      <c r="E8" s="189">
        <v>11</v>
      </c>
      <c r="F8" s="189">
        <v>52</v>
      </c>
      <c r="G8" s="189">
        <v>298</v>
      </c>
      <c r="H8" s="189">
        <v>688</v>
      </c>
      <c r="I8" s="189">
        <v>434</v>
      </c>
      <c r="J8" s="189">
        <v>1024</v>
      </c>
      <c r="K8" s="189">
        <v>1160</v>
      </c>
      <c r="L8" s="189">
        <v>807</v>
      </c>
      <c r="M8" s="189">
        <v>417</v>
      </c>
      <c r="N8" s="189">
        <v>63</v>
      </c>
      <c r="O8" s="189">
        <v>88</v>
      </c>
      <c r="P8" s="189">
        <v>31</v>
      </c>
      <c r="Q8" s="189">
        <v>20</v>
      </c>
    </row>
    <row r="9" spans="1:17" ht="12">
      <c r="A9" s="188" t="s">
        <v>9</v>
      </c>
      <c r="B9" s="189">
        <v>3530</v>
      </c>
      <c r="C9" s="189">
        <v>34</v>
      </c>
      <c r="D9" s="189">
        <v>28</v>
      </c>
      <c r="E9" s="189">
        <v>5</v>
      </c>
      <c r="F9" s="189">
        <v>32</v>
      </c>
      <c r="G9" s="189">
        <v>172</v>
      </c>
      <c r="H9" s="189">
        <v>482</v>
      </c>
      <c r="I9" s="189">
        <v>387</v>
      </c>
      <c r="J9" s="189">
        <v>778</v>
      </c>
      <c r="K9" s="189">
        <v>742</v>
      </c>
      <c r="L9" s="189">
        <v>453</v>
      </c>
      <c r="M9" s="189">
        <v>308</v>
      </c>
      <c r="N9" s="189">
        <v>34</v>
      </c>
      <c r="O9" s="189">
        <v>48</v>
      </c>
      <c r="P9" s="189">
        <v>17</v>
      </c>
      <c r="Q9" s="189">
        <v>10</v>
      </c>
    </row>
    <row r="10" spans="1:17" ht="12">
      <c r="A10" s="190" t="s">
        <v>10</v>
      </c>
      <c r="B10" s="191">
        <f aca="true" t="shared" si="0" ref="B10:Q10">B5+B6+B7+B8+B9</f>
        <v>65749</v>
      </c>
      <c r="C10" s="191">
        <f t="shared" si="0"/>
        <v>687</v>
      </c>
      <c r="D10" s="191">
        <f t="shared" si="0"/>
        <v>1448</v>
      </c>
      <c r="E10" s="191">
        <f t="shared" si="0"/>
        <v>872</v>
      </c>
      <c r="F10" s="191">
        <f t="shared" si="0"/>
        <v>811</v>
      </c>
      <c r="G10" s="191">
        <f t="shared" si="0"/>
        <v>3711</v>
      </c>
      <c r="H10" s="191">
        <f t="shared" si="0"/>
        <v>4902</v>
      </c>
      <c r="I10" s="191">
        <f t="shared" si="0"/>
        <v>2311</v>
      </c>
      <c r="J10" s="191">
        <f t="shared" si="0"/>
        <v>6946</v>
      </c>
      <c r="K10" s="191">
        <f t="shared" si="0"/>
        <v>10359</v>
      </c>
      <c r="L10" s="191">
        <f t="shared" si="0"/>
        <v>16910</v>
      </c>
      <c r="M10" s="191">
        <f t="shared" si="0"/>
        <v>10073</v>
      </c>
      <c r="N10" s="191">
        <f t="shared" si="0"/>
        <v>2005</v>
      </c>
      <c r="O10" s="191">
        <f t="shared" si="0"/>
        <v>3978</v>
      </c>
      <c r="P10" s="191">
        <f t="shared" si="0"/>
        <v>585</v>
      </c>
      <c r="Q10" s="191">
        <f t="shared" si="0"/>
        <v>151</v>
      </c>
    </row>
    <row r="11" spans="1:17" ht="12">
      <c r="A11" s="188" t="s">
        <v>11</v>
      </c>
      <c r="B11" s="192">
        <v>3653</v>
      </c>
      <c r="C11" s="192">
        <v>10</v>
      </c>
      <c r="D11" s="192">
        <v>30</v>
      </c>
      <c r="E11" s="192">
        <v>1</v>
      </c>
      <c r="F11" s="192">
        <v>46</v>
      </c>
      <c r="G11" s="192">
        <v>173</v>
      </c>
      <c r="H11" s="192">
        <v>543</v>
      </c>
      <c r="I11" s="192">
        <v>385</v>
      </c>
      <c r="J11" s="192">
        <v>791</v>
      </c>
      <c r="K11" s="192">
        <v>746</v>
      </c>
      <c r="L11" s="192">
        <v>465</v>
      </c>
      <c r="M11" s="192">
        <v>332</v>
      </c>
      <c r="N11" s="192">
        <v>46</v>
      </c>
      <c r="O11" s="192">
        <v>52</v>
      </c>
      <c r="P11" s="192">
        <v>17</v>
      </c>
      <c r="Q11" s="192">
        <v>16</v>
      </c>
    </row>
    <row r="12" spans="1:17" ht="12">
      <c r="A12" s="188" t="s">
        <v>12</v>
      </c>
      <c r="B12" s="192">
        <v>785</v>
      </c>
      <c r="C12" s="192">
        <v>2</v>
      </c>
      <c r="D12" s="192">
        <v>4</v>
      </c>
      <c r="E12" s="192">
        <v>0</v>
      </c>
      <c r="F12" s="192">
        <v>7</v>
      </c>
      <c r="G12" s="192">
        <v>54</v>
      </c>
      <c r="H12" s="192">
        <v>103</v>
      </c>
      <c r="I12" s="192">
        <v>63</v>
      </c>
      <c r="J12" s="192">
        <v>155</v>
      </c>
      <c r="K12" s="192">
        <v>165</v>
      </c>
      <c r="L12" s="192">
        <v>104</v>
      </c>
      <c r="M12" s="192">
        <v>91</v>
      </c>
      <c r="N12" s="192">
        <v>15</v>
      </c>
      <c r="O12" s="192">
        <v>15</v>
      </c>
      <c r="P12" s="192">
        <v>3</v>
      </c>
      <c r="Q12" s="192">
        <v>4</v>
      </c>
    </row>
    <row r="13" spans="1:17" ht="12">
      <c r="A13" s="190" t="s">
        <v>13</v>
      </c>
      <c r="B13" s="193">
        <f aca="true" t="shared" si="1" ref="B13:Q13">B11+B12</f>
        <v>4438</v>
      </c>
      <c r="C13" s="193">
        <f t="shared" si="1"/>
        <v>12</v>
      </c>
      <c r="D13" s="193">
        <f t="shared" si="1"/>
        <v>34</v>
      </c>
      <c r="E13" s="193">
        <f t="shared" si="1"/>
        <v>1</v>
      </c>
      <c r="F13" s="193">
        <f t="shared" si="1"/>
        <v>53</v>
      </c>
      <c r="G13" s="193">
        <f t="shared" si="1"/>
        <v>227</v>
      </c>
      <c r="H13" s="193">
        <f t="shared" si="1"/>
        <v>646</v>
      </c>
      <c r="I13" s="193">
        <f t="shared" si="1"/>
        <v>448</v>
      </c>
      <c r="J13" s="193">
        <f t="shared" si="1"/>
        <v>946</v>
      </c>
      <c r="K13" s="193">
        <f t="shared" si="1"/>
        <v>911</v>
      </c>
      <c r="L13" s="193">
        <f t="shared" si="1"/>
        <v>569</v>
      </c>
      <c r="M13" s="193">
        <f t="shared" si="1"/>
        <v>423</v>
      </c>
      <c r="N13" s="193">
        <f t="shared" si="1"/>
        <v>61</v>
      </c>
      <c r="O13" s="193">
        <f t="shared" si="1"/>
        <v>67</v>
      </c>
      <c r="P13" s="193">
        <f t="shared" si="1"/>
        <v>20</v>
      </c>
      <c r="Q13" s="193">
        <f t="shared" si="1"/>
        <v>20</v>
      </c>
    </row>
    <row r="14" spans="1:17" ht="24">
      <c r="A14" s="188" t="s">
        <v>14</v>
      </c>
      <c r="B14" s="189">
        <f>+SUM(C14:Q14)</f>
        <v>411</v>
      </c>
      <c r="C14" s="194">
        <v>1</v>
      </c>
      <c r="D14" s="189">
        <v>1</v>
      </c>
      <c r="E14" s="189">
        <v>0</v>
      </c>
      <c r="F14" s="189">
        <v>9</v>
      </c>
      <c r="G14" s="189">
        <v>29</v>
      </c>
      <c r="H14" s="189">
        <v>65</v>
      </c>
      <c r="I14" s="189">
        <v>30</v>
      </c>
      <c r="J14" s="189">
        <v>46</v>
      </c>
      <c r="K14" s="189">
        <v>70</v>
      </c>
      <c r="L14" s="189">
        <v>75</v>
      </c>
      <c r="M14" s="189">
        <v>51</v>
      </c>
      <c r="N14" s="189">
        <v>21</v>
      </c>
      <c r="O14" s="189">
        <v>9</v>
      </c>
      <c r="P14" s="189">
        <v>4</v>
      </c>
      <c r="Q14" s="189">
        <v>0</v>
      </c>
    </row>
    <row r="15" spans="1:17" ht="24">
      <c r="A15" s="188" t="s">
        <v>15</v>
      </c>
      <c r="B15" s="189">
        <f>+SUM(C15:Q15)</f>
        <v>112</v>
      </c>
      <c r="C15" s="189">
        <v>2</v>
      </c>
      <c r="D15" s="189">
        <v>0</v>
      </c>
      <c r="E15" s="189">
        <v>0</v>
      </c>
      <c r="F15" s="189">
        <v>0</v>
      </c>
      <c r="G15" s="189">
        <v>2</v>
      </c>
      <c r="H15" s="189">
        <v>9</v>
      </c>
      <c r="I15" s="189">
        <v>5</v>
      </c>
      <c r="J15" s="189">
        <v>15</v>
      </c>
      <c r="K15" s="189">
        <v>20</v>
      </c>
      <c r="L15" s="189">
        <v>33</v>
      </c>
      <c r="M15" s="189">
        <v>16</v>
      </c>
      <c r="N15" s="189">
        <v>7</v>
      </c>
      <c r="O15" s="189">
        <v>2</v>
      </c>
      <c r="P15" s="189">
        <v>1</v>
      </c>
      <c r="Q15" s="189">
        <v>0</v>
      </c>
    </row>
    <row r="16" spans="1:17" ht="12">
      <c r="A16" s="190" t="s">
        <v>16</v>
      </c>
      <c r="B16" s="191">
        <f aca="true" t="shared" si="2" ref="B16:Q16">B14+B15</f>
        <v>523</v>
      </c>
      <c r="C16" s="191">
        <f t="shared" si="2"/>
        <v>3</v>
      </c>
      <c r="D16" s="191">
        <f t="shared" si="2"/>
        <v>1</v>
      </c>
      <c r="E16" s="191">
        <f t="shared" si="2"/>
        <v>0</v>
      </c>
      <c r="F16" s="191">
        <f t="shared" si="2"/>
        <v>9</v>
      </c>
      <c r="G16" s="191">
        <f t="shared" si="2"/>
        <v>31</v>
      </c>
      <c r="H16" s="191">
        <f t="shared" si="2"/>
        <v>74</v>
      </c>
      <c r="I16" s="191">
        <f t="shared" si="2"/>
        <v>35</v>
      </c>
      <c r="J16" s="191">
        <f t="shared" si="2"/>
        <v>61</v>
      </c>
      <c r="K16" s="191">
        <f t="shared" si="2"/>
        <v>90</v>
      </c>
      <c r="L16" s="191">
        <f t="shared" si="2"/>
        <v>108</v>
      </c>
      <c r="M16" s="191">
        <f t="shared" si="2"/>
        <v>67</v>
      </c>
      <c r="N16" s="191">
        <f t="shared" si="2"/>
        <v>28</v>
      </c>
      <c r="O16" s="191">
        <f t="shared" si="2"/>
        <v>11</v>
      </c>
      <c r="P16" s="191">
        <f t="shared" si="2"/>
        <v>5</v>
      </c>
      <c r="Q16" s="191">
        <f t="shared" si="2"/>
        <v>0</v>
      </c>
    </row>
    <row r="17" spans="1:17" ht="12">
      <c r="A17" s="195" t="s">
        <v>17</v>
      </c>
      <c r="B17" s="196">
        <v>70710</v>
      </c>
      <c r="C17" s="196">
        <v>702</v>
      </c>
      <c r="D17" s="196">
        <v>1483</v>
      </c>
      <c r="E17" s="196">
        <v>873</v>
      </c>
      <c r="F17" s="196">
        <v>873</v>
      </c>
      <c r="G17" s="196">
        <v>3969</v>
      </c>
      <c r="H17" s="196">
        <v>5622</v>
      </c>
      <c r="I17" s="196">
        <v>2794</v>
      </c>
      <c r="J17" s="196">
        <v>7953</v>
      </c>
      <c r="K17" s="196">
        <v>11360</v>
      </c>
      <c r="L17" s="196">
        <v>17587</v>
      </c>
      <c r="M17" s="196">
        <v>10563</v>
      </c>
      <c r="N17" s="196">
        <v>2094</v>
      </c>
      <c r="O17" s="196">
        <v>4056</v>
      </c>
      <c r="P17" s="196">
        <v>610</v>
      </c>
      <c r="Q17" s="196">
        <v>171</v>
      </c>
    </row>
    <row r="18" spans="1:17" ht="12">
      <c r="A18" s="88" t="s">
        <v>18</v>
      </c>
      <c r="B18" s="192">
        <v>21792</v>
      </c>
      <c r="C18" s="192">
        <v>33</v>
      </c>
      <c r="D18" s="192">
        <v>71</v>
      </c>
      <c r="E18" s="192">
        <v>224</v>
      </c>
      <c r="F18" s="192">
        <v>279</v>
      </c>
      <c r="G18" s="192">
        <v>1002</v>
      </c>
      <c r="H18" s="192">
        <v>2336</v>
      </c>
      <c r="I18" s="192">
        <v>1406</v>
      </c>
      <c r="J18" s="192">
        <v>1903</v>
      </c>
      <c r="K18" s="192">
        <v>4674</v>
      </c>
      <c r="L18" s="192">
        <v>3872</v>
      </c>
      <c r="M18" s="192">
        <v>1962</v>
      </c>
      <c r="N18" s="192">
        <v>703</v>
      </c>
      <c r="O18" s="192">
        <v>1931</v>
      </c>
      <c r="P18" s="192">
        <v>1136</v>
      </c>
      <c r="Q18" s="192">
        <v>260</v>
      </c>
    </row>
    <row r="19" spans="1:17" ht="24">
      <c r="A19" s="197" t="s">
        <v>19</v>
      </c>
      <c r="B19" s="198">
        <v>92502</v>
      </c>
      <c r="C19" s="198">
        <v>735</v>
      </c>
      <c r="D19" s="198">
        <v>1554</v>
      </c>
      <c r="E19" s="198">
        <v>1097</v>
      </c>
      <c r="F19" s="198">
        <v>1152</v>
      </c>
      <c r="G19" s="198">
        <v>4971</v>
      </c>
      <c r="H19" s="198">
        <v>7958</v>
      </c>
      <c r="I19" s="198">
        <v>4200</v>
      </c>
      <c r="J19" s="198">
        <v>9856</v>
      </c>
      <c r="K19" s="198">
        <v>16034</v>
      </c>
      <c r="L19" s="198">
        <v>21459</v>
      </c>
      <c r="M19" s="198">
        <v>12525</v>
      </c>
      <c r="N19" s="198">
        <v>2797</v>
      </c>
      <c r="O19" s="198">
        <v>5987</v>
      </c>
      <c r="P19" s="198">
        <v>1746</v>
      </c>
      <c r="Q19" s="198">
        <v>431</v>
      </c>
    </row>
    <row r="20" spans="1:17" s="62" customFormat="1" ht="48" customHeight="1">
      <c r="A20" s="200" t="s">
        <v>147</v>
      </c>
      <c r="B20" s="201">
        <v>0.30993824823339017</v>
      </c>
      <c r="C20" s="201">
        <v>0.29577464788732394</v>
      </c>
      <c r="D20" s="201">
        <v>0.8127615062761506</v>
      </c>
      <c r="E20" s="201">
        <v>0.5648815653964985</v>
      </c>
      <c r="F20" s="201">
        <v>0.41260744985673353</v>
      </c>
      <c r="G20" s="201">
        <v>0.3174532217893863</v>
      </c>
      <c r="H20" s="201">
        <v>0.46189564107028847</v>
      </c>
      <c r="I20" s="201">
        <v>0.33702455464612424</v>
      </c>
      <c r="J20" s="201">
        <v>0.3974033305108665</v>
      </c>
      <c r="K20" s="201">
        <v>0.38561808561808564</v>
      </c>
      <c r="L20" s="201">
        <v>0.3458117123795404</v>
      </c>
      <c r="M20" s="201">
        <v>0.21599296406152999</v>
      </c>
      <c r="N20" s="201">
        <v>0.16934067930011504</v>
      </c>
      <c r="O20" s="201">
        <v>0.16775477037742723</v>
      </c>
      <c r="P20" s="201">
        <v>0.43781344032096287</v>
      </c>
      <c r="Q20" s="201">
        <v>0.31808118081180814</v>
      </c>
    </row>
    <row r="24" ht="12">
      <c r="A24" s="108" t="s">
        <v>150</v>
      </c>
    </row>
    <row r="25" spans="1:17" ht="12" customHeight="1">
      <c r="A25" s="315" t="s">
        <v>1</v>
      </c>
      <c r="B25" s="318" t="s">
        <v>148</v>
      </c>
      <c r="C25" s="318"/>
      <c r="D25" s="318"/>
      <c r="E25" s="318"/>
      <c r="F25" s="318"/>
      <c r="G25" s="318"/>
      <c r="H25" s="318"/>
      <c r="I25" s="318"/>
      <c r="J25" s="318"/>
      <c r="K25" s="318"/>
      <c r="L25" s="203"/>
      <c r="M25" s="199"/>
      <c r="N25" s="199"/>
      <c r="O25" s="199"/>
      <c r="P25" s="199"/>
      <c r="Q25" s="199"/>
    </row>
    <row r="26" spans="1:11" ht="55.5" customHeight="1">
      <c r="A26" s="315"/>
      <c r="B26" s="87" t="s">
        <v>37</v>
      </c>
      <c r="C26" s="202" t="s">
        <v>76</v>
      </c>
      <c r="D26" s="202" t="s">
        <v>77</v>
      </c>
      <c r="E26" s="202" t="s">
        <v>33</v>
      </c>
      <c r="F26" s="202" t="s">
        <v>34</v>
      </c>
      <c r="G26" s="202" t="s">
        <v>25</v>
      </c>
      <c r="H26" s="202" t="s">
        <v>26</v>
      </c>
      <c r="I26" s="202" t="s">
        <v>35</v>
      </c>
      <c r="J26" s="202" t="s">
        <v>36</v>
      </c>
      <c r="K26" s="202" t="s">
        <v>29</v>
      </c>
    </row>
    <row r="27" spans="1:11" ht="12">
      <c r="A27" s="188" t="s">
        <v>5</v>
      </c>
      <c r="B27" s="189">
        <v>36948</v>
      </c>
      <c r="C27" s="189">
        <v>1730</v>
      </c>
      <c r="D27" s="189">
        <v>13194</v>
      </c>
      <c r="E27" s="189">
        <v>8702</v>
      </c>
      <c r="F27" s="189">
        <v>4333</v>
      </c>
      <c r="G27" s="189">
        <v>4062</v>
      </c>
      <c r="H27" s="189">
        <v>1980</v>
      </c>
      <c r="I27" s="189">
        <v>1896</v>
      </c>
      <c r="J27" s="189">
        <v>352</v>
      </c>
      <c r="K27" s="189">
        <v>699</v>
      </c>
    </row>
    <row r="28" spans="1:11" ht="12">
      <c r="A28" s="188" t="s">
        <v>6</v>
      </c>
      <c r="B28" s="189">
        <v>9069</v>
      </c>
      <c r="C28" s="189">
        <v>576</v>
      </c>
      <c r="D28" s="189">
        <v>3055</v>
      </c>
      <c r="E28" s="189">
        <v>2823</v>
      </c>
      <c r="F28" s="189">
        <v>614</v>
      </c>
      <c r="G28" s="189">
        <v>1017</v>
      </c>
      <c r="H28" s="189">
        <v>547</v>
      </c>
      <c r="I28" s="189">
        <v>243</v>
      </c>
      <c r="J28" s="189">
        <v>75</v>
      </c>
      <c r="K28" s="189">
        <v>119</v>
      </c>
    </row>
    <row r="29" spans="1:11" ht="12">
      <c r="A29" s="188" t="s">
        <v>7</v>
      </c>
      <c r="B29" s="189">
        <v>10986</v>
      </c>
      <c r="C29" s="189">
        <v>674</v>
      </c>
      <c r="D29" s="189">
        <v>3378</v>
      </c>
      <c r="E29" s="189">
        <v>4495</v>
      </c>
      <c r="F29" s="189">
        <v>563</v>
      </c>
      <c r="G29" s="189">
        <v>997</v>
      </c>
      <c r="H29" s="189">
        <v>472</v>
      </c>
      <c r="I29" s="189">
        <v>106</v>
      </c>
      <c r="J29" s="189">
        <v>94</v>
      </c>
      <c r="K29" s="189">
        <v>207</v>
      </c>
    </row>
    <row r="30" spans="1:11" ht="12">
      <c r="A30" s="188" t="s">
        <v>8</v>
      </c>
      <c r="B30" s="189">
        <v>5216</v>
      </c>
      <c r="C30" s="189">
        <v>238</v>
      </c>
      <c r="D30" s="189">
        <v>1410</v>
      </c>
      <c r="E30" s="189">
        <v>2719</v>
      </c>
      <c r="F30" s="189">
        <v>196</v>
      </c>
      <c r="G30" s="189">
        <v>361</v>
      </c>
      <c r="H30" s="189">
        <v>115</v>
      </c>
      <c r="I30" s="189">
        <v>14</v>
      </c>
      <c r="J30" s="189">
        <v>43</v>
      </c>
      <c r="K30" s="189">
        <v>120</v>
      </c>
    </row>
    <row r="31" spans="1:11" ht="12">
      <c r="A31" s="188" t="s">
        <v>9</v>
      </c>
      <c r="B31" s="189">
        <v>3530</v>
      </c>
      <c r="C31" s="189">
        <v>137</v>
      </c>
      <c r="D31" s="189">
        <v>864</v>
      </c>
      <c r="E31" s="189">
        <v>1987</v>
      </c>
      <c r="F31" s="189">
        <v>167</v>
      </c>
      <c r="G31" s="189">
        <v>228</v>
      </c>
      <c r="H31" s="189">
        <v>47</v>
      </c>
      <c r="I31" s="189">
        <v>5</v>
      </c>
      <c r="J31" s="189">
        <v>24</v>
      </c>
      <c r="K31" s="189">
        <v>71</v>
      </c>
    </row>
    <row r="32" spans="1:11" ht="12">
      <c r="A32" s="190" t="s">
        <v>10</v>
      </c>
      <c r="B32" s="191">
        <f aca="true" t="shared" si="3" ref="B32:K32">B27+B28+B29+B30+B31</f>
        <v>65749</v>
      </c>
      <c r="C32" s="191">
        <f t="shared" si="3"/>
        <v>3355</v>
      </c>
      <c r="D32" s="191">
        <f t="shared" si="3"/>
        <v>21901</v>
      </c>
      <c r="E32" s="191">
        <f t="shared" si="3"/>
        <v>20726</v>
      </c>
      <c r="F32" s="191">
        <f t="shared" si="3"/>
        <v>5873</v>
      </c>
      <c r="G32" s="191">
        <f t="shared" si="3"/>
        <v>6665</v>
      </c>
      <c r="H32" s="191">
        <f t="shared" si="3"/>
        <v>3161</v>
      </c>
      <c r="I32" s="191">
        <f t="shared" si="3"/>
        <v>2264</v>
      </c>
      <c r="J32" s="191">
        <f t="shared" si="3"/>
        <v>588</v>
      </c>
      <c r="K32" s="191">
        <f t="shared" si="3"/>
        <v>1216</v>
      </c>
    </row>
    <row r="33" spans="1:11" ht="12">
      <c r="A33" s="188" t="s">
        <v>11</v>
      </c>
      <c r="B33" s="192">
        <v>3653</v>
      </c>
      <c r="C33" s="192">
        <v>155</v>
      </c>
      <c r="D33" s="192">
        <v>872</v>
      </c>
      <c r="E33" s="192">
        <v>2027</v>
      </c>
      <c r="F33" s="192">
        <v>212</v>
      </c>
      <c r="G33" s="192">
        <v>234</v>
      </c>
      <c r="H33" s="192">
        <v>44</v>
      </c>
      <c r="I33" s="192">
        <v>2</v>
      </c>
      <c r="J33" s="192">
        <v>29</v>
      </c>
      <c r="K33" s="192">
        <v>78</v>
      </c>
    </row>
    <row r="34" spans="1:11" ht="12" customHeight="1">
      <c r="A34" s="188" t="s">
        <v>12</v>
      </c>
      <c r="B34" s="192">
        <v>785</v>
      </c>
      <c r="C34" s="192">
        <v>53</v>
      </c>
      <c r="D34" s="192">
        <v>197</v>
      </c>
      <c r="E34" s="192">
        <v>390</v>
      </c>
      <c r="F34" s="192">
        <v>57</v>
      </c>
      <c r="G34" s="192">
        <v>62</v>
      </c>
      <c r="H34" s="192">
        <v>10</v>
      </c>
      <c r="I34" s="192">
        <v>0</v>
      </c>
      <c r="J34" s="192">
        <v>7</v>
      </c>
      <c r="K34" s="192">
        <v>9</v>
      </c>
    </row>
    <row r="35" spans="1:11" ht="12">
      <c r="A35" s="190" t="s">
        <v>13</v>
      </c>
      <c r="B35" s="193">
        <f aca="true" t="shared" si="4" ref="B35:K35">B33+B34</f>
        <v>4438</v>
      </c>
      <c r="C35" s="193">
        <f t="shared" si="4"/>
        <v>208</v>
      </c>
      <c r="D35" s="193">
        <f t="shared" si="4"/>
        <v>1069</v>
      </c>
      <c r="E35" s="193">
        <f t="shared" si="4"/>
        <v>2417</v>
      </c>
      <c r="F35" s="193">
        <f t="shared" si="4"/>
        <v>269</v>
      </c>
      <c r="G35" s="193">
        <f t="shared" si="4"/>
        <v>296</v>
      </c>
      <c r="H35" s="193">
        <f t="shared" si="4"/>
        <v>54</v>
      </c>
      <c r="I35" s="193">
        <f t="shared" si="4"/>
        <v>2</v>
      </c>
      <c r="J35" s="193">
        <f t="shared" si="4"/>
        <v>36</v>
      </c>
      <c r="K35" s="193">
        <f t="shared" si="4"/>
        <v>87</v>
      </c>
    </row>
    <row r="36" spans="1:11" ht="12" customHeight="1">
      <c r="A36" s="188" t="s">
        <v>14</v>
      </c>
      <c r="B36" s="189">
        <v>411</v>
      </c>
      <c r="C36" s="194">
        <v>31</v>
      </c>
      <c r="D36" s="189">
        <v>139</v>
      </c>
      <c r="E36" s="189">
        <v>159</v>
      </c>
      <c r="F36" s="189">
        <v>33</v>
      </c>
      <c r="G36" s="189">
        <v>37</v>
      </c>
      <c r="H36" s="189">
        <v>6</v>
      </c>
      <c r="I36" s="189">
        <v>1</v>
      </c>
      <c r="J36" s="189">
        <v>2</v>
      </c>
      <c r="K36" s="189">
        <v>3</v>
      </c>
    </row>
    <row r="37" spans="1:11" ht="12" customHeight="1">
      <c r="A37" s="188" t="s">
        <v>15</v>
      </c>
      <c r="B37" s="189">
        <v>112</v>
      </c>
      <c r="C37" s="189">
        <v>3</v>
      </c>
      <c r="D37" s="189">
        <v>61</v>
      </c>
      <c r="E37" s="189">
        <v>29</v>
      </c>
      <c r="F37" s="189">
        <v>4</v>
      </c>
      <c r="G37" s="189">
        <v>10</v>
      </c>
      <c r="H37" s="189">
        <v>1</v>
      </c>
      <c r="I37" s="189">
        <v>0</v>
      </c>
      <c r="J37" s="189">
        <v>1</v>
      </c>
      <c r="K37" s="189">
        <v>3</v>
      </c>
    </row>
    <row r="38" spans="1:11" ht="12">
      <c r="A38" s="190" t="s">
        <v>16</v>
      </c>
      <c r="B38" s="191">
        <v>523</v>
      </c>
      <c r="C38" s="191">
        <v>34</v>
      </c>
      <c r="D38" s="191">
        <v>200</v>
      </c>
      <c r="E38" s="191">
        <v>188</v>
      </c>
      <c r="F38" s="191">
        <v>37</v>
      </c>
      <c r="G38" s="191">
        <v>47</v>
      </c>
      <c r="H38" s="191">
        <v>7</v>
      </c>
      <c r="I38" s="191">
        <v>1</v>
      </c>
      <c r="J38" s="191">
        <v>3</v>
      </c>
      <c r="K38" s="191">
        <v>6</v>
      </c>
    </row>
    <row r="39" spans="1:11" ht="12">
      <c r="A39" s="195" t="s">
        <v>17</v>
      </c>
      <c r="B39" s="196">
        <v>70710</v>
      </c>
      <c r="C39" s="196">
        <v>3597</v>
      </c>
      <c r="D39" s="196">
        <v>23170</v>
      </c>
      <c r="E39" s="196">
        <v>23331</v>
      </c>
      <c r="F39" s="196">
        <v>6179</v>
      </c>
      <c r="G39" s="196">
        <v>7008</v>
      </c>
      <c r="H39" s="196">
        <v>3222</v>
      </c>
      <c r="I39" s="196">
        <v>2267</v>
      </c>
      <c r="J39" s="196">
        <v>627</v>
      </c>
      <c r="K39" s="196">
        <v>1309</v>
      </c>
    </row>
    <row r="40" spans="1:11" ht="12">
      <c r="A40" s="88" t="s">
        <v>18</v>
      </c>
      <c r="B40" s="192">
        <v>21792</v>
      </c>
      <c r="C40" s="192">
        <v>769</v>
      </c>
      <c r="D40" s="192">
        <v>6395</v>
      </c>
      <c r="E40" s="192">
        <v>6595</v>
      </c>
      <c r="F40" s="192">
        <v>1033</v>
      </c>
      <c r="G40" s="192">
        <v>2648</v>
      </c>
      <c r="H40" s="192">
        <v>1932</v>
      </c>
      <c r="I40" s="192">
        <v>728</v>
      </c>
      <c r="J40" s="192">
        <v>1091</v>
      </c>
      <c r="K40" s="192">
        <v>601</v>
      </c>
    </row>
    <row r="41" spans="1:11" ht="12" customHeight="1">
      <c r="A41" s="197" t="s">
        <v>19</v>
      </c>
      <c r="B41" s="198">
        <v>92502</v>
      </c>
      <c r="C41" s="198">
        <v>4366</v>
      </c>
      <c r="D41" s="198">
        <v>29565</v>
      </c>
      <c r="E41" s="198">
        <v>29926</v>
      </c>
      <c r="F41" s="198">
        <v>7212</v>
      </c>
      <c r="G41" s="198">
        <v>9656</v>
      </c>
      <c r="H41" s="198">
        <v>5154</v>
      </c>
      <c r="I41" s="198">
        <v>2995</v>
      </c>
      <c r="J41" s="198">
        <v>1718</v>
      </c>
      <c r="K41" s="198">
        <v>1910</v>
      </c>
    </row>
    <row r="42" spans="1:11" ht="48">
      <c r="A42" s="200" t="s">
        <v>147</v>
      </c>
      <c r="B42" s="201">
        <v>0.30993824823339017</v>
      </c>
      <c r="C42" s="201">
        <v>0.31176806626678094</v>
      </c>
      <c r="D42" s="201">
        <v>0.35658718384774035</v>
      </c>
      <c r="E42" s="201">
        <v>0.34846297158826267</v>
      </c>
      <c r="F42" s="201">
        <v>0.16490225220075455</v>
      </c>
      <c r="G42" s="201">
        <v>0.34644087256027556</v>
      </c>
      <c r="H42" s="201">
        <v>0.3310424561628878</v>
      </c>
      <c r="I42" s="201">
        <v>0.21523535752784764</v>
      </c>
      <c r="J42" s="201">
        <v>0.40215355805243447</v>
      </c>
      <c r="K42" s="201">
        <v>0.18552695483244294</v>
      </c>
    </row>
  </sheetData>
  <mergeCells count="4">
    <mergeCell ref="A3:A4"/>
    <mergeCell ref="B3:Q3"/>
    <mergeCell ref="B25:K25"/>
    <mergeCell ref="A25:A26"/>
  </mergeCells>
  <printOptions/>
  <pageMargins left="0.75" right="0.75" top="1" bottom="1" header="0" footer="0"/>
  <pageSetup horizontalDpi="600" verticalDpi="600" orientation="landscape" r:id="rId1"/>
  <rowBreaks count="1" manualBreakCount="1">
    <brk id="2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workbookViewId="0" topLeftCell="A10">
      <selection activeCell="G46" sqref="G46"/>
    </sheetView>
  </sheetViews>
  <sheetFormatPr defaultColWidth="13.00390625" defaultRowHeight="12.75"/>
  <cols>
    <col min="1" max="1" width="14.421875" style="226" customWidth="1"/>
    <col min="2" max="17" width="8.7109375" style="226" customWidth="1"/>
    <col min="18" max="16384" width="13.00390625" style="226" customWidth="1"/>
  </cols>
  <sheetData>
    <row r="1" ht="12">
      <c r="A1" s="225" t="s">
        <v>177</v>
      </c>
    </row>
    <row r="3" spans="1:17" ht="36">
      <c r="A3" s="222" t="s">
        <v>1</v>
      </c>
      <c r="B3" s="227" t="s">
        <v>176</v>
      </c>
      <c r="C3" s="228" t="s">
        <v>153</v>
      </c>
      <c r="D3" s="228" t="s">
        <v>154</v>
      </c>
      <c r="E3" s="228" t="s">
        <v>155</v>
      </c>
      <c r="F3" s="228" t="s">
        <v>156</v>
      </c>
      <c r="G3" s="228" t="s">
        <v>157</v>
      </c>
      <c r="H3" s="228" t="s">
        <v>3</v>
      </c>
      <c r="I3" s="228" t="s">
        <v>85</v>
      </c>
      <c r="J3" s="228" t="s">
        <v>159</v>
      </c>
      <c r="K3" s="228" t="s">
        <v>160</v>
      </c>
      <c r="L3" s="228" t="s">
        <v>161</v>
      </c>
      <c r="M3" s="228" t="s">
        <v>162</v>
      </c>
      <c r="N3" s="228" t="s">
        <v>163</v>
      </c>
      <c r="O3" s="228" t="s">
        <v>164</v>
      </c>
      <c r="P3" s="228" t="s">
        <v>165</v>
      </c>
      <c r="Q3" s="228" t="s">
        <v>4</v>
      </c>
    </row>
    <row r="4" spans="1:17" ht="12">
      <c r="A4" s="17" t="s">
        <v>5</v>
      </c>
      <c r="B4" s="229">
        <v>39.32343452298443</v>
      </c>
      <c r="C4" s="230">
        <v>41.38430583501006</v>
      </c>
      <c r="D4" s="230">
        <v>36.0993265993266</v>
      </c>
      <c r="E4" s="230">
        <v>33.69993800371978</v>
      </c>
      <c r="F4" s="230">
        <v>43.744385026737966</v>
      </c>
      <c r="G4" s="230">
        <v>40.30710141813494</v>
      </c>
      <c r="H4" s="230">
        <v>41.69050611219011</v>
      </c>
      <c r="I4" s="230">
        <v>41.38495754144763</v>
      </c>
      <c r="J4" s="230">
        <v>42.958213190535034</v>
      </c>
      <c r="K4" s="230">
        <v>41.37862185823214</v>
      </c>
      <c r="L4" s="230">
        <v>39.80399303803854</v>
      </c>
      <c r="M4" s="230">
        <v>36.70482868202016</v>
      </c>
      <c r="N4" s="230">
        <v>39.48526210015073</v>
      </c>
      <c r="O4" s="230">
        <v>39.7271629778672</v>
      </c>
      <c r="P4" s="230">
        <v>45.49500998003992</v>
      </c>
      <c r="Q4" s="230">
        <v>43.86501377410468</v>
      </c>
    </row>
    <row r="5" spans="1:17" ht="12">
      <c r="A5" s="17" t="s">
        <v>6</v>
      </c>
      <c r="B5" s="229">
        <v>40.4028000992331</v>
      </c>
      <c r="C5" s="230">
        <v>38.55105633802817</v>
      </c>
      <c r="D5" s="230">
        <v>44.28378378378378</v>
      </c>
      <c r="E5" s="230">
        <v>39.844086021505376</v>
      </c>
      <c r="F5" s="230">
        <v>44.61926605504587</v>
      </c>
      <c r="G5" s="230">
        <v>40.98752005705117</v>
      </c>
      <c r="H5" s="230">
        <v>41.69387201735358</v>
      </c>
      <c r="I5" s="230">
        <v>42.671175373134325</v>
      </c>
      <c r="J5" s="230">
        <v>43.1204107830552</v>
      </c>
      <c r="K5" s="230">
        <v>40.45356114035959</v>
      </c>
      <c r="L5" s="230">
        <v>40.293538904553365</v>
      </c>
      <c r="M5" s="230">
        <v>38.87428803905615</v>
      </c>
      <c r="N5" s="230">
        <v>40.82037221668328</v>
      </c>
      <c r="O5" s="230">
        <v>41.0197571516773</v>
      </c>
      <c r="P5" s="230">
        <v>45.0359168241966</v>
      </c>
      <c r="Q5" s="230">
        <v>43.64563106796116</v>
      </c>
    </row>
    <row r="6" spans="1:17" ht="12">
      <c r="A6" s="17" t="s">
        <v>7</v>
      </c>
      <c r="B6" s="229">
        <v>41.53867233450968</v>
      </c>
      <c r="C6" s="230">
        <v>34.86856450635978</v>
      </c>
      <c r="D6" s="230">
        <v>37.24271844660194</v>
      </c>
      <c r="E6" s="230">
        <v>41.616279069767444</v>
      </c>
      <c r="F6" s="230">
        <v>44.0781954887218</v>
      </c>
      <c r="G6" s="230">
        <v>41.99004975124378</v>
      </c>
      <c r="H6" s="230">
        <v>43.41146341463415</v>
      </c>
      <c r="I6" s="230">
        <v>42.888985255854294</v>
      </c>
      <c r="J6" s="230">
        <v>43.664834002960454</v>
      </c>
      <c r="K6" s="230">
        <v>41.6856047092401</v>
      </c>
      <c r="L6" s="230">
        <v>41.336127830323875</v>
      </c>
      <c r="M6" s="230">
        <v>39.80625210084034</v>
      </c>
      <c r="N6" s="230">
        <v>42.40072057646117</v>
      </c>
      <c r="O6" s="230">
        <v>42.12486052220486</v>
      </c>
      <c r="P6" s="230">
        <v>43.47011952191235</v>
      </c>
      <c r="Q6" s="230">
        <v>46.271186440677965</v>
      </c>
    </row>
    <row r="7" spans="1:17" ht="12">
      <c r="A7" s="17" t="s">
        <v>8</v>
      </c>
      <c r="B7" s="229">
        <v>42.44074743290291</v>
      </c>
      <c r="C7" s="230">
        <v>39.73768613974799</v>
      </c>
      <c r="D7" s="230">
        <v>29.511627906976745</v>
      </c>
      <c r="E7" s="230">
        <v>47.693548387096776</v>
      </c>
      <c r="F7" s="230">
        <v>43.672</v>
      </c>
      <c r="G7" s="230">
        <v>43.44190665342602</v>
      </c>
      <c r="H7" s="230">
        <v>42.93890386343217</v>
      </c>
      <c r="I7" s="230">
        <v>44.06272869837951</v>
      </c>
      <c r="J7" s="230">
        <v>43.84569629111267</v>
      </c>
      <c r="K7" s="230">
        <v>41.143470790378004</v>
      </c>
      <c r="L7" s="230">
        <v>42.54217568353694</v>
      </c>
      <c r="M7" s="230">
        <v>41.31061224489796</v>
      </c>
      <c r="N7" s="230">
        <v>41.93023255813954</v>
      </c>
      <c r="O7" s="230">
        <v>43.223890784982935</v>
      </c>
      <c r="P7" s="230">
        <v>46.241486068111456</v>
      </c>
      <c r="Q7" s="230">
        <v>46.57692307692308</v>
      </c>
    </row>
    <row r="8" spans="1:17" ht="12">
      <c r="A8" s="17" t="s">
        <v>9</v>
      </c>
      <c r="B8" s="229">
        <v>42.74342043203471</v>
      </c>
      <c r="C8" s="230">
        <v>39.23640167364017</v>
      </c>
      <c r="D8" s="230">
        <v>54.125</v>
      </c>
      <c r="E8" s="230">
        <v>34</v>
      </c>
      <c r="F8" s="230">
        <v>44.744897959183675</v>
      </c>
      <c r="G8" s="230">
        <v>41.92577319587629</v>
      </c>
      <c r="H8" s="230">
        <v>43.93478260869565</v>
      </c>
      <c r="I8" s="230">
        <v>43.55615453728661</v>
      </c>
      <c r="J8" s="230">
        <v>44.152894884766724</v>
      </c>
      <c r="K8" s="230">
        <v>41.47867513611615</v>
      </c>
      <c r="L8" s="230">
        <v>40.98365316275764</v>
      </c>
      <c r="M8" s="230">
        <v>43.52217997465146</v>
      </c>
      <c r="N8" s="230">
        <v>42.475083056478404</v>
      </c>
      <c r="O8" s="230">
        <v>44.34090909090909</v>
      </c>
      <c r="P8" s="230">
        <v>48.02068965517241</v>
      </c>
      <c r="Q8" s="230">
        <v>46.592592592592595</v>
      </c>
    </row>
    <row r="9" spans="1:17" ht="12">
      <c r="A9" s="18" t="s">
        <v>10</v>
      </c>
      <c r="B9" s="231">
        <v>40</v>
      </c>
      <c r="C9" s="232">
        <v>38.134750219106046</v>
      </c>
      <c r="D9" s="232">
        <v>37.08253358925144</v>
      </c>
      <c r="E9" s="232">
        <v>36.145114345114344</v>
      </c>
      <c r="F9" s="232">
        <v>43.991518235793045</v>
      </c>
      <c r="G9" s="232">
        <v>40.803527289732116</v>
      </c>
      <c r="H9" s="232">
        <v>42.32195512019591</v>
      </c>
      <c r="I9" s="232">
        <v>42.35076021934197</v>
      </c>
      <c r="J9" s="232">
        <v>43.204158359441756</v>
      </c>
      <c r="K9" s="232">
        <v>41.27248265118255</v>
      </c>
      <c r="L9" s="232">
        <v>40.15792363059656</v>
      </c>
      <c r="M9" s="232">
        <v>37.49657433784656</v>
      </c>
      <c r="N9" s="232">
        <v>40.20352736606773</v>
      </c>
      <c r="O9" s="232">
        <v>40.30417579226311</v>
      </c>
      <c r="P9" s="232">
        <v>44.930205415499536</v>
      </c>
      <c r="Q9" s="232">
        <v>44.415637860082306</v>
      </c>
    </row>
    <row r="10" spans="1:17" ht="12">
      <c r="A10" s="17" t="s">
        <v>11</v>
      </c>
      <c r="B10" s="229">
        <v>43.68370883882149</v>
      </c>
      <c r="C10" s="230">
        <v>38.05844155844156</v>
      </c>
      <c r="D10" s="230">
        <v>42.43478260869565</v>
      </c>
      <c r="E10" s="230">
        <v>0</v>
      </c>
      <c r="F10" s="230">
        <v>38.87313432835821</v>
      </c>
      <c r="G10" s="230">
        <v>42.338235294117645</v>
      </c>
      <c r="H10" s="230">
        <v>42.290246768507636</v>
      </c>
      <c r="I10" s="230">
        <v>43.99487179487179</v>
      </c>
      <c r="J10" s="230">
        <v>44.36746031746032</v>
      </c>
      <c r="K10" s="230">
        <v>43.34947538337369</v>
      </c>
      <c r="L10" s="230">
        <v>41.79320113314448</v>
      </c>
      <c r="M10" s="230">
        <v>45.66775244299674</v>
      </c>
      <c r="N10" s="230">
        <v>46.054545454545455</v>
      </c>
      <c r="O10" s="230">
        <v>44.356704645048204</v>
      </c>
      <c r="P10" s="230">
        <v>54.901408450704224</v>
      </c>
      <c r="Q10" s="230">
        <v>51.136842105263156</v>
      </c>
    </row>
    <row r="11" spans="1:17" ht="12">
      <c r="A11" s="17" t="s">
        <v>12</v>
      </c>
      <c r="B11" s="229">
        <v>45.73590292648108</v>
      </c>
      <c r="C11" s="230">
        <v>59.2</v>
      </c>
      <c r="D11" s="230">
        <v>28</v>
      </c>
      <c r="E11" s="230">
        <v>0</v>
      </c>
      <c r="F11" s="230">
        <v>39.5</v>
      </c>
      <c r="G11" s="230">
        <v>56.666666666666664</v>
      </c>
      <c r="H11" s="230">
        <v>49.2093023255814</v>
      </c>
      <c r="I11" s="230">
        <v>44.56603773584906</v>
      </c>
      <c r="J11" s="230">
        <v>44.78947368421053</v>
      </c>
      <c r="K11" s="230">
        <v>44.87155963302752</v>
      </c>
      <c r="L11" s="230">
        <v>42.25433526011561</v>
      </c>
      <c r="M11" s="230">
        <v>44.64601769911504</v>
      </c>
      <c r="N11" s="230">
        <v>50.58139534883721</v>
      </c>
      <c r="O11" s="230">
        <v>46.40277777777778</v>
      </c>
      <c r="P11" s="230">
        <v>50</v>
      </c>
      <c r="Q11" s="230">
        <v>56.5</v>
      </c>
    </row>
    <row r="12" spans="1:17" ht="12">
      <c r="A12" s="18" t="s">
        <v>13</v>
      </c>
      <c r="B12" s="231">
        <v>44</v>
      </c>
      <c r="C12" s="232">
        <v>38.723270440251575</v>
      </c>
      <c r="D12" s="232">
        <v>40.2962962962963</v>
      </c>
      <c r="E12" s="232">
        <v>0</v>
      </c>
      <c r="F12" s="232">
        <v>38.9</v>
      </c>
      <c r="G12" s="232">
        <v>42.943661971830984</v>
      </c>
      <c r="H12" s="232">
        <v>42.92529348986126</v>
      </c>
      <c r="I12" s="232">
        <v>44.06320541760722</v>
      </c>
      <c r="J12" s="232">
        <v>44.436629064366294</v>
      </c>
      <c r="K12" s="232">
        <v>43.47255192878338</v>
      </c>
      <c r="L12" s="232">
        <v>41.85795454545455</v>
      </c>
      <c r="M12" s="232">
        <v>45.392857142857146</v>
      </c>
      <c r="N12" s="232">
        <v>47.190661478599225</v>
      </c>
      <c r="O12" s="232">
        <v>44.76906927921623</v>
      </c>
      <c r="P12" s="232">
        <v>54.76712328767123</v>
      </c>
      <c r="Q12" s="232">
        <v>51.55339805825243</v>
      </c>
    </row>
    <row r="13" spans="1:17" ht="12">
      <c r="A13" s="17" t="s">
        <v>14</v>
      </c>
      <c r="B13" s="229">
        <v>41.92173913043478</v>
      </c>
      <c r="C13" s="233">
        <v>0</v>
      </c>
      <c r="D13" s="233">
        <v>0</v>
      </c>
      <c r="E13" s="233">
        <v>0</v>
      </c>
      <c r="F13" s="233">
        <v>0</v>
      </c>
      <c r="G13" s="233">
        <v>37.64</v>
      </c>
      <c r="H13" s="233">
        <v>36.44444444444444</v>
      </c>
      <c r="I13" s="233">
        <v>32.18181818181818</v>
      </c>
      <c r="J13" s="233">
        <v>43.25806451612903</v>
      </c>
      <c r="K13" s="233">
        <v>31.357142857142858</v>
      </c>
      <c r="L13" s="233">
        <v>48.44</v>
      </c>
      <c r="M13" s="233">
        <v>47.43333333333333</v>
      </c>
      <c r="N13" s="233">
        <v>59.72727272727273</v>
      </c>
      <c r="O13" s="233">
        <v>48.354838709677416</v>
      </c>
      <c r="P13" s="233">
        <v>0</v>
      </c>
      <c r="Q13" s="233">
        <v>0</v>
      </c>
    </row>
    <row r="14" spans="1:17" ht="12">
      <c r="A14" s="17" t="s">
        <v>15</v>
      </c>
      <c r="B14" s="234" t="s">
        <v>166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</row>
    <row r="15" spans="1:17" ht="12">
      <c r="A15" s="18" t="s">
        <v>16</v>
      </c>
      <c r="B15" s="231">
        <v>41.9</v>
      </c>
      <c r="C15" s="232">
        <v>0</v>
      </c>
      <c r="D15" s="232">
        <v>0</v>
      </c>
      <c r="E15" s="232">
        <v>0</v>
      </c>
      <c r="F15" s="232">
        <v>0</v>
      </c>
      <c r="G15" s="232">
        <v>37.64</v>
      </c>
      <c r="H15" s="232">
        <v>36.44444444444444</v>
      </c>
      <c r="I15" s="232">
        <v>32.18181818181818</v>
      </c>
      <c r="J15" s="232">
        <v>43.25806451612903</v>
      </c>
      <c r="K15" s="232">
        <v>31.357142857142858</v>
      </c>
      <c r="L15" s="232">
        <v>48.44</v>
      </c>
      <c r="M15" s="232">
        <v>47.43333333333333</v>
      </c>
      <c r="N15" s="232">
        <v>59.72727272727273</v>
      </c>
      <c r="O15" s="232">
        <v>48.354838709677416</v>
      </c>
      <c r="P15" s="232">
        <v>0</v>
      </c>
      <c r="Q15" s="232">
        <v>0</v>
      </c>
    </row>
    <row r="16" spans="1:17" ht="12">
      <c r="A16" s="223" t="s">
        <v>17</v>
      </c>
      <c r="B16" s="235">
        <v>40</v>
      </c>
      <c r="C16" s="236">
        <v>38.15456277789541</v>
      </c>
      <c r="D16" s="236">
        <v>37.16370439663237</v>
      </c>
      <c r="E16" s="236">
        <v>36.145114345114344</v>
      </c>
      <c r="F16" s="236">
        <v>43.7976611367963</v>
      </c>
      <c r="G16" s="236">
        <v>40.821007042020696</v>
      </c>
      <c r="H16" s="236">
        <v>42.34134363228913</v>
      </c>
      <c r="I16" s="236">
        <v>42.42704647322482</v>
      </c>
      <c r="J16" s="236">
        <v>43.254884304736954</v>
      </c>
      <c r="K16" s="236">
        <v>41.31388525221409</v>
      </c>
      <c r="L16" s="236">
        <v>40.17776149635823</v>
      </c>
      <c r="M16" s="236">
        <v>37.54150164321227</v>
      </c>
      <c r="N16" s="236">
        <v>40.30707911633475</v>
      </c>
      <c r="O16" s="236">
        <v>40.38300655149043</v>
      </c>
      <c r="P16" s="236">
        <v>45.09501950883636</v>
      </c>
      <c r="Q16" s="236">
        <v>44.97344461305008</v>
      </c>
    </row>
    <row r="17" spans="1:17" ht="12">
      <c r="A17" s="20" t="s">
        <v>18</v>
      </c>
      <c r="B17" s="229">
        <v>41.7</v>
      </c>
      <c r="C17" s="233">
        <v>40.100478468899524</v>
      </c>
      <c r="D17" s="233">
        <v>62.57142857142857</v>
      </c>
      <c r="E17" s="233">
        <v>31.406779661016948</v>
      </c>
      <c r="F17" s="233">
        <v>42.02089552238806</v>
      </c>
      <c r="G17" s="233">
        <v>41.40027700831025</v>
      </c>
      <c r="H17" s="233">
        <v>43.85955786736021</v>
      </c>
      <c r="I17" s="233">
        <v>40.36003770028275</v>
      </c>
      <c r="J17" s="233">
        <v>41.86315359477124</v>
      </c>
      <c r="K17" s="233">
        <v>42.513426736719204</v>
      </c>
      <c r="L17" s="233">
        <v>40.39514170040486</v>
      </c>
      <c r="M17" s="233">
        <v>43.22479338842975</v>
      </c>
      <c r="N17" s="233">
        <v>39.19417475728155</v>
      </c>
      <c r="O17" s="233">
        <v>40.8339222614841</v>
      </c>
      <c r="P17" s="233">
        <v>46.05194805194805</v>
      </c>
      <c r="Q17" s="233">
        <v>40.916666666666664</v>
      </c>
    </row>
    <row r="18" spans="1:17" ht="12">
      <c r="A18" s="224" t="s">
        <v>19</v>
      </c>
      <c r="B18" s="228">
        <v>40.1</v>
      </c>
      <c r="C18" s="237">
        <v>38.237023519870235</v>
      </c>
      <c r="D18" s="237">
        <v>37.32899628252788</v>
      </c>
      <c r="E18" s="237">
        <v>35.82029434546863</v>
      </c>
      <c r="F18" s="237">
        <v>43.649302093718845</v>
      </c>
      <c r="G18" s="237">
        <v>40.83451193128612</v>
      </c>
      <c r="H18" s="237">
        <v>42.4450712984763</v>
      </c>
      <c r="I18" s="237">
        <v>42.305322750735414</v>
      </c>
      <c r="J18" s="237">
        <v>43.16774094536525</v>
      </c>
      <c r="K18" s="237">
        <v>41.37401062164416</v>
      </c>
      <c r="L18" s="237">
        <v>40.18229311727223</v>
      </c>
      <c r="M18" s="237">
        <v>37.563702574963195</v>
      </c>
      <c r="N18" s="237">
        <v>40.29780116012411</v>
      </c>
      <c r="O18" s="237">
        <v>40.38899513110811</v>
      </c>
      <c r="P18" s="237">
        <v>45.12768787408557</v>
      </c>
      <c r="Q18" s="237">
        <v>44.83089311859444</v>
      </c>
    </row>
    <row r="20" ht="12">
      <c r="A20" s="238" t="s">
        <v>175</v>
      </c>
    </row>
    <row r="22" spans="1:11" ht="48">
      <c r="A22" s="222" t="s">
        <v>1</v>
      </c>
      <c r="B22" s="239" t="s">
        <v>176</v>
      </c>
      <c r="C22" s="240" t="s">
        <v>31</v>
      </c>
      <c r="D22" s="240" t="s">
        <v>167</v>
      </c>
      <c r="E22" s="240" t="s">
        <v>168</v>
      </c>
      <c r="F22" s="240" t="s">
        <v>169</v>
      </c>
      <c r="G22" s="240" t="s">
        <v>170</v>
      </c>
      <c r="H22" s="240" t="s">
        <v>171</v>
      </c>
      <c r="I22" s="240" t="s">
        <v>172</v>
      </c>
      <c r="J22" s="240" t="s">
        <v>173</v>
      </c>
      <c r="K22" s="240" t="s">
        <v>174</v>
      </c>
    </row>
    <row r="23" spans="1:11" ht="12">
      <c r="A23" s="17" t="s">
        <v>5</v>
      </c>
      <c r="B23" s="241">
        <v>39.32343452298443</v>
      </c>
      <c r="C23" s="230">
        <v>39.879166927262496</v>
      </c>
      <c r="D23" s="230">
        <v>39.511681598545294</v>
      </c>
      <c r="E23" s="230">
        <v>41.171448259411896</v>
      </c>
      <c r="F23" s="230">
        <v>37.281485014123774</v>
      </c>
      <c r="G23" s="230">
        <v>40.33033398943981</v>
      </c>
      <c r="H23" s="230">
        <v>37.11324217674589</v>
      </c>
      <c r="I23" s="230">
        <v>39.1039156626506</v>
      </c>
      <c r="J23" s="230">
        <v>44.874451754385966</v>
      </c>
      <c r="K23" s="230">
        <v>40.01113652781122</v>
      </c>
    </row>
    <row r="24" spans="1:11" ht="12">
      <c r="A24" s="17" t="s">
        <v>6</v>
      </c>
      <c r="B24" s="241">
        <v>40.4028000992331</v>
      </c>
      <c r="C24" s="230">
        <v>40.0545229244114</v>
      </c>
      <c r="D24" s="230">
        <v>40.365992203452755</v>
      </c>
      <c r="E24" s="230">
        <v>40.94875157364666</v>
      </c>
      <c r="F24" s="230">
        <v>39.45910559428668</v>
      </c>
      <c r="G24" s="230">
        <v>41.936159147055</v>
      </c>
      <c r="H24" s="230">
        <v>37.62428174235403</v>
      </c>
      <c r="I24" s="230">
        <v>40.38953649736331</v>
      </c>
      <c r="J24" s="230">
        <v>45.86150490730643</v>
      </c>
      <c r="K24" s="230">
        <v>42.79058979456594</v>
      </c>
    </row>
    <row r="25" spans="1:11" ht="12">
      <c r="A25" s="17" t="s">
        <v>7</v>
      </c>
      <c r="B25" s="241">
        <v>41.53867233450968</v>
      </c>
      <c r="C25" s="230">
        <v>39.43295019157088</v>
      </c>
      <c r="D25" s="230">
        <v>41.380344459403</v>
      </c>
      <c r="E25" s="230">
        <v>42.046072642691</v>
      </c>
      <c r="F25" s="230">
        <v>41.602213603254185</v>
      </c>
      <c r="G25" s="230">
        <v>42.330394982200374</v>
      </c>
      <c r="H25" s="230">
        <v>38.728716803176965</v>
      </c>
      <c r="I25" s="230">
        <v>41.69028261711188</v>
      </c>
      <c r="J25" s="230">
        <v>44.47843137254902</v>
      </c>
      <c r="K25" s="230">
        <v>43.224704890387855</v>
      </c>
    </row>
    <row r="26" spans="1:11" ht="12">
      <c r="A26" s="17" t="s">
        <v>8</v>
      </c>
      <c r="B26" s="241">
        <v>42.44074743290291</v>
      </c>
      <c r="C26" s="230">
        <v>40.13074712643678</v>
      </c>
      <c r="D26" s="230">
        <v>42.55895606458881</v>
      </c>
      <c r="E26" s="230">
        <v>42.29079845104186</v>
      </c>
      <c r="F26" s="230">
        <v>43.02322340919647</v>
      </c>
      <c r="G26" s="230">
        <v>42.768930523028885</v>
      </c>
      <c r="H26" s="230">
        <v>44.634393063583815</v>
      </c>
      <c r="I26" s="230">
        <v>45.0258064516129</v>
      </c>
      <c r="J26" s="230">
        <v>45.81944444444444</v>
      </c>
      <c r="K26" s="230">
        <v>41.806451612903224</v>
      </c>
    </row>
    <row r="27" spans="1:11" ht="12">
      <c r="A27" s="17" t="s">
        <v>9</v>
      </c>
      <c r="B27" s="241">
        <v>42.74342043203471</v>
      </c>
      <c r="C27" s="230">
        <v>39.587371512481646</v>
      </c>
      <c r="D27" s="230">
        <v>42.93126491646778</v>
      </c>
      <c r="E27" s="230">
        <v>42.60225140712946</v>
      </c>
      <c r="F27" s="230">
        <v>43.46508172362556</v>
      </c>
      <c r="G27" s="230">
        <v>42.70017953321364</v>
      </c>
      <c r="H27" s="230">
        <v>46.34234234234234</v>
      </c>
      <c r="I27" s="230">
        <v>46.6875</v>
      </c>
      <c r="J27" s="230">
        <v>47.47741935483871</v>
      </c>
      <c r="K27" s="230">
        <v>43.90034364261168</v>
      </c>
    </row>
    <row r="28" spans="1:11" ht="12">
      <c r="A28" s="18" t="s">
        <v>10</v>
      </c>
      <c r="B28" s="242">
        <v>40</v>
      </c>
      <c r="C28" s="232">
        <v>39.84334881679529</v>
      </c>
      <c r="D28" s="232">
        <v>40.075175893774464</v>
      </c>
      <c r="E28" s="232">
        <v>41.439704473321754</v>
      </c>
      <c r="F28" s="232">
        <v>38.17335153390003</v>
      </c>
      <c r="G28" s="232">
        <v>40.933108464214186</v>
      </c>
      <c r="H28" s="232">
        <v>37.62734968255944</v>
      </c>
      <c r="I28" s="232">
        <v>39.60565131883387</v>
      </c>
      <c r="J28" s="232">
        <v>45.15437678401523</v>
      </c>
      <c r="K28" s="232">
        <v>40.80517264014704</v>
      </c>
    </row>
    <row r="29" spans="1:11" ht="12">
      <c r="A29" s="17" t="s">
        <v>11</v>
      </c>
      <c r="B29" s="241">
        <v>43.68370883882149</v>
      </c>
      <c r="C29" s="230">
        <v>40.86486486486486</v>
      </c>
      <c r="D29" s="230">
        <v>41.02886928628709</v>
      </c>
      <c r="E29" s="230">
        <v>43.55058083252662</v>
      </c>
      <c r="F29" s="230">
        <v>45.54931836407378</v>
      </c>
      <c r="G29" s="230">
        <v>46.47540983606557</v>
      </c>
      <c r="H29" s="230">
        <v>42.161904761904765</v>
      </c>
      <c r="I29" s="230">
        <v>47</v>
      </c>
      <c r="J29" s="230">
        <v>53.12676056338028</v>
      </c>
      <c r="K29" s="230">
        <v>43.79254079254079</v>
      </c>
    </row>
    <row r="30" spans="1:11" ht="12">
      <c r="A30" s="17" t="s">
        <v>12</v>
      </c>
      <c r="B30" s="241">
        <v>45.73590292648108</v>
      </c>
      <c r="C30" s="230">
        <v>59.42857142857143</v>
      </c>
      <c r="D30" s="230">
        <v>47.08387096774194</v>
      </c>
      <c r="E30" s="230">
        <v>44.255700325732896</v>
      </c>
      <c r="F30" s="230">
        <v>47.10659898477157</v>
      </c>
      <c r="G30" s="230">
        <v>44.30555555555556</v>
      </c>
      <c r="H30" s="230">
        <v>60.6</v>
      </c>
      <c r="I30" s="230">
        <v>0</v>
      </c>
      <c r="J30" s="230">
        <v>55.2</v>
      </c>
      <c r="K30" s="230">
        <v>45.277227722772274</v>
      </c>
    </row>
    <row r="31" spans="1:11" ht="12">
      <c r="A31" s="18" t="s">
        <v>13</v>
      </c>
      <c r="B31" s="242">
        <v>44</v>
      </c>
      <c r="C31" s="232">
        <v>41.61383285302594</v>
      </c>
      <c r="D31" s="232">
        <v>41.69828815977176</v>
      </c>
      <c r="E31" s="232">
        <v>43.64180362410451</v>
      </c>
      <c r="F31" s="232">
        <v>45.923217550274224</v>
      </c>
      <c r="G31" s="232">
        <v>46.03738317757009</v>
      </c>
      <c r="H31" s="232">
        <v>43</v>
      </c>
      <c r="I31" s="232">
        <v>47</v>
      </c>
      <c r="J31" s="232">
        <v>53.26315789473684</v>
      </c>
      <c r="K31" s="232">
        <v>44.075471698113205</v>
      </c>
    </row>
    <row r="32" spans="1:11" ht="12">
      <c r="A32" s="17" t="s">
        <v>14</v>
      </c>
      <c r="B32" s="241">
        <v>41.92173913043478</v>
      </c>
      <c r="C32" s="230">
        <v>53</v>
      </c>
      <c r="D32" s="230">
        <v>40.916666666666664</v>
      </c>
      <c r="E32" s="230">
        <v>39.1484375</v>
      </c>
      <c r="F32" s="230">
        <v>50.06060606060606</v>
      </c>
      <c r="G32" s="230">
        <v>46.125</v>
      </c>
      <c r="H32" s="230">
        <v>53</v>
      </c>
      <c r="I32" s="230">
        <v>0</v>
      </c>
      <c r="J32" s="230">
        <v>0</v>
      </c>
      <c r="K32" s="230">
        <v>41.916666666666664</v>
      </c>
    </row>
    <row r="33" spans="1:11" ht="12">
      <c r="A33" s="17" t="s">
        <v>15</v>
      </c>
      <c r="B33" s="243" t="s">
        <v>166</v>
      </c>
      <c r="C33" s="230">
        <v>0</v>
      </c>
      <c r="D33" s="230">
        <v>0</v>
      </c>
      <c r="E33" s="230">
        <v>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</row>
    <row r="34" spans="1:11" ht="12">
      <c r="A34" s="18" t="s">
        <v>16</v>
      </c>
      <c r="B34" s="242">
        <v>41.9</v>
      </c>
      <c r="C34" s="232">
        <v>53</v>
      </c>
      <c r="D34" s="232">
        <v>40.916666666666664</v>
      </c>
      <c r="E34" s="232">
        <v>39.1484375</v>
      </c>
      <c r="F34" s="232">
        <v>50.06060606060606</v>
      </c>
      <c r="G34" s="232">
        <v>46.125</v>
      </c>
      <c r="H34" s="232">
        <v>53</v>
      </c>
      <c r="I34" s="232">
        <v>0</v>
      </c>
      <c r="J34" s="232">
        <v>0</v>
      </c>
      <c r="K34" s="232">
        <v>41.916666666666664</v>
      </c>
    </row>
    <row r="35" spans="1:11" ht="12">
      <c r="A35" s="223" t="s">
        <v>17</v>
      </c>
      <c r="B35" s="244">
        <v>40</v>
      </c>
      <c r="C35" s="236">
        <v>39.86648609606356</v>
      </c>
      <c r="D35" s="236">
        <v>40.09003118074524</v>
      </c>
      <c r="E35" s="236">
        <v>41.51306457903023</v>
      </c>
      <c r="F35" s="236">
        <v>38.28785668742521</v>
      </c>
      <c r="G35" s="236">
        <v>40.991747593047975</v>
      </c>
      <c r="H35" s="236">
        <v>37.6471080787719</v>
      </c>
      <c r="I35" s="236">
        <v>39.609071461609624</v>
      </c>
      <c r="J35" s="236">
        <v>45.43732782369146</v>
      </c>
      <c r="K35" s="236">
        <v>40.8798358483307</v>
      </c>
    </row>
    <row r="36" spans="1:11" ht="12">
      <c r="A36" s="20" t="s">
        <v>18</v>
      </c>
      <c r="B36" s="241">
        <v>41.668875076839015</v>
      </c>
      <c r="C36" s="230">
        <v>40.93624557260921</v>
      </c>
      <c r="D36" s="230">
        <v>43.43386426592798</v>
      </c>
      <c r="E36" s="230">
        <v>41.10356125356125</v>
      </c>
      <c r="F36" s="230">
        <v>41.8</v>
      </c>
      <c r="G36" s="230">
        <v>42.614100185528756</v>
      </c>
      <c r="H36" s="230">
        <v>38.76299879081016</v>
      </c>
      <c r="I36" s="230">
        <v>41.52123552123552</v>
      </c>
      <c r="J36" s="230">
        <v>43.3728813559322</v>
      </c>
      <c r="K36" s="230">
        <v>41.73394495412844</v>
      </c>
    </row>
    <row r="37" spans="1:11" ht="12">
      <c r="A37" s="224" t="s">
        <v>19</v>
      </c>
      <c r="B37" s="228">
        <v>40.1</v>
      </c>
      <c r="C37" s="237">
        <v>39.898237376038125</v>
      </c>
      <c r="D37" s="237">
        <v>40.151108075288406</v>
      </c>
      <c r="E37" s="237">
        <v>41.493305197750985</v>
      </c>
      <c r="F37" s="237">
        <v>38.30525547318379</v>
      </c>
      <c r="G37" s="237">
        <v>41.04463439711308</v>
      </c>
      <c r="H37" s="237">
        <v>37.675012094823416</v>
      </c>
      <c r="I37" s="237">
        <v>39.623281971822905</v>
      </c>
      <c r="J37" s="237">
        <v>45.3567174056916</v>
      </c>
      <c r="K37" s="237">
        <v>40.895463510848124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112">
      <selection activeCell="A95" sqref="A95:K110"/>
    </sheetView>
  </sheetViews>
  <sheetFormatPr defaultColWidth="11.421875" defaultRowHeight="12.75"/>
  <cols>
    <col min="1" max="1" width="14.421875" style="32" customWidth="1"/>
    <col min="2" max="2" width="10.00390625" style="32" customWidth="1"/>
    <col min="3" max="15" width="8.8515625" style="32" customWidth="1"/>
    <col min="16" max="16384" width="11.421875" style="32" customWidth="1"/>
  </cols>
  <sheetData>
    <row r="1" spans="1:11" ht="12.75">
      <c r="A1" s="32">
        <v>1997</v>
      </c>
      <c r="B1" s="205" t="s">
        <v>41</v>
      </c>
      <c r="C1" s="246"/>
      <c r="D1" s="246"/>
      <c r="E1" s="246"/>
      <c r="F1" s="246"/>
      <c r="G1" s="246"/>
      <c r="H1" s="246"/>
      <c r="I1" s="246"/>
      <c r="J1" s="246"/>
      <c r="K1" s="247"/>
    </row>
    <row r="2" spans="1:15" s="33" customFormat="1" ht="12.75">
      <c r="A2" s="16" t="s">
        <v>1</v>
      </c>
      <c r="B2" s="3" t="s">
        <v>37</v>
      </c>
      <c r="C2" s="16" t="s">
        <v>50</v>
      </c>
      <c r="D2" s="3">
        <v>2</v>
      </c>
      <c r="E2" s="3">
        <v>3</v>
      </c>
      <c r="F2" s="3">
        <v>4</v>
      </c>
      <c r="G2" s="3">
        <v>5</v>
      </c>
      <c r="H2" s="3">
        <v>13</v>
      </c>
      <c r="I2" s="3">
        <v>6</v>
      </c>
      <c r="J2" s="3">
        <v>7</v>
      </c>
      <c r="K2" s="3">
        <v>8</v>
      </c>
      <c r="L2" s="3">
        <v>9</v>
      </c>
      <c r="M2" s="16" t="s">
        <v>51</v>
      </c>
      <c r="N2" s="3">
        <v>11</v>
      </c>
      <c r="O2" s="3">
        <v>12</v>
      </c>
    </row>
    <row r="3" spans="1:15" s="33" customFormat="1" ht="21" customHeight="1">
      <c r="A3" s="17" t="s">
        <v>5</v>
      </c>
      <c r="B3" s="4">
        <v>125539</v>
      </c>
      <c r="C3" s="4">
        <v>0</v>
      </c>
      <c r="D3" s="4">
        <v>244</v>
      </c>
      <c r="E3" s="4">
        <v>712</v>
      </c>
      <c r="F3" s="4">
        <v>7800</v>
      </c>
      <c r="G3" s="4">
        <v>5684</v>
      </c>
      <c r="H3" s="4">
        <v>4292</v>
      </c>
      <c r="I3" s="4">
        <v>11181</v>
      </c>
      <c r="J3" s="4">
        <v>13221</v>
      </c>
      <c r="K3" s="4">
        <v>24144</v>
      </c>
      <c r="L3" s="4">
        <v>31874</v>
      </c>
      <c r="M3" s="4">
        <v>26387</v>
      </c>
      <c r="N3" s="4">
        <v>0</v>
      </c>
      <c r="O3" s="4">
        <v>0</v>
      </c>
    </row>
    <row r="4" spans="1:15" s="33" customFormat="1" ht="21" customHeight="1">
      <c r="A4" s="17" t="s">
        <v>6</v>
      </c>
      <c r="B4" s="4">
        <v>29320</v>
      </c>
      <c r="C4" s="4">
        <v>0</v>
      </c>
      <c r="D4" s="4">
        <v>150</v>
      </c>
      <c r="E4" s="4">
        <v>211</v>
      </c>
      <c r="F4" s="4">
        <v>1237</v>
      </c>
      <c r="G4" s="4">
        <v>1165</v>
      </c>
      <c r="H4" s="4">
        <v>1043</v>
      </c>
      <c r="I4" s="4">
        <v>1814</v>
      </c>
      <c r="J4" s="4">
        <v>2985</v>
      </c>
      <c r="K4" s="4">
        <v>5596</v>
      </c>
      <c r="L4" s="4">
        <v>7213</v>
      </c>
      <c r="M4" s="4">
        <v>7906</v>
      </c>
      <c r="N4" s="4">
        <v>0</v>
      </c>
      <c r="O4" s="4">
        <v>0</v>
      </c>
    </row>
    <row r="5" spans="1:15" s="33" customFormat="1" ht="21" customHeight="1">
      <c r="A5" s="17" t="s">
        <v>7</v>
      </c>
      <c r="B5" s="4">
        <v>24522</v>
      </c>
      <c r="C5" s="4">
        <v>0</v>
      </c>
      <c r="D5" s="4">
        <v>174</v>
      </c>
      <c r="E5" s="4">
        <v>167</v>
      </c>
      <c r="F5" s="4">
        <v>1047</v>
      </c>
      <c r="G5" s="4">
        <v>1349</v>
      </c>
      <c r="H5" s="4">
        <v>1745</v>
      </c>
      <c r="I5" s="4">
        <v>2403</v>
      </c>
      <c r="J5" s="4">
        <v>4062</v>
      </c>
      <c r="K5" s="4">
        <v>4656</v>
      </c>
      <c r="L5" s="4">
        <v>4095</v>
      </c>
      <c r="M5" s="4">
        <v>4824</v>
      </c>
      <c r="N5" s="4">
        <v>0</v>
      </c>
      <c r="O5" s="4">
        <v>0</v>
      </c>
    </row>
    <row r="6" spans="1:15" s="33" customFormat="1" ht="21" customHeight="1">
      <c r="A6" s="17" t="s">
        <v>8</v>
      </c>
      <c r="B6" s="4">
        <v>6972</v>
      </c>
      <c r="C6" s="4">
        <v>0</v>
      </c>
      <c r="D6" s="4">
        <v>31</v>
      </c>
      <c r="E6" s="4">
        <v>54</v>
      </c>
      <c r="F6" s="4">
        <v>282</v>
      </c>
      <c r="G6" s="4">
        <v>640</v>
      </c>
      <c r="H6" s="4">
        <v>895</v>
      </c>
      <c r="I6" s="4">
        <v>1178</v>
      </c>
      <c r="J6" s="4">
        <v>1315</v>
      </c>
      <c r="K6" s="4">
        <v>1110</v>
      </c>
      <c r="L6" s="4">
        <v>684</v>
      </c>
      <c r="M6" s="4">
        <v>783</v>
      </c>
      <c r="N6" s="4">
        <v>0</v>
      </c>
      <c r="O6" s="4">
        <v>0</v>
      </c>
    </row>
    <row r="7" spans="1:15" s="33" customFormat="1" ht="21" customHeight="1">
      <c r="A7" s="17" t="s">
        <v>9</v>
      </c>
      <c r="B7" s="4">
        <v>3414</v>
      </c>
      <c r="C7" s="4">
        <v>0</v>
      </c>
      <c r="D7" s="4">
        <v>5</v>
      </c>
      <c r="E7" s="4">
        <v>28</v>
      </c>
      <c r="F7" s="4">
        <v>169</v>
      </c>
      <c r="G7" s="4">
        <v>380</v>
      </c>
      <c r="H7" s="4">
        <v>452</v>
      </c>
      <c r="I7" s="4">
        <v>683</v>
      </c>
      <c r="J7" s="4">
        <v>626</v>
      </c>
      <c r="K7" s="4">
        <v>369</v>
      </c>
      <c r="L7" s="4">
        <v>290</v>
      </c>
      <c r="M7" s="4">
        <v>412</v>
      </c>
      <c r="N7" s="4">
        <v>0</v>
      </c>
      <c r="O7" s="4">
        <v>0</v>
      </c>
    </row>
    <row r="8" spans="1:15" s="33" customFormat="1" ht="21" customHeight="1">
      <c r="A8" s="18" t="s">
        <v>10</v>
      </c>
      <c r="B8" s="5">
        <f aca="true" t="shared" si="0" ref="B8:O8">B7+B6+B5+B4+B3</f>
        <v>189767</v>
      </c>
      <c r="C8" s="5">
        <f t="shared" si="0"/>
        <v>0</v>
      </c>
      <c r="D8" s="5">
        <f t="shared" si="0"/>
        <v>604</v>
      </c>
      <c r="E8" s="5">
        <f t="shared" si="0"/>
        <v>1172</v>
      </c>
      <c r="F8" s="5">
        <f t="shared" si="0"/>
        <v>10535</v>
      </c>
      <c r="G8" s="5">
        <f t="shared" si="0"/>
        <v>9218</v>
      </c>
      <c r="H8" s="5">
        <f t="shared" si="0"/>
        <v>8427</v>
      </c>
      <c r="I8" s="5">
        <f t="shared" si="0"/>
        <v>17259</v>
      </c>
      <c r="J8" s="5">
        <f t="shared" si="0"/>
        <v>22209</v>
      </c>
      <c r="K8" s="5">
        <f t="shared" si="0"/>
        <v>35875</v>
      </c>
      <c r="L8" s="5">
        <f t="shared" si="0"/>
        <v>44156</v>
      </c>
      <c r="M8" s="5">
        <f t="shared" si="0"/>
        <v>40312</v>
      </c>
      <c r="N8" s="5">
        <f t="shared" si="0"/>
        <v>0</v>
      </c>
      <c r="O8" s="5">
        <f t="shared" si="0"/>
        <v>0</v>
      </c>
    </row>
    <row r="9" spans="1:15" s="33" customFormat="1" ht="21" customHeight="1">
      <c r="A9" s="17" t="s">
        <v>11</v>
      </c>
      <c r="B9" s="4">
        <v>2902</v>
      </c>
      <c r="C9" s="4">
        <v>0</v>
      </c>
      <c r="D9" s="4">
        <v>1</v>
      </c>
      <c r="E9" s="4">
        <v>31</v>
      </c>
      <c r="F9" s="4">
        <v>81</v>
      </c>
      <c r="G9" s="4">
        <v>216</v>
      </c>
      <c r="H9" s="4">
        <v>359</v>
      </c>
      <c r="I9" s="4">
        <v>493</v>
      </c>
      <c r="J9" s="4">
        <v>379</v>
      </c>
      <c r="K9" s="4">
        <v>307</v>
      </c>
      <c r="L9" s="4">
        <v>301</v>
      </c>
      <c r="M9" s="4">
        <v>734</v>
      </c>
      <c r="N9" s="4">
        <v>0</v>
      </c>
      <c r="O9" s="4">
        <v>0</v>
      </c>
    </row>
    <row r="10" spans="1:15" s="33" customFormat="1" ht="21" customHeight="1">
      <c r="A10" s="17" t="s">
        <v>12</v>
      </c>
      <c r="B10" s="4">
        <v>483</v>
      </c>
      <c r="C10" s="4">
        <v>0</v>
      </c>
      <c r="D10" s="4">
        <v>0</v>
      </c>
      <c r="E10" s="4">
        <v>1</v>
      </c>
      <c r="F10" s="4">
        <v>7</v>
      </c>
      <c r="G10" s="4">
        <v>44</v>
      </c>
      <c r="H10" s="4">
        <v>55</v>
      </c>
      <c r="I10" s="4">
        <v>89</v>
      </c>
      <c r="J10" s="4">
        <v>61</v>
      </c>
      <c r="K10" s="4">
        <v>59</v>
      </c>
      <c r="L10" s="4">
        <v>70</v>
      </c>
      <c r="M10" s="4">
        <v>97</v>
      </c>
      <c r="N10" s="4">
        <v>0</v>
      </c>
      <c r="O10" s="4">
        <v>0</v>
      </c>
    </row>
    <row r="11" spans="1:15" s="33" customFormat="1" ht="21" customHeight="1">
      <c r="A11" s="18" t="s">
        <v>13</v>
      </c>
      <c r="B11" s="5">
        <f aca="true" t="shared" si="1" ref="B11:O11">B10+B9</f>
        <v>3385</v>
      </c>
      <c r="C11" s="5">
        <f t="shared" si="1"/>
        <v>0</v>
      </c>
      <c r="D11" s="5">
        <f t="shared" si="1"/>
        <v>1</v>
      </c>
      <c r="E11" s="5">
        <f t="shared" si="1"/>
        <v>32</v>
      </c>
      <c r="F11" s="5">
        <f t="shared" si="1"/>
        <v>88</v>
      </c>
      <c r="G11" s="5">
        <f t="shared" si="1"/>
        <v>260</v>
      </c>
      <c r="H11" s="5">
        <f t="shared" si="1"/>
        <v>414</v>
      </c>
      <c r="I11" s="5">
        <f t="shared" si="1"/>
        <v>582</v>
      </c>
      <c r="J11" s="5">
        <f t="shared" si="1"/>
        <v>440</v>
      </c>
      <c r="K11" s="5">
        <f t="shared" si="1"/>
        <v>366</v>
      </c>
      <c r="L11" s="5">
        <f t="shared" si="1"/>
        <v>371</v>
      </c>
      <c r="M11" s="5">
        <f t="shared" si="1"/>
        <v>831</v>
      </c>
      <c r="N11" s="5">
        <f t="shared" si="1"/>
        <v>0</v>
      </c>
      <c r="O11" s="5">
        <f t="shared" si="1"/>
        <v>0</v>
      </c>
    </row>
    <row r="12" spans="1:15" s="33" customFormat="1" ht="21" customHeight="1">
      <c r="A12" s="17" t="s">
        <v>14</v>
      </c>
      <c r="B12" s="4">
        <v>72</v>
      </c>
      <c r="C12" s="4">
        <v>0</v>
      </c>
      <c r="D12" s="4">
        <v>0</v>
      </c>
      <c r="E12" s="4">
        <v>2</v>
      </c>
      <c r="F12" s="4">
        <v>1</v>
      </c>
      <c r="G12" s="4">
        <v>5</v>
      </c>
      <c r="H12" s="4">
        <v>14</v>
      </c>
      <c r="I12" s="4">
        <v>17</v>
      </c>
      <c r="J12" s="4">
        <v>5</v>
      </c>
      <c r="K12" s="4">
        <v>8</v>
      </c>
      <c r="L12" s="4">
        <v>10</v>
      </c>
      <c r="M12" s="4">
        <v>10</v>
      </c>
      <c r="N12" s="4">
        <v>0</v>
      </c>
      <c r="O12" s="4">
        <v>0</v>
      </c>
    </row>
    <row r="13" spans="1:15" s="33" customFormat="1" ht="21" customHeight="1">
      <c r="A13" s="17" t="s">
        <v>15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s="33" customFormat="1" ht="21" customHeight="1">
      <c r="A14" s="18" t="s">
        <v>16</v>
      </c>
      <c r="B14" s="5">
        <f aca="true" t="shared" si="2" ref="B14:O14">B13+B12</f>
        <v>73</v>
      </c>
      <c r="C14" s="5">
        <f t="shared" si="2"/>
        <v>0</v>
      </c>
      <c r="D14" s="5">
        <f t="shared" si="2"/>
        <v>0</v>
      </c>
      <c r="E14" s="5">
        <f t="shared" si="2"/>
        <v>2</v>
      </c>
      <c r="F14" s="5">
        <f t="shared" si="2"/>
        <v>1</v>
      </c>
      <c r="G14" s="5">
        <f t="shared" si="2"/>
        <v>5</v>
      </c>
      <c r="H14" s="5">
        <f t="shared" si="2"/>
        <v>15</v>
      </c>
      <c r="I14" s="5">
        <f t="shared" si="2"/>
        <v>17</v>
      </c>
      <c r="J14" s="5">
        <f t="shared" si="2"/>
        <v>5</v>
      </c>
      <c r="K14" s="5">
        <f t="shared" si="2"/>
        <v>8</v>
      </c>
      <c r="L14" s="5">
        <f t="shared" si="2"/>
        <v>10</v>
      </c>
      <c r="M14" s="5">
        <f t="shared" si="2"/>
        <v>10</v>
      </c>
      <c r="N14" s="5">
        <f t="shared" si="2"/>
        <v>0</v>
      </c>
      <c r="O14" s="5">
        <f t="shared" si="2"/>
        <v>0</v>
      </c>
    </row>
    <row r="15" spans="1:15" s="33" customFormat="1" ht="21" customHeight="1">
      <c r="A15" s="19" t="s">
        <v>17</v>
      </c>
      <c r="B15" s="8">
        <f aca="true" t="shared" si="3" ref="B15:O15">B14+B11+B8</f>
        <v>193225</v>
      </c>
      <c r="C15" s="8">
        <f t="shared" si="3"/>
        <v>0</v>
      </c>
      <c r="D15" s="8">
        <f t="shared" si="3"/>
        <v>605</v>
      </c>
      <c r="E15" s="8">
        <f t="shared" si="3"/>
        <v>1206</v>
      </c>
      <c r="F15" s="8">
        <f t="shared" si="3"/>
        <v>10624</v>
      </c>
      <c r="G15" s="8">
        <f t="shared" si="3"/>
        <v>9483</v>
      </c>
      <c r="H15" s="8">
        <f t="shared" si="3"/>
        <v>8856</v>
      </c>
      <c r="I15" s="8">
        <f t="shared" si="3"/>
        <v>17858</v>
      </c>
      <c r="J15" s="8">
        <f t="shared" si="3"/>
        <v>22654</v>
      </c>
      <c r="K15" s="8">
        <f t="shared" si="3"/>
        <v>36249</v>
      </c>
      <c r="L15" s="8">
        <f t="shared" si="3"/>
        <v>44537</v>
      </c>
      <c r="M15" s="8">
        <f t="shared" si="3"/>
        <v>41153</v>
      </c>
      <c r="N15" s="8">
        <f t="shared" si="3"/>
        <v>0</v>
      </c>
      <c r="O15" s="8">
        <f t="shared" si="3"/>
        <v>0</v>
      </c>
    </row>
    <row r="16" spans="1:15" s="33" customFormat="1" ht="21" customHeight="1">
      <c r="A16" s="20" t="s">
        <v>18</v>
      </c>
      <c r="B16" s="9">
        <v>3573</v>
      </c>
      <c r="C16" s="9">
        <v>0</v>
      </c>
      <c r="D16" s="9">
        <v>9</v>
      </c>
      <c r="E16" s="9">
        <v>40</v>
      </c>
      <c r="F16" s="9">
        <v>798</v>
      </c>
      <c r="G16" s="9">
        <v>738</v>
      </c>
      <c r="H16" s="9">
        <v>389</v>
      </c>
      <c r="I16" s="9">
        <v>522</v>
      </c>
      <c r="J16" s="9">
        <v>286</v>
      </c>
      <c r="K16" s="9">
        <v>207</v>
      </c>
      <c r="L16" s="9">
        <v>252</v>
      </c>
      <c r="M16" s="9">
        <v>332</v>
      </c>
      <c r="N16" s="9">
        <v>0</v>
      </c>
      <c r="O16" s="9">
        <v>0</v>
      </c>
    </row>
    <row r="17" spans="1:15" ht="21" customHeight="1">
      <c r="A17" s="21" t="s">
        <v>19</v>
      </c>
      <c r="B17" s="10">
        <f aca="true" t="shared" si="4" ref="B17:O17">B16+B15</f>
        <v>196798</v>
      </c>
      <c r="C17" s="10">
        <f t="shared" si="4"/>
        <v>0</v>
      </c>
      <c r="D17" s="10">
        <f t="shared" si="4"/>
        <v>614</v>
      </c>
      <c r="E17" s="10">
        <f t="shared" si="4"/>
        <v>1246</v>
      </c>
      <c r="F17" s="10">
        <f t="shared" si="4"/>
        <v>11422</v>
      </c>
      <c r="G17" s="10">
        <f t="shared" si="4"/>
        <v>10221</v>
      </c>
      <c r="H17" s="10">
        <f t="shared" si="4"/>
        <v>9245</v>
      </c>
      <c r="I17" s="10">
        <f t="shared" si="4"/>
        <v>18380</v>
      </c>
      <c r="J17" s="10">
        <f t="shared" si="4"/>
        <v>22940</v>
      </c>
      <c r="K17" s="10">
        <f t="shared" si="4"/>
        <v>36456</v>
      </c>
      <c r="L17" s="10">
        <f t="shared" si="4"/>
        <v>44789</v>
      </c>
      <c r="M17" s="10">
        <f t="shared" si="4"/>
        <v>41485</v>
      </c>
      <c r="N17" s="10">
        <f t="shared" si="4"/>
        <v>0</v>
      </c>
      <c r="O17" s="10">
        <f t="shared" si="4"/>
        <v>0</v>
      </c>
    </row>
    <row r="19" spans="1:11" ht="12.75">
      <c r="A19" s="32">
        <v>2007</v>
      </c>
      <c r="B19" s="248" t="s">
        <v>41</v>
      </c>
      <c r="C19" s="249"/>
      <c r="D19" s="249"/>
      <c r="E19" s="249"/>
      <c r="F19" s="249"/>
      <c r="G19" s="249"/>
      <c r="H19" s="249"/>
      <c r="I19" s="249"/>
      <c r="J19" s="249"/>
      <c r="K19" s="250"/>
    </row>
    <row r="20" spans="1:15" s="33" customFormat="1" ht="12.75">
      <c r="A20" s="16" t="s">
        <v>1</v>
      </c>
      <c r="B20" s="3" t="s">
        <v>37</v>
      </c>
      <c r="C20" s="16" t="s">
        <v>50</v>
      </c>
      <c r="D20" s="3">
        <v>2</v>
      </c>
      <c r="E20" s="3">
        <v>3</v>
      </c>
      <c r="F20" s="3">
        <v>4</v>
      </c>
      <c r="G20" s="3">
        <v>5</v>
      </c>
      <c r="H20" s="3">
        <v>13</v>
      </c>
      <c r="I20" s="3">
        <v>6</v>
      </c>
      <c r="J20" s="3">
        <v>7</v>
      </c>
      <c r="K20" s="3">
        <v>8</v>
      </c>
      <c r="L20" s="3">
        <v>9</v>
      </c>
      <c r="M20" s="16" t="s">
        <v>51</v>
      </c>
      <c r="N20" s="3">
        <v>11</v>
      </c>
      <c r="O20" s="3">
        <v>12</v>
      </c>
    </row>
    <row r="21" spans="1:15" s="33" customFormat="1" ht="21.75" customHeight="1">
      <c r="A21" s="17" t="s">
        <v>5</v>
      </c>
      <c r="B21" s="4">
        <v>108380</v>
      </c>
      <c r="C21" s="4">
        <v>538</v>
      </c>
      <c r="D21" s="4">
        <v>435</v>
      </c>
      <c r="E21" s="4">
        <v>668</v>
      </c>
      <c r="F21" s="4">
        <v>5710</v>
      </c>
      <c r="G21" s="4">
        <v>2648</v>
      </c>
      <c r="H21" s="4">
        <v>2150</v>
      </c>
      <c r="I21" s="4">
        <v>6531</v>
      </c>
      <c r="J21" s="4">
        <v>10624</v>
      </c>
      <c r="K21" s="4">
        <v>23907</v>
      </c>
      <c r="L21" s="4">
        <v>29876</v>
      </c>
      <c r="M21" s="4">
        <v>24377</v>
      </c>
      <c r="N21" s="4">
        <v>651</v>
      </c>
      <c r="O21" s="4">
        <v>265</v>
      </c>
    </row>
    <row r="22" spans="1:15" s="33" customFormat="1" ht="21.75" customHeight="1">
      <c r="A22" s="17" t="s">
        <v>6</v>
      </c>
      <c r="B22" s="4">
        <v>26062</v>
      </c>
      <c r="C22" s="4">
        <v>248</v>
      </c>
      <c r="D22" s="4">
        <v>117</v>
      </c>
      <c r="E22" s="4">
        <v>226</v>
      </c>
      <c r="F22" s="4">
        <v>1654</v>
      </c>
      <c r="G22" s="4">
        <v>1084</v>
      </c>
      <c r="H22" s="4">
        <v>640</v>
      </c>
      <c r="I22" s="4">
        <v>1163</v>
      </c>
      <c r="J22" s="4">
        <v>2870</v>
      </c>
      <c r="K22" s="4">
        <v>4682</v>
      </c>
      <c r="L22" s="4">
        <v>7059</v>
      </c>
      <c r="M22" s="4">
        <v>5810</v>
      </c>
      <c r="N22" s="4">
        <v>440</v>
      </c>
      <c r="O22" s="4">
        <v>69</v>
      </c>
    </row>
    <row r="23" spans="1:15" s="33" customFormat="1" ht="21.75" customHeight="1">
      <c r="A23" s="17" t="s">
        <v>7</v>
      </c>
      <c r="B23" s="4">
        <v>21266</v>
      </c>
      <c r="C23" s="4">
        <v>546</v>
      </c>
      <c r="D23" s="4">
        <v>103</v>
      </c>
      <c r="E23" s="4">
        <v>217</v>
      </c>
      <c r="F23" s="4">
        <v>1202</v>
      </c>
      <c r="G23" s="4">
        <v>1194</v>
      </c>
      <c r="H23" s="4">
        <v>998</v>
      </c>
      <c r="I23" s="4">
        <v>1393</v>
      </c>
      <c r="J23" s="4">
        <v>3166</v>
      </c>
      <c r="K23" s="4">
        <v>3947</v>
      </c>
      <c r="L23" s="4">
        <v>3994</v>
      </c>
      <c r="M23" s="4">
        <v>3990</v>
      </c>
      <c r="N23" s="4">
        <v>452</v>
      </c>
      <c r="O23" s="4">
        <v>64</v>
      </c>
    </row>
    <row r="24" spans="1:15" s="33" customFormat="1" ht="21.75" customHeight="1">
      <c r="A24" s="17" t="s">
        <v>8</v>
      </c>
      <c r="B24" s="4">
        <v>6460</v>
      </c>
      <c r="C24" s="4">
        <v>287</v>
      </c>
      <c r="D24" s="4">
        <v>22</v>
      </c>
      <c r="E24" s="4">
        <v>77</v>
      </c>
      <c r="F24" s="4">
        <v>282</v>
      </c>
      <c r="G24" s="4">
        <v>628</v>
      </c>
      <c r="H24" s="4">
        <v>556</v>
      </c>
      <c r="I24" s="4">
        <v>819</v>
      </c>
      <c r="J24" s="4">
        <v>1261</v>
      </c>
      <c r="K24" s="4">
        <v>986</v>
      </c>
      <c r="L24" s="4">
        <v>674</v>
      </c>
      <c r="M24" s="4">
        <v>724</v>
      </c>
      <c r="N24" s="4">
        <v>123</v>
      </c>
      <c r="O24" s="4">
        <v>21</v>
      </c>
    </row>
    <row r="25" spans="1:15" s="33" customFormat="1" ht="21.75" customHeight="1">
      <c r="A25" s="17" t="s">
        <v>9</v>
      </c>
      <c r="B25" s="4">
        <v>3109</v>
      </c>
      <c r="C25" s="4">
        <v>132</v>
      </c>
      <c r="D25" s="4">
        <v>3</v>
      </c>
      <c r="E25" s="4">
        <v>31</v>
      </c>
      <c r="F25" s="4">
        <v>133</v>
      </c>
      <c r="G25" s="4">
        <v>359</v>
      </c>
      <c r="H25" s="4">
        <v>335</v>
      </c>
      <c r="I25" s="4">
        <v>529</v>
      </c>
      <c r="J25" s="4">
        <v>606</v>
      </c>
      <c r="K25" s="4">
        <v>392</v>
      </c>
      <c r="L25" s="4">
        <v>253</v>
      </c>
      <c r="M25" s="4">
        <v>257</v>
      </c>
      <c r="N25" s="4">
        <v>58</v>
      </c>
      <c r="O25" s="4">
        <v>21</v>
      </c>
    </row>
    <row r="26" spans="1:15" s="33" customFormat="1" ht="21.75" customHeight="1">
      <c r="A26" s="18" t="s">
        <v>10</v>
      </c>
      <c r="B26" s="5">
        <f aca="true" t="shared" si="5" ref="B26:O26">B25+B24+B23+B22+B21</f>
        <v>165277</v>
      </c>
      <c r="C26" s="5">
        <f t="shared" si="5"/>
        <v>1751</v>
      </c>
      <c r="D26" s="5">
        <f t="shared" si="5"/>
        <v>680</v>
      </c>
      <c r="E26" s="5">
        <f t="shared" si="5"/>
        <v>1219</v>
      </c>
      <c r="F26" s="5">
        <f t="shared" si="5"/>
        <v>8981</v>
      </c>
      <c r="G26" s="5">
        <f t="shared" si="5"/>
        <v>5913</v>
      </c>
      <c r="H26" s="5">
        <f t="shared" si="5"/>
        <v>4679</v>
      </c>
      <c r="I26" s="5">
        <f t="shared" si="5"/>
        <v>10435</v>
      </c>
      <c r="J26" s="5">
        <f t="shared" si="5"/>
        <v>18527</v>
      </c>
      <c r="K26" s="5">
        <f t="shared" si="5"/>
        <v>33914</v>
      </c>
      <c r="L26" s="5">
        <f t="shared" si="5"/>
        <v>41856</v>
      </c>
      <c r="M26" s="5">
        <f t="shared" si="5"/>
        <v>35158</v>
      </c>
      <c r="N26" s="5">
        <f t="shared" si="5"/>
        <v>1724</v>
      </c>
      <c r="O26" s="5">
        <f t="shared" si="5"/>
        <v>440</v>
      </c>
    </row>
    <row r="27" spans="1:15" s="33" customFormat="1" ht="21.75" customHeight="1">
      <c r="A27" s="17" t="s">
        <v>11</v>
      </c>
      <c r="B27" s="4">
        <v>2581</v>
      </c>
      <c r="C27" s="4">
        <v>53</v>
      </c>
      <c r="D27" s="4">
        <v>0</v>
      </c>
      <c r="E27" s="4">
        <v>32</v>
      </c>
      <c r="F27" s="4">
        <v>85</v>
      </c>
      <c r="G27" s="4">
        <v>253</v>
      </c>
      <c r="H27" s="4">
        <v>250</v>
      </c>
      <c r="I27" s="4">
        <v>406</v>
      </c>
      <c r="J27" s="4">
        <v>383</v>
      </c>
      <c r="K27" s="4">
        <v>314</v>
      </c>
      <c r="L27" s="4">
        <v>216</v>
      </c>
      <c r="M27" s="4">
        <v>518</v>
      </c>
      <c r="N27" s="4">
        <v>31</v>
      </c>
      <c r="O27" s="4">
        <v>40</v>
      </c>
    </row>
    <row r="28" spans="1:15" s="33" customFormat="1" ht="21.75" customHeight="1">
      <c r="A28" s="17" t="s">
        <v>12</v>
      </c>
      <c r="B28" s="4">
        <v>483</v>
      </c>
      <c r="C28" s="4">
        <v>3</v>
      </c>
      <c r="D28" s="4">
        <v>0</v>
      </c>
      <c r="E28" s="4">
        <v>2</v>
      </c>
      <c r="F28" s="4">
        <v>6</v>
      </c>
      <c r="G28" s="4">
        <v>32</v>
      </c>
      <c r="H28" s="4">
        <v>34</v>
      </c>
      <c r="I28" s="4">
        <v>77</v>
      </c>
      <c r="J28" s="4">
        <v>41</v>
      </c>
      <c r="K28" s="4">
        <v>56</v>
      </c>
      <c r="L28" s="4">
        <v>75</v>
      </c>
      <c r="M28" s="4">
        <v>151</v>
      </c>
      <c r="N28" s="4">
        <v>2</v>
      </c>
      <c r="O28" s="4">
        <v>4</v>
      </c>
    </row>
    <row r="29" spans="1:15" s="33" customFormat="1" ht="21.75" customHeight="1">
      <c r="A29" s="18" t="s">
        <v>13</v>
      </c>
      <c r="B29" s="5">
        <f aca="true" t="shared" si="6" ref="B29:O29">B28+B27</f>
        <v>3064</v>
      </c>
      <c r="C29" s="5">
        <f t="shared" si="6"/>
        <v>56</v>
      </c>
      <c r="D29" s="5">
        <f t="shared" si="6"/>
        <v>0</v>
      </c>
      <c r="E29" s="5">
        <f t="shared" si="6"/>
        <v>34</v>
      </c>
      <c r="F29" s="5">
        <f t="shared" si="6"/>
        <v>91</v>
      </c>
      <c r="G29" s="5">
        <f t="shared" si="6"/>
        <v>285</v>
      </c>
      <c r="H29" s="5">
        <f t="shared" si="6"/>
        <v>284</v>
      </c>
      <c r="I29" s="5">
        <f t="shared" si="6"/>
        <v>483</v>
      </c>
      <c r="J29" s="5">
        <f t="shared" si="6"/>
        <v>424</v>
      </c>
      <c r="K29" s="5">
        <f t="shared" si="6"/>
        <v>370</v>
      </c>
      <c r="L29" s="5">
        <f t="shared" si="6"/>
        <v>291</v>
      </c>
      <c r="M29" s="5">
        <f t="shared" si="6"/>
        <v>669</v>
      </c>
      <c r="N29" s="5">
        <f t="shared" si="6"/>
        <v>33</v>
      </c>
      <c r="O29" s="5">
        <f t="shared" si="6"/>
        <v>44</v>
      </c>
    </row>
    <row r="30" spans="1:15" s="33" customFormat="1" ht="21.75" customHeight="1">
      <c r="A30" s="17" t="s">
        <v>14</v>
      </c>
      <c r="B30" s="4">
        <v>73</v>
      </c>
      <c r="C30" s="4">
        <v>0</v>
      </c>
      <c r="D30" s="4">
        <v>0</v>
      </c>
      <c r="E30" s="4">
        <v>0</v>
      </c>
      <c r="F30" s="4">
        <v>5</v>
      </c>
      <c r="G30" s="4">
        <v>7</v>
      </c>
      <c r="H30" s="4">
        <v>5</v>
      </c>
      <c r="I30" s="4">
        <v>12</v>
      </c>
      <c r="J30" s="4">
        <v>8</v>
      </c>
      <c r="K30" s="4">
        <v>9</v>
      </c>
      <c r="L30" s="4">
        <v>11</v>
      </c>
      <c r="M30" s="4">
        <v>16</v>
      </c>
      <c r="N30" s="4">
        <v>0</v>
      </c>
      <c r="O30" s="4">
        <v>0</v>
      </c>
    </row>
    <row r="31" spans="1:15" s="33" customFormat="1" ht="21.75" customHeight="1">
      <c r="A31" s="17" t="s">
        <v>15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s="33" customFormat="1" ht="21.75" customHeight="1">
      <c r="A32" s="18" t="s">
        <v>16</v>
      </c>
      <c r="B32" s="5">
        <f aca="true" t="shared" si="7" ref="B32:O32">B31+B30</f>
        <v>73</v>
      </c>
      <c r="C32" s="5">
        <f t="shared" si="7"/>
        <v>0</v>
      </c>
      <c r="D32" s="5">
        <f t="shared" si="7"/>
        <v>0</v>
      </c>
      <c r="E32" s="5">
        <f t="shared" si="7"/>
        <v>0</v>
      </c>
      <c r="F32" s="5">
        <f t="shared" si="7"/>
        <v>5</v>
      </c>
      <c r="G32" s="5">
        <f t="shared" si="7"/>
        <v>7</v>
      </c>
      <c r="H32" s="5">
        <f t="shared" si="7"/>
        <v>5</v>
      </c>
      <c r="I32" s="5">
        <f t="shared" si="7"/>
        <v>12</v>
      </c>
      <c r="J32" s="5">
        <f t="shared" si="7"/>
        <v>8</v>
      </c>
      <c r="K32" s="5">
        <f t="shared" si="7"/>
        <v>9</v>
      </c>
      <c r="L32" s="5">
        <f t="shared" si="7"/>
        <v>11</v>
      </c>
      <c r="M32" s="5">
        <f t="shared" si="7"/>
        <v>16</v>
      </c>
      <c r="N32" s="5">
        <f t="shared" si="7"/>
        <v>0</v>
      </c>
      <c r="O32" s="5">
        <f t="shared" si="7"/>
        <v>0</v>
      </c>
    </row>
    <row r="33" spans="1:15" s="33" customFormat="1" ht="21.75" customHeight="1">
      <c r="A33" s="19" t="s">
        <v>17</v>
      </c>
      <c r="B33" s="8">
        <f aca="true" t="shared" si="8" ref="B33:O33">B32+B29+B26</f>
        <v>168414</v>
      </c>
      <c r="C33" s="8">
        <f t="shared" si="8"/>
        <v>1807</v>
      </c>
      <c r="D33" s="8">
        <f t="shared" si="8"/>
        <v>680</v>
      </c>
      <c r="E33" s="8">
        <f t="shared" si="8"/>
        <v>1253</v>
      </c>
      <c r="F33" s="8">
        <f t="shared" si="8"/>
        <v>9077</v>
      </c>
      <c r="G33" s="8">
        <f t="shared" si="8"/>
        <v>6205</v>
      </c>
      <c r="H33" s="8">
        <f t="shared" si="8"/>
        <v>4968</v>
      </c>
      <c r="I33" s="8">
        <f t="shared" si="8"/>
        <v>10930</v>
      </c>
      <c r="J33" s="8">
        <f t="shared" si="8"/>
        <v>18959</v>
      </c>
      <c r="K33" s="8">
        <f t="shared" si="8"/>
        <v>34293</v>
      </c>
      <c r="L33" s="8">
        <f t="shared" si="8"/>
        <v>42158</v>
      </c>
      <c r="M33" s="8">
        <f t="shared" si="8"/>
        <v>35843</v>
      </c>
      <c r="N33" s="8">
        <f t="shared" si="8"/>
        <v>1757</v>
      </c>
      <c r="O33" s="8">
        <f t="shared" si="8"/>
        <v>484</v>
      </c>
    </row>
    <row r="34" spans="1:15" s="33" customFormat="1" ht="21.75" customHeight="1">
      <c r="A34" s="20" t="s">
        <v>18</v>
      </c>
      <c r="B34" s="9">
        <v>5740</v>
      </c>
      <c r="C34" s="9">
        <v>76</v>
      </c>
      <c r="D34" s="9">
        <v>50</v>
      </c>
      <c r="E34" s="9">
        <v>107</v>
      </c>
      <c r="F34" s="9">
        <v>268</v>
      </c>
      <c r="G34" s="9">
        <v>585</v>
      </c>
      <c r="H34" s="9">
        <v>366</v>
      </c>
      <c r="I34" s="9">
        <v>832</v>
      </c>
      <c r="J34" s="9">
        <v>1325</v>
      </c>
      <c r="K34" s="9">
        <v>1052</v>
      </c>
      <c r="L34" s="9">
        <v>305</v>
      </c>
      <c r="M34" s="9">
        <v>636</v>
      </c>
      <c r="N34" s="9">
        <v>118</v>
      </c>
      <c r="O34" s="9">
        <v>20</v>
      </c>
    </row>
    <row r="35" spans="1:15" ht="21.75" customHeight="1">
      <c r="A35" s="21" t="s">
        <v>19</v>
      </c>
      <c r="B35" s="10">
        <f aca="true" t="shared" si="9" ref="B35:O35">B34+B33</f>
        <v>174154</v>
      </c>
      <c r="C35" s="10">
        <f t="shared" si="9"/>
        <v>1883</v>
      </c>
      <c r="D35" s="10">
        <f t="shared" si="9"/>
        <v>730</v>
      </c>
      <c r="E35" s="10">
        <f t="shared" si="9"/>
        <v>1360</v>
      </c>
      <c r="F35" s="10">
        <f t="shared" si="9"/>
        <v>9345</v>
      </c>
      <c r="G35" s="10">
        <f t="shared" si="9"/>
        <v>6790</v>
      </c>
      <c r="H35" s="10">
        <f t="shared" si="9"/>
        <v>5334</v>
      </c>
      <c r="I35" s="10">
        <f t="shared" si="9"/>
        <v>11762</v>
      </c>
      <c r="J35" s="10">
        <f t="shared" si="9"/>
        <v>20284</v>
      </c>
      <c r="K35" s="10">
        <f t="shared" si="9"/>
        <v>35345</v>
      </c>
      <c r="L35" s="10">
        <f t="shared" si="9"/>
        <v>42463</v>
      </c>
      <c r="M35" s="10">
        <f t="shared" si="9"/>
        <v>36479</v>
      </c>
      <c r="N35" s="10">
        <f t="shared" si="9"/>
        <v>1875</v>
      </c>
      <c r="O35" s="10">
        <f t="shared" si="9"/>
        <v>504</v>
      </c>
    </row>
    <row r="38" spans="1:12" ht="24" customHeight="1">
      <c r="A38" s="32" t="s">
        <v>39</v>
      </c>
      <c r="C38" s="248" t="s">
        <v>41</v>
      </c>
      <c r="D38" s="249"/>
      <c r="E38" s="249"/>
      <c r="F38" s="249"/>
      <c r="G38" s="249"/>
      <c r="H38" s="249"/>
      <c r="I38" s="249"/>
      <c r="J38" s="249"/>
      <c r="K38" s="249"/>
      <c r="L38" s="250"/>
    </row>
    <row r="39" spans="1:15" s="33" customFormat="1" ht="12.75">
      <c r="A39" s="16" t="s">
        <v>1</v>
      </c>
      <c r="B39" s="3" t="s">
        <v>37</v>
      </c>
      <c r="C39" s="16" t="s">
        <v>50</v>
      </c>
      <c r="D39" s="3">
        <v>2</v>
      </c>
      <c r="E39" s="3">
        <v>3</v>
      </c>
      <c r="F39" s="3">
        <v>4</v>
      </c>
      <c r="G39" s="3">
        <v>5</v>
      </c>
      <c r="H39" s="3">
        <v>13</v>
      </c>
      <c r="I39" s="3">
        <v>6</v>
      </c>
      <c r="J39" s="3">
        <v>7</v>
      </c>
      <c r="K39" s="3">
        <v>8</v>
      </c>
      <c r="L39" s="3">
        <v>9</v>
      </c>
      <c r="M39" s="16" t="s">
        <v>51</v>
      </c>
      <c r="N39" s="3">
        <v>11</v>
      </c>
      <c r="O39" s="3">
        <v>12</v>
      </c>
    </row>
    <row r="40" spans="1:15" s="33" customFormat="1" ht="23.25" customHeight="1">
      <c r="A40" s="17" t="s">
        <v>5</v>
      </c>
      <c r="B40" s="27">
        <f aca="true" t="shared" si="10" ref="B40:B54">(B21-B3)/B3</f>
        <v>-0.13668262452305657</v>
      </c>
      <c r="C40" s="27"/>
      <c r="D40" s="27">
        <f aca="true" t="shared" si="11" ref="D40:M40">(D21-D3)/D3</f>
        <v>0.7827868852459017</v>
      </c>
      <c r="E40" s="27">
        <f t="shared" si="11"/>
        <v>-0.06179775280898876</v>
      </c>
      <c r="F40" s="27">
        <f t="shared" si="11"/>
        <v>-0.26794871794871794</v>
      </c>
      <c r="G40" s="27">
        <f t="shared" si="11"/>
        <v>-0.5341308937368051</v>
      </c>
      <c r="H40" s="27">
        <f t="shared" si="11"/>
        <v>-0.49906803355079216</v>
      </c>
      <c r="I40" s="27">
        <f t="shared" si="11"/>
        <v>-0.41588408907968877</v>
      </c>
      <c r="J40" s="27">
        <f t="shared" si="11"/>
        <v>-0.1964299220936389</v>
      </c>
      <c r="K40" s="27">
        <f t="shared" si="11"/>
        <v>-0.00981610337972167</v>
      </c>
      <c r="L40" s="27">
        <f t="shared" si="11"/>
        <v>-0.062684319508063</v>
      </c>
      <c r="M40" s="27">
        <f t="shared" si="11"/>
        <v>-0.07617387349831356</v>
      </c>
      <c r="N40" s="27"/>
      <c r="O40" s="27"/>
    </row>
    <row r="41" spans="1:15" s="33" customFormat="1" ht="23.25" customHeight="1">
      <c r="A41" s="17" t="s">
        <v>6</v>
      </c>
      <c r="B41" s="27">
        <f t="shared" si="10"/>
        <v>-0.111118690313779</v>
      </c>
      <c r="C41" s="27"/>
      <c r="D41" s="27">
        <f aca="true" t="shared" si="12" ref="D41:M41">(D22-D4)/D4</f>
        <v>-0.22</v>
      </c>
      <c r="E41" s="27">
        <f t="shared" si="12"/>
        <v>0.07109004739336493</v>
      </c>
      <c r="F41" s="27">
        <f t="shared" si="12"/>
        <v>0.33710590137429264</v>
      </c>
      <c r="G41" s="27">
        <f t="shared" si="12"/>
        <v>-0.06952789699570816</v>
      </c>
      <c r="H41" s="27">
        <f t="shared" si="12"/>
        <v>-0.38638542665388304</v>
      </c>
      <c r="I41" s="27">
        <f t="shared" si="12"/>
        <v>-0.35887541345093715</v>
      </c>
      <c r="J41" s="27">
        <f t="shared" si="12"/>
        <v>-0.038525963149078725</v>
      </c>
      <c r="K41" s="27">
        <f t="shared" si="12"/>
        <v>-0.16333095067905648</v>
      </c>
      <c r="L41" s="27">
        <f t="shared" si="12"/>
        <v>-0.021350339664494664</v>
      </c>
      <c r="M41" s="27">
        <f t="shared" si="12"/>
        <v>-0.2651151024538325</v>
      </c>
      <c r="N41" s="27"/>
      <c r="O41" s="27"/>
    </row>
    <row r="42" spans="1:15" s="33" customFormat="1" ht="23.25" customHeight="1">
      <c r="A42" s="17" t="s">
        <v>7</v>
      </c>
      <c r="B42" s="27">
        <f t="shared" si="10"/>
        <v>-0.13277872930429818</v>
      </c>
      <c r="C42" s="27"/>
      <c r="D42" s="27">
        <f aca="true" t="shared" si="13" ref="D42:M42">(D23-D5)/D5</f>
        <v>-0.40804597701149425</v>
      </c>
      <c r="E42" s="27">
        <f t="shared" si="13"/>
        <v>0.2994011976047904</v>
      </c>
      <c r="F42" s="27">
        <f t="shared" si="13"/>
        <v>0.14804202483285578</v>
      </c>
      <c r="G42" s="27">
        <f t="shared" si="13"/>
        <v>-0.11489992587101557</v>
      </c>
      <c r="H42" s="27">
        <f t="shared" si="13"/>
        <v>-0.428080229226361</v>
      </c>
      <c r="I42" s="27">
        <f t="shared" si="13"/>
        <v>-0.42030794839783603</v>
      </c>
      <c r="J42" s="27">
        <f t="shared" si="13"/>
        <v>-0.22058099458394878</v>
      </c>
      <c r="K42" s="27">
        <f t="shared" si="13"/>
        <v>-0.15227663230240548</v>
      </c>
      <c r="L42" s="27">
        <f t="shared" si="13"/>
        <v>-0.024664224664224663</v>
      </c>
      <c r="M42" s="27">
        <f t="shared" si="13"/>
        <v>-0.17288557213930347</v>
      </c>
      <c r="N42" s="27"/>
      <c r="O42" s="27"/>
    </row>
    <row r="43" spans="1:15" s="33" customFormat="1" ht="23.25" customHeight="1">
      <c r="A43" s="17" t="s">
        <v>8</v>
      </c>
      <c r="B43" s="27">
        <f t="shared" si="10"/>
        <v>-0.07343660355708548</v>
      </c>
      <c r="C43" s="27"/>
      <c r="D43" s="27">
        <f aca="true" t="shared" si="14" ref="D43:M43">(D24-D6)/D6</f>
        <v>-0.2903225806451613</v>
      </c>
      <c r="E43" s="27">
        <f t="shared" si="14"/>
        <v>0.42592592592592593</v>
      </c>
      <c r="F43" s="27">
        <f t="shared" si="14"/>
        <v>0</v>
      </c>
      <c r="G43" s="27">
        <f t="shared" si="14"/>
        <v>-0.01875</v>
      </c>
      <c r="H43" s="27">
        <f t="shared" si="14"/>
        <v>-0.3787709497206704</v>
      </c>
      <c r="I43" s="27">
        <f t="shared" si="14"/>
        <v>-0.30475382003395585</v>
      </c>
      <c r="J43" s="27">
        <f t="shared" si="14"/>
        <v>-0.04106463878326996</v>
      </c>
      <c r="K43" s="27">
        <f t="shared" si="14"/>
        <v>-0.11171171171171171</v>
      </c>
      <c r="L43" s="27">
        <f t="shared" si="14"/>
        <v>-0.014619883040935672</v>
      </c>
      <c r="M43" s="27">
        <f t="shared" si="14"/>
        <v>-0.07535121328224777</v>
      </c>
      <c r="N43" s="27"/>
      <c r="O43" s="27"/>
    </row>
    <row r="44" spans="1:15" s="33" customFormat="1" ht="23.25" customHeight="1">
      <c r="A44" s="17" t="s">
        <v>9</v>
      </c>
      <c r="B44" s="27">
        <f t="shared" si="10"/>
        <v>-0.08933801991798476</v>
      </c>
      <c r="C44" s="27"/>
      <c r="D44" s="27">
        <f aca="true" t="shared" si="15" ref="D44:M44">(D25-D7)/D7</f>
        <v>-0.4</v>
      </c>
      <c r="E44" s="27">
        <f t="shared" si="15"/>
        <v>0.10714285714285714</v>
      </c>
      <c r="F44" s="27">
        <f t="shared" si="15"/>
        <v>-0.21301775147928995</v>
      </c>
      <c r="G44" s="27">
        <f t="shared" si="15"/>
        <v>-0.05526315789473684</v>
      </c>
      <c r="H44" s="27">
        <f t="shared" si="15"/>
        <v>-0.2588495575221239</v>
      </c>
      <c r="I44" s="27">
        <f t="shared" si="15"/>
        <v>-0.22547584187408493</v>
      </c>
      <c r="J44" s="27">
        <f t="shared" si="15"/>
        <v>-0.03194888178913738</v>
      </c>
      <c r="K44" s="27">
        <f t="shared" si="15"/>
        <v>0.06233062330623306</v>
      </c>
      <c r="L44" s="27">
        <f t="shared" si="15"/>
        <v>-0.12758620689655173</v>
      </c>
      <c r="M44" s="27">
        <f t="shared" si="15"/>
        <v>-0.3762135922330097</v>
      </c>
      <c r="N44" s="27"/>
      <c r="O44" s="27"/>
    </row>
    <row r="45" spans="1:15" s="33" customFormat="1" ht="23.25" customHeight="1">
      <c r="A45" s="18" t="s">
        <v>10</v>
      </c>
      <c r="B45" s="28">
        <f t="shared" si="10"/>
        <v>-0.1290529965694773</v>
      </c>
      <c r="C45" s="28"/>
      <c r="D45" s="28">
        <f aca="true" t="shared" si="16" ref="D45:M45">(D26-D8)/D8</f>
        <v>0.12582781456953643</v>
      </c>
      <c r="E45" s="28">
        <f t="shared" si="16"/>
        <v>0.04010238907849829</v>
      </c>
      <c r="F45" s="28">
        <f t="shared" si="16"/>
        <v>-0.14750830564784054</v>
      </c>
      <c r="G45" s="28">
        <f t="shared" si="16"/>
        <v>-0.3585376437405077</v>
      </c>
      <c r="H45" s="28">
        <f t="shared" si="16"/>
        <v>-0.44476088762311616</v>
      </c>
      <c r="I45" s="28">
        <f t="shared" si="16"/>
        <v>-0.3953879135523495</v>
      </c>
      <c r="J45" s="28">
        <f t="shared" si="16"/>
        <v>-0.1657886442433248</v>
      </c>
      <c r="K45" s="28">
        <f t="shared" si="16"/>
        <v>-0.05466202090592334</v>
      </c>
      <c r="L45" s="28">
        <f t="shared" si="16"/>
        <v>-0.052088051453936045</v>
      </c>
      <c r="M45" s="28">
        <f t="shared" si="16"/>
        <v>-0.12785274856122247</v>
      </c>
      <c r="N45" s="28"/>
      <c r="O45" s="28"/>
    </row>
    <row r="46" spans="1:15" s="33" customFormat="1" ht="23.25" customHeight="1">
      <c r="A46" s="17" t="s">
        <v>11</v>
      </c>
      <c r="B46" s="27">
        <f t="shared" si="10"/>
        <v>-0.11061337008959339</v>
      </c>
      <c r="C46" s="27"/>
      <c r="D46" s="27">
        <f aca="true" t="shared" si="17" ref="D46:M46">(D27-D9)/D9</f>
        <v>-1</v>
      </c>
      <c r="E46" s="27">
        <f t="shared" si="17"/>
        <v>0.03225806451612903</v>
      </c>
      <c r="F46" s="27">
        <f t="shared" si="17"/>
        <v>0.04938271604938271</v>
      </c>
      <c r="G46" s="27">
        <f t="shared" si="17"/>
        <v>0.1712962962962963</v>
      </c>
      <c r="H46" s="27">
        <f t="shared" si="17"/>
        <v>-0.30362116991643456</v>
      </c>
      <c r="I46" s="27">
        <f t="shared" si="17"/>
        <v>-0.17647058823529413</v>
      </c>
      <c r="J46" s="27">
        <f t="shared" si="17"/>
        <v>0.010554089709762533</v>
      </c>
      <c r="K46" s="27">
        <f t="shared" si="17"/>
        <v>0.02280130293159609</v>
      </c>
      <c r="L46" s="27">
        <f t="shared" si="17"/>
        <v>-0.2823920265780731</v>
      </c>
      <c r="M46" s="27">
        <f t="shared" si="17"/>
        <v>-0.29427792915531337</v>
      </c>
      <c r="N46" s="27"/>
      <c r="O46" s="27"/>
    </row>
    <row r="47" spans="1:15" s="33" customFormat="1" ht="23.25" customHeight="1">
      <c r="A47" s="17" t="s">
        <v>12</v>
      </c>
      <c r="B47" s="27">
        <f t="shared" si="10"/>
        <v>0</v>
      </c>
      <c r="C47" s="27"/>
      <c r="D47" s="27"/>
      <c r="E47" s="27">
        <f aca="true" t="shared" si="18" ref="E47:M47">(E28-E10)/E10</f>
        <v>1</v>
      </c>
      <c r="F47" s="27">
        <f t="shared" si="18"/>
        <v>-0.14285714285714285</v>
      </c>
      <c r="G47" s="27">
        <f t="shared" si="18"/>
        <v>-0.2727272727272727</v>
      </c>
      <c r="H47" s="27">
        <f t="shared" si="18"/>
        <v>-0.38181818181818183</v>
      </c>
      <c r="I47" s="27">
        <f t="shared" si="18"/>
        <v>-0.1348314606741573</v>
      </c>
      <c r="J47" s="27">
        <f t="shared" si="18"/>
        <v>-0.32786885245901637</v>
      </c>
      <c r="K47" s="27">
        <f t="shared" si="18"/>
        <v>-0.05084745762711865</v>
      </c>
      <c r="L47" s="27">
        <f t="shared" si="18"/>
        <v>0.07142857142857142</v>
      </c>
      <c r="M47" s="27">
        <f t="shared" si="18"/>
        <v>0.5567010309278351</v>
      </c>
      <c r="N47" s="27"/>
      <c r="O47" s="27"/>
    </row>
    <row r="48" spans="1:15" s="33" customFormat="1" ht="23.25" customHeight="1">
      <c r="A48" s="18" t="s">
        <v>13</v>
      </c>
      <c r="B48" s="28">
        <f t="shared" si="10"/>
        <v>-0.0948301329394387</v>
      </c>
      <c r="C48" s="28"/>
      <c r="D48" s="28">
        <f>(D29-D11)/D11</f>
        <v>-1</v>
      </c>
      <c r="E48" s="28">
        <f aca="true" t="shared" si="19" ref="E48:M48">(E29-E11)/E11</f>
        <v>0.0625</v>
      </c>
      <c r="F48" s="28">
        <f t="shared" si="19"/>
        <v>0.03409090909090909</v>
      </c>
      <c r="G48" s="28">
        <f t="shared" si="19"/>
        <v>0.09615384615384616</v>
      </c>
      <c r="H48" s="28">
        <f t="shared" si="19"/>
        <v>-0.3140096618357488</v>
      </c>
      <c r="I48" s="28">
        <f t="shared" si="19"/>
        <v>-0.17010309278350516</v>
      </c>
      <c r="J48" s="28">
        <f t="shared" si="19"/>
        <v>-0.03636363636363636</v>
      </c>
      <c r="K48" s="28">
        <f t="shared" si="19"/>
        <v>0.01092896174863388</v>
      </c>
      <c r="L48" s="28">
        <f t="shared" si="19"/>
        <v>-0.215633423180593</v>
      </c>
      <c r="M48" s="28">
        <f t="shared" si="19"/>
        <v>-0.19494584837545126</v>
      </c>
      <c r="N48" s="28"/>
      <c r="O48" s="28"/>
    </row>
    <row r="49" spans="1:15" s="33" customFormat="1" ht="23.25" customHeight="1">
      <c r="A49" s="17" t="s">
        <v>14</v>
      </c>
      <c r="B49" s="27">
        <f t="shared" si="10"/>
        <v>0.013888888888888888</v>
      </c>
      <c r="C49" s="27"/>
      <c r="D49" s="27"/>
      <c r="E49" s="27">
        <f aca="true" t="shared" si="20" ref="E49:M49">(E30-E12)/E12</f>
        <v>-1</v>
      </c>
      <c r="F49" s="27">
        <f t="shared" si="20"/>
        <v>4</v>
      </c>
      <c r="G49" s="27">
        <f t="shared" si="20"/>
        <v>0.4</v>
      </c>
      <c r="H49" s="27">
        <f t="shared" si="20"/>
        <v>-0.6428571428571429</v>
      </c>
      <c r="I49" s="27">
        <f t="shared" si="20"/>
        <v>-0.29411764705882354</v>
      </c>
      <c r="J49" s="27">
        <f t="shared" si="20"/>
        <v>0.6</v>
      </c>
      <c r="K49" s="27">
        <f t="shared" si="20"/>
        <v>0.125</v>
      </c>
      <c r="L49" s="27">
        <f t="shared" si="20"/>
        <v>0.1</v>
      </c>
      <c r="M49" s="27">
        <f t="shared" si="20"/>
        <v>0.6</v>
      </c>
      <c r="N49" s="27"/>
      <c r="O49" s="27"/>
    </row>
    <row r="50" spans="1:15" s="33" customFormat="1" ht="23.25" customHeight="1">
      <c r="A50" s="17" t="s">
        <v>15</v>
      </c>
      <c r="B50" s="27">
        <f t="shared" si="10"/>
        <v>-1</v>
      </c>
      <c r="C50" s="27"/>
      <c r="D50" s="27"/>
      <c r="E50" s="27"/>
      <c r="F50" s="27"/>
      <c r="G50" s="27"/>
      <c r="H50" s="27">
        <f>(H31-H13)/H13</f>
        <v>-1</v>
      </c>
      <c r="I50" s="27"/>
      <c r="J50" s="27"/>
      <c r="K50" s="27"/>
      <c r="L50" s="27"/>
      <c r="M50" s="27"/>
      <c r="N50" s="27"/>
      <c r="O50" s="27"/>
    </row>
    <row r="51" spans="1:15" s="33" customFormat="1" ht="23.25" customHeight="1">
      <c r="A51" s="18" t="s">
        <v>16</v>
      </c>
      <c r="B51" s="28">
        <f t="shared" si="10"/>
        <v>0</v>
      </c>
      <c r="C51" s="28"/>
      <c r="D51" s="28"/>
      <c r="E51" s="28">
        <f aca="true" t="shared" si="21" ref="E51:G54">(E32-E14)/E14</f>
        <v>-1</v>
      </c>
      <c r="F51" s="28">
        <f t="shared" si="21"/>
        <v>4</v>
      </c>
      <c r="G51" s="28">
        <f t="shared" si="21"/>
        <v>0.4</v>
      </c>
      <c r="H51" s="28">
        <f>(H32-H14)/H14</f>
        <v>-0.6666666666666666</v>
      </c>
      <c r="I51" s="28">
        <f aca="true" t="shared" si="22" ref="I51:M54">(I32-I14)/I14</f>
        <v>-0.29411764705882354</v>
      </c>
      <c r="J51" s="28">
        <f t="shared" si="22"/>
        <v>0.6</v>
      </c>
      <c r="K51" s="28">
        <f t="shared" si="22"/>
        <v>0.125</v>
      </c>
      <c r="L51" s="28">
        <f t="shared" si="22"/>
        <v>0.1</v>
      </c>
      <c r="M51" s="28">
        <f t="shared" si="22"/>
        <v>0.6</v>
      </c>
      <c r="N51" s="28"/>
      <c r="O51" s="28"/>
    </row>
    <row r="52" spans="1:15" s="33" customFormat="1" ht="23.25" customHeight="1">
      <c r="A52" s="19" t="s">
        <v>17</v>
      </c>
      <c r="B52" s="29">
        <f t="shared" si="10"/>
        <v>-0.12840470953551558</v>
      </c>
      <c r="C52" s="29"/>
      <c r="D52" s="29">
        <f>(D33-D15)/D15</f>
        <v>0.12396694214876033</v>
      </c>
      <c r="E52" s="29">
        <f t="shared" si="21"/>
        <v>0.03897180762852405</v>
      </c>
      <c r="F52" s="29">
        <f t="shared" si="21"/>
        <v>-0.1456137048192771</v>
      </c>
      <c r="G52" s="29">
        <f t="shared" si="21"/>
        <v>-0.34567120109669935</v>
      </c>
      <c r="H52" s="29">
        <f>(H33-H15)/H15</f>
        <v>-0.43902439024390244</v>
      </c>
      <c r="I52" s="29">
        <f t="shared" si="22"/>
        <v>-0.38794937842983535</v>
      </c>
      <c r="J52" s="29">
        <f t="shared" si="22"/>
        <v>-0.16310585327094554</v>
      </c>
      <c r="K52" s="29">
        <f t="shared" si="22"/>
        <v>-0.05396010924439295</v>
      </c>
      <c r="L52" s="29">
        <f t="shared" si="22"/>
        <v>-0.05341626063722298</v>
      </c>
      <c r="M52" s="29">
        <f t="shared" si="22"/>
        <v>-0.1290306903506427</v>
      </c>
      <c r="N52" s="29"/>
      <c r="O52" s="29"/>
    </row>
    <row r="53" spans="1:15" s="33" customFormat="1" ht="23.25" customHeight="1">
      <c r="A53" s="20" t="s">
        <v>18</v>
      </c>
      <c r="B53" s="30">
        <f t="shared" si="10"/>
        <v>0.6064931430170725</v>
      </c>
      <c r="C53" s="30"/>
      <c r="D53" s="30">
        <f>(D34-D16)/D16</f>
        <v>4.555555555555555</v>
      </c>
      <c r="E53" s="30">
        <f t="shared" si="21"/>
        <v>1.675</v>
      </c>
      <c r="F53" s="30">
        <f t="shared" si="21"/>
        <v>-0.6641604010025063</v>
      </c>
      <c r="G53" s="30">
        <f t="shared" si="21"/>
        <v>-0.2073170731707317</v>
      </c>
      <c r="H53" s="30">
        <f>(H34-H16)/H16</f>
        <v>-0.05912596401028278</v>
      </c>
      <c r="I53" s="30">
        <f t="shared" si="22"/>
        <v>0.5938697318007663</v>
      </c>
      <c r="J53" s="30">
        <f t="shared" si="22"/>
        <v>3.632867132867133</v>
      </c>
      <c r="K53" s="30">
        <f t="shared" si="22"/>
        <v>4.082125603864735</v>
      </c>
      <c r="L53" s="30">
        <f t="shared" si="22"/>
        <v>0.21031746031746032</v>
      </c>
      <c r="M53" s="30">
        <f t="shared" si="22"/>
        <v>0.9156626506024096</v>
      </c>
      <c r="N53" s="30"/>
      <c r="O53" s="30"/>
    </row>
    <row r="54" spans="1:15" ht="23.25" customHeight="1">
      <c r="A54" s="21" t="s">
        <v>19</v>
      </c>
      <c r="B54" s="31">
        <f t="shared" si="10"/>
        <v>-0.11506214494049737</v>
      </c>
      <c r="C54" s="31"/>
      <c r="D54" s="31">
        <f>(D35-D17)/D17</f>
        <v>0.18892508143322476</v>
      </c>
      <c r="E54" s="31">
        <f t="shared" si="21"/>
        <v>0.09149277688603531</v>
      </c>
      <c r="F54" s="31">
        <f t="shared" si="21"/>
        <v>-0.18184205918403082</v>
      </c>
      <c r="G54" s="31">
        <f t="shared" si="21"/>
        <v>-0.3356814401721945</v>
      </c>
      <c r="H54" s="31">
        <f>(H35-H17)/H17</f>
        <v>-0.4230394808004327</v>
      </c>
      <c r="I54" s="31">
        <f t="shared" si="22"/>
        <v>-0.3600652883569097</v>
      </c>
      <c r="J54" s="31">
        <f t="shared" si="22"/>
        <v>-0.11578029642545772</v>
      </c>
      <c r="K54" s="31">
        <f t="shared" si="22"/>
        <v>-0.030475093263111697</v>
      </c>
      <c r="L54" s="31">
        <f t="shared" si="22"/>
        <v>-0.05193239411462636</v>
      </c>
      <c r="M54" s="31">
        <f t="shared" si="22"/>
        <v>-0.12067012173074605</v>
      </c>
      <c r="N54" s="31"/>
      <c r="O54" s="31"/>
    </row>
    <row r="57" spans="1:11" ht="26.25" customHeight="1">
      <c r="A57" s="34">
        <v>1997</v>
      </c>
      <c r="B57" s="204" t="s">
        <v>42</v>
      </c>
      <c r="C57" s="204"/>
      <c r="D57" s="204"/>
      <c r="E57" s="204"/>
      <c r="F57" s="204"/>
      <c r="G57" s="204"/>
      <c r="H57" s="204"/>
      <c r="I57" s="204"/>
      <c r="J57" s="204"/>
      <c r="K57" s="204"/>
    </row>
    <row r="58" spans="1:11" s="33" customFormat="1" ht="57.75" customHeight="1">
      <c r="A58" s="16" t="s">
        <v>1</v>
      </c>
      <c r="B58" s="12" t="s">
        <v>2</v>
      </c>
      <c r="C58" s="12" t="s">
        <v>21</v>
      </c>
      <c r="D58" s="12" t="s">
        <v>22</v>
      </c>
      <c r="E58" s="12" t="s">
        <v>23</v>
      </c>
      <c r="F58" s="12" t="s">
        <v>24</v>
      </c>
      <c r="G58" s="12" t="s">
        <v>25</v>
      </c>
      <c r="H58" s="12" t="s">
        <v>26</v>
      </c>
      <c r="I58" s="12" t="s">
        <v>27</v>
      </c>
      <c r="J58" s="12" t="s">
        <v>28</v>
      </c>
      <c r="K58" s="12" t="s">
        <v>29</v>
      </c>
    </row>
    <row r="59" spans="1:11" s="33" customFormat="1" ht="20.25" customHeight="1">
      <c r="A59" s="17" t="s">
        <v>5</v>
      </c>
      <c r="B59" s="4">
        <v>125539</v>
      </c>
      <c r="C59" s="4">
        <v>5657</v>
      </c>
      <c r="D59" s="4">
        <v>34019</v>
      </c>
      <c r="E59" s="4">
        <v>31471</v>
      </c>
      <c r="F59" s="4">
        <v>20698</v>
      </c>
      <c r="G59" s="4">
        <v>12139</v>
      </c>
      <c r="H59" s="4">
        <v>6564</v>
      </c>
      <c r="I59" s="4">
        <v>0</v>
      </c>
      <c r="J59" s="4">
        <v>9498</v>
      </c>
      <c r="K59" s="4">
        <v>5493</v>
      </c>
    </row>
    <row r="60" spans="1:11" s="33" customFormat="1" ht="20.25" customHeight="1">
      <c r="A60" s="17" t="s">
        <v>6</v>
      </c>
      <c r="B60" s="4">
        <v>29320</v>
      </c>
      <c r="C60" s="4">
        <v>825</v>
      </c>
      <c r="D60" s="4">
        <v>8801</v>
      </c>
      <c r="E60" s="4">
        <v>6802</v>
      </c>
      <c r="F60" s="4">
        <v>4918</v>
      </c>
      <c r="G60" s="4">
        <v>2522</v>
      </c>
      <c r="H60" s="4">
        <v>1440</v>
      </c>
      <c r="I60" s="4">
        <v>0</v>
      </c>
      <c r="J60" s="4">
        <v>2587</v>
      </c>
      <c r="K60" s="4">
        <v>1425</v>
      </c>
    </row>
    <row r="61" spans="1:11" s="33" customFormat="1" ht="20.25" customHeight="1">
      <c r="A61" s="17" t="s">
        <v>7</v>
      </c>
      <c r="B61" s="4">
        <v>24522</v>
      </c>
      <c r="C61" s="4">
        <v>690</v>
      </c>
      <c r="D61" s="4">
        <v>6788</v>
      </c>
      <c r="E61" s="4">
        <v>9253</v>
      </c>
      <c r="F61" s="4">
        <v>3470</v>
      </c>
      <c r="G61" s="4">
        <v>1779</v>
      </c>
      <c r="H61" s="4">
        <v>786</v>
      </c>
      <c r="I61" s="4">
        <v>0</v>
      </c>
      <c r="J61" s="4">
        <v>661</v>
      </c>
      <c r="K61" s="4">
        <v>1095</v>
      </c>
    </row>
    <row r="62" spans="1:11" s="33" customFormat="1" ht="20.25" customHeight="1">
      <c r="A62" s="17" t="s">
        <v>8</v>
      </c>
      <c r="B62" s="4">
        <v>6972</v>
      </c>
      <c r="C62" s="4">
        <v>172</v>
      </c>
      <c r="D62" s="4">
        <v>1500</v>
      </c>
      <c r="E62" s="4">
        <v>3820</v>
      </c>
      <c r="F62" s="4">
        <v>657</v>
      </c>
      <c r="G62" s="4">
        <v>391</v>
      </c>
      <c r="H62" s="4">
        <v>102</v>
      </c>
      <c r="I62" s="4">
        <v>0</v>
      </c>
      <c r="J62" s="4">
        <v>18</v>
      </c>
      <c r="K62" s="4">
        <v>312</v>
      </c>
    </row>
    <row r="63" spans="1:11" s="33" customFormat="1" ht="20.25" customHeight="1">
      <c r="A63" s="17" t="s">
        <v>9</v>
      </c>
      <c r="B63" s="4">
        <v>3414</v>
      </c>
      <c r="C63" s="4">
        <v>108</v>
      </c>
      <c r="D63" s="4">
        <v>610</v>
      </c>
      <c r="E63" s="4">
        <v>1946</v>
      </c>
      <c r="F63" s="4">
        <v>337</v>
      </c>
      <c r="G63" s="4">
        <v>204</v>
      </c>
      <c r="H63" s="4">
        <v>33</v>
      </c>
      <c r="I63" s="4">
        <v>0</v>
      </c>
      <c r="J63" s="4">
        <v>11</v>
      </c>
      <c r="K63" s="4">
        <v>165</v>
      </c>
    </row>
    <row r="64" spans="1:11" s="33" customFormat="1" ht="20.25" customHeight="1">
      <c r="A64" s="18" t="s">
        <v>10</v>
      </c>
      <c r="B64" s="5">
        <f aca="true" t="shared" si="23" ref="B64:K64">B63+B62+B61+B60+B59</f>
        <v>189767</v>
      </c>
      <c r="C64" s="5">
        <f t="shared" si="23"/>
        <v>7452</v>
      </c>
      <c r="D64" s="5">
        <f t="shared" si="23"/>
        <v>51718</v>
      </c>
      <c r="E64" s="5">
        <f t="shared" si="23"/>
        <v>53292</v>
      </c>
      <c r="F64" s="5">
        <f t="shared" si="23"/>
        <v>30080</v>
      </c>
      <c r="G64" s="5">
        <f t="shared" si="23"/>
        <v>17035</v>
      </c>
      <c r="H64" s="5">
        <f t="shared" si="23"/>
        <v>8925</v>
      </c>
      <c r="I64" s="5">
        <f t="shared" si="23"/>
        <v>0</v>
      </c>
      <c r="J64" s="5">
        <f t="shared" si="23"/>
        <v>12775</v>
      </c>
      <c r="K64" s="5">
        <f t="shared" si="23"/>
        <v>8490</v>
      </c>
    </row>
    <row r="65" spans="1:11" s="33" customFormat="1" ht="20.25" customHeight="1">
      <c r="A65" s="17" t="s">
        <v>11</v>
      </c>
      <c r="B65" s="4">
        <v>2902</v>
      </c>
      <c r="C65" s="4">
        <v>43</v>
      </c>
      <c r="D65" s="4">
        <v>382</v>
      </c>
      <c r="E65" s="4">
        <v>1432</v>
      </c>
      <c r="F65" s="4">
        <v>562</v>
      </c>
      <c r="G65" s="4">
        <v>223</v>
      </c>
      <c r="H65" s="4">
        <v>21</v>
      </c>
      <c r="I65" s="4">
        <v>0</v>
      </c>
      <c r="J65" s="4">
        <v>5</v>
      </c>
      <c r="K65" s="4">
        <v>234</v>
      </c>
    </row>
    <row r="66" spans="1:11" s="33" customFormat="1" ht="20.25" customHeight="1">
      <c r="A66" s="17" t="s">
        <v>12</v>
      </c>
      <c r="B66" s="4">
        <v>483</v>
      </c>
      <c r="C66" s="4">
        <v>0</v>
      </c>
      <c r="D66" s="4">
        <v>64</v>
      </c>
      <c r="E66" s="4">
        <v>257</v>
      </c>
      <c r="F66" s="4">
        <v>109</v>
      </c>
      <c r="G66" s="4">
        <v>34</v>
      </c>
      <c r="H66" s="4">
        <v>0</v>
      </c>
      <c r="I66" s="4">
        <v>0</v>
      </c>
      <c r="J66" s="4">
        <v>0</v>
      </c>
      <c r="K66" s="4">
        <v>19</v>
      </c>
    </row>
    <row r="67" spans="1:11" s="33" customFormat="1" ht="20.25" customHeight="1">
      <c r="A67" s="18" t="s">
        <v>13</v>
      </c>
      <c r="B67" s="5">
        <f aca="true" t="shared" si="24" ref="B67:K67">B66+B65</f>
        <v>3385</v>
      </c>
      <c r="C67" s="5">
        <f t="shared" si="24"/>
        <v>43</v>
      </c>
      <c r="D67" s="5">
        <f t="shared" si="24"/>
        <v>446</v>
      </c>
      <c r="E67" s="5">
        <f t="shared" si="24"/>
        <v>1689</v>
      </c>
      <c r="F67" s="5">
        <f t="shared" si="24"/>
        <v>671</v>
      </c>
      <c r="G67" s="5">
        <f t="shared" si="24"/>
        <v>257</v>
      </c>
      <c r="H67" s="5">
        <f t="shared" si="24"/>
        <v>21</v>
      </c>
      <c r="I67" s="5">
        <f t="shared" si="24"/>
        <v>0</v>
      </c>
      <c r="J67" s="5">
        <f t="shared" si="24"/>
        <v>5</v>
      </c>
      <c r="K67" s="5">
        <f t="shared" si="24"/>
        <v>253</v>
      </c>
    </row>
    <row r="68" spans="1:11" s="33" customFormat="1" ht="20.25" customHeight="1">
      <c r="A68" s="17" t="s">
        <v>14</v>
      </c>
      <c r="B68" s="4">
        <v>72</v>
      </c>
      <c r="C68" s="4">
        <v>2</v>
      </c>
      <c r="D68" s="4">
        <v>7</v>
      </c>
      <c r="E68" s="4">
        <v>40</v>
      </c>
      <c r="F68" s="4">
        <v>12</v>
      </c>
      <c r="G68" s="4">
        <v>7</v>
      </c>
      <c r="H68" s="4">
        <v>1</v>
      </c>
      <c r="I68" s="4">
        <v>0</v>
      </c>
      <c r="J68" s="4">
        <v>0</v>
      </c>
      <c r="K68" s="4">
        <v>3</v>
      </c>
    </row>
    <row r="69" spans="1:11" s="33" customFormat="1" ht="20.25" customHeight="1">
      <c r="A69" s="17" t="s">
        <v>15</v>
      </c>
      <c r="B69" s="4">
        <v>1</v>
      </c>
      <c r="C69" s="4">
        <v>0</v>
      </c>
      <c r="D69" s="4">
        <v>0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1:11" s="33" customFormat="1" ht="20.25" customHeight="1">
      <c r="A70" s="18" t="s">
        <v>16</v>
      </c>
      <c r="B70" s="5">
        <f aca="true" t="shared" si="25" ref="B70:K70">B69+B68</f>
        <v>73</v>
      </c>
      <c r="C70" s="5">
        <f t="shared" si="25"/>
        <v>2</v>
      </c>
      <c r="D70" s="5">
        <f t="shared" si="25"/>
        <v>7</v>
      </c>
      <c r="E70" s="5">
        <f t="shared" si="25"/>
        <v>41</v>
      </c>
      <c r="F70" s="5">
        <f t="shared" si="25"/>
        <v>12</v>
      </c>
      <c r="G70" s="5">
        <f t="shared" si="25"/>
        <v>7</v>
      </c>
      <c r="H70" s="5">
        <f t="shared" si="25"/>
        <v>1</v>
      </c>
      <c r="I70" s="5">
        <f t="shared" si="25"/>
        <v>0</v>
      </c>
      <c r="J70" s="5">
        <f t="shared" si="25"/>
        <v>0</v>
      </c>
      <c r="K70" s="5">
        <f t="shared" si="25"/>
        <v>3</v>
      </c>
    </row>
    <row r="71" spans="1:11" s="33" customFormat="1" ht="20.25" customHeight="1">
      <c r="A71" s="19" t="s">
        <v>17</v>
      </c>
      <c r="B71" s="8">
        <f aca="true" t="shared" si="26" ref="B71:K71">B70+B67+B64</f>
        <v>193225</v>
      </c>
      <c r="C71" s="8">
        <f t="shared" si="26"/>
        <v>7497</v>
      </c>
      <c r="D71" s="8">
        <f t="shared" si="26"/>
        <v>52171</v>
      </c>
      <c r="E71" s="8">
        <f t="shared" si="26"/>
        <v>55022</v>
      </c>
      <c r="F71" s="8">
        <f t="shared" si="26"/>
        <v>30763</v>
      </c>
      <c r="G71" s="8">
        <f t="shared" si="26"/>
        <v>17299</v>
      </c>
      <c r="H71" s="8">
        <f t="shared" si="26"/>
        <v>8947</v>
      </c>
      <c r="I71" s="8">
        <f t="shared" si="26"/>
        <v>0</v>
      </c>
      <c r="J71" s="8">
        <f t="shared" si="26"/>
        <v>12780</v>
      </c>
      <c r="K71" s="8">
        <f t="shared" si="26"/>
        <v>8746</v>
      </c>
    </row>
    <row r="72" spans="1:11" s="33" customFormat="1" ht="20.25" customHeight="1">
      <c r="A72" s="20" t="s">
        <v>18</v>
      </c>
      <c r="B72" s="9">
        <v>3573</v>
      </c>
      <c r="C72" s="9">
        <v>534</v>
      </c>
      <c r="D72" s="9">
        <v>685</v>
      </c>
      <c r="E72" s="9">
        <v>1128</v>
      </c>
      <c r="F72" s="9">
        <v>195</v>
      </c>
      <c r="G72" s="9">
        <v>569</v>
      </c>
      <c r="H72" s="9">
        <v>247</v>
      </c>
      <c r="I72" s="9">
        <v>0</v>
      </c>
      <c r="J72" s="9">
        <v>65</v>
      </c>
      <c r="K72" s="9">
        <v>150</v>
      </c>
    </row>
    <row r="73" spans="1:11" ht="20.25" customHeight="1">
      <c r="A73" s="21" t="s">
        <v>19</v>
      </c>
      <c r="B73" s="10">
        <f aca="true" t="shared" si="27" ref="B73:K73">B72+B71</f>
        <v>196798</v>
      </c>
      <c r="C73" s="10">
        <f t="shared" si="27"/>
        <v>8031</v>
      </c>
      <c r="D73" s="10">
        <f t="shared" si="27"/>
        <v>52856</v>
      </c>
      <c r="E73" s="10">
        <f t="shared" si="27"/>
        <v>56150</v>
      </c>
      <c r="F73" s="10">
        <f t="shared" si="27"/>
        <v>30958</v>
      </c>
      <c r="G73" s="10">
        <f t="shared" si="27"/>
        <v>17868</v>
      </c>
      <c r="H73" s="10">
        <f t="shared" si="27"/>
        <v>9194</v>
      </c>
      <c r="I73" s="10">
        <f t="shared" si="27"/>
        <v>0</v>
      </c>
      <c r="J73" s="10">
        <f t="shared" si="27"/>
        <v>12845</v>
      </c>
      <c r="K73" s="10">
        <f t="shared" si="27"/>
        <v>8896</v>
      </c>
    </row>
    <row r="75" spans="1:11" ht="20.25" customHeight="1">
      <c r="A75" s="34">
        <v>2007</v>
      </c>
      <c r="B75" s="204" t="s">
        <v>42</v>
      </c>
      <c r="C75" s="204"/>
      <c r="D75" s="204"/>
      <c r="E75" s="204"/>
      <c r="F75" s="204"/>
      <c r="G75" s="204"/>
      <c r="H75" s="204"/>
      <c r="I75" s="204"/>
      <c r="J75" s="204"/>
      <c r="K75" s="204"/>
    </row>
    <row r="76" spans="1:11" s="13" customFormat="1" ht="45">
      <c r="A76" s="16" t="s">
        <v>1</v>
      </c>
      <c r="B76" s="12" t="s">
        <v>2</v>
      </c>
      <c r="C76" s="12" t="s">
        <v>21</v>
      </c>
      <c r="D76" s="12" t="s">
        <v>22</v>
      </c>
      <c r="E76" s="12" t="s">
        <v>23</v>
      </c>
      <c r="F76" s="12" t="s">
        <v>24</v>
      </c>
      <c r="G76" s="12" t="s">
        <v>25</v>
      </c>
      <c r="H76" s="12" t="s">
        <v>26</v>
      </c>
      <c r="I76" s="12" t="s">
        <v>27</v>
      </c>
      <c r="J76" s="12" t="s">
        <v>28</v>
      </c>
      <c r="K76" s="12" t="s">
        <v>29</v>
      </c>
    </row>
    <row r="77" spans="1:11" s="33" customFormat="1" ht="20.25" customHeight="1">
      <c r="A77" s="17" t="s">
        <v>5</v>
      </c>
      <c r="B77" s="4">
        <v>108380</v>
      </c>
      <c r="C77" s="4">
        <v>4926</v>
      </c>
      <c r="D77" s="4">
        <v>29053</v>
      </c>
      <c r="E77" s="4">
        <v>22483</v>
      </c>
      <c r="F77" s="4">
        <v>22934</v>
      </c>
      <c r="G77" s="4">
        <v>9909</v>
      </c>
      <c r="H77" s="4">
        <v>6244</v>
      </c>
      <c r="I77" s="4">
        <v>7145</v>
      </c>
      <c r="J77" s="4">
        <v>728</v>
      </c>
      <c r="K77" s="4">
        <v>4958</v>
      </c>
    </row>
    <row r="78" spans="1:11" s="33" customFormat="1" ht="20.25" customHeight="1">
      <c r="A78" s="17" t="s">
        <v>6</v>
      </c>
      <c r="B78" s="4">
        <v>26062</v>
      </c>
      <c r="C78" s="4">
        <v>1429</v>
      </c>
      <c r="D78" s="4">
        <v>7454</v>
      </c>
      <c r="E78" s="4">
        <v>5520</v>
      </c>
      <c r="F78" s="4">
        <v>4677</v>
      </c>
      <c r="G78" s="4">
        <v>2296</v>
      </c>
      <c r="H78" s="4">
        <v>1504</v>
      </c>
      <c r="I78" s="4">
        <v>1905</v>
      </c>
      <c r="J78" s="4">
        <v>376</v>
      </c>
      <c r="K78" s="4">
        <v>901</v>
      </c>
    </row>
    <row r="79" spans="1:11" s="33" customFormat="1" ht="20.25" customHeight="1">
      <c r="A79" s="17" t="s">
        <v>7</v>
      </c>
      <c r="B79" s="4">
        <v>21266</v>
      </c>
      <c r="C79" s="4">
        <v>1260</v>
      </c>
      <c r="D79" s="4">
        <v>5944</v>
      </c>
      <c r="E79" s="4">
        <v>6434</v>
      </c>
      <c r="F79" s="4">
        <v>2981</v>
      </c>
      <c r="G79" s="4">
        <v>1736</v>
      </c>
      <c r="H79" s="4">
        <v>1141</v>
      </c>
      <c r="I79" s="4">
        <v>707</v>
      </c>
      <c r="J79" s="4">
        <v>369</v>
      </c>
      <c r="K79" s="4">
        <v>694</v>
      </c>
    </row>
    <row r="80" spans="1:11" s="33" customFormat="1" ht="20.25" customHeight="1">
      <c r="A80" s="17" t="s">
        <v>8</v>
      </c>
      <c r="B80" s="4">
        <v>6460</v>
      </c>
      <c r="C80" s="4">
        <v>392</v>
      </c>
      <c r="D80" s="4">
        <v>1473</v>
      </c>
      <c r="E80" s="4">
        <v>3037</v>
      </c>
      <c r="F80" s="4">
        <v>617</v>
      </c>
      <c r="G80" s="4">
        <v>391</v>
      </c>
      <c r="H80" s="4">
        <v>217</v>
      </c>
      <c r="I80" s="4">
        <v>51</v>
      </c>
      <c r="J80" s="4">
        <v>111</v>
      </c>
      <c r="K80" s="4">
        <v>171</v>
      </c>
    </row>
    <row r="81" spans="1:11" s="33" customFormat="1" ht="20.25" customHeight="1">
      <c r="A81" s="17" t="s">
        <v>9</v>
      </c>
      <c r="B81" s="4">
        <v>3109</v>
      </c>
      <c r="C81" s="4">
        <v>194</v>
      </c>
      <c r="D81" s="4">
        <v>596</v>
      </c>
      <c r="E81" s="4">
        <v>1691</v>
      </c>
      <c r="F81" s="4">
        <v>227</v>
      </c>
      <c r="G81" s="4">
        <v>148</v>
      </c>
      <c r="H81" s="4">
        <v>74</v>
      </c>
      <c r="I81" s="4">
        <v>21</v>
      </c>
      <c r="J81" s="4">
        <v>62</v>
      </c>
      <c r="K81" s="4">
        <v>96</v>
      </c>
    </row>
    <row r="82" spans="1:11" s="33" customFormat="1" ht="20.25" customHeight="1">
      <c r="A82" s="18" t="s">
        <v>10</v>
      </c>
      <c r="B82" s="5">
        <f aca="true" t="shared" si="28" ref="B82:K82">B81+B80+B79+B78+B77</f>
        <v>165277</v>
      </c>
      <c r="C82" s="5">
        <f t="shared" si="28"/>
        <v>8201</v>
      </c>
      <c r="D82" s="5">
        <f t="shared" si="28"/>
        <v>44520</v>
      </c>
      <c r="E82" s="5">
        <f t="shared" si="28"/>
        <v>39165</v>
      </c>
      <c r="F82" s="5">
        <f t="shared" si="28"/>
        <v>31436</v>
      </c>
      <c r="G82" s="5">
        <f t="shared" si="28"/>
        <v>14480</v>
      </c>
      <c r="H82" s="5">
        <f t="shared" si="28"/>
        <v>9180</v>
      </c>
      <c r="I82" s="5">
        <f t="shared" si="28"/>
        <v>9829</v>
      </c>
      <c r="J82" s="5">
        <f t="shared" si="28"/>
        <v>1646</v>
      </c>
      <c r="K82" s="5">
        <f t="shared" si="28"/>
        <v>6820</v>
      </c>
    </row>
    <row r="83" spans="1:11" s="33" customFormat="1" ht="20.25" customHeight="1">
      <c r="A83" s="17" t="s">
        <v>11</v>
      </c>
      <c r="B83" s="4">
        <v>2581</v>
      </c>
      <c r="C83" s="4">
        <v>105</v>
      </c>
      <c r="D83" s="4">
        <v>359</v>
      </c>
      <c r="E83" s="4">
        <v>1297</v>
      </c>
      <c r="F83" s="4">
        <v>429</v>
      </c>
      <c r="G83" s="4">
        <v>146</v>
      </c>
      <c r="H83" s="4">
        <v>29</v>
      </c>
      <c r="I83" s="4">
        <v>7</v>
      </c>
      <c r="J83" s="4">
        <v>61</v>
      </c>
      <c r="K83" s="4">
        <v>148</v>
      </c>
    </row>
    <row r="84" spans="1:11" s="33" customFormat="1" ht="20.25" customHeight="1">
      <c r="A84" s="17" t="s">
        <v>12</v>
      </c>
      <c r="B84" s="4">
        <v>483</v>
      </c>
      <c r="C84" s="4">
        <v>7</v>
      </c>
      <c r="D84" s="4">
        <v>57</v>
      </c>
      <c r="E84" s="4">
        <v>201</v>
      </c>
      <c r="F84" s="4">
        <v>144</v>
      </c>
      <c r="G84" s="4">
        <v>37</v>
      </c>
      <c r="H84" s="4">
        <v>2</v>
      </c>
      <c r="I84" s="4">
        <v>0</v>
      </c>
      <c r="J84" s="4">
        <v>6</v>
      </c>
      <c r="K84" s="4">
        <v>29</v>
      </c>
    </row>
    <row r="85" spans="1:11" s="33" customFormat="1" ht="20.25" customHeight="1">
      <c r="A85" s="18" t="s">
        <v>13</v>
      </c>
      <c r="B85" s="5">
        <f aca="true" t="shared" si="29" ref="B85:K85">B84+B83</f>
        <v>3064</v>
      </c>
      <c r="C85" s="5">
        <f t="shared" si="29"/>
        <v>112</v>
      </c>
      <c r="D85" s="5">
        <f t="shared" si="29"/>
        <v>416</v>
      </c>
      <c r="E85" s="5">
        <f t="shared" si="29"/>
        <v>1498</v>
      </c>
      <c r="F85" s="5">
        <f t="shared" si="29"/>
        <v>573</v>
      </c>
      <c r="G85" s="5">
        <f t="shared" si="29"/>
        <v>183</v>
      </c>
      <c r="H85" s="5">
        <f t="shared" si="29"/>
        <v>31</v>
      </c>
      <c r="I85" s="5">
        <f t="shared" si="29"/>
        <v>7</v>
      </c>
      <c r="J85" s="5">
        <f t="shared" si="29"/>
        <v>67</v>
      </c>
      <c r="K85" s="5">
        <f t="shared" si="29"/>
        <v>177</v>
      </c>
    </row>
    <row r="86" spans="1:11" s="33" customFormat="1" ht="20.25" customHeight="1">
      <c r="A86" s="17" t="s">
        <v>14</v>
      </c>
      <c r="B86" s="4">
        <v>73</v>
      </c>
      <c r="C86" s="4">
        <v>1</v>
      </c>
      <c r="D86" s="4">
        <v>12</v>
      </c>
      <c r="E86" s="4">
        <v>37</v>
      </c>
      <c r="F86" s="4">
        <v>13</v>
      </c>
      <c r="G86" s="4">
        <v>6</v>
      </c>
      <c r="H86" s="4">
        <v>1</v>
      </c>
      <c r="I86" s="4">
        <v>0</v>
      </c>
      <c r="J86" s="4">
        <v>0</v>
      </c>
      <c r="K86" s="4">
        <v>3</v>
      </c>
    </row>
    <row r="87" spans="1:11" s="33" customFormat="1" ht="20.25" customHeight="1">
      <c r="A87" s="17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 s="33" customFormat="1" ht="20.25" customHeight="1">
      <c r="A88" s="18" t="s">
        <v>16</v>
      </c>
      <c r="B88" s="5">
        <f aca="true" t="shared" si="30" ref="B88:K88">B87+B86</f>
        <v>73</v>
      </c>
      <c r="C88" s="5">
        <f t="shared" si="30"/>
        <v>1</v>
      </c>
      <c r="D88" s="5">
        <f t="shared" si="30"/>
        <v>12</v>
      </c>
      <c r="E88" s="5">
        <f t="shared" si="30"/>
        <v>37</v>
      </c>
      <c r="F88" s="5">
        <f t="shared" si="30"/>
        <v>13</v>
      </c>
      <c r="G88" s="5">
        <f t="shared" si="30"/>
        <v>6</v>
      </c>
      <c r="H88" s="5">
        <f t="shared" si="30"/>
        <v>1</v>
      </c>
      <c r="I88" s="5">
        <f t="shared" si="30"/>
        <v>0</v>
      </c>
      <c r="J88" s="5">
        <f t="shared" si="30"/>
        <v>0</v>
      </c>
      <c r="K88" s="5">
        <f t="shared" si="30"/>
        <v>3</v>
      </c>
    </row>
    <row r="89" spans="1:11" s="33" customFormat="1" ht="20.25" customHeight="1">
      <c r="A89" s="19" t="s">
        <v>17</v>
      </c>
      <c r="B89" s="8">
        <v>168414</v>
      </c>
      <c r="C89" s="8">
        <v>8314</v>
      </c>
      <c r="D89" s="8">
        <v>44948</v>
      </c>
      <c r="E89" s="8">
        <v>40700</v>
      </c>
      <c r="F89" s="8">
        <v>32022</v>
      </c>
      <c r="G89" s="8">
        <v>14669</v>
      </c>
      <c r="H89" s="8">
        <v>9212</v>
      </c>
      <c r="I89" s="8">
        <v>9836</v>
      </c>
      <c r="J89" s="8">
        <v>1713</v>
      </c>
      <c r="K89" s="8">
        <v>7000</v>
      </c>
    </row>
    <row r="90" spans="1:11" s="33" customFormat="1" ht="20.25" customHeight="1">
      <c r="A90" s="20" t="s">
        <v>18</v>
      </c>
      <c r="B90" s="9">
        <v>5740</v>
      </c>
      <c r="C90" s="9">
        <v>303</v>
      </c>
      <c r="D90" s="9">
        <v>1257</v>
      </c>
      <c r="E90" s="9">
        <v>2498</v>
      </c>
      <c r="F90" s="9">
        <v>257</v>
      </c>
      <c r="G90" s="9">
        <v>660</v>
      </c>
      <c r="H90" s="9">
        <v>348</v>
      </c>
      <c r="I90" s="9">
        <v>127</v>
      </c>
      <c r="J90" s="9">
        <v>112</v>
      </c>
      <c r="K90" s="9">
        <v>178</v>
      </c>
    </row>
    <row r="91" spans="1:11" ht="20.25" customHeight="1">
      <c r="A91" s="21" t="s">
        <v>19</v>
      </c>
      <c r="B91" s="10">
        <f aca="true" t="shared" si="31" ref="B91:K91">B90+B89</f>
        <v>174154</v>
      </c>
      <c r="C91" s="10">
        <f t="shared" si="31"/>
        <v>8617</v>
      </c>
      <c r="D91" s="10">
        <f t="shared" si="31"/>
        <v>46205</v>
      </c>
      <c r="E91" s="10">
        <f t="shared" si="31"/>
        <v>43198</v>
      </c>
      <c r="F91" s="10">
        <f t="shared" si="31"/>
        <v>32279</v>
      </c>
      <c r="G91" s="10">
        <f t="shared" si="31"/>
        <v>15329</v>
      </c>
      <c r="H91" s="10">
        <f t="shared" si="31"/>
        <v>9560</v>
      </c>
      <c r="I91" s="10">
        <f t="shared" si="31"/>
        <v>9963</v>
      </c>
      <c r="J91" s="10">
        <f t="shared" si="31"/>
        <v>1825</v>
      </c>
      <c r="K91" s="10">
        <f t="shared" si="31"/>
        <v>7178</v>
      </c>
    </row>
    <row r="94" spans="1:12" ht="24" customHeight="1">
      <c r="A94" s="32" t="s">
        <v>40</v>
      </c>
      <c r="B94" s="32" t="s">
        <v>43</v>
      </c>
      <c r="C94" s="204" t="s">
        <v>42</v>
      </c>
      <c r="D94" s="204"/>
      <c r="E94" s="204"/>
      <c r="F94" s="204"/>
      <c r="G94" s="204"/>
      <c r="H94" s="204"/>
      <c r="I94" s="204"/>
      <c r="J94" s="204"/>
      <c r="K94" s="204"/>
      <c r="L94" s="204"/>
    </row>
    <row r="95" spans="1:11" s="13" customFormat="1" ht="45">
      <c r="A95" s="16" t="s">
        <v>1</v>
      </c>
      <c r="B95" s="12" t="s">
        <v>2</v>
      </c>
      <c r="C95" s="12" t="s">
        <v>21</v>
      </c>
      <c r="D95" s="12" t="s">
        <v>22</v>
      </c>
      <c r="E95" s="12" t="s">
        <v>23</v>
      </c>
      <c r="F95" s="12" t="s">
        <v>24</v>
      </c>
      <c r="G95" s="12" t="s">
        <v>25</v>
      </c>
      <c r="H95" s="12" t="s">
        <v>26</v>
      </c>
      <c r="I95" s="12" t="s">
        <v>27</v>
      </c>
      <c r="J95" s="12" t="s">
        <v>28</v>
      </c>
      <c r="K95" s="12" t="s">
        <v>29</v>
      </c>
    </row>
    <row r="96" spans="1:11" s="33" customFormat="1" ht="20.25" customHeight="1">
      <c r="A96" s="17" t="s">
        <v>5</v>
      </c>
      <c r="B96" s="27">
        <f aca="true" t="shared" si="32" ref="B96:H102">(B77-B59)/B59</f>
        <v>-0.13668262452305657</v>
      </c>
      <c r="C96" s="27">
        <f t="shared" si="32"/>
        <v>-0.12922043485946616</v>
      </c>
      <c r="D96" s="27">
        <f t="shared" si="32"/>
        <v>-0.14597724800846587</v>
      </c>
      <c r="E96" s="27">
        <f t="shared" si="32"/>
        <v>-0.2855962632264625</v>
      </c>
      <c r="F96" s="27">
        <f t="shared" si="32"/>
        <v>0.10802976132959706</v>
      </c>
      <c r="G96" s="27">
        <f t="shared" si="32"/>
        <v>-0.18370541230743884</v>
      </c>
      <c r="H96" s="27">
        <f t="shared" si="32"/>
        <v>-0.04875076173065204</v>
      </c>
      <c r="I96" s="27"/>
      <c r="J96" s="27">
        <f aca="true" t="shared" si="33" ref="J96:K102">(J77-J59)/J59</f>
        <v>-0.923352284691514</v>
      </c>
      <c r="K96" s="27">
        <f t="shared" si="33"/>
        <v>-0.09739668669215365</v>
      </c>
    </row>
    <row r="97" spans="1:11" s="33" customFormat="1" ht="20.25" customHeight="1">
      <c r="A97" s="17" t="s">
        <v>6</v>
      </c>
      <c r="B97" s="27">
        <f t="shared" si="32"/>
        <v>-0.111118690313779</v>
      </c>
      <c r="C97" s="27">
        <f t="shared" si="32"/>
        <v>0.7321212121212122</v>
      </c>
      <c r="D97" s="27">
        <f t="shared" si="32"/>
        <v>-0.15305078968299057</v>
      </c>
      <c r="E97" s="27">
        <f t="shared" si="32"/>
        <v>-0.18847397824169362</v>
      </c>
      <c r="F97" s="27">
        <f t="shared" si="32"/>
        <v>-0.04900366002440016</v>
      </c>
      <c r="G97" s="27">
        <f t="shared" si="32"/>
        <v>-0.08961141950832673</v>
      </c>
      <c r="H97" s="27">
        <f t="shared" si="32"/>
        <v>0.044444444444444446</v>
      </c>
      <c r="I97" s="27"/>
      <c r="J97" s="27">
        <f t="shared" si="33"/>
        <v>-0.8546579049091612</v>
      </c>
      <c r="K97" s="27">
        <f t="shared" si="33"/>
        <v>-0.36771929824561406</v>
      </c>
    </row>
    <row r="98" spans="1:11" s="33" customFormat="1" ht="20.25" customHeight="1">
      <c r="A98" s="17" t="s">
        <v>7</v>
      </c>
      <c r="B98" s="27">
        <f t="shared" si="32"/>
        <v>-0.13277872930429818</v>
      </c>
      <c r="C98" s="27">
        <f t="shared" si="32"/>
        <v>0.8260869565217391</v>
      </c>
      <c r="D98" s="27">
        <f t="shared" si="32"/>
        <v>-0.12433706540954625</v>
      </c>
      <c r="E98" s="27">
        <f t="shared" si="32"/>
        <v>-0.3046579487733708</v>
      </c>
      <c r="F98" s="27">
        <f t="shared" si="32"/>
        <v>-0.1409221902017291</v>
      </c>
      <c r="G98" s="27">
        <f t="shared" si="32"/>
        <v>-0.02417088251826869</v>
      </c>
      <c r="H98" s="27">
        <f t="shared" si="32"/>
        <v>0.45165394402035625</v>
      </c>
      <c r="I98" s="27"/>
      <c r="J98" s="27">
        <f t="shared" si="33"/>
        <v>-0.44175491679273826</v>
      </c>
      <c r="K98" s="27">
        <f t="shared" si="33"/>
        <v>-0.36621004566210047</v>
      </c>
    </row>
    <row r="99" spans="1:11" s="33" customFormat="1" ht="20.25" customHeight="1">
      <c r="A99" s="17" t="s">
        <v>8</v>
      </c>
      <c r="B99" s="27">
        <f t="shared" si="32"/>
        <v>-0.07343660355708548</v>
      </c>
      <c r="C99" s="27">
        <f t="shared" si="32"/>
        <v>1.2790697674418605</v>
      </c>
      <c r="D99" s="27">
        <f t="shared" si="32"/>
        <v>-0.018</v>
      </c>
      <c r="E99" s="27">
        <f t="shared" si="32"/>
        <v>-0.2049738219895288</v>
      </c>
      <c r="F99" s="27">
        <f t="shared" si="32"/>
        <v>-0.060882800608828</v>
      </c>
      <c r="G99" s="27">
        <f t="shared" si="32"/>
        <v>0</v>
      </c>
      <c r="H99" s="27">
        <f t="shared" si="32"/>
        <v>1.1274509803921569</v>
      </c>
      <c r="I99" s="27"/>
      <c r="J99" s="27">
        <f t="shared" si="33"/>
        <v>5.166666666666667</v>
      </c>
      <c r="K99" s="27">
        <f t="shared" si="33"/>
        <v>-0.4519230769230769</v>
      </c>
    </row>
    <row r="100" spans="1:11" s="33" customFormat="1" ht="20.25" customHeight="1">
      <c r="A100" s="17" t="s">
        <v>9</v>
      </c>
      <c r="B100" s="27">
        <f t="shared" si="32"/>
        <v>-0.08933801991798476</v>
      </c>
      <c r="C100" s="27">
        <f t="shared" si="32"/>
        <v>0.7962962962962963</v>
      </c>
      <c r="D100" s="27">
        <f t="shared" si="32"/>
        <v>-0.022950819672131147</v>
      </c>
      <c r="E100" s="27">
        <f t="shared" si="32"/>
        <v>-0.13103802672147996</v>
      </c>
      <c r="F100" s="27">
        <f t="shared" si="32"/>
        <v>-0.3264094955489614</v>
      </c>
      <c r="G100" s="27">
        <f t="shared" si="32"/>
        <v>-0.27450980392156865</v>
      </c>
      <c r="H100" s="27">
        <f t="shared" si="32"/>
        <v>1.2424242424242424</v>
      </c>
      <c r="I100" s="27"/>
      <c r="J100" s="27">
        <f t="shared" si="33"/>
        <v>4.636363636363637</v>
      </c>
      <c r="K100" s="27">
        <f t="shared" si="33"/>
        <v>-0.41818181818181815</v>
      </c>
    </row>
    <row r="101" spans="1:11" s="33" customFormat="1" ht="20.25" customHeight="1">
      <c r="A101" s="18" t="s">
        <v>10</v>
      </c>
      <c r="B101" s="28">
        <f t="shared" si="32"/>
        <v>-0.1290529965694773</v>
      </c>
      <c r="C101" s="28">
        <f t="shared" si="32"/>
        <v>0.10050993022007515</v>
      </c>
      <c r="D101" s="28">
        <f t="shared" si="32"/>
        <v>-0.13917784910476044</v>
      </c>
      <c r="E101" s="28">
        <f t="shared" si="32"/>
        <v>-0.2650866921864445</v>
      </c>
      <c r="F101" s="28">
        <f t="shared" si="32"/>
        <v>0.04507978723404255</v>
      </c>
      <c r="G101" s="28">
        <f t="shared" si="32"/>
        <v>-0.14998532433225711</v>
      </c>
      <c r="H101" s="28">
        <f t="shared" si="32"/>
        <v>0.02857142857142857</v>
      </c>
      <c r="I101" s="28"/>
      <c r="J101" s="28">
        <f t="shared" si="33"/>
        <v>-0.8711545988258317</v>
      </c>
      <c r="K101" s="28">
        <f t="shared" si="33"/>
        <v>-0.1967020023557126</v>
      </c>
    </row>
    <row r="102" spans="1:11" s="33" customFormat="1" ht="20.25" customHeight="1">
      <c r="A102" s="17" t="s">
        <v>11</v>
      </c>
      <c r="B102" s="27">
        <f t="shared" si="32"/>
        <v>-0.11061337008959339</v>
      </c>
      <c r="C102" s="27">
        <f t="shared" si="32"/>
        <v>1.441860465116279</v>
      </c>
      <c r="D102" s="27">
        <f t="shared" si="32"/>
        <v>-0.060209424083769635</v>
      </c>
      <c r="E102" s="27">
        <f t="shared" si="32"/>
        <v>-0.09427374301675978</v>
      </c>
      <c r="F102" s="27">
        <f t="shared" si="32"/>
        <v>-0.23665480427046262</v>
      </c>
      <c r="G102" s="27">
        <f t="shared" si="32"/>
        <v>-0.3452914798206278</v>
      </c>
      <c r="H102" s="27">
        <f t="shared" si="32"/>
        <v>0.38095238095238093</v>
      </c>
      <c r="I102" s="27"/>
      <c r="J102" s="27">
        <f t="shared" si="33"/>
        <v>11.2</v>
      </c>
      <c r="K102" s="27">
        <f t="shared" si="33"/>
        <v>-0.36752136752136755</v>
      </c>
    </row>
    <row r="103" spans="1:11" s="33" customFormat="1" ht="20.25" customHeight="1">
      <c r="A103" s="17" t="s">
        <v>12</v>
      </c>
      <c r="B103" s="27">
        <f aca="true" t="shared" si="34" ref="B103:B110">(B84-B66)/B66</f>
        <v>0</v>
      </c>
      <c r="C103" s="27"/>
      <c r="D103" s="27">
        <f aca="true" t="shared" si="35" ref="D103:G105">(D84-D66)/D66</f>
        <v>-0.109375</v>
      </c>
      <c r="E103" s="27">
        <f t="shared" si="35"/>
        <v>-0.2178988326848249</v>
      </c>
      <c r="F103" s="27">
        <f t="shared" si="35"/>
        <v>0.3211009174311927</v>
      </c>
      <c r="G103" s="27">
        <f t="shared" si="35"/>
        <v>0.08823529411764706</v>
      </c>
      <c r="H103" s="27"/>
      <c r="I103" s="27"/>
      <c r="J103" s="27"/>
      <c r="K103" s="27">
        <f>(K84-K66)/K66</f>
        <v>0.5263157894736842</v>
      </c>
    </row>
    <row r="104" spans="1:11" s="33" customFormat="1" ht="20.25" customHeight="1">
      <c r="A104" s="18" t="s">
        <v>13</v>
      </c>
      <c r="B104" s="28">
        <f t="shared" si="34"/>
        <v>-0.0948301329394387</v>
      </c>
      <c r="C104" s="28">
        <f>(C85-C67)/C67</f>
        <v>1.6046511627906976</v>
      </c>
      <c r="D104" s="28">
        <f t="shared" si="35"/>
        <v>-0.06726457399103139</v>
      </c>
      <c r="E104" s="28">
        <f t="shared" si="35"/>
        <v>-0.11308466548253404</v>
      </c>
      <c r="F104" s="28">
        <f t="shared" si="35"/>
        <v>-0.14605067064083457</v>
      </c>
      <c r="G104" s="28">
        <f t="shared" si="35"/>
        <v>-0.28793774319066145</v>
      </c>
      <c r="H104" s="28">
        <f>(H85-H67)/H67</f>
        <v>0.47619047619047616</v>
      </c>
      <c r="I104" s="28"/>
      <c r="J104" s="28">
        <f>(J85-J67)/J67</f>
        <v>12.4</v>
      </c>
      <c r="K104" s="28">
        <f>(K85-K67)/K67</f>
        <v>-0.30039525691699603</v>
      </c>
    </row>
    <row r="105" spans="1:11" s="33" customFormat="1" ht="20.25" customHeight="1">
      <c r="A105" s="17" t="s">
        <v>14</v>
      </c>
      <c r="B105" s="27">
        <f t="shared" si="34"/>
        <v>0.013888888888888888</v>
      </c>
      <c r="C105" s="27">
        <f>(C86-C68)/C68</f>
        <v>-0.5</v>
      </c>
      <c r="D105" s="27">
        <f t="shared" si="35"/>
        <v>0.7142857142857143</v>
      </c>
      <c r="E105" s="27">
        <f t="shared" si="35"/>
        <v>-0.075</v>
      </c>
      <c r="F105" s="27">
        <f t="shared" si="35"/>
        <v>0.08333333333333333</v>
      </c>
      <c r="G105" s="27">
        <f t="shared" si="35"/>
        <v>-0.14285714285714285</v>
      </c>
      <c r="H105" s="27">
        <f>(H86-H68)/H68</f>
        <v>0</v>
      </c>
      <c r="I105" s="27"/>
      <c r="J105" s="27"/>
      <c r="K105" s="27">
        <f>(K86-K68)/K68</f>
        <v>0</v>
      </c>
    </row>
    <row r="106" spans="1:11" s="33" customFormat="1" ht="20.25" customHeight="1">
      <c r="A106" s="17" t="s">
        <v>15</v>
      </c>
      <c r="B106" s="27">
        <f t="shared" si="34"/>
        <v>-1</v>
      </c>
      <c r="C106" s="27"/>
      <c r="D106" s="27"/>
      <c r="E106" s="27">
        <f>(E87-E69)/E69</f>
        <v>-1</v>
      </c>
      <c r="F106" s="27"/>
      <c r="G106" s="27"/>
      <c r="H106" s="27"/>
      <c r="I106" s="27"/>
      <c r="J106" s="27"/>
      <c r="K106" s="27"/>
    </row>
    <row r="107" spans="1:11" s="33" customFormat="1" ht="20.25" customHeight="1">
      <c r="A107" s="18" t="s">
        <v>16</v>
      </c>
      <c r="B107" s="28">
        <f t="shared" si="34"/>
        <v>0</v>
      </c>
      <c r="C107" s="28">
        <f aca="true" t="shared" si="36" ref="C107:D110">(C88-C70)/C70</f>
        <v>-0.5</v>
      </c>
      <c r="D107" s="28">
        <f t="shared" si="36"/>
        <v>0.7142857142857143</v>
      </c>
      <c r="E107" s="28">
        <f>(E88-E70)/E70</f>
        <v>-0.0975609756097561</v>
      </c>
      <c r="F107" s="28">
        <f aca="true" t="shared" si="37" ref="F107:H110">(F88-F70)/F70</f>
        <v>0.08333333333333333</v>
      </c>
      <c r="G107" s="28">
        <f t="shared" si="37"/>
        <v>-0.14285714285714285</v>
      </c>
      <c r="H107" s="28">
        <f t="shared" si="37"/>
        <v>0</v>
      </c>
      <c r="I107" s="28"/>
      <c r="J107" s="28"/>
      <c r="K107" s="28">
        <f>(K88-K70)/K70</f>
        <v>0</v>
      </c>
    </row>
    <row r="108" spans="1:11" s="33" customFormat="1" ht="20.25" customHeight="1">
      <c r="A108" s="19" t="s">
        <v>17</v>
      </c>
      <c r="B108" s="29">
        <f t="shared" si="34"/>
        <v>-0.12840470953551558</v>
      </c>
      <c r="C108" s="29">
        <f t="shared" si="36"/>
        <v>0.10897692410297452</v>
      </c>
      <c r="D108" s="29">
        <f t="shared" si="36"/>
        <v>-0.13844856337812195</v>
      </c>
      <c r="E108" s="29">
        <f>(E89-E71)/E71</f>
        <v>-0.2602958816473411</v>
      </c>
      <c r="F108" s="29">
        <f t="shared" si="37"/>
        <v>0.04092578747196307</v>
      </c>
      <c r="G108" s="29">
        <f t="shared" si="37"/>
        <v>-0.15203190935892247</v>
      </c>
      <c r="H108" s="29">
        <f t="shared" si="37"/>
        <v>0.02961886665921538</v>
      </c>
      <c r="I108" s="29"/>
      <c r="J108" s="29">
        <f>(J89-J71)/J71</f>
        <v>-0.865962441314554</v>
      </c>
      <c r="K108" s="29">
        <f>(K89-K71)/K71</f>
        <v>-0.19963411845415047</v>
      </c>
    </row>
    <row r="109" spans="1:11" s="33" customFormat="1" ht="20.25" customHeight="1">
      <c r="A109" s="20" t="s">
        <v>18</v>
      </c>
      <c r="B109" s="30">
        <f t="shared" si="34"/>
        <v>0.6064931430170725</v>
      </c>
      <c r="C109" s="30">
        <f t="shared" si="36"/>
        <v>-0.43258426966292135</v>
      </c>
      <c r="D109" s="30">
        <f t="shared" si="36"/>
        <v>0.8350364963503649</v>
      </c>
      <c r="E109" s="30">
        <f>(E90-E72)/E72</f>
        <v>1.2145390070921986</v>
      </c>
      <c r="F109" s="30">
        <f t="shared" si="37"/>
        <v>0.31794871794871793</v>
      </c>
      <c r="G109" s="30">
        <f t="shared" si="37"/>
        <v>0.15992970123022848</v>
      </c>
      <c r="H109" s="30">
        <f t="shared" si="37"/>
        <v>0.4089068825910931</v>
      </c>
      <c r="I109" s="30"/>
      <c r="J109" s="30">
        <f>(J90-J72)/J72</f>
        <v>0.7230769230769231</v>
      </c>
      <c r="K109" s="30">
        <f>(K90-K72)/K72</f>
        <v>0.18666666666666668</v>
      </c>
    </row>
    <row r="110" spans="1:11" ht="20.25" customHeight="1">
      <c r="A110" s="21" t="s">
        <v>19</v>
      </c>
      <c r="B110" s="31">
        <f t="shared" si="34"/>
        <v>-0.11506214494049737</v>
      </c>
      <c r="C110" s="31">
        <f t="shared" si="36"/>
        <v>0.07296725189889179</v>
      </c>
      <c r="D110" s="31">
        <f t="shared" si="36"/>
        <v>-0.12583245043136068</v>
      </c>
      <c r="E110" s="31">
        <f>(E91-E73)/E73</f>
        <v>-0.23066785396260017</v>
      </c>
      <c r="F110" s="31">
        <f t="shared" si="37"/>
        <v>0.042670715162478196</v>
      </c>
      <c r="G110" s="31">
        <f t="shared" si="37"/>
        <v>-0.14209760465636892</v>
      </c>
      <c r="H110" s="31">
        <f t="shared" si="37"/>
        <v>0.039808570807048076</v>
      </c>
      <c r="I110" s="31"/>
      <c r="J110" s="31">
        <f>(J91-J73)/J73</f>
        <v>-0.8579213701829506</v>
      </c>
      <c r="K110" s="31">
        <f>(K91-K73)/K73</f>
        <v>-0.1931205035971223</v>
      </c>
    </row>
  </sheetData>
  <mergeCells count="6">
    <mergeCell ref="B75:K75"/>
    <mergeCell ref="C94:L94"/>
    <mergeCell ref="B1:K1"/>
    <mergeCell ref="B19:K19"/>
    <mergeCell ref="C38:L38"/>
    <mergeCell ref="B57:K57"/>
  </mergeCells>
  <printOptions/>
  <pageMargins left="0.75" right="0.75" top="1" bottom="1" header="0" footer="0"/>
  <pageSetup horizontalDpi="600" verticalDpi="600" orientation="landscape" scale="86" r:id="rId1"/>
  <rowBreaks count="4" manualBreakCount="4">
    <brk id="17" max="255" man="1"/>
    <brk id="37" max="255" man="1"/>
    <brk id="55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7"/>
  <sheetViews>
    <sheetView zoomScale="75" zoomScaleNormal="75" workbookViewId="0" topLeftCell="A364">
      <selection activeCell="D311" sqref="D311:L311"/>
    </sheetView>
  </sheetViews>
  <sheetFormatPr defaultColWidth="11.421875" defaultRowHeight="12.75"/>
  <cols>
    <col min="1" max="1" width="8.421875" style="45" customWidth="1"/>
    <col min="2" max="2" width="22.8515625" style="45" customWidth="1"/>
    <col min="3" max="3" width="8.57421875" style="32" customWidth="1"/>
    <col min="4" max="16" width="7.421875" style="32" customWidth="1"/>
    <col min="17" max="16384" width="11.421875" style="32" customWidth="1"/>
  </cols>
  <sheetData>
    <row r="1" spans="1:2" ht="22.5" customHeight="1">
      <c r="A1" s="48">
        <v>1997</v>
      </c>
      <c r="B1" s="39" t="s">
        <v>49</v>
      </c>
    </row>
    <row r="2" spans="1:33" s="33" customFormat="1" ht="42" customHeight="1">
      <c r="A2" s="49" t="s">
        <v>1</v>
      </c>
      <c r="B2" s="40" t="s">
        <v>44</v>
      </c>
      <c r="C2" s="3" t="s">
        <v>37</v>
      </c>
      <c r="D2" s="16" t="s">
        <v>50</v>
      </c>
      <c r="E2" s="3">
        <v>2</v>
      </c>
      <c r="F2" s="3">
        <v>3</v>
      </c>
      <c r="G2" s="3">
        <v>4</v>
      </c>
      <c r="H2" s="3">
        <v>5</v>
      </c>
      <c r="I2" s="3">
        <v>13</v>
      </c>
      <c r="J2" s="3">
        <v>6</v>
      </c>
      <c r="K2" s="3">
        <v>7</v>
      </c>
      <c r="L2" s="3">
        <v>8</v>
      </c>
      <c r="M2" s="3">
        <v>9</v>
      </c>
      <c r="N2" s="16" t="s">
        <v>51</v>
      </c>
      <c r="O2" s="3">
        <v>11</v>
      </c>
      <c r="P2" s="3">
        <v>12</v>
      </c>
      <c r="AG2" s="33" t="s">
        <v>4</v>
      </c>
    </row>
    <row r="3" spans="1:33" s="33" customFormat="1" ht="14.25" customHeight="1">
      <c r="A3" s="253" t="s">
        <v>52</v>
      </c>
      <c r="B3" s="41" t="s">
        <v>38</v>
      </c>
      <c r="C3" s="35">
        <v>525639</v>
      </c>
      <c r="D3" s="35">
        <v>0</v>
      </c>
      <c r="E3" s="35">
        <v>832</v>
      </c>
      <c r="F3" s="35">
        <v>2548</v>
      </c>
      <c r="G3" s="35">
        <v>31959</v>
      </c>
      <c r="H3" s="35">
        <v>25665</v>
      </c>
      <c r="I3" s="35">
        <v>19974</v>
      </c>
      <c r="J3" s="35">
        <v>49863</v>
      </c>
      <c r="K3" s="35">
        <v>54999</v>
      </c>
      <c r="L3" s="35">
        <v>101076</v>
      </c>
      <c r="M3" s="35">
        <v>135414</v>
      </c>
      <c r="N3" s="35">
        <v>103309</v>
      </c>
      <c r="O3" s="35">
        <v>0</v>
      </c>
      <c r="P3" s="35">
        <v>0</v>
      </c>
      <c r="AG3" s="33">
        <v>0</v>
      </c>
    </row>
    <row r="4" spans="1:33" s="33" customFormat="1" ht="14.25" customHeight="1">
      <c r="A4" s="253"/>
      <c r="B4" s="41" t="s">
        <v>45</v>
      </c>
      <c r="C4" s="35">
        <v>143300</v>
      </c>
      <c r="D4" s="35">
        <v>0</v>
      </c>
      <c r="E4" s="35">
        <v>208</v>
      </c>
      <c r="F4" s="35">
        <v>586</v>
      </c>
      <c r="G4" s="35">
        <v>8638</v>
      </c>
      <c r="H4" s="35">
        <v>6261</v>
      </c>
      <c r="I4" s="35">
        <v>4685</v>
      </c>
      <c r="J4" s="35">
        <v>11520</v>
      </c>
      <c r="K4" s="35">
        <v>13424</v>
      </c>
      <c r="L4" s="35">
        <v>26855</v>
      </c>
      <c r="M4" s="35">
        <v>42511</v>
      </c>
      <c r="N4" s="35">
        <v>28612</v>
      </c>
      <c r="O4" s="35">
        <v>0</v>
      </c>
      <c r="P4" s="35">
        <v>0</v>
      </c>
      <c r="AG4" s="33">
        <v>0</v>
      </c>
    </row>
    <row r="5" spans="1:33" s="33" customFormat="1" ht="14.25" customHeight="1">
      <c r="A5" s="253"/>
      <c r="B5" s="41" t="s">
        <v>46</v>
      </c>
      <c r="C5" s="35">
        <v>183670</v>
      </c>
      <c r="D5" s="35">
        <v>0</v>
      </c>
      <c r="E5" s="35">
        <v>303</v>
      </c>
      <c r="F5" s="35">
        <v>938</v>
      </c>
      <c r="G5" s="35">
        <v>11521</v>
      </c>
      <c r="H5" s="35">
        <v>9327</v>
      </c>
      <c r="I5" s="35">
        <v>7325</v>
      </c>
      <c r="J5" s="35">
        <v>18448</v>
      </c>
      <c r="K5" s="35">
        <v>19892</v>
      </c>
      <c r="L5" s="35">
        <v>35428</v>
      </c>
      <c r="M5" s="35">
        <v>44314</v>
      </c>
      <c r="N5" s="35">
        <v>36174</v>
      </c>
      <c r="O5" s="35">
        <v>0</v>
      </c>
      <c r="P5" s="35">
        <v>0</v>
      </c>
      <c r="AG5" s="33">
        <v>0</v>
      </c>
    </row>
    <row r="6" spans="1:33" s="33" customFormat="1" ht="14.25" customHeight="1">
      <c r="A6" s="253"/>
      <c r="B6" s="41" t="s">
        <v>47</v>
      </c>
      <c r="C6" s="35">
        <v>198669</v>
      </c>
      <c r="D6" s="35">
        <v>0</v>
      </c>
      <c r="E6" s="35">
        <v>321</v>
      </c>
      <c r="F6" s="35">
        <v>1024</v>
      </c>
      <c r="G6" s="35">
        <v>11800</v>
      </c>
      <c r="H6" s="35">
        <v>10077</v>
      </c>
      <c r="I6" s="35">
        <v>7964</v>
      </c>
      <c r="J6" s="35">
        <v>19895</v>
      </c>
      <c r="K6" s="35">
        <v>21683</v>
      </c>
      <c r="L6" s="35">
        <v>38793</v>
      </c>
      <c r="M6" s="35">
        <v>48589</v>
      </c>
      <c r="N6" s="35">
        <v>38523</v>
      </c>
      <c r="O6" s="35">
        <v>0</v>
      </c>
      <c r="P6" s="35">
        <v>0</v>
      </c>
      <c r="AG6" s="33">
        <v>0</v>
      </c>
    </row>
    <row r="7" spans="1:33" s="33" customFormat="1" ht="14.25" customHeight="1">
      <c r="A7" s="253" t="s">
        <v>6</v>
      </c>
      <c r="B7" s="41" t="s">
        <v>38</v>
      </c>
      <c r="C7" s="35">
        <v>130272</v>
      </c>
      <c r="D7" s="35">
        <v>0</v>
      </c>
      <c r="E7" s="35">
        <v>512</v>
      </c>
      <c r="F7" s="35">
        <v>759</v>
      </c>
      <c r="G7" s="35">
        <v>5614</v>
      </c>
      <c r="H7" s="35">
        <v>5476</v>
      </c>
      <c r="I7" s="35">
        <v>4744</v>
      </c>
      <c r="J7" s="35">
        <v>8317</v>
      </c>
      <c r="K7" s="35">
        <v>13306</v>
      </c>
      <c r="L7" s="35">
        <v>25697</v>
      </c>
      <c r="M7" s="35">
        <v>32315</v>
      </c>
      <c r="N7" s="35">
        <v>33532</v>
      </c>
      <c r="O7" s="35">
        <v>0</v>
      </c>
      <c r="P7" s="35">
        <v>0</v>
      </c>
      <c r="AG7" s="33">
        <v>0</v>
      </c>
    </row>
    <row r="8" spans="1:33" s="33" customFormat="1" ht="14.25" customHeight="1">
      <c r="A8" s="253"/>
      <c r="B8" s="41" t="s">
        <v>45</v>
      </c>
      <c r="C8" s="35">
        <v>32041</v>
      </c>
      <c r="D8" s="35">
        <v>0</v>
      </c>
      <c r="E8" s="35">
        <v>119</v>
      </c>
      <c r="F8" s="35">
        <v>152</v>
      </c>
      <c r="G8" s="35">
        <v>1431</v>
      </c>
      <c r="H8" s="35">
        <v>1230</v>
      </c>
      <c r="I8" s="35">
        <v>1118</v>
      </c>
      <c r="J8" s="35">
        <v>1761</v>
      </c>
      <c r="K8" s="35">
        <v>3048</v>
      </c>
      <c r="L8" s="35">
        <v>6413</v>
      </c>
      <c r="M8" s="35">
        <v>8671</v>
      </c>
      <c r="N8" s="35">
        <v>8098</v>
      </c>
      <c r="O8" s="35">
        <v>0</v>
      </c>
      <c r="P8" s="35">
        <v>0</v>
      </c>
      <c r="AG8" s="33">
        <v>0</v>
      </c>
    </row>
    <row r="9" spans="1:33" s="33" customFormat="1" ht="14.25" customHeight="1">
      <c r="A9" s="253"/>
      <c r="B9" s="41" t="s">
        <v>46</v>
      </c>
      <c r="C9" s="35">
        <v>46266</v>
      </c>
      <c r="D9" s="35">
        <v>0</v>
      </c>
      <c r="E9" s="35">
        <v>199</v>
      </c>
      <c r="F9" s="35">
        <v>280</v>
      </c>
      <c r="G9" s="35">
        <v>1938</v>
      </c>
      <c r="H9" s="35">
        <v>2008</v>
      </c>
      <c r="I9" s="35">
        <v>1742</v>
      </c>
      <c r="J9" s="35">
        <v>3125</v>
      </c>
      <c r="K9" s="35">
        <v>4798</v>
      </c>
      <c r="L9" s="35">
        <v>9019</v>
      </c>
      <c r="M9" s="35">
        <v>11020</v>
      </c>
      <c r="N9" s="35">
        <v>12137</v>
      </c>
      <c r="O9" s="35">
        <v>0</v>
      </c>
      <c r="P9" s="35">
        <v>0</v>
      </c>
      <c r="AG9" s="33">
        <v>0</v>
      </c>
    </row>
    <row r="10" spans="1:33" s="33" customFormat="1" ht="14.25" customHeight="1">
      <c r="A10" s="253"/>
      <c r="B10" s="41" t="s">
        <v>47</v>
      </c>
      <c r="C10" s="35">
        <v>51965</v>
      </c>
      <c r="D10" s="35">
        <v>0</v>
      </c>
      <c r="E10" s="35">
        <v>194</v>
      </c>
      <c r="F10" s="35">
        <v>327</v>
      </c>
      <c r="G10" s="35">
        <v>2245</v>
      </c>
      <c r="H10" s="35">
        <v>2238</v>
      </c>
      <c r="I10" s="35">
        <v>1884</v>
      </c>
      <c r="J10" s="35">
        <v>3431</v>
      </c>
      <c r="K10" s="35">
        <v>5460</v>
      </c>
      <c r="L10" s="35">
        <v>10265</v>
      </c>
      <c r="M10" s="35">
        <v>12624</v>
      </c>
      <c r="N10" s="35">
        <v>13297</v>
      </c>
      <c r="O10" s="35">
        <v>0</v>
      </c>
      <c r="P10" s="35">
        <v>0</v>
      </c>
      <c r="AG10" s="33">
        <v>0</v>
      </c>
    </row>
    <row r="11" spans="1:33" s="33" customFormat="1" ht="14.25" customHeight="1">
      <c r="A11" s="253" t="s">
        <v>53</v>
      </c>
      <c r="B11" s="41" t="s">
        <v>38</v>
      </c>
      <c r="C11" s="35">
        <v>114337</v>
      </c>
      <c r="D11" s="35">
        <v>0</v>
      </c>
      <c r="E11" s="35">
        <v>571</v>
      </c>
      <c r="F11" s="35">
        <v>629</v>
      </c>
      <c r="G11" s="35">
        <v>4736</v>
      </c>
      <c r="H11" s="35">
        <v>6450</v>
      </c>
      <c r="I11" s="35">
        <v>8321</v>
      </c>
      <c r="J11" s="35">
        <v>12036</v>
      </c>
      <c r="K11" s="35">
        <v>19616</v>
      </c>
      <c r="L11" s="35">
        <v>22418</v>
      </c>
      <c r="M11" s="35">
        <v>18750</v>
      </c>
      <c r="N11" s="35">
        <v>20810</v>
      </c>
      <c r="O11" s="35">
        <v>0</v>
      </c>
      <c r="P11" s="35">
        <v>0</v>
      </c>
      <c r="AG11" s="33">
        <v>0</v>
      </c>
    </row>
    <row r="12" spans="1:33" s="33" customFormat="1" ht="14.25" customHeight="1">
      <c r="A12" s="253"/>
      <c r="B12" s="41" t="s">
        <v>45</v>
      </c>
      <c r="C12" s="35">
        <v>26005</v>
      </c>
      <c r="D12" s="35">
        <v>0</v>
      </c>
      <c r="E12" s="35">
        <v>117</v>
      </c>
      <c r="F12" s="35">
        <v>133</v>
      </c>
      <c r="G12" s="35">
        <v>1094</v>
      </c>
      <c r="H12" s="35">
        <v>1421</v>
      </c>
      <c r="I12" s="35">
        <v>1788</v>
      </c>
      <c r="J12" s="35">
        <v>2582</v>
      </c>
      <c r="K12" s="35">
        <v>4309</v>
      </c>
      <c r="L12" s="35">
        <v>5240</v>
      </c>
      <c r="M12" s="35">
        <v>4713</v>
      </c>
      <c r="N12" s="35">
        <v>4608</v>
      </c>
      <c r="O12" s="35">
        <v>0</v>
      </c>
      <c r="P12" s="35">
        <v>0</v>
      </c>
      <c r="AG12" s="33">
        <v>0</v>
      </c>
    </row>
    <row r="13" spans="1:33" s="33" customFormat="1" ht="14.25" customHeight="1">
      <c r="A13" s="253"/>
      <c r="B13" s="41" t="s">
        <v>46</v>
      </c>
      <c r="C13" s="35">
        <v>41451</v>
      </c>
      <c r="D13" s="35">
        <v>0</v>
      </c>
      <c r="E13" s="35">
        <v>209</v>
      </c>
      <c r="F13" s="35">
        <v>216</v>
      </c>
      <c r="G13" s="35">
        <v>1701</v>
      </c>
      <c r="H13" s="35">
        <v>2347</v>
      </c>
      <c r="I13" s="35">
        <v>3101</v>
      </c>
      <c r="J13" s="35">
        <v>4473</v>
      </c>
      <c r="K13" s="35">
        <v>7164</v>
      </c>
      <c r="L13" s="35">
        <v>8007</v>
      </c>
      <c r="M13" s="35">
        <v>6536</v>
      </c>
      <c r="N13" s="35">
        <v>7697</v>
      </c>
      <c r="O13" s="35">
        <v>0</v>
      </c>
      <c r="P13" s="35">
        <v>0</v>
      </c>
      <c r="AG13" s="33">
        <v>0</v>
      </c>
    </row>
    <row r="14" spans="1:33" s="33" customFormat="1" ht="14.25" customHeight="1">
      <c r="A14" s="253"/>
      <c r="B14" s="41" t="s">
        <v>47</v>
      </c>
      <c r="C14" s="35">
        <v>46881</v>
      </c>
      <c r="D14" s="35">
        <v>0</v>
      </c>
      <c r="E14" s="35">
        <v>245</v>
      </c>
      <c r="F14" s="35">
        <v>280</v>
      </c>
      <c r="G14" s="35">
        <v>1941</v>
      </c>
      <c r="H14" s="35">
        <v>2682</v>
      </c>
      <c r="I14" s="35">
        <v>3432</v>
      </c>
      <c r="J14" s="35">
        <v>4981</v>
      </c>
      <c r="K14" s="35">
        <v>8143</v>
      </c>
      <c r="L14" s="35">
        <v>9171</v>
      </c>
      <c r="M14" s="35">
        <v>7501</v>
      </c>
      <c r="N14" s="35">
        <v>8505</v>
      </c>
      <c r="O14" s="35">
        <v>0</v>
      </c>
      <c r="P14" s="35">
        <v>0</v>
      </c>
      <c r="AG14" s="33">
        <v>0</v>
      </c>
    </row>
    <row r="15" spans="1:33" s="33" customFormat="1" ht="14.25" customHeight="1">
      <c r="A15" s="253" t="s">
        <v>54</v>
      </c>
      <c r="B15" s="41" t="s">
        <v>38</v>
      </c>
      <c r="C15" s="35">
        <v>33740</v>
      </c>
      <c r="D15" s="35">
        <v>0</v>
      </c>
      <c r="E15" s="35">
        <v>119</v>
      </c>
      <c r="F15" s="35">
        <v>232</v>
      </c>
      <c r="G15" s="35">
        <v>1339</v>
      </c>
      <c r="H15" s="35">
        <v>3211</v>
      </c>
      <c r="I15" s="35">
        <v>4469</v>
      </c>
      <c r="J15" s="35">
        <v>6316</v>
      </c>
      <c r="K15" s="35">
        <v>6413</v>
      </c>
      <c r="L15" s="35">
        <v>5571</v>
      </c>
      <c r="M15" s="35">
        <v>2816</v>
      </c>
      <c r="N15" s="35">
        <v>3254</v>
      </c>
      <c r="O15" s="35">
        <v>0</v>
      </c>
      <c r="P15" s="35">
        <v>0</v>
      </c>
      <c r="AG15" s="33">
        <v>0</v>
      </c>
    </row>
    <row r="16" spans="1:33" s="33" customFormat="1" ht="14.25" customHeight="1">
      <c r="A16" s="253"/>
      <c r="B16" s="41" t="s">
        <v>45</v>
      </c>
      <c r="C16" s="35">
        <v>7406</v>
      </c>
      <c r="D16" s="35">
        <v>0</v>
      </c>
      <c r="E16" s="35">
        <v>22</v>
      </c>
      <c r="F16" s="35">
        <v>56</v>
      </c>
      <c r="G16" s="35">
        <v>311</v>
      </c>
      <c r="H16" s="35">
        <v>699</v>
      </c>
      <c r="I16" s="35">
        <v>922</v>
      </c>
      <c r="J16" s="35">
        <v>1428</v>
      </c>
      <c r="K16" s="35">
        <v>1418</v>
      </c>
      <c r="L16" s="35">
        <v>1261</v>
      </c>
      <c r="M16" s="35">
        <v>611</v>
      </c>
      <c r="N16" s="35">
        <v>678</v>
      </c>
      <c r="O16" s="35">
        <v>0</v>
      </c>
      <c r="P16" s="35">
        <v>0</v>
      </c>
      <c r="AG16" s="33">
        <v>0</v>
      </c>
    </row>
    <row r="17" spans="1:33" s="33" customFormat="1" ht="14.25" customHeight="1">
      <c r="A17" s="253"/>
      <c r="B17" s="41" t="s">
        <v>46</v>
      </c>
      <c r="C17" s="35">
        <v>12287</v>
      </c>
      <c r="D17" s="35">
        <v>0</v>
      </c>
      <c r="E17" s="35">
        <v>43</v>
      </c>
      <c r="F17" s="35">
        <v>84</v>
      </c>
      <c r="G17" s="35">
        <v>467</v>
      </c>
      <c r="H17" s="35">
        <v>1194</v>
      </c>
      <c r="I17" s="35">
        <v>1673</v>
      </c>
      <c r="J17" s="35">
        <v>2297</v>
      </c>
      <c r="K17" s="35">
        <v>2304</v>
      </c>
      <c r="L17" s="35">
        <v>2024</v>
      </c>
      <c r="M17" s="35">
        <v>1008</v>
      </c>
      <c r="N17" s="35">
        <v>1193</v>
      </c>
      <c r="O17" s="35">
        <v>0</v>
      </c>
      <c r="P17" s="35">
        <v>0</v>
      </c>
      <c r="AG17" s="33">
        <v>0</v>
      </c>
    </row>
    <row r="18" spans="1:33" s="33" customFormat="1" ht="14.25" customHeight="1">
      <c r="A18" s="253"/>
      <c r="B18" s="41" t="s">
        <v>47</v>
      </c>
      <c r="C18" s="35">
        <v>14047</v>
      </c>
      <c r="D18" s="35">
        <v>0</v>
      </c>
      <c r="E18" s="35">
        <v>54</v>
      </c>
      <c r="F18" s="35">
        <v>92</v>
      </c>
      <c r="G18" s="35">
        <v>561</v>
      </c>
      <c r="H18" s="35">
        <v>1318</v>
      </c>
      <c r="I18" s="35">
        <v>1874</v>
      </c>
      <c r="J18" s="35">
        <v>2591</v>
      </c>
      <c r="K18" s="35">
        <v>2691</v>
      </c>
      <c r="L18" s="35">
        <v>2286</v>
      </c>
      <c r="M18" s="35">
        <v>1197</v>
      </c>
      <c r="N18" s="35">
        <v>1383</v>
      </c>
      <c r="O18" s="35">
        <v>0</v>
      </c>
      <c r="P18" s="35">
        <v>0</v>
      </c>
      <c r="AG18" s="33">
        <v>0</v>
      </c>
    </row>
    <row r="19" spans="1:33" s="33" customFormat="1" ht="14.25" customHeight="1">
      <c r="A19" s="253" t="s">
        <v>9</v>
      </c>
      <c r="B19" s="41" t="s">
        <v>38</v>
      </c>
      <c r="C19" s="35">
        <v>15615</v>
      </c>
      <c r="D19" s="35">
        <v>0</v>
      </c>
      <c r="E19" s="35">
        <v>21</v>
      </c>
      <c r="F19" s="35">
        <v>99</v>
      </c>
      <c r="G19" s="35">
        <v>709</v>
      </c>
      <c r="H19" s="35">
        <v>1744</v>
      </c>
      <c r="I19" s="35">
        <v>2145</v>
      </c>
      <c r="J19" s="35">
        <v>3394</v>
      </c>
      <c r="K19" s="35">
        <v>2957</v>
      </c>
      <c r="L19" s="35">
        <v>1719</v>
      </c>
      <c r="M19" s="35">
        <v>1255</v>
      </c>
      <c r="N19" s="35">
        <v>1572</v>
      </c>
      <c r="O19" s="35">
        <v>0</v>
      </c>
      <c r="P19" s="35">
        <v>0</v>
      </c>
      <c r="AG19" s="33">
        <v>0</v>
      </c>
    </row>
    <row r="20" spans="1:33" s="33" customFormat="1" ht="14.25" customHeight="1">
      <c r="A20" s="253"/>
      <c r="B20" s="41" t="s">
        <v>45</v>
      </c>
      <c r="C20" s="35">
        <v>3221</v>
      </c>
      <c r="D20" s="35">
        <v>0</v>
      </c>
      <c r="E20" s="35">
        <v>8</v>
      </c>
      <c r="F20" s="35">
        <v>18</v>
      </c>
      <c r="G20" s="35">
        <v>144</v>
      </c>
      <c r="H20" s="35">
        <v>362</v>
      </c>
      <c r="I20" s="35">
        <v>454</v>
      </c>
      <c r="J20" s="35">
        <v>703</v>
      </c>
      <c r="K20" s="35">
        <v>607</v>
      </c>
      <c r="L20" s="35">
        <v>344</v>
      </c>
      <c r="M20" s="35">
        <v>242</v>
      </c>
      <c r="N20" s="35">
        <v>339</v>
      </c>
      <c r="O20" s="35">
        <v>0</v>
      </c>
      <c r="P20" s="35">
        <v>0</v>
      </c>
      <c r="AG20" s="33">
        <v>0</v>
      </c>
    </row>
    <row r="21" spans="1:33" s="33" customFormat="1" ht="14.25" customHeight="1">
      <c r="A21" s="253"/>
      <c r="B21" s="41" t="s">
        <v>46</v>
      </c>
      <c r="C21" s="35">
        <v>5852</v>
      </c>
      <c r="D21" s="35">
        <v>0</v>
      </c>
      <c r="E21" s="35">
        <v>8</v>
      </c>
      <c r="F21" s="35">
        <v>32</v>
      </c>
      <c r="G21" s="35">
        <v>280</v>
      </c>
      <c r="H21" s="35">
        <v>674</v>
      </c>
      <c r="I21" s="35">
        <v>805</v>
      </c>
      <c r="J21" s="35">
        <v>1258</v>
      </c>
      <c r="K21" s="35">
        <v>1098</v>
      </c>
      <c r="L21" s="35">
        <v>648</v>
      </c>
      <c r="M21" s="35">
        <v>465</v>
      </c>
      <c r="N21" s="35">
        <v>584</v>
      </c>
      <c r="O21" s="35">
        <v>0</v>
      </c>
      <c r="P21" s="35">
        <v>0</v>
      </c>
      <c r="AG21" s="33">
        <v>0</v>
      </c>
    </row>
    <row r="22" spans="1:33" s="33" customFormat="1" ht="14.25" customHeight="1">
      <c r="A22" s="253"/>
      <c r="B22" s="41" t="s">
        <v>47</v>
      </c>
      <c r="C22" s="35">
        <v>6542</v>
      </c>
      <c r="D22" s="35">
        <v>0</v>
      </c>
      <c r="E22" s="35">
        <v>5</v>
      </c>
      <c r="F22" s="35">
        <v>49</v>
      </c>
      <c r="G22" s="35">
        <v>285</v>
      </c>
      <c r="H22" s="35">
        <v>708</v>
      </c>
      <c r="I22" s="35">
        <v>886</v>
      </c>
      <c r="J22" s="35">
        <v>1433</v>
      </c>
      <c r="K22" s="35">
        <v>1252</v>
      </c>
      <c r="L22" s="35">
        <v>727</v>
      </c>
      <c r="M22" s="35">
        <v>548</v>
      </c>
      <c r="N22" s="35">
        <v>649</v>
      </c>
      <c r="O22" s="35">
        <v>0</v>
      </c>
      <c r="P22" s="35">
        <v>0</v>
      </c>
      <c r="AG22" s="33">
        <v>0</v>
      </c>
    </row>
    <row r="23" spans="1:33" s="33" customFormat="1" ht="14.25" customHeight="1">
      <c r="A23" s="254" t="s">
        <v>55</v>
      </c>
      <c r="B23" s="42" t="s">
        <v>38</v>
      </c>
      <c r="C23" s="36">
        <f aca="true" t="shared" si="0" ref="C23:P23">C3+C7+C11+C15+C19</f>
        <v>819603</v>
      </c>
      <c r="D23" s="36">
        <f t="shared" si="0"/>
        <v>0</v>
      </c>
      <c r="E23" s="36">
        <f t="shared" si="0"/>
        <v>2055</v>
      </c>
      <c r="F23" s="36">
        <f t="shared" si="0"/>
        <v>4267</v>
      </c>
      <c r="G23" s="36">
        <f t="shared" si="0"/>
        <v>44357</v>
      </c>
      <c r="H23" s="36">
        <f t="shared" si="0"/>
        <v>42546</v>
      </c>
      <c r="I23" s="36">
        <f t="shared" si="0"/>
        <v>39653</v>
      </c>
      <c r="J23" s="36">
        <f t="shared" si="0"/>
        <v>79926</v>
      </c>
      <c r="K23" s="36">
        <f t="shared" si="0"/>
        <v>97291</v>
      </c>
      <c r="L23" s="36">
        <f t="shared" si="0"/>
        <v>156481</v>
      </c>
      <c r="M23" s="36">
        <f t="shared" si="0"/>
        <v>190550</v>
      </c>
      <c r="N23" s="36">
        <f t="shared" si="0"/>
        <v>162477</v>
      </c>
      <c r="O23" s="36">
        <f t="shared" si="0"/>
        <v>0</v>
      </c>
      <c r="P23" s="36">
        <f t="shared" si="0"/>
        <v>0</v>
      </c>
      <c r="AG23" s="33">
        <v>0</v>
      </c>
    </row>
    <row r="24" spans="1:33" s="33" customFormat="1" ht="14.25" customHeight="1">
      <c r="A24" s="254"/>
      <c r="B24" s="42" t="s">
        <v>45</v>
      </c>
      <c r="C24" s="36">
        <f aca="true" t="shared" si="1" ref="C24:P24">C4+C8+C12+C16+C20</f>
        <v>211973</v>
      </c>
      <c r="D24" s="36">
        <f t="shared" si="1"/>
        <v>0</v>
      </c>
      <c r="E24" s="36">
        <f t="shared" si="1"/>
        <v>474</v>
      </c>
      <c r="F24" s="36">
        <f t="shared" si="1"/>
        <v>945</v>
      </c>
      <c r="G24" s="36">
        <f t="shared" si="1"/>
        <v>11618</v>
      </c>
      <c r="H24" s="36">
        <f t="shared" si="1"/>
        <v>9973</v>
      </c>
      <c r="I24" s="36">
        <f t="shared" si="1"/>
        <v>8967</v>
      </c>
      <c r="J24" s="36">
        <f t="shared" si="1"/>
        <v>17994</v>
      </c>
      <c r="K24" s="36">
        <f t="shared" si="1"/>
        <v>22806</v>
      </c>
      <c r="L24" s="36">
        <f t="shared" si="1"/>
        <v>40113</v>
      </c>
      <c r="M24" s="36">
        <f t="shared" si="1"/>
        <v>56748</v>
      </c>
      <c r="N24" s="36">
        <f t="shared" si="1"/>
        <v>42335</v>
      </c>
      <c r="O24" s="36">
        <f t="shared" si="1"/>
        <v>0</v>
      </c>
      <c r="P24" s="36">
        <f t="shared" si="1"/>
        <v>0</v>
      </c>
      <c r="AG24" s="33">
        <v>0</v>
      </c>
    </row>
    <row r="25" spans="1:33" s="33" customFormat="1" ht="14.25" customHeight="1">
      <c r="A25" s="254"/>
      <c r="B25" s="42" t="s">
        <v>46</v>
      </c>
      <c r="C25" s="36">
        <f aca="true" t="shared" si="2" ref="C25:P25">C5+C9+C13+C17+C21</f>
        <v>289526</v>
      </c>
      <c r="D25" s="36">
        <f t="shared" si="2"/>
        <v>0</v>
      </c>
      <c r="E25" s="36">
        <f t="shared" si="2"/>
        <v>762</v>
      </c>
      <c r="F25" s="36">
        <f t="shared" si="2"/>
        <v>1550</v>
      </c>
      <c r="G25" s="36">
        <f t="shared" si="2"/>
        <v>15907</v>
      </c>
      <c r="H25" s="36">
        <f t="shared" si="2"/>
        <v>15550</v>
      </c>
      <c r="I25" s="36">
        <f t="shared" si="2"/>
        <v>14646</v>
      </c>
      <c r="J25" s="36">
        <f t="shared" si="2"/>
        <v>29601</v>
      </c>
      <c r="K25" s="36">
        <f t="shared" si="2"/>
        <v>35256</v>
      </c>
      <c r="L25" s="36">
        <f t="shared" si="2"/>
        <v>55126</v>
      </c>
      <c r="M25" s="36">
        <f t="shared" si="2"/>
        <v>63343</v>
      </c>
      <c r="N25" s="36">
        <f t="shared" si="2"/>
        <v>57785</v>
      </c>
      <c r="O25" s="36">
        <f t="shared" si="2"/>
        <v>0</v>
      </c>
      <c r="P25" s="36">
        <f t="shared" si="2"/>
        <v>0</v>
      </c>
      <c r="AG25" s="33">
        <v>0</v>
      </c>
    </row>
    <row r="26" spans="1:33" s="33" customFormat="1" ht="14.25" customHeight="1">
      <c r="A26" s="254"/>
      <c r="B26" s="42" t="s">
        <v>47</v>
      </c>
      <c r="C26" s="36">
        <f aca="true" t="shared" si="3" ref="C26:P26">C6+C10+C14+C18+C22</f>
        <v>318104</v>
      </c>
      <c r="D26" s="36">
        <f t="shared" si="3"/>
        <v>0</v>
      </c>
      <c r="E26" s="36">
        <f t="shared" si="3"/>
        <v>819</v>
      </c>
      <c r="F26" s="36">
        <f t="shared" si="3"/>
        <v>1772</v>
      </c>
      <c r="G26" s="36">
        <f t="shared" si="3"/>
        <v>16832</v>
      </c>
      <c r="H26" s="36">
        <f t="shared" si="3"/>
        <v>17023</v>
      </c>
      <c r="I26" s="36">
        <f t="shared" si="3"/>
        <v>16040</v>
      </c>
      <c r="J26" s="36">
        <f t="shared" si="3"/>
        <v>32331</v>
      </c>
      <c r="K26" s="36">
        <f t="shared" si="3"/>
        <v>39229</v>
      </c>
      <c r="L26" s="36">
        <f t="shared" si="3"/>
        <v>61242</v>
      </c>
      <c r="M26" s="36">
        <f t="shared" si="3"/>
        <v>70459</v>
      </c>
      <c r="N26" s="36">
        <f t="shared" si="3"/>
        <v>62357</v>
      </c>
      <c r="O26" s="36">
        <f t="shared" si="3"/>
        <v>0</v>
      </c>
      <c r="P26" s="36">
        <f t="shared" si="3"/>
        <v>0</v>
      </c>
      <c r="AG26" s="33">
        <v>0</v>
      </c>
    </row>
    <row r="27" spans="1:33" s="33" customFormat="1" ht="14.25" customHeight="1">
      <c r="A27" s="253" t="s">
        <v>56</v>
      </c>
      <c r="B27" s="41" t="s">
        <v>38</v>
      </c>
      <c r="C27" s="35">
        <v>11795</v>
      </c>
      <c r="D27" s="35">
        <v>0</v>
      </c>
      <c r="E27" s="35">
        <v>4</v>
      </c>
      <c r="F27" s="35">
        <v>108</v>
      </c>
      <c r="G27" s="35">
        <v>346</v>
      </c>
      <c r="H27" s="35">
        <v>914</v>
      </c>
      <c r="I27" s="35">
        <v>1672</v>
      </c>
      <c r="J27" s="35">
        <v>2087</v>
      </c>
      <c r="K27" s="35">
        <v>1645</v>
      </c>
      <c r="L27" s="35">
        <v>1250</v>
      </c>
      <c r="M27" s="35">
        <v>1125</v>
      </c>
      <c r="N27" s="35">
        <v>2644</v>
      </c>
      <c r="O27" s="35">
        <v>0</v>
      </c>
      <c r="P27" s="35">
        <v>0</v>
      </c>
      <c r="AG27" s="33">
        <v>0</v>
      </c>
    </row>
    <row r="28" spans="1:33" s="33" customFormat="1" ht="14.25" customHeight="1">
      <c r="A28" s="253"/>
      <c r="B28" s="41" t="s">
        <v>45</v>
      </c>
      <c r="C28" s="35">
        <v>2363</v>
      </c>
      <c r="D28" s="35">
        <v>0</v>
      </c>
      <c r="E28" s="35">
        <v>1</v>
      </c>
      <c r="F28" s="35">
        <v>24</v>
      </c>
      <c r="G28" s="35">
        <v>72</v>
      </c>
      <c r="H28" s="35">
        <v>197</v>
      </c>
      <c r="I28" s="35">
        <v>361</v>
      </c>
      <c r="J28" s="35">
        <v>404</v>
      </c>
      <c r="K28" s="35">
        <v>348</v>
      </c>
      <c r="L28" s="35">
        <v>234</v>
      </c>
      <c r="M28" s="35">
        <v>216</v>
      </c>
      <c r="N28" s="35">
        <v>506</v>
      </c>
      <c r="O28" s="35">
        <v>0</v>
      </c>
      <c r="P28" s="35">
        <v>0</v>
      </c>
      <c r="AG28" s="33">
        <v>0</v>
      </c>
    </row>
    <row r="29" spans="1:33" s="33" customFormat="1" ht="14.25" customHeight="1">
      <c r="A29" s="253"/>
      <c r="B29" s="41" t="s">
        <v>46</v>
      </c>
      <c r="C29" s="35">
        <v>4551</v>
      </c>
      <c r="D29" s="35">
        <v>0</v>
      </c>
      <c r="E29" s="35">
        <v>1</v>
      </c>
      <c r="F29" s="35">
        <v>39</v>
      </c>
      <c r="G29" s="35">
        <v>133</v>
      </c>
      <c r="H29" s="35">
        <v>352</v>
      </c>
      <c r="I29" s="35">
        <v>611</v>
      </c>
      <c r="J29" s="35">
        <v>806</v>
      </c>
      <c r="K29" s="35">
        <v>619</v>
      </c>
      <c r="L29" s="35">
        <v>485</v>
      </c>
      <c r="M29" s="35">
        <v>431</v>
      </c>
      <c r="N29" s="35">
        <v>1074</v>
      </c>
      <c r="O29" s="35">
        <v>0</v>
      </c>
      <c r="P29" s="35">
        <v>0</v>
      </c>
      <c r="AG29" s="33">
        <v>0</v>
      </c>
    </row>
    <row r="30" spans="1:33" s="33" customFormat="1" ht="14.25" customHeight="1">
      <c r="A30" s="253"/>
      <c r="B30" s="41" t="s">
        <v>47</v>
      </c>
      <c r="C30" s="35">
        <v>4881</v>
      </c>
      <c r="D30" s="35">
        <v>0</v>
      </c>
      <c r="E30" s="35">
        <v>2</v>
      </c>
      <c r="F30" s="35">
        <v>45</v>
      </c>
      <c r="G30" s="35">
        <v>141</v>
      </c>
      <c r="H30" s="35">
        <v>365</v>
      </c>
      <c r="I30" s="35">
        <v>700</v>
      </c>
      <c r="J30" s="35">
        <v>877</v>
      </c>
      <c r="K30" s="35">
        <v>678</v>
      </c>
      <c r="L30" s="35">
        <v>531</v>
      </c>
      <c r="M30" s="35">
        <v>478</v>
      </c>
      <c r="N30" s="35">
        <v>1064</v>
      </c>
      <c r="O30" s="35">
        <v>0</v>
      </c>
      <c r="P30" s="35">
        <v>0</v>
      </c>
      <c r="AG30" s="33">
        <v>0</v>
      </c>
    </row>
    <row r="31" spans="1:33" s="33" customFormat="1" ht="14.25" customHeight="1">
      <c r="A31" s="253" t="s">
        <v>12</v>
      </c>
      <c r="B31" s="41" t="s">
        <v>38</v>
      </c>
      <c r="C31" s="35">
        <v>1991</v>
      </c>
      <c r="D31" s="35">
        <v>0</v>
      </c>
      <c r="E31" s="35">
        <v>0</v>
      </c>
      <c r="F31" s="35">
        <v>4</v>
      </c>
      <c r="G31" s="35">
        <v>28</v>
      </c>
      <c r="H31" s="35">
        <v>177</v>
      </c>
      <c r="I31" s="35">
        <v>225</v>
      </c>
      <c r="J31" s="35">
        <v>457</v>
      </c>
      <c r="K31" s="35">
        <v>240</v>
      </c>
      <c r="L31" s="35">
        <v>239</v>
      </c>
      <c r="M31" s="35">
        <v>267</v>
      </c>
      <c r="N31" s="35">
        <v>354</v>
      </c>
      <c r="O31" s="35">
        <v>0</v>
      </c>
      <c r="P31" s="35">
        <v>0</v>
      </c>
      <c r="AG31" s="33">
        <v>0</v>
      </c>
    </row>
    <row r="32" spans="1:33" s="33" customFormat="1" ht="14.25" customHeight="1">
      <c r="A32" s="253"/>
      <c r="B32" s="41" t="s">
        <v>45</v>
      </c>
      <c r="C32" s="35">
        <v>383</v>
      </c>
      <c r="D32" s="35">
        <v>0</v>
      </c>
      <c r="E32" s="35">
        <v>0</v>
      </c>
      <c r="F32" s="35">
        <v>2</v>
      </c>
      <c r="G32" s="35">
        <v>5</v>
      </c>
      <c r="H32" s="35">
        <v>41</v>
      </c>
      <c r="I32" s="35">
        <v>42</v>
      </c>
      <c r="J32" s="35">
        <v>104</v>
      </c>
      <c r="K32" s="35">
        <v>56</v>
      </c>
      <c r="L32" s="35">
        <v>43</v>
      </c>
      <c r="M32" s="35">
        <v>47</v>
      </c>
      <c r="N32" s="35">
        <v>43</v>
      </c>
      <c r="O32" s="35">
        <v>0</v>
      </c>
      <c r="P32" s="35">
        <v>0</v>
      </c>
      <c r="AG32" s="33">
        <v>0</v>
      </c>
    </row>
    <row r="33" spans="1:33" s="33" customFormat="1" ht="14.25" customHeight="1">
      <c r="A33" s="253"/>
      <c r="B33" s="41" t="s">
        <v>46</v>
      </c>
      <c r="C33" s="35">
        <v>800</v>
      </c>
      <c r="D33" s="35">
        <v>0</v>
      </c>
      <c r="E33" s="35">
        <v>0</v>
      </c>
      <c r="F33" s="35">
        <v>1</v>
      </c>
      <c r="G33" s="35">
        <v>12</v>
      </c>
      <c r="H33" s="35">
        <v>67</v>
      </c>
      <c r="I33" s="35">
        <v>86</v>
      </c>
      <c r="J33" s="35">
        <v>176</v>
      </c>
      <c r="K33" s="35">
        <v>91</v>
      </c>
      <c r="L33" s="35">
        <v>103</v>
      </c>
      <c r="M33" s="35">
        <v>109</v>
      </c>
      <c r="N33" s="35">
        <v>155</v>
      </c>
      <c r="O33" s="35">
        <v>0</v>
      </c>
      <c r="P33" s="35">
        <v>0</v>
      </c>
      <c r="AG33" s="33">
        <v>0</v>
      </c>
    </row>
    <row r="34" spans="1:33" s="33" customFormat="1" ht="14.25" customHeight="1">
      <c r="A34" s="253"/>
      <c r="B34" s="41" t="s">
        <v>47</v>
      </c>
      <c r="C34" s="35">
        <v>808</v>
      </c>
      <c r="D34" s="35">
        <v>0</v>
      </c>
      <c r="E34" s="35">
        <v>0</v>
      </c>
      <c r="F34" s="35">
        <v>1</v>
      </c>
      <c r="G34" s="35">
        <v>11</v>
      </c>
      <c r="H34" s="35">
        <v>69</v>
      </c>
      <c r="I34" s="35">
        <v>97</v>
      </c>
      <c r="J34" s="35">
        <v>177</v>
      </c>
      <c r="K34" s="35">
        <v>93</v>
      </c>
      <c r="L34" s="35">
        <v>93</v>
      </c>
      <c r="M34" s="35">
        <v>111</v>
      </c>
      <c r="N34" s="35">
        <v>156</v>
      </c>
      <c r="O34" s="35">
        <v>0</v>
      </c>
      <c r="P34" s="35">
        <v>0</v>
      </c>
      <c r="AG34" s="33">
        <v>0</v>
      </c>
    </row>
    <row r="35" spans="1:33" s="33" customFormat="1" ht="14.25" customHeight="1">
      <c r="A35" s="254" t="s">
        <v>57</v>
      </c>
      <c r="B35" s="42" t="s">
        <v>38</v>
      </c>
      <c r="C35" s="36">
        <f aca="true" t="shared" si="4" ref="C35:P35">C27+C31</f>
        <v>13786</v>
      </c>
      <c r="D35" s="36">
        <f t="shared" si="4"/>
        <v>0</v>
      </c>
      <c r="E35" s="36">
        <f t="shared" si="4"/>
        <v>4</v>
      </c>
      <c r="F35" s="36">
        <f t="shared" si="4"/>
        <v>112</v>
      </c>
      <c r="G35" s="36">
        <f t="shared" si="4"/>
        <v>374</v>
      </c>
      <c r="H35" s="36">
        <f t="shared" si="4"/>
        <v>1091</v>
      </c>
      <c r="I35" s="36">
        <f t="shared" si="4"/>
        <v>1897</v>
      </c>
      <c r="J35" s="36">
        <f t="shared" si="4"/>
        <v>2544</v>
      </c>
      <c r="K35" s="36">
        <f t="shared" si="4"/>
        <v>1885</v>
      </c>
      <c r="L35" s="36">
        <f t="shared" si="4"/>
        <v>1489</v>
      </c>
      <c r="M35" s="36">
        <f t="shared" si="4"/>
        <v>1392</v>
      </c>
      <c r="N35" s="36">
        <f t="shared" si="4"/>
        <v>2998</v>
      </c>
      <c r="O35" s="36">
        <f t="shared" si="4"/>
        <v>0</v>
      </c>
      <c r="P35" s="36">
        <f t="shared" si="4"/>
        <v>0</v>
      </c>
      <c r="AG35" s="33">
        <v>0</v>
      </c>
    </row>
    <row r="36" spans="1:33" s="33" customFormat="1" ht="14.25" customHeight="1">
      <c r="A36" s="254"/>
      <c r="B36" s="42" t="s">
        <v>45</v>
      </c>
      <c r="C36" s="36">
        <f aca="true" t="shared" si="5" ref="C36:P36">C28+C32</f>
        <v>2746</v>
      </c>
      <c r="D36" s="36">
        <f t="shared" si="5"/>
        <v>0</v>
      </c>
      <c r="E36" s="36">
        <f t="shared" si="5"/>
        <v>1</v>
      </c>
      <c r="F36" s="36">
        <f t="shared" si="5"/>
        <v>26</v>
      </c>
      <c r="G36" s="36">
        <f t="shared" si="5"/>
        <v>77</v>
      </c>
      <c r="H36" s="36">
        <f t="shared" si="5"/>
        <v>238</v>
      </c>
      <c r="I36" s="36">
        <f t="shared" si="5"/>
        <v>403</v>
      </c>
      <c r="J36" s="36">
        <f t="shared" si="5"/>
        <v>508</v>
      </c>
      <c r="K36" s="36">
        <f t="shared" si="5"/>
        <v>404</v>
      </c>
      <c r="L36" s="36">
        <f t="shared" si="5"/>
        <v>277</v>
      </c>
      <c r="M36" s="36">
        <f t="shared" si="5"/>
        <v>263</v>
      </c>
      <c r="N36" s="36">
        <f t="shared" si="5"/>
        <v>549</v>
      </c>
      <c r="O36" s="36">
        <f t="shared" si="5"/>
        <v>0</v>
      </c>
      <c r="P36" s="36">
        <f t="shared" si="5"/>
        <v>0</v>
      </c>
      <c r="AG36" s="33">
        <v>0</v>
      </c>
    </row>
    <row r="37" spans="1:33" s="33" customFormat="1" ht="14.25" customHeight="1">
      <c r="A37" s="254"/>
      <c r="B37" s="42" t="s">
        <v>46</v>
      </c>
      <c r="C37" s="36">
        <f aca="true" t="shared" si="6" ref="C37:P37">C29+C33</f>
        <v>5351</v>
      </c>
      <c r="D37" s="36">
        <f t="shared" si="6"/>
        <v>0</v>
      </c>
      <c r="E37" s="36">
        <f t="shared" si="6"/>
        <v>1</v>
      </c>
      <c r="F37" s="36">
        <f t="shared" si="6"/>
        <v>40</v>
      </c>
      <c r="G37" s="36">
        <f t="shared" si="6"/>
        <v>145</v>
      </c>
      <c r="H37" s="36">
        <f t="shared" si="6"/>
        <v>419</v>
      </c>
      <c r="I37" s="36">
        <f t="shared" si="6"/>
        <v>697</v>
      </c>
      <c r="J37" s="36">
        <f t="shared" si="6"/>
        <v>982</v>
      </c>
      <c r="K37" s="36">
        <f t="shared" si="6"/>
        <v>710</v>
      </c>
      <c r="L37" s="36">
        <f t="shared" si="6"/>
        <v>588</v>
      </c>
      <c r="M37" s="36">
        <f t="shared" si="6"/>
        <v>540</v>
      </c>
      <c r="N37" s="36">
        <f t="shared" si="6"/>
        <v>1229</v>
      </c>
      <c r="O37" s="36">
        <f t="shared" si="6"/>
        <v>0</v>
      </c>
      <c r="P37" s="36">
        <f t="shared" si="6"/>
        <v>0</v>
      </c>
      <c r="AG37" s="33">
        <v>0</v>
      </c>
    </row>
    <row r="38" spans="1:33" s="33" customFormat="1" ht="14.25" customHeight="1">
      <c r="A38" s="254"/>
      <c r="B38" s="42" t="s">
        <v>47</v>
      </c>
      <c r="C38" s="36">
        <f aca="true" t="shared" si="7" ref="C38:P38">C30+C34</f>
        <v>5689</v>
      </c>
      <c r="D38" s="36">
        <f t="shared" si="7"/>
        <v>0</v>
      </c>
      <c r="E38" s="36">
        <f t="shared" si="7"/>
        <v>2</v>
      </c>
      <c r="F38" s="36">
        <f t="shared" si="7"/>
        <v>46</v>
      </c>
      <c r="G38" s="36">
        <f t="shared" si="7"/>
        <v>152</v>
      </c>
      <c r="H38" s="36">
        <f t="shared" si="7"/>
        <v>434</v>
      </c>
      <c r="I38" s="36">
        <f t="shared" si="7"/>
        <v>797</v>
      </c>
      <c r="J38" s="36">
        <f t="shared" si="7"/>
        <v>1054</v>
      </c>
      <c r="K38" s="36">
        <f t="shared" si="7"/>
        <v>771</v>
      </c>
      <c r="L38" s="36">
        <f t="shared" si="7"/>
        <v>624</v>
      </c>
      <c r="M38" s="36">
        <f t="shared" si="7"/>
        <v>589</v>
      </c>
      <c r="N38" s="36">
        <f t="shared" si="7"/>
        <v>1220</v>
      </c>
      <c r="O38" s="36">
        <f t="shared" si="7"/>
        <v>0</v>
      </c>
      <c r="P38" s="36">
        <f t="shared" si="7"/>
        <v>0</v>
      </c>
      <c r="AG38" s="33">
        <v>0</v>
      </c>
    </row>
    <row r="39" spans="1:33" s="33" customFormat="1" ht="14.25" customHeight="1">
      <c r="A39" s="253" t="s">
        <v>58</v>
      </c>
      <c r="B39" s="41" t="s">
        <v>38</v>
      </c>
      <c r="C39" s="35">
        <v>254</v>
      </c>
      <c r="D39" s="35">
        <v>0</v>
      </c>
      <c r="E39" s="35">
        <v>0</v>
      </c>
      <c r="F39" s="35">
        <v>6</v>
      </c>
      <c r="G39" s="35">
        <v>4</v>
      </c>
      <c r="H39" s="35">
        <v>18</v>
      </c>
      <c r="I39" s="35">
        <v>49</v>
      </c>
      <c r="J39" s="35">
        <v>64</v>
      </c>
      <c r="K39" s="35">
        <v>15</v>
      </c>
      <c r="L39" s="35">
        <v>30</v>
      </c>
      <c r="M39" s="35">
        <v>40</v>
      </c>
      <c r="N39" s="35">
        <v>28</v>
      </c>
      <c r="O39" s="35">
        <v>0</v>
      </c>
      <c r="P39" s="35">
        <v>0</v>
      </c>
      <c r="AG39" s="33">
        <v>0</v>
      </c>
    </row>
    <row r="40" spans="1:33" s="33" customFormat="1" ht="14.25" customHeight="1">
      <c r="A40" s="253"/>
      <c r="B40" s="41" t="s">
        <v>45</v>
      </c>
      <c r="C40" s="35">
        <v>48</v>
      </c>
      <c r="D40" s="35">
        <v>0</v>
      </c>
      <c r="E40" s="35">
        <v>0</v>
      </c>
      <c r="F40" s="35">
        <v>1</v>
      </c>
      <c r="G40" s="35">
        <v>2</v>
      </c>
      <c r="H40" s="35">
        <v>6</v>
      </c>
      <c r="I40" s="35">
        <v>12</v>
      </c>
      <c r="J40" s="35">
        <v>12</v>
      </c>
      <c r="K40" s="35">
        <v>1</v>
      </c>
      <c r="L40" s="35">
        <v>6</v>
      </c>
      <c r="M40" s="35">
        <v>4</v>
      </c>
      <c r="N40" s="35">
        <v>4</v>
      </c>
      <c r="O40" s="35">
        <v>0</v>
      </c>
      <c r="P40" s="35">
        <v>0</v>
      </c>
      <c r="AG40" s="33">
        <v>0</v>
      </c>
    </row>
    <row r="41" spans="1:33" s="33" customFormat="1" ht="14.25" customHeight="1">
      <c r="A41" s="253"/>
      <c r="B41" s="41" t="s">
        <v>46</v>
      </c>
      <c r="C41" s="35">
        <v>97</v>
      </c>
      <c r="D41" s="35">
        <v>0</v>
      </c>
      <c r="E41" s="35">
        <v>0</v>
      </c>
      <c r="F41" s="35">
        <v>2</v>
      </c>
      <c r="G41" s="35">
        <v>1</v>
      </c>
      <c r="H41" s="35">
        <v>4</v>
      </c>
      <c r="I41" s="35">
        <v>18</v>
      </c>
      <c r="J41" s="35">
        <v>25</v>
      </c>
      <c r="K41" s="35">
        <v>5</v>
      </c>
      <c r="L41" s="35">
        <v>13</v>
      </c>
      <c r="M41" s="35">
        <v>18</v>
      </c>
      <c r="N41" s="35">
        <v>11</v>
      </c>
      <c r="O41" s="35">
        <v>0</v>
      </c>
      <c r="P41" s="35">
        <v>0</v>
      </c>
      <c r="AG41" s="33">
        <v>0</v>
      </c>
    </row>
    <row r="42" spans="1:33" s="33" customFormat="1" ht="14.25" customHeight="1">
      <c r="A42" s="253"/>
      <c r="B42" s="41" t="s">
        <v>47</v>
      </c>
      <c r="C42" s="35">
        <v>109</v>
      </c>
      <c r="D42" s="35">
        <v>0</v>
      </c>
      <c r="E42" s="35">
        <v>0</v>
      </c>
      <c r="F42" s="35">
        <v>3</v>
      </c>
      <c r="G42" s="35">
        <v>1</v>
      </c>
      <c r="H42" s="35">
        <v>8</v>
      </c>
      <c r="I42" s="35">
        <v>19</v>
      </c>
      <c r="J42" s="35">
        <v>27</v>
      </c>
      <c r="K42" s="35">
        <v>9</v>
      </c>
      <c r="L42" s="35">
        <v>11</v>
      </c>
      <c r="M42" s="35">
        <v>18</v>
      </c>
      <c r="N42" s="35">
        <v>13</v>
      </c>
      <c r="O42" s="35">
        <v>0</v>
      </c>
      <c r="P42" s="35">
        <v>0</v>
      </c>
      <c r="AG42" s="33">
        <v>0</v>
      </c>
    </row>
    <row r="43" spans="1:33" s="33" customFormat="1" ht="14.25" customHeight="1">
      <c r="A43" s="253" t="s">
        <v>15</v>
      </c>
      <c r="B43" s="41" t="s">
        <v>38</v>
      </c>
      <c r="C43" s="35">
        <v>7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7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AG43" s="33">
        <v>0</v>
      </c>
    </row>
    <row r="44" spans="1:33" s="33" customFormat="1" ht="14.25" customHeight="1">
      <c r="A44" s="253"/>
      <c r="B44" s="41" t="s">
        <v>45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AG44" s="33">
        <v>0</v>
      </c>
    </row>
    <row r="45" spans="1:33" s="33" customFormat="1" ht="14.25" customHeight="1">
      <c r="A45" s="253"/>
      <c r="B45" s="41" t="s">
        <v>46</v>
      </c>
      <c r="C45" s="35">
        <v>1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AG45" s="33">
        <v>0</v>
      </c>
    </row>
    <row r="46" spans="1:33" s="33" customFormat="1" ht="14.25" customHeight="1">
      <c r="A46" s="253"/>
      <c r="B46" s="41" t="s">
        <v>47</v>
      </c>
      <c r="C46" s="35">
        <v>6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6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AG46" s="33">
        <v>0</v>
      </c>
    </row>
    <row r="47" spans="1:33" s="33" customFormat="1" ht="14.25" customHeight="1">
      <c r="A47" s="254" t="s">
        <v>59</v>
      </c>
      <c r="B47" s="42" t="s">
        <v>38</v>
      </c>
      <c r="C47" s="36">
        <f aca="true" t="shared" si="8" ref="C47:P47">C43+C39</f>
        <v>261</v>
      </c>
      <c r="D47" s="36">
        <f t="shared" si="8"/>
        <v>0</v>
      </c>
      <c r="E47" s="36">
        <f t="shared" si="8"/>
        <v>0</v>
      </c>
      <c r="F47" s="36">
        <f t="shared" si="8"/>
        <v>6</v>
      </c>
      <c r="G47" s="36">
        <f t="shared" si="8"/>
        <v>4</v>
      </c>
      <c r="H47" s="36">
        <f t="shared" si="8"/>
        <v>18</v>
      </c>
      <c r="I47" s="36">
        <f t="shared" si="8"/>
        <v>56</v>
      </c>
      <c r="J47" s="36">
        <f t="shared" si="8"/>
        <v>64</v>
      </c>
      <c r="K47" s="36">
        <f t="shared" si="8"/>
        <v>15</v>
      </c>
      <c r="L47" s="36">
        <f t="shared" si="8"/>
        <v>30</v>
      </c>
      <c r="M47" s="36">
        <f t="shared" si="8"/>
        <v>40</v>
      </c>
      <c r="N47" s="36">
        <f t="shared" si="8"/>
        <v>28</v>
      </c>
      <c r="O47" s="36">
        <f t="shared" si="8"/>
        <v>0</v>
      </c>
      <c r="P47" s="36">
        <f t="shared" si="8"/>
        <v>0</v>
      </c>
      <c r="AG47" s="33">
        <v>0</v>
      </c>
    </row>
    <row r="48" spans="1:33" s="33" customFormat="1" ht="14.25" customHeight="1">
      <c r="A48" s="254"/>
      <c r="B48" s="42" t="s">
        <v>45</v>
      </c>
      <c r="C48" s="36">
        <f aca="true" t="shared" si="9" ref="C48:P48">C44+C40</f>
        <v>48</v>
      </c>
      <c r="D48" s="36">
        <f t="shared" si="9"/>
        <v>0</v>
      </c>
      <c r="E48" s="36">
        <f t="shared" si="9"/>
        <v>0</v>
      </c>
      <c r="F48" s="36">
        <f t="shared" si="9"/>
        <v>1</v>
      </c>
      <c r="G48" s="36">
        <f t="shared" si="9"/>
        <v>2</v>
      </c>
      <c r="H48" s="36">
        <f t="shared" si="9"/>
        <v>6</v>
      </c>
      <c r="I48" s="36">
        <f t="shared" si="9"/>
        <v>12</v>
      </c>
      <c r="J48" s="36">
        <f t="shared" si="9"/>
        <v>12</v>
      </c>
      <c r="K48" s="36">
        <f t="shared" si="9"/>
        <v>1</v>
      </c>
      <c r="L48" s="36">
        <f t="shared" si="9"/>
        <v>6</v>
      </c>
      <c r="M48" s="36">
        <f t="shared" si="9"/>
        <v>4</v>
      </c>
      <c r="N48" s="36">
        <f t="shared" si="9"/>
        <v>4</v>
      </c>
      <c r="O48" s="36">
        <f t="shared" si="9"/>
        <v>0</v>
      </c>
      <c r="P48" s="36">
        <f t="shared" si="9"/>
        <v>0</v>
      </c>
      <c r="AG48" s="33">
        <v>0</v>
      </c>
    </row>
    <row r="49" spans="1:33" s="33" customFormat="1" ht="14.25" customHeight="1">
      <c r="A49" s="254"/>
      <c r="B49" s="42" t="s">
        <v>46</v>
      </c>
      <c r="C49" s="36">
        <f aca="true" t="shared" si="10" ref="C49:P49">C45+C41</f>
        <v>98</v>
      </c>
      <c r="D49" s="36">
        <f t="shared" si="10"/>
        <v>0</v>
      </c>
      <c r="E49" s="36">
        <f t="shared" si="10"/>
        <v>0</v>
      </c>
      <c r="F49" s="36">
        <f t="shared" si="10"/>
        <v>2</v>
      </c>
      <c r="G49" s="36">
        <f t="shared" si="10"/>
        <v>1</v>
      </c>
      <c r="H49" s="36">
        <f t="shared" si="10"/>
        <v>4</v>
      </c>
      <c r="I49" s="36">
        <f t="shared" si="10"/>
        <v>19</v>
      </c>
      <c r="J49" s="36">
        <f t="shared" si="10"/>
        <v>25</v>
      </c>
      <c r="K49" s="36">
        <f t="shared" si="10"/>
        <v>5</v>
      </c>
      <c r="L49" s="36">
        <f t="shared" si="10"/>
        <v>13</v>
      </c>
      <c r="M49" s="36">
        <f t="shared" si="10"/>
        <v>18</v>
      </c>
      <c r="N49" s="36">
        <f t="shared" si="10"/>
        <v>11</v>
      </c>
      <c r="O49" s="36">
        <f t="shared" si="10"/>
        <v>0</v>
      </c>
      <c r="P49" s="36">
        <f t="shared" si="10"/>
        <v>0</v>
      </c>
      <c r="AG49" s="33">
        <v>0</v>
      </c>
    </row>
    <row r="50" spans="1:33" s="33" customFormat="1" ht="14.25" customHeight="1">
      <c r="A50" s="254"/>
      <c r="B50" s="42" t="s">
        <v>47</v>
      </c>
      <c r="C50" s="36">
        <f aca="true" t="shared" si="11" ref="C50:P50">C46+C42</f>
        <v>115</v>
      </c>
      <c r="D50" s="36">
        <f t="shared" si="11"/>
        <v>0</v>
      </c>
      <c r="E50" s="36">
        <f t="shared" si="11"/>
        <v>0</v>
      </c>
      <c r="F50" s="36">
        <f t="shared" si="11"/>
        <v>3</v>
      </c>
      <c r="G50" s="36">
        <f t="shared" si="11"/>
        <v>1</v>
      </c>
      <c r="H50" s="36">
        <f t="shared" si="11"/>
        <v>8</v>
      </c>
      <c r="I50" s="36">
        <f t="shared" si="11"/>
        <v>25</v>
      </c>
      <c r="J50" s="36">
        <f t="shared" si="11"/>
        <v>27</v>
      </c>
      <c r="K50" s="36">
        <f t="shared" si="11"/>
        <v>9</v>
      </c>
      <c r="L50" s="36">
        <f t="shared" si="11"/>
        <v>11</v>
      </c>
      <c r="M50" s="36">
        <f t="shared" si="11"/>
        <v>18</v>
      </c>
      <c r="N50" s="36">
        <f t="shared" si="11"/>
        <v>13</v>
      </c>
      <c r="O50" s="36">
        <f t="shared" si="11"/>
        <v>0</v>
      </c>
      <c r="P50" s="36">
        <f t="shared" si="11"/>
        <v>0</v>
      </c>
      <c r="AG50" s="33">
        <v>0</v>
      </c>
    </row>
    <row r="51" spans="1:16" s="33" customFormat="1" ht="14.25" customHeight="1">
      <c r="A51" s="255" t="s">
        <v>38</v>
      </c>
      <c r="B51" s="50" t="s">
        <v>38</v>
      </c>
      <c r="C51" s="51">
        <f aca="true" t="shared" si="12" ref="C51:P51">C47+C35+C23</f>
        <v>833650</v>
      </c>
      <c r="D51" s="51">
        <f t="shared" si="12"/>
        <v>0</v>
      </c>
      <c r="E51" s="51">
        <f t="shared" si="12"/>
        <v>2059</v>
      </c>
      <c r="F51" s="51">
        <f t="shared" si="12"/>
        <v>4385</v>
      </c>
      <c r="G51" s="51">
        <f t="shared" si="12"/>
        <v>44735</v>
      </c>
      <c r="H51" s="51">
        <f t="shared" si="12"/>
        <v>43655</v>
      </c>
      <c r="I51" s="51">
        <f t="shared" si="12"/>
        <v>41606</v>
      </c>
      <c r="J51" s="51">
        <f t="shared" si="12"/>
        <v>82534</v>
      </c>
      <c r="K51" s="51">
        <f t="shared" si="12"/>
        <v>99191</v>
      </c>
      <c r="L51" s="51">
        <f t="shared" si="12"/>
        <v>158000</v>
      </c>
      <c r="M51" s="51">
        <f t="shared" si="12"/>
        <v>191982</v>
      </c>
      <c r="N51" s="51">
        <f t="shared" si="12"/>
        <v>165503</v>
      </c>
      <c r="O51" s="51">
        <f t="shared" si="12"/>
        <v>0</v>
      </c>
      <c r="P51" s="51">
        <f t="shared" si="12"/>
        <v>0</v>
      </c>
    </row>
    <row r="52" spans="1:16" s="33" customFormat="1" ht="14.25" customHeight="1">
      <c r="A52" s="255"/>
      <c r="B52" s="50" t="s">
        <v>45</v>
      </c>
      <c r="C52" s="51">
        <f aca="true" t="shared" si="13" ref="C52:P52">C48+C36+C24</f>
        <v>214767</v>
      </c>
      <c r="D52" s="51">
        <f t="shared" si="13"/>
        <v>0</v>
      </c>
      <c r="E52" s="51">
        <f t="shared" si="13"/>
        <v>475</v>
      </c>
      <c r="F52" s="51">
        <f t="shared" si="13"/>
        <v>972</v>
      </c>
      <c r="G52" s="51">
        <f t="shared" si="13"/>
        <v>11697</v>
      </c>
      <c r="H52" s="51">
        <f t="shared" si="13"/>
        <v>10217</v>
      </c>
      <c r="I52" s="51">
        <f t="shared" si="13"/>
        <v>9382</v>
      </c>
      <c r="J52" s="51">
        <f t="shared" si="13"/>
        <v>18514</v>
      </c>
      <c r="K52" s="51">
        <f t="shared" si="13"/>
        <v>23211</v>
      </c>
      <c r="L52" s="51">
        <f t="shared" si="13"/>
        <v>40396</v>
      </c>
      <c r="M52" s="51">
        <f t="shared" si="13"/>
        <v>57015</v>
      </c>
      <c r="N52" s="51">
        <f t="shared" si="13"/>
        <v>42888</v>
      </c>
      <c r="O52" s="51">
        <f t="shared" si="13"/>
        <v>0</v>
      </c>
      <c r="P52" s="51">
        <f t="shared" si="13"/>
        <v>0</v>
      </c>
    </row>
    <row r="53" spans="1:16" s="33" customFormat="1" ht="14.25" customHeight="1">
      <c r="A53" s="255"/>
      <c r="B53" s="50" t="s">
        <v>46</v>
      </c>
      <c r="C53" s="51">
        <f aca="true" t="shared" si="14" ref="C53:P53">C49+C37+C25</f>
        <v>294975</v>
      </c>
      <c r="D53" s="51">
        <f t="shared" si="14"/>
        <v>0</v>
      </c>
      <c r="E53" s="51">
        <f t="shared" si="14"/>
        <v>763</v>
      </c>
      <c r="F53" s="51">
        <f t="shared" si="14"/>
        <v>1592</v>
      </c>
      <c r="G53" s="51">
        <f t="shared" si="14"/>
        <v>16053</v>
      </c>
      <c r="H53" s="51">
        <f t="shared" si="14"/>
        <v>15973</v>
      </c>
      <c r="I53" s="51">
        <f t="shared" si="14"/>
        <v>15362</v>
      </c>
      <c r="J53" s="51">
        <f t="shared" si="14"/>
        <v>30608</v>
      </c>
      <c r="K53" s="51">
        <f t="shared" si="14"/>
        <v>35971</v>
      </c>
      <c r="L53" s="51">
        <f t="shared" si="14"/>
        <v>55727</v>
      </c>
      <c r="M53" s="51">
        <f t="shared" si="14"/>
        <v>63901</v>
      </c>
      <c r="N53" s="51">
        <f t="shared" si="14"/>
        <v>59025</v>
      </c>
      <c r="O53" s="51">
        <f t="shared" si="14"/>
        <v>0</v>
      </c>
      <c r="P53" s="51">
        <f t="shared" si="14"/>
        <v>0</v>
      </c>
    </row>
    <row r="54" spans="1:16" s="33" customFormat="1" ht="14.25" customHeight="1">
      <c r="A54" s="255"/>
      <c r="B54" s="50" t="s">
        <v>47</v>
      </c>
      <c r="C54" s="51">
        <f aca="true" t="shared" si="15" ref="C54:P54">C50+C38+C26</f>
        <v>323908</v>
      </c>
      <c r="D54" s="51">
        <f t="shared" si="15"/>
        <v>0</v>
      </c>
      <c r="E54" s="51">
        <f t="shared" si="15"/>
        <v>821</v>
      </c>
      <c r="F54" s="51">
        <f t="shared" si="15"/>
        <v>1821</v>
      </c>
      <c r="G54" s="51">
        <f t="shared" si="15"/>
        <v>16985</v>
      </c>
      <c r="H54" s="51">
        <f t="shared" si="15"/>
        <v>17465</v>
      </c>
      <c r="I54" s="51">
        <f t="shared" si="15"/>
        <v>16862</v>
      </c>
      <c r="J54" s="51">
        <f t="shared" si="15"/>
        <v>33412</v>
      </c>
      <c r="K54" s="51">
        <f t="shared" si="15"/>
        <v>40009</v>
      </c>
      <c r="L54" s="51">
        <f t="shared" si="15"/>
        <v>61877</v>
      </c>
      <c r="M54" s="51">
        <f t="shared" si="15"/>
        <v>71066</v>
      </c>
      <c r="N54" s="51">
        <f t="shared" si="15"/>
        <v>63590</v>
      </c>
      <c r="O54" s="51">
        <f t="shared" si="15"/>
        <v>0</v>
      </c>
      <c r="P54" s="51">
        <f t="shared" si="15"/>
        <v>0</v>
      </c>
    </row>
    <row r="55" spans="1:33" s="33" customFormat="1" ht="14.25" customHeight="1">
      <c r="A55" s="251" t="s">
        <v>18</v>
      </c>
      <c r="B55" s="43" t="s">
        <v>38</v>
      </c>
      <c r="C55" s="37">
        <v>12161</v>
      </c>
      <c r="D55" s="37">
        <v>0</v>
      </c>
      <c r="E55" s="37">
        <v>22</v>
      </c>
      <c r="F55" s="37">
        <v>117</v>
      </c>
      <c r="G55" s="37">
        <v>2479</v>
      </c>
      <c r="H55" s="37">
        <v>2844</v>
      </c>
      <c r="I55" s="37">
        <v>1571</v>
      </c>
      <c r="J55" s="37">
        <v>1845</v>
      </c>
      <c r="K55" s="37">
        <v>1034</v>
      </c>
      <c r="L55" s="37">
        <v>651</v>
      </c>
      <c r="M55" s="37">
        <v>708</v>
      </c>
      <c r="N55" s="37">
        <v>890</v>
      </c>
      <c r="O55" s="37">
        <v>0</v>
      </c>
      <c r="P55" s="37">
        <v>0</v>
      </c>
      <c r="AG55" s="33">
        <v>0</v>
      </c>
    </row>
    <row r="56" spans="1:33" s="33" customFormat="1" ht="14.25" customHeight="1">
      <c r="A56" s="251"/>
      <c r="B56" s="43" t="s">
        <v>45</v>
      </c>
      <c r="C56" s="38">
        <v>2877</v>
      </c>
      <c r="D56" s="38">
        <v>0</v>
      </c>
      <c r="E56" s="38">
        <v>2</v>
      </c>
      <c r="F56" s="38">
        <v>22</v>
      </c>
      <c r="G56" s="38">
        <v>588</v>
      </c>
      <c r="H56" s="38">
        <v>700</v>
      </c>
      <c r="I56" s="38">
        <v>398</v>
      </c>
      <c r="J56" s="38">
        <v>364</v>
      </c>
      <c r="K56" s="38">
        <v>252</v>
      </c>
      <c r="L56" s="38">
        <v>162</v>
      </c>
      <c r="M56" s="38">
        <v>192</v>
      </c>
      <c r="N56" s="38">
        <v>197</v>
      </c>
      <c r="O56" s="38">
        <v>0</v>
      </c>
      <c r="P56" s="38">
        <v>0</v>
      </c>
      <c r="AG56" s="33">
        <v>0</v>
      </c>
    </row>
    <row r="57" spans="1:33" s="33" customFormat="1" ht="14.25" customHeight="1">
      <c r="A57" s="251"/>
      <c r="B57" s="44" t="s">
        <v>46</v>
      </c>
      <c r="C57" s="38">
        <v>4401</v>
      </c>
      <c r="D57" s="38">
        <v>0</v>
      </c>
      <c r="E57" s="38">
        <v>11</v>
      </c>
      <c r="F57" s="38">
        <v>41</v>
      </c>
      <c r="G57" s="38">
        <v>907</v>
      </c>
      <c r="H57" s="38">
        <v>1085</v>
      </c>
      <c r="I57" s="38">
        <v>563</v>
      </c>
      <c r="J57" s="38">
        <v>710</v>
      </c>
      <c r="K57" s="38">
        <v>362</v>
      </c>
      <c r="L57" s="38">
        <v>231</v>
      </c>
      <c r="M57" s="38">
        <v>219</v>
      </c>
      <c r="N57" s="38">
        <v>272</v>
      </c>
      <c r="O57" s="38">
        <v>0</v>
      </c>
      <c r="P57" s="38">
        <v>0</v>
      </c>
      <c r="AG57" s="33">
        <v>0</v>
      </c>
    </row>
    <row r="58" spans="1:33" s="33" customFormat="1" ht="14.25" customHeight="1">
      <c r="A58" s="251"/>
      <c r="B58" s="44" t="s">
        <v>47</v>
      </c>
      <c r="C58" s="38">
        <v>4883</v>
      </c>
      <c r="D58" s="38">
        <v>0</v>
      </c>
      <c r="E58" s="38">
        <v>9</v>
      </c>
      <c r="F58" s="38">
        <v>54</v>
      </c>
      <c r="G58" s="38">
        <v>984</v>
      </c>
      <c r="H58" s="38">
        <v>1059</v>
      </c>
      <c r="I58" s="38">
        <v>610</v>
      </c>
      <c r="J58" s="38">
        <v>771</v>
      </c>
      <c r="K58" s="38">
        <v>420</v>
      </c>
      <c r="L58" s="38">
        <v>258</v>
      </c>
      <c r="M58" s="38">
        <v>297</v>
      </c>
      <c r="N58" s="38">
        <v>421</v>
      </c>
      <c r="O58" s="38">
        <v>0</v>
      </c>
      <c r="P58" s="38">
        <v>0</v>
      </c>
      <c r="AG58" s="33">
        <v>0</v>
      </c>
    </row>
    <row r="59" spans="1:16" ht="14.25" customHeight="1">
      <c r="A59" s="252" t="s">
        <v>19</v>
      </c>
      <c r="B59" s="52" t="s">
        <v>38</v>
      </c>
      <c r="C59" s="53">
        <f aca="true" t="shared" si="16" ref="C59:P59">C51+C55</f>
        <v>845811</v>
      </c>
      <c r="D59" s="53">
        <f t="shared" si="16"/>
        <v>0</v>
      </c>
      <c r="E59" s="53">
        <f t="shared" si="16"/>
        <v>2081</v>
      </c>
      <c r="F59" s="53">
        <f t="shared" si="16"/>
        <v>4502</v>
      </c>
      <c r="G59" s="53">
        <f t="shared" si="16"/>
        <v>47214</v>
      </c>
      <c r="H59" s="53">
        <f t="shared" si="16"/>
        <v>46499</v>
      </c>
      <c r="I59" s="53">
        <f t="shared" si="16"/>
        <v>43177</v>
      </c>
      <c r="J59" s="53">
        <f t="shared" si="16"/>
        <v>84379</v>
      </c>
      <c r="K59" s="53">
        <f t="shared" si="16"/>
        <v>100225</v>
      </c>
      <c r="L59" s="53">
        <f t="shared" si="16"/>
        <v>158651</v>
      </c>
      <c r="M59" s="53">
        <f t="shared" si="16"/>
        <v>192690</v>
      </c>
      <c r="N59" s="53">
        <f t="shared" si="16"/>
        <v>166393</v>
      </c>
      <c r="O59" s="53">
        <f t="shared" si="16"/>
        <v>0</v>
      </c>
      <c r="P59" s="53">
        <f t="shared" si="16"/>
        <v>0</v>
      </c>
    </row>
    <row r="60" spans="1:16" ht="14.25" customHeight="1">
      <c r="A60" s="252"/>
      <c r="B60" s="52" t="s">
        <v>45</v>
      </c>
      <c r="C60" s="53">
        <f aca="true" t="shared" si="17" ref="C60:P60">C52+C56</f>
        <v>217644</v>
      </c>
      <c r="D60" s="53">
        <f t="shared" si="17"/>
        <v>0</v>
      </c>
      <c r="E60" s="53">
        <f t="shared" si="17"/>
        <v>477</v>
      </c>
      <c r="F60" s="53">
        <f t="shared" si="17"/>
        <v>994</v>
      </c>
      <c r="G60" s="53">
        <f t="shared" si="17"/>
        <v>12285</v>
      </c>
      <c r="H60" s="53">
        <f t="shared" si="17"/>
        <v>10917</v>
      </c>
      <c r="I60" s="53">
        <f t="shared" si="17"/>
        <v>9780</v>
      </c>
      <c r="J60" s="53">
        <f t="shared" si="17"/>
        <v>18878</v>
      </c>
      <c r="K60" s="53">
        <f t="shared" si="17"/>
        <v>23463</v>
      </c>
      <c r="L60" s="53">
        <f t="shared" si="17"/>
        <v>40558</v>
      </c>
      <c r="M60" s="53">
        <f t="shared" si="17"/>
        <v>57207</v>
      </c>
      <c r="N60" s="53">
        <f t="shared" si="17"/>
        <v>43085</v>
      </c>
      <c r="O60" s="53">
        <f t="shared" si="17"/>
        <v>0</v>
      </c>
      <c r="P60" s="53">
        <f t="shared" si="17"/>
        <v>0</v>
      </c>
    </row>
    <row r="61" spans="1:16" ht="14.25" customHeight="1">
      <c r="A61" s="252"/>
      <c r="B61" s="52" t="s">
        <v>46</v>
      </c>
      <c r="C61" s="53">
        <f aca="true" t="shared" si="18" ref="C61:P61">C53+C57</f>
        <v>299376</v>
      </c>
      <c r="D61" s="53">
        <f t="shared" si="18"/>
        <v>0</v>
      </c>
      <c r="E61" s="53">
        <f t="shared" si="18"/>
        <v>774</v>
      </c>
      <c r="F61" s="53">
        <f t="shared" si="18"/>
        <v>1633</v>
      </c>
      <c r="G61" s="53">
        <f t="shared" si="18"/>
        <v>16960</v>
      </c>
      <c r="H61" s="53">
        <f t="shared" si="18"/>
        <v>17058</v>
      </c>
      <c r="I61" s="53">
        <f t="shared" si="18"/>
        <v>15925</v>
      </c>
      <c r="J61" s="53">
        <f t="shared" si="18"/>
        <v>31318</v>
      </c>
      <c r="K61" s="53">
        <f t="shared" si="18"/>
        <v>36333</v>
      </c>
      <c r="L61" s="53">
        <f t="shared" si="18"/>
        <v>55958</v>
      </c>
      <c r="M61" s="53">
        <f t="shared" si="18"/>
        <v>64120</v>
      </c>
      <c r="N61" s="53">
        <f t="shared" si="18"/>
        <v>59297</v>
      </c>
      <c r="O61" s="53">
        <f t="shared" si="18"/>
        <v>0</v>
      </c>
      <c r="P61" s="53">
        <f t="shared" si="18"/>
        <v>0</v>
      </c>
    </row>
    <row r="62" spans="1:16" ht="14.25" customHeight="1">
      <c r="A62" s="252"/>
      <c r="B62" s="52" t="s">
        <v>47</v>
      </c>
      <c r="C62" s="53">
        <f aca="true" t="shared" si="19" ref="C62:P62">C54+C58</f>
        <v>328791</v>
      </c>
      <c r="D62" s="53">
        <f t="shared" si="19"/>
        <v>0</v>
      </c>
      <c r="E62" s="53">
        <f t="shared" si="19"/>
        <v>830</v>
      </c>
      <c r="F62" s="53">
        <f t="shared" si="19"/>
        <v>1875</v>
      </c>
      <c r="G62" s="53">
        <f t="shared" si="19"/>
        <v>17969</v>
      </c>
      <c r="H62" s="53">
        <f t="shared" si="19"/>
        <v>18524</v>
      </c>
      <c r="I62" s="53">
        <f t="shared" si="19"/>
        <v>17472</v>
      </c>
      <c r="J62" s="53">
        <f t="shared" si="19"/>
        <v>34183</v>
      </c>
      <c r="K62" s="53">
        <f t="shared" si="19"/>
        <v>40429</v>
      </c>
      <c r="L62" s="53">
        <f t="shared" si="19"/>
        <v>62135</v>
      </c>
      <c r="M62" s="53">
        <f t="shared" si="19"/>
        <v>71363</v>
      </c>
      <c r="N62" s="53">
        <f t="shared" si="19"/>
        <v>64011</v>
      </c>
      <c r="O62" s="53">
        <f t="shared" si="19"/>
        <v>0</v>
      </c>
      <c r="P62" s="53">
        <f t="shared" si="19"/>
        <v>0</v>
      </c>
    </row>
    <row r="64" spans="1:2" ht="12.75">
      <c r="A64" s="48">
        <v>2007</v>
      </c>
      <c r="B64" s="39" t="s">
        <v>49</v>
      </c>
    </row>
    <row r="65" spans="1:33" s="33" customFormat="1" ht="37.5" customHeight="1">
      <c r="A65" s="49" t="s">
        <v>1</v>
      </c>
      <c r="B65" s="40" t="s">
        <v>44</v>
      </c>
      <c r="C65" s="3" t="s">
        <v>37</v>
      </c>
      <c r="D65" s="16" t="s">
        <v>50</v>
      </c>
      <c r="E65" s="3">
        <v>2</v>
      </c>
      <c r="F65" s="3">
        <v>3</v>
      </c>
      <c r="G65" s="3">
        <v>4</v>
      </c>
      <c r="H65" s="3">
        <v>5</v>
      </c>
      <c r="I65" s="3">
        <v>13</v>
      </c>
      <c r="J65" s="3">
        <v>6</v>
      </c>
      <c r="K65" s="3">
        <v>7</v>
      </c>
      <c r="L65" s="3">
        <v>8</v>
      </c>
      <c r="M65" s="3">
        <v>9</v>
      </c>
      <c r="N65" s="16" t="s">
        <v>51</v>
      </c>
      <c r="O65" s="3">
        <v>11</v>
      </c>
      <c r="P65" s="3">
        <v>12</v>
      </c>
      <c r="AG65" s="33" t="s">
        <v>4</v>
      </c>
    </row>
    <row r="66" spans="1:33" s="33" customFormat="1" ht="14.25" customHeight="1">
      <c r="A66" s="253" t="s">
        <v>52</v>
      </c>
      <c r="B66" s="41" t="s">
        <v>38</v>
      </c>
      <c r="C66" s="35">
        <v>367227</v>
      </c>
      <c r="D66" s="35">
        <v>1582</v>
      </c>
      <c r="E66" s="35">
        <v>1609</v>
      </c>
      <c r="F66" s="35">
        <v>1868</v>
      </c>
      <c r="G66" s="35">
        <v>18575</v>
      </c>
      <c r="H66" s="35">
        <v>8737</v>
      </c>
      <c r="I66" s="35">
        <v>7393</v>
      </c>
      <c r="J66" s="35">
        <v>21821</v>
      </c>
      <c r="K66" s="35">
        <v>35367</v>
      </c>
      <c r="L66" s="35">
        <v>79135</v>
      </c>
      <c r="M66" s="35">
        <v>107969</v>
      </c>
      <c r="N66" s="35">
        <v>80947</v>
      </c>
      <c r="O66" s="35">
        <v>1500</v>
      </c>
      <c r="P66" s="35">
        <v>724</v>
      </c>
      <c r="AG66" s="33">
        <v>0</v>
      </c>
    </row>
    <row r="67" spans="1:33" s="33" customFormat="1" ht="14.25" customHeight="1">
      <c r="A67" s="253"/>
      <c r="B67" s="41" t="s">
        <v>45</v>
      </c>
      <c r="C67" s="35">
        <v>82369</v>
      </c>
      <c r="D67" s="35">
        <v>399</v>
      </c>
      <c r="E67" s="35">
        <v>466</v>
      </c>
      <c r="F67" s="35">
        <v>354</v>
      </c>
      <c r="G67" s="35">
        <v>3953</v>
      </c>
      <c r="H67" s="35">
        <v>1690</v>
      </c>
      <c r="I67" s="35">
        <v>1374</v>
      </c>
      <c r="J67" s="35">
        <v>3882</v>
      </c>
      <c r="K67" s="35">
        <v>6699</v>
      </c>
      <c r="L67" s="35">
        <v>17107</v>
      </c>
      <c r="M67" s="35">
        <v>27864</v>
      </c>
      <c r="N67" s="35">
        <v>18235</v>
      </c>
      <c r="O67" s="35">
        <v>229</v>
      </c>
      <c r="P67" s="35">
        <v>117</v>
      </c>
      <c r="AG67" s="33">
        <v>0</v>
      </c>
    </row>
    <row r="68" spans="1:33" s="33" customFormat="1" ht="14.25" customHeight="1">
      <c r="A68" s="253"/>
      <c r="B68" s="41" t="s">
        <v>46</v>
      </c>
      <c r="C68" s="35">
        <v>136663</v>
      </c>
      <c r="D68" s="35">
        <v>574</v>
      </c>
      <c r="E68" s="35">
        <v>547</v>
      </c>
      <c r="F68" s="35">
        <v>700</v>
      </c>
      <c r="G68" s="35">
        <v>7220</v>
      </c>
      <c r="H68" s="35">
        <v>3258</v>
      </c>
      <c r="I68" s="35">
        <v>2859</v>
      </c>
      <c r="J68" s="35">
        <v>8322</v>
      </c>
      <c r="K68" s="35">
        <v>13591</v>
      </c>
      <c r="L68" s="35">
        <v>29950</v>
      </c>
      <c r="M68" s="35">
        <v>38512</v>
      </c>
      <c r="N68" s="35">
        <v>30342</v>
      </c>
      <c r="O68" s="35">
        <v>505</v>
      </c>
      <c r="P68" s="35">
        <v>283</v>
      </c>
      <c r="AG68" s="33">
        <v>0</v>
      </c>
    </row>
    <row r="69" spans="1:33" s="33" customFormat="1" ht="14.25" customHeight="1">
      <c r="A69" s="253"/>
      <c r="B69" s="41" t="s">
        <v>47</v>
      </c>
      <c r="C69" s="35">
        <v>148195</v>
      </c>
      <c r="D69" s="35">
        <v>609</v>
      </c>
      <c r="E69" s="35">
        <v>596</v>
      </c>
      <c r="F69" s="35">
        <v>814</v>
      </c>
      <c r="G69" s="35">
        <v>7402</v>
      </c>
      <c r="H69" s="35">
        <v>3789</v>
      </c>
      <c r="I69" s="35">
        <v>3160</v>
      </c>
      <c r="J69" s="35">
        <v>9617</v>
      </c>
      <c r="K69" s="35">
        <v>15077</v>
      </c>
      <c r="L69" s="35">
        <v>32078</v>
      </c>
      <c r="M69" s="35">
        <v>41593</v>
      </c>
      <c r="N69" s="35">
        <v>32370</v>
      </c>
      <c r="O69" s="35">
        <v>766</v>
      </c>
      <c r="P69" s="35">
        <v>324</v>
      </c>
      <c r="AG69" s="33">
        <v>0</v>
      </c>
    </row>
    <row r="70" spans="1:33" s="33" customFormat="1" ht="14.25" customHeight="1">
      <c r="A70" s="253" t="s">
        <v>6</v>
      </c>
      <c r="B70" s="41" t="s">
        <v>38</v>
      </c>
      <c r="C70" s="35">
        <v>92559</v>
      </c>
      <c r="D70" s="35">
        <v>711</v>
      </c>
      <c r="E70" s="35">
        <v>371</v>
      </c>
      <c r="F70" s="35">
        <v>654</v>
      </c>
      <c r="G70" s="35">
        <v>5599</v>
      </c>
      <c r="H70" s="35">
        <v>3684</v>
      </c>
      <c r="I70" s="35">
        <v>2140</v>
      </c>
      <c r="J70" s="35">
        <v>3890</v>
      </c>
      <c r="K70" s="35">
        <v>10064</v>
      </c>
      <c r="L70" s="35">
        <v>16638</v>
      </c>
      <c r="M70" s="35">
        <v>26976</v>
      </c>
      <c r="N70" s="35">
        <v>20571</v>
      </c>
      <c r="O70" s="35">
        <v>1055</v>
      </c>
      <c r="P70" s="35">
        <v>206</v>
      </c>
      <c r="AG70" s="33">
        <v>0</v>
      </c>
    </row>
    <row r="71" spans="1:33" s="33" customFormat="1" ht="14.25" customHeight="1">
      <c r="A71" s="253"/>
      <c r="B71" s="41" t="s">
        <v>45</v>
      </c>
      <c r="C71" s="35">
        <v>18971</v>
      </c>
      <c r="D71" s="35">
        <v>155</v>
      </c>
      <c r="E71" s="35">
        <v>79</v>
      </c>
      <c r="F71" s="35">
        <v>105</v>
      </c>
      <c r="G71" s="35">
        <v>1100</v>
      </c>
      <c r="H71" s="35">
        <v>649</v>
      </c>
      <c r="I71" s="35">
        <v>375</v>
      </c>
      <c r="J71" s="35">
        <v>665</v>
      </c>
      <c r="K71" s="35">
        <v>1942</v>
      </c>
      <c r="L71" s="35">
        <v>3415</v>
      </c>
      <c r="M71" s="35">
        <v>6093</v>
      </c>
      <c r="N71" s="35">
        <v>4209</v>
      </c>
      <c r="O71" s="35">
        <v>156</v>
      </c>
      <c r="P71" s="35">
        <v>28</v>
      </c>
      <c r="AG71" s="33">
        <v>0</v>
      </c>
    </row>
    <row r="72" spans="1:33" s="33" customFormat="1" ht="14.25" customHeight="1">
      <c r="A72" s="253"/>
      <c r="B72" s="41" t="s">
        <v>46</v>
      </c>
      <c r="C72" s="35">
        <v>34736</v>
      </c>
      <c r="D72" s="35">
        <v>267</v>
      </c>
      <c r="E72" s="35">
        <v>137</v>
      </c>
      <c r="F72" s="35">
        <v>245</v>
      </c>
      <c r="G72" s="35">
        <v>2079</v>
      </c>
      <c r="H72" s="35">
        <v>1378</v>
      </c>
      <c r="I72" s="35">
        <v>828</v>
      </c>
      <c r="J72" s="35">
        <v>1442</v>
      </c>
      <c r="K72" s="35">
        <v>3819</v>
      </c>
      <c r="L72" s="35">
        <v>6228</v>
      </c>
      <c r="M72" s="35">
        <v>9887</v>
      </c>
      <c r="N72" s="35">
        <v>7970</v>
      </c>
      <c r="O72" s="35">
        <v>374</v>
      </c>
      <c r="P72" s="35">
        <v>82</v>
      </c>
      <c r="AG72" s="33">
        <v>0</v>
      </c>
    </row>
    <row r="73" spans="1:33" s="33" customFormat="1" ht="14.25" customHeight="1">
      <c r="A73" s="253"/>
      <c r="B73" s="41" t="s">
        <v>47</v>
      </c>
      <c r="C73" s="35">
        <v>38852</v>
      </c>
      <c r="D73" s="35">
        <v>289</v>
      </c>
      <c r="E73" s="35">
        <v>155</v>
      </c>
      <c r="F73" s="35">
        <v>304</v>
      </c>
      <c r="G73" s="35">
        <v>2420</v>
      </c>
      <c r="H73" s="35">
        <v>1657</v>
      </c>
      <c r="I73" s="35">
        <v>937</v>
      </c>
      <c r="J73" s="35">
        <v>1783</v>
      </c>
      <c r="K73" s="35">
        <v>4303</v>
      </c>
      <c r="L73" s="35">
        <v>6995</v>
      </c>
      <c r="M73" s="35">
        <v>10996</v>
      </c>
      <c r="N73" s="35">
        <v>8392</v>
      </c>
      <c r="O73" s="35">
        <v>525</v>
      </c>
      <c r="P73" s="35">
        <v>96</v>
      </c>
      <c r="AG73" s="33">
        <v>0</v>
      </c>
    </row>
    <row r="74" spans="1:33" s="33" customFormat="1" ht="14.25" customHeight="1">
      <c r="A74" s="253" t="s">
        <v>53</v>
      </c>
      <c r="B74" s="41" t="s">
        <v>38</v>
      </c>
      <c r="C74" s="35">
        <v>74687</v>
      </c>
      <c r="D74" s="35">
        <v>1851</v>
      </c>
      <c r="E74" s="35">
        <v>344</v>
      </c>
      <c r="F74" s="35">
        <v>665</v>
      </c>
      <c r="G74" s="35">
        <v>4215</v>
      </c>
      <c r="H74" s="35">
        <v>4093</v>
      </c>
      <c r="I74" s="35">
        <v>3445</v>
      </c>
      <c r="J74" s="35">
        <v>4722</v>
      </c>
      <c r="K74" s="35">
        <v>11203</v>
      </c>
      <c r="L74" s="35">
        <v>13924</v>
      </c>
      <c r="M74" s="35">
        <v>14849</v>
      </c>
      <c r="N74" s="35">
        <v>13946</v>
      </c>
      <c r="O74" s="35">
        <v>1253</v>
      </c>
      <c r="P74" s="35">
        <v>177</v>
      </c>
      <c r="AG74" s="33">
        <v>0</v>
      </c>
    </row>
    <row r="75" spans="1:33" s="33" customFormat="1" ht="14.25" customHeight="1">
      <c r="A75" s="253"/>
      <c r="B75" s="41" t="s">
        <v>45</v>
      </c>
      <c r="C75" s="35">
        <v>13893</v>
      </c>
      <c r="D75" s="35">
        <v>480</v>
      </c>
      <c r="E75" s="35">
        <v>79</v>
      </c>
      <c r="F75" s="35">
        <v>117</v>
      </c>
      <c r="G75" s="35">
        <v>732</v>
      </c>
      <c r="H75" s="35">
        <v>654</v>
      </c>
      <c r="I75" s="35">
        <v>553</v>
      </c>
      <c r="J75" s="35">
        <v>779</v>
      </c>
      <c r="K75" s="35">
        <v>1980</v>
      </c>
      <c r="L75" s="35">
        <v>2589</v>
      </c>
      <c r="M75" s="35">
        <v>3115</v>
      </c>
      <c r="N75" s="35">
        <v>2588</v>
      </c>
      <c r="O75" s="35">
        <v>207</v>
      </c>
      <c r="P75" s="35">
        <v>20</v>
      </c>
      <c r="AG75" s="33">
        <v>0</v>
      </c>
    </row>
    <row r="76" spans="1:33" s="33" customFormat="1" ht="14.25" customHeight="1">
      <c r="A76" s="253"/>
      <c r="B76" s="41" t="s">
        <v>46</v>
      </c>
      <c r="C76" s="35">
        <v>28253</v>
      </c>
      <c r="D76" s="35">
        <v>664</v>
      </c>
      <c r="E76" s="35">
        <v>136</v>
      </c>
      <c r="F76" s="35">
        <v>243</v>
      </c>
      <c r="G76" s="35">
        <v>1592</v>
      </c>
      <c r="H76" s="35">
        <v>1543</v>
      </c>
      <c r="I76" s="35">
        <v>1338</v>
      </c>
      <c r="J76" s="35">
        <v>1787</v>
      </c>
      <c r="K76" s="35">
        <v>4238</v>
      </c>
      <c r="L76" s="35">
        <v>5324</v>
      </c>
      <c r="M76" s="35">
        <v>5413</v>
      </c>
      <c r="N76" s="35">
        <v>5462</v>
      </c>
      <c r="O76" s="35">
        <v>443</v>
      </c>
      <c r="P76" s="35">
        <v>70</v>
      </c>
      <c r="AG76" s="33">
        <v>0</v>
      </c>
    </row>
    <row r="77" spans="1:33" s="33" customFormat="1" ht="14.25" customHeight="1">
      <c r="A77" s="253"/>
      <c r="B77" s="41" t="s">
        <v>47</v>
      </c>
      <c r="C77" s="35">
        <v>32541</v>
      </c>
      <c r="D77" s="35">
        <v>707</v>
      </c>
      <c r="E77" s="35">
        <v>129</v>
      </c>
      <c r="F77" s="35">
        <v>305</v>
      </c>
      <c r="G77" s="35">
        <v>1891</v>
      </c>
      <c r="H77" s="35">
        <v>1896</v>
      </c>
      <c r="I77" s="35">
        <v>1554</v>
      </c>
      <c r="J77" s="35">
        <v>2156</v>
      </c>
      <c r="K77" s="35">
        <v>4985</v>
      </c>
      <c r="L77" s="35">
        <v>6011</v>
      </c>
      <c r="M77" s="35">
        <v>6321</v>
      </c>
      <c r="N77" s="35">
        <v>5896</v>
      </c>
      <c r="O77" s="35">
        <v>603</v>
      </c>
      <c r="P77" s="35">
        <v>87</v>
      </c>
      <c r="AG77" s="33">
        <v>0</v>
      </c>
    </row>
    <row r="78" spans="1:33" s="33" customFormat="1" ht="14.25" customHeight="1">
      <c r="A78" s="253" t="s">
        <v>54</v>
      </c>
      <c r="B78" s="41" t="s">
        <v>38</v>
      </c>
      <c r="C78" s="35">
        <v>22657</v>
      </c>
      <c r="D78" s="35">
        <v>950</v>
      </c>
      <c r="E78" s="35">
        <v>62</v>
      </c>
      <c r="F78" s="35">
        <v>250</v>
      </c>
      <c r="G78" s="35">
        <v>1006</v>
      </c>
      <c r="H78" s="35">
        <v>2220</v>
      </c>
      <c r="I78" s="35">
        <v>1910</v>
      </c>
      <c r="J78" s="35">
        <v>2854</v>
      </c>
      <c r="K78" s="35">
        <v>4650</v>
      </c>
      <c r="L78" s="35">
        <v>3435</v>
      </c>
      <c r="M78" s="35">
        <v>2450</v>
      </c>
      <c r="N78" s="35">
        <v>2495</v>
      </c>
      <c r="O78" s="35">
        <v>323</v>
      </c>
      <c r="P78" s="35">
        <v>52</v>
      </c>
      <c r="AG78" s="33">
        <v>0</v>
      </c>
    </row>
    <row r="79" spans="1:33" s="33" customFormat="1" ht="14.25" customHeight="1">
      <c r="A79" s="253"/>
      <c r="B79" s="41" t="s">
        <v>45</v>
      </c>
      <c r="C79" s="35">
        <v>3879</v>
      </c>
      <c r="D79" s="35">
        <v>173</v>
      </c>
      <c r="E79" s="35">
        <v>6</v>
      </c>
      <c r="F79" s="35">
        <v>46</v>
      </c>
      <c r="G79" s="35">
        <v>167</v>
      </c>
      <c r="H79" s="35">
        <v>354</v>
      </c>
      <c r="I79" s="35">
        <v>277</v>
      </c>
      <c r="J79" s="35">
        <v>434</v>
      </c>
      <c r="K79" s="35">
        <v>841</v>
      </c>
      <c r="L79" s="35">
        <v>584</v>
      </c>
      <c r="M79" s="35">
        <v>477</v>
      </c>
      <c r="N79" s="35">
        <v>466</v>
      </c>
      <c r="O79" s="35">
        <v>45</v>
      </c>
      <c r="P79" s="35">
        <v>9</v>
      </c>
      <c r="AG79" s="33">
        <v>0</v>
      </c>
    </row>
    <row r="80" spans="1:33" s="33" customFormat="1" ht="14.25" customHeight="1">
      <c r="A80" s="253"/>
      <c r="B80" s="41" t="s">
        <v>46</v>
      </c>
      <c r="C80" s="35">
        <v>8673</v>
      </c>
      <c r="D80" s="35">
        <v>364</v>
      </c>
      <c r="E80" s="35">
        <v>29</v>
      </c>
      <c r="F80" s="35">
        <v>97</v>
      </c>
      <c r="G80" s="35">
        <v>383</v>
      </c>
      <c r="H80" s="35">
        <v>830</v>
      </c>
      <c r="I80" s="35">
        <v>772</v>
      </c>
      <c r="J80" s="35">
        <v>1070</v>
      </c>
      <c r="K80" s="35">
        <v>1777</v>
      </c>
      <c r="L80" s="35">
        <v>1345</v>
      </c>
      <c r="M80" s="35">
        <v>889</v>
      </c>
      <c r="N80" s="35">
        <v>990</v>
      </c>
      <c r="O80" s="35">
        <v>111</v>
      </c>
      <c r="P80" s="35">
        <v>16</v>
      </c>
      <c r="AG80" s="33">
        <v>0</v>
      </c>
    </row>
    <row r="81" spans="1:33" s="33" customFormat="1" ht="14.25" customHeight="1">
      <c r="A81" s="253"/>
      <c r="B81" s="41" t="s">
        <v>47</v>
      </c>
      <c r="C81" s="35">
        <v>10105</v>
      </c>
      <c r="D81" s="35">
        <v>413</v>
      </c>
      <c r="E81" s="35">
        <v>27</v>
      </c>
      <c r="F81" s="35">
        <v>107</v>
      </c>
      <c r="G81" s="35">
        <v>456</v>
      </c>
      <c r="H81" s="35">
        <v>1036</v>
      </c>
      <c r="I81" s="35">
        <v>861</v>
      </c>
      <c r="J81" s="35">
        <v>1350</v>
      </c>
      <c r="K81" s="35">
        <v>2032</v>
      </c>
      <c r="L81" s="35">
        <v>1506</v>
      </c>
      <c r="M81" s="35">
        <v>1084</v>
      </c>
      <c r="N81" s="35">
        <v>1039</v>
      </c>
      <c r="O81" s="35">
        <v>167</v>
      </c>
      <c r="P81" s="35">
        <v>27</v>
      </c>
      <c r="AG81" s="33">
        <v>0</v>
      </c>
    </row>
    <row r="82" spans="1:33" s="33" customFormat="1" ht="14.25" customHeight="1">
      <c r="A82" s="253" t="s">
        <v>9</v>
      </c>
      <c r="B82" s="41" t="s">
        <v>38</v>
      </c>
      <c r="C82" s="35">
        <v>10574</v>
      </c>
      <c r="D82" s="35">
        <v>486</v>
      </c>
      <c r="E82" s="35">
        <v>14</v>
      </c>
      <c r="F82" s="35">
        <v>98</v>
      </c>
      <c r="G82" s="35">
        <v>482</v>
      </c>
      <c r="H82" s="35">
        <v>1236</v>
      </c>
      <c r="I82" s="35">
        <v>1110</v>
      </c>
      <c r="J82" s="35">
        <v>1777</v>
      </c>
      <c r="K82" s="35">
        <v>2201</v>
      </c>
      <c r="L82" s="35">
        <v>1403</v>
      </c>
      <c r="M82" s="35">
        <v>788</v>
      </c>
      <c r="N82" s="35">
        <v>780</v>
      </c>
      <c r="O82" s="35">
        <v>145</v>
      </c>
      <c r="P82" s="35">
        <v>54</v>
      </c>
      <c r="AG82" s="33">
        <v>0</v>
      </c>
    </row>
    <row r="83" spans="1:33" s="33" customFormat="1" ht="14.25" customHeight="1">
      <c r="A83" s="253"/>
      <c r="B83" s="41" t="s">
        <v>45</v>
      </c>
      <c r="C83" s="35">
        <v>1757</v>
      </c>
      <c r="D83" s="35">
        <v>90</v>
      </c>
      <c r="E83" s="35">
        <v>3</v>
      </c>
      <c r="F83" s="35">
        <v>21</v>
      </c>
      <c r="G83" s="35">
        <v>86</v>
      </c>
      <c r="H83" s="35">
        <v>179</v>
      </c>
      <c r="I83" s="35">
        <v>174</v>
      </c>
      <c r="J83" s="35">
        <v>273</v>
      </c>
      <c r="K83" s="35">
        <v>384</v>
      </c>
      <c r="L83" s="35">
        <v>272</v>
      </c>
      <c r="M83" s="35">
        <v>131</v>
      </c>
      <c r="N83" s="35">
        <v>118</v>
      </c>
      <c r="O83" s="35">
        <v>18</v>
      </c>
      <c r="P83" s="35">
        <v>8</v>
      </c>
      <c r="AG83" s="33">
        <v>0</v>
      </c>
    </row>
    <row r="84" spans="1:33" s="33" customFormat="1" ht="14.25" customHeight="1">
      <c r="A84" s="253"/>
      <c r="B84" s="41" t="s">
        <v>46</v>
      </c>
      <c r="C84" s="35">
        <v>4004</v>
      </c>
      <c r="D84" s="35">
        <v>175</v>
      </c>
      <c r="E84" s="35">
        <v>7</v>
      </c>
      <c r="F84" s="35">
        <v>40</v>
      </c>
      <c r="G84" s="35">
        <v>185</v>
      </c>
      <c r="H84" s="35">
        <v>495</v>
      </c>
      <c r="I84" s="35">
        <v>419</v>
      </c>
      <c r="J84" s="35">
        <v>655</v>
      </c>
      <c r="K84" s="35">
        <v>813</v>
      </c>
      <c r="L84" s="35">
        <v>536</v>
      </c>
      <c r="M84" s="35">
        <v>298</v>
      </c>
      <c r="N84" s="35">
        <v>318</v>
      </c>
      <c r="O84" s="35">
        <v>46</v>
      </c>
      <c r="P84" s="35">
        <v>17</v>
      </c>
      <c r="AG84" s="33">
        <v>0</v>
      </c>
    </row>
    <row r="85" spans="1:33" s="33" customFormat="1" ht="14.25" customHeight="1">
      <c r="A85" s="253"/>
      <c r="B85" s="41" t="s">
        <v>47</v>
      </c>
      <c r="C85" s="35">
        <v>4813</v>
      </c>
      <c r="D85" s="35">
        <v>221</v>
      </c>
      <c r="E85" s="35">
        <v>4</v>
      </c>
      <c r="F85" s="35">
        <v>37</v>
      </c>
      <c r="G85" s="35">
        <v>211</v>
      </c>
      <c r="H85" s="35">
        <v>562</v>
      </c>
      <c r="I85" s="35">
        <v>517</v>
      </c>
      <c r="J85" s="35">
        <v>849</v>
      </c>
      <c r="K85" s="35">
        <v>1004</v>
      </c>
      <c r="L85" s="35">
        <v>595</v>
      </c>
      <c r="M85" s="35">
        <v>359</v>
      </c>
      <c r="N85" s="35">
        <v>344</v>
      </c>
      <c r="O85" s="35">
        <v>81</v>
      </c>
      <c r="P85" s="35">
        <v>29</v>
      </c>
      <c r="AG85" s="33">
        <v>0</v>
      </c>
    </row>
    <row r="86" spans="1:33" s="33" customFormat="1" ht="14.25" customHeight="1">
      <c r="A86" s="254" t="s">
        <v>55</v>
      </c>
      <c r="B86" s="42" t="s">
        <v>38</v>
      </c>
      <c r="C86" s="36">
        <v>567704</v>
      </c>
      <c r="D86" s="36">
        <v>5580</v>
      </c>
      <c r="E86" s="36">
        <v>2400</v>
      </c>
      <c r="F86" s="36">
        <v>3535</v>
      </c>
      <c r="G86" s="36">
        <v>29877</v>
      </c>
      <c r="H86" s="36">
        <v>19970</v>
      </c>
      <c r="I86" s="36">
        <v>15998</v>
      </c>
      <c r="J86" s="36">
        <v>35064</v>
      </c>
      <c r="K86" s="36">
        <v>63485</v>
      </c>
      <c r="L86" s="36">
        <v>114535</v>
      </c>
      <c r="M86" s="36">
        <v>153032</v>
      </c>
      <c r="N86" s="36">
        <v>118739</v>
      </c>
      <c r="O86" s="36">
        <v>4276</v>
      </c>
      <c r="P86" s="36">
        <v>1213</v>
      </c>
      <c r="AG86" s="33">
        <v>0</v>
      </c>
    </row>
    <row r="87" spans="1:33" s="33" customFormat="1" ht="14.25" customHeight="1">
      <c r="A87" s="254"/>
      <c r="B87" s="42" t="s">
        <v>45</v>
      </c>
      <c r="C87" s="36">
        <v>120869</v>
      </c>
      <c r="D87" s="36">
        <v>1297</v>
      </c>
      <c r="E87" s="36">
        <v>633</v>
      </c>
      <c r="F87" s="36">
        <v>643</v>
      </c>
      <c r="G87" s="36">
        <v>6038</v>
      </c>
      <c r="H87" s="36">
        <v>3526</v>
      </c>
      <c r="I87" s="36">
        <v>2753</v>
      </c>
      <c r="J87" s="36">
        <v>6033</v>
      </c>
      <c r="K87" s="36">
        <v>11846</v>
      </c>
      <c r="L87" s="36">
        <v>23967</v>
      </c>
      <c r="M87" s="36">
        <v>37680</v>
      </c>
      <c r="N87" s="36">
        <v>25616</v>
      </c>
      <c r="O87" s="36">
        <v>655</v>
      </c>
      <c r="P87" s="36">
        <v>182</v>
      </c>
      <c r="AG87" s="33">
        <v>0</v>
      </c>
    </row>
    <row r="88" spans="1:33" s="33" customFormat="1" ht="14.25" customHeight="1">
      <c r="A88" s="254"/>
      <c r="B88" s="42" t="s">
        <v>46</v>
      </c>
      <c r="C88" s="36">
        <v>212329</v>
      </c>
      <c r="D88" s="36">
        <v>2044</v>
      </c>
      <c r="E88" s="36">
        <v>856</v>
      </c>
      <c r="F88" s="36">
        <v>1325</v>
      </c>
      <c r="G88" s="36">
        <v>11459</v>
      </c>
      <c r="H88" s="36">
        <v>7504</v>
      </c>
      <c r="I88" s="36">
        <v>6216</v>
      </c>
      <c r="J88" s="36">
        <v>13276</v>
      </c>
      <c r="K88" s="36">
        <v>24238</v>
      </c>
      <c r="L88" s="36">
        <v>43383</v>
      </c>
      <c r="M88" s="36">
        <v>54999</v>
      </c>
      <c r="N88" s="36">
        <v>45082</v>
      </c>
      <c r="O88" s="36">
        <v>1479</v>
      </c>
      <c r="P88" s="36">
        <v>468</v>
      </c>
      <c r="AG88" s="33">
        <v>0</v>
      </c>
    </row>
    <row r="89" spans="1:33" s="33" customFormat="1" ht="14.25" customHeight="1">
      <c r="A89" s="254"/>
      <c r="B89" s="42" t="s">
        <v>47</v>
      </c>
      <c r="C89" s="36">
        <v>234506</v>
      </c>
      <c r="D89" s="36">
        <v>2239</v>
      </c>
      <c r="E89" s="36">
        <v>911</v>
      </c>
      <c r="F89" s="36">
        <v>1567</v>
      </c>
      <c r="G89" s="36">
        <v>12380</v>
      </c>
      <c r="H89" s="36">
        <v>8940</v>
      </c>
      <c r="I89" s="36">
        <v>7029</v>
      </c>
      <c r="J89" s="36">
        <v>15755</v>
      </c>
      <c r="K89" s="36">
        <v>27401</v>
      </c>
      <c r="L89" s="36">
        <v>47185</v>
      </c>
      <c r="M89" s="36">
        <v>60353</v>
      </c>
      <c r="N89" s="36">
        <v>48041</v>
      </c>
      <c r="O89" s="36">
        <v>2142</v>
      </c>
      <c r="P89" s="36">
        <v>563</v>
      </c>
      <c r="AG89" s="33">
        <v>0</v>
      </c>
    </row>
    <row r="90" spans="1:33" s="33" customFormat="1" ht="14.25" customHeight="1">
      <c r="A90" s="253" t="s">
        <v>56</v>
      </c>
      <c r="B90" s="41" t="s">
        <v>38</v>
      </c>
      <c r="C90" s="35">
        <v>8059</v>
      </c>
      <c r="D90" s="35">
        <v>176</v>
      </c>
      <c r="E90" s="35">
        <v>0</v>
      </c>
      <c r="F90" s="35">
        <v>134</v>
      </c>
      <c r="G90" s="35">
        <v>270</v>
      </c>
      <c r="H90" s="35">
        <v>846</v>
      </c>
      <c r="I90" s="35">
        <v>777</v>
      </c>
      <c r="J90" s="35">
        <v>1258</v>
      </c>
      <c r="K90" s="35">
        <v>1238</v>
      </c>
      <c r="L90" s="35">
        <v>1054</v>
      </c>
      <c r="M90" s="35">
        <v>614</v>
      </c>
      <c r="N90" s="35">
        <v>1526</v>
      </c>
      <c r="O90" s="35">
        <v>71</v>
      </c>
      <c r="P90" s="35">
        <v>95</v>
      </c>
      <c r="AG90" s="33">
        <v>0</v>
      </c>
    </row>
    <row r="91" spans="1:33" s="33" customFormat="1" ht="14.25" customHeight="1">
      <c r="A91" s="253"/>
      <c r="B91" s="41" t="s">
        <v>45</v>
      </c>
      <c r="C91" s="35">
        <v>1384</v>
      </c>
      <c r="D91" s="35">
        <v>29</v>
      </c>
      <c r="E91" s="35">
        <v>0</v>
      </c>
      <c r="F91" s="35">
        <v>30</v>
      </c>
      <c r="G91" s="35">
        <v>43</v>
      </c>
      <c r="H91" s="35">
        <v>156</v>
      </c>
      <c r="I91" s="35">
        <v>127</v>
      </c>
      <c r="J91" s="35">
        <v>207</v>
      </c>
      <c r="K91" s="35">
        <v>197</v>
      </c>
      <c r="L91" s="35">
        <v>202</v>
      </c>
      <c r="M91" s="35">
        <v>101</v>
      </c>
      <c r="N91" s="35">
        <v>277</v>
      </c>
      <c r="O91" s="35">
        <v>4</v>
      </c>
      <c r="P91" s="35">
        <v>11</v>
      </c>
      <c r="AG91" s="33">
        <v>0</v>
      </c>
    </row>
    <row r="92" spans="1:33" s="33" customFormat="1" ht="14.25" customHeight="1">
      <c r="A92" s="253"/>
      <c r="B92" s="41" t="s">
        <v>46</v>
      </c>
      <c r="C92" s="35">
        <v>3094</v>
      </c>
      <c r="D92" s="35">
        <v>71</v>
      </c>
      <c r="E92" s="35">
        <v>0</v>
      </c>
      <c r="F92" s="35">
        <v>47</v>
      </c>
      <c r="G92" s="35">
        <v>103</v>
      </c>
      <c r="H92" s="35">
        <v>311</v>
      </c>
      <c r="I92" s="35">
        <v>305</v>
      </c>
      <c r="J92" s="35">
        <v>487</v>
      </c>
      <c r="K92" s="35">
        <v>475</v>
      </c>
      <c r="L92" s="35">
        <v>392</v>
      </c>
      <c r="M92" s="35">
        <v>238</v>
      </c>
      <c r="N92" s="35">
        <v>608</v>
      </c>
      <c r="O92" s="35">
        <v>24</v>
      </c>
      <c r="P92" s="35">
        <v>33</v>
      </c>
      <c r="AG92" s="33">
        <v>0</v>
      </c>
    </row>
    <row r="93" spans="1:33" s="33" customFormat="1" ht="14.25" customHeight="1">
      <c r="A93" s="253"/>
      <c r="B93" s="41" t="s">
        <v>47</v>
      </c>
      <c r="C93" s="35">
        <v>3581</v>
      </c>
      <c r="D93" s="35">
        <v>76</v>
      </c>
      <c r="E93" s="35">
        <v>0</v>
      </c>
      <c r="F93" s="35">
        <v>57</v>
      </c>
      <c r="G93" s="35">
        <v>124</v>
      </c>
      <c r="H93" s="35">
        <v>379</v>
      </c>
      <c r="I93" s="35">
        <v>345</v>
      </c>
      <c r="J93" s="35">
        <v>564</v>
      </c>
      <c r="K93" s="35">
        <v>566</v>
      </c>
      <c r="L93" s="35">
        <v>460</v>
      </c>
      <c r="M93" s="35">
        <v>275</v>
      </c>
      <c r="N93" s="35">
        <v>641</v>
      </c>
      <c r="O93" s="35">
        <v>43</v>
      </c>
      <c r="P93" s="35">
        <v>51</v>
      </c>
      <c r="AG93" s="33">
        <v>0</v>
      </c>
    </row>
    <row r="94" spans="1:33" s="33" customFormat="1" ht="14.25" customHeight="1">
      <c r="A94" s="253" t="s">
        <v>12</v>
      </c>
      <c r="B94" s="41" t="s">
        <v>38</v>
      </c>
      <c r="C94" s="35">
        <v>1399</v>
      </c>
      <c r="D94" s="35">
        <v>9</v>
      </c>
      <c r="E94" s="35">
        <v>0</v>
      </c>
      <c r="F94" s="35">
        <v>6</v>
      </c>
      <c r="G94" s="35">
        <v>12</v>
      </c>
      <c r="H94" s="35">
        <v>86</v>
      </c>
      <c r="I94" s="35">
        <v>106</v>
      </c>
      <c r="J94" s="35">
        <v>246</v>
      </c>
      <c r="K94" s="35">
        <v>109</v>
      </c>
      <c r="L94" s="35">
        <v>173</v>
      </c>
      <c r="M94" s="35">
        <v>226</v>
      </c>
      <c r="N94" s="35">
        <v>416</v>
      </c>
      <c r="O94" s="35">
        <v>2</v>
      </c>
      <c r="P94" s="35">
        <v>8</v>
      </c>
      <c r="AG94" s="33">
        <v>0</v>
      </c>
    </row>
    <row r="95" spans="1:33" s="33" customFormat="1" ht="14.25" customHeight="1">
      <c r="A95" s="253"/>
      <c r="B95" s="41" t="s">
        <v>45</v>
      </c>
      <c r="C95" s="35">
        <v>198</v>
      </c>
      <c r="D95" s="35">
        <v>1</v>
      </c>
      <c r="E95" s="35">
        <v>0</v>
      </c>
      <c r="F95" s="35">
        <v>2</v>
      </c>
      <c r="G95" s="35">
        <v>0</v>
      </c>
      <c r="H95" s="35">
        <v>9</v>
      </c>
      <c r="I95" s="35">
        <v>18</v>
      </c>
      <c r="J95" s="35">
        <v>41</v>
      </c>
      <c r="K95" s="35">
        <v>9</v>
      </c>
      <c r="L95" s="35">
        <v>34</v>
      </c>
      <c r="M95" s="35">
        <v>31</v>
      </c>
      <c r="N95" s="35">
        <v>52</v>
      </c>
      <c r="O95" s="35">
        <v>0</v>
      </c>
      <c r="P95" s="35">
        <v>1</v>
      </c>
      <c r="AG95" s="33">
        <v>0</v>
      </c>
    </row>
    <row r="96" spans="1:33" s="33" customFormat="1" ht="14.25" customHeight="1">
      <c r="A96" s="253"/>
      <c r="B96" s="41" t="s">
        <v>46</v>
      </c>
      <c r="C96" s="35">
        <v>571</v>
      </c>
      <c r="D96" s="35">
        <v>3</v>
      </c>
      <c r="E96" s="35">
        <v>0</v>
      </c>
      <c r="F96" s="35">
        <v>2</v>
      </c>
      <c r="G96" s="35">
        <v>4</v>
      </c>
      <c r="H96" s="35">
        <v>39</v>
      </c>
      <c r="I96" s="35">
        <v>43</v>
      </c>
      <c r="J96" s="35">
        <v>97</v>
      </c>
      <c r="K96" s="35">
        <v>46</v>
      </c>
      <c r="L96" s="35">
        <v>63</v>
      </c>
      <c r="M96" s="35">
        <v>90</v>
      </c>
      <c r="N96" s="35">
        <v>181</v>
      </c>
      <c r="O96" s="35">
        <v>0</v>
      </c>
      <c r="P96" s="35">
        <v>3</v>
      </c>
      <c r="AG96" s="33">
        <v>0</v>
      </c>
    </row>
    <row r="97" spans="1:33" s="33" customFormat="1" ht="14.25" customHeight="1">
      <c r="A97" s="253"/>
      <c r="B97" s="41" t="s">
        <v>47</v>
      </c>
      <c r="C97" s="35">
        <v>630</v>
      </c>
      <c r="D97" s="35">
        <v>5</v>
      </c>
      <c r="E97" s="35">
        <v>0</v>
      </c>
      <c r="F97" s="35">
        <v>2</v>
      </c>
      <c r="G97" s="35">
        <v>8</v>
      </c>
      <c r="H97" s="35">
        <v>38</v>
      </c>
      <c r="I97" s="35">
        <v>45</v>
      </c>
      <c r="J97" s="35">
        <v>108</v>
      </c>
      <c r="K97" s="35">
        <v>54</v>
      </c>
      <c r="L97" s="35">
        <v>76</v>
      </c>
      <c r="M97" s="35">
        <v>105</v>
      </c>
      <c r="N97" s="35">
        <v>183</v>
      </c>
      <c r="O97" s="35">
        <v>2</v>
      </c>
      <c r="P97" s="35">
        <v>4</v>
      </c>
      <c r="AG97" s="33">
        <v>0</v>
      </c>
    </row>
    <row r="98" spans="1:33" s="33" customFormat="1" ht="14.25" customHeight="1">
      <c r="A98" s="254" t="s">
        <v>57</v>
      </c>
      <c r="B98" s="42" t="s">
        <v>38</v>
      </c>
      <c r="C98" s="36">
        <v>9458</v>
      </c>
      <c r="D98" s="36">
        <v>185</v>
      </c>
      <c r="E98" s="36">
        <v>0</v>
      </c>
      <c r="F98" s="36">
        <v>140</v>
      </c>
      <c r="G98" s="36">
        <v>282</v>
      </c>
      <c r="H98" s="36">
        <v>932</v>
      </c>
      <c r="I98" s="36">
        <v>883</v>
      </c>
      <c r="J98" s="36">
        <v>1504</v>
      </c>
      <c r="K98" s="36">
        <v>1347</v>
      </c>
      <c r="L98" s="36">
        <v>1227</v>
      </c>
      <c r="M98" s="36">
        <v>840</v>
      </c>
      <c r="N98" s="36">
        <v>1942</v>
      </c>
      <c r="O98" s="36">
        <v>73</v>
      </c>
      <c r="P98" s="36">
        <v>103</v>
      </c>
      <c r="AG98" s="33">
        <v>0</v>
      </c>
    </row>
    <row r="99" spans="1:33" s="33" customFormat="1" ht="14.25" customHeight="1">
      <c r="A99" s="254"/>
      <c r="B99" s="42" t="s">
        <v>45</v>
      </c>
      <c r="C99" s="36">
        <v>1582</v>
      </c>
      <c r="D99" s="36">
        <v>30</v>
      </c>
      <c r="E99" s="36">
        <v>0</v>
      </c>
      <c r="F99" s="36">
        <v>32</v>
      </c>
      <c r="G99" s="36">
        <v>43</v>
      </c>
      <c r="H99" s="36">
        <v>165</v>
      </c>
      <c r="I99" s="36">
        <v>145</v>
      </c>
      <c r="J99" s="36">
        <v>248</v>
      </c>
      <c r="K99" s="36">
        <v>206</v>
      </c>
      <c r="L99" s="36">
        <v>236</v>
      </c>
      <c r="M99" s="36">
        <v>132</v>
      </c>
      <c r="N99" s="36">
        <v>329</v>
      </c>
      <c r="O99" s="36">
        <v>4</v>
      </c>
      <c r="P99" s="36">
        <v>12</v>
      </c>
      <c r="AG99" s="33">
        <v>0</v>
      </c>
    </row>
    <row r="100" spans="1:33" s="33" customFormat="1" ht="14.25" customHeight="1">
      <c r="A100" s="254"/>
      <c r="B100" s="42" t="s">
        <v>46</v>
      </c>
      <c r="C100" s="36">
        <v>3665</v>
      </c>
      <c r="D100" s="36">
        <v>74</v>
      </c>
      <c r="E100" s="36">
        <v>0</v>
      </c>
      <c r="F100" s="36">
        <v>49</v>
      </c>
      <c r="G100" s="36">
        <v>107</v>
      </c>
      <c r="H100" s="36">
        <v>350</v>
      </c>
      <c r="I100" s="36">
        <v>348</v>
      </c>
      <c r="J100" s="36">
        <v>584</v>
      </c>
      <c r="K100" s="36">
        <v>521</v>
      </c>
      <c r="L100" s="36">
        <v>455</v>
      </c>
      <c r="M100" s="36">
        <v>328</v>
      </c>
      <c r="N100" s="36">
        <v>789</v>
      </c>
      <c r="O100" s="36">
        <v>24</v>
      </c>
      <c r="P100" s="36">
        <v>36</v>
      </c>
      <c r="AG100" s="33">
        <v>0</v>
      </c>
    </row>
    <row r="101" spans="1:33" s="33" customFormat="1" ht="14.25" customHeight="1">
      <c r="A101" s="254"/>
      <c r="B101" s="42" t="s">
        <v>47</v>
      </c>
      <c r="C101" s="36">
        <v>4211</v>
      </c>
      <c r="D101" s="36">
        <v>81</v>
      </c>
      <c r="E101" s="36">
        <v>0</v>
      </c>
      <c r="F101" s="36">
        <v>59</v>
      </c>
      <c r="G101" s="36">
        <v>132</v>
      </c>
      <c r="H101" s="36">
        <v>417</v>
      </c>
      <c r="I101" s="36">
        <v>390</v>
      </c>
      <c r="J101" s="36">
        <v>672</v>
      </c>
      <c r="K101" s="36">
        <v>620</v>
      </c>
      <c r="L101" s="36">
        <v>536</v>
      </c>
      <c r="M101" s="36">
        <v>380</v>
      </c>
      <c r="N101" s="36">
        <v>824</v>
      </c>
      <c r="O101" s="36">
        <v>45</v>
      </c>
      <c r="P101" s="36">
        <v>55</v>
      </c>
      <c r="AG101" s="33">
        <v>0</v>
      </c>
    </row>
    <row r="102" spans="1:33" s="33" customFormat="1" ht="14.25" customHeight="1">
      <c r="A102" s="253" t="s">
        <v>58</v>
      </c>
      <c r="B102" s="41" t="s">
        <v>38</v>
      </c>
      <c r="C102" s="35">
        <v>231</v>
      </c>
      <c r="D102" s="35">
        <v>0</v>
      </c>
      <c r="E102" s="35">
        <v>0</v>
      </c>
      <c r="F102" s="35">
        <v>0</v>
      </c>
      <c r="G102" s="35">
        <v>25</v>
      </c>
      <c r="H102" s="35">
        <v>27</v>
      </c>
      <c r="I102" s="35">
        <v>22</v>
      </c>
      <c r="J102" s="35">
        <v>31</v>
      </c>
      <c r="K102" s="35">
        <v>29</v>
      </c>
      <c r="L102" s="35">
        <v>25</v>
      </c>
      <c r="M102" s="35">
        <v>30</v>
      </c>
      <c r="N102" s="35">
        <v>42</v>
      </c>
      <c r="O102" s="35">
        <v>0</v>
      </c>
      <c r="P102" s="35">
        <v>0</v>
      </c>
      <c r="AG102" s="33">
        <v>0</v>
      </c>
    </row>
    <row r="103" spans="1:33" s="33" customFormat="1" ht="14.25" customHeight="1">
      <c r="A103" s="253"/>
      <c r="B103" s="41" t="s">
        <v>45</v>
      </c>
      <c r="C103" s="35">
        <v>47</v>
      </c>
      <c r="D103" s="35">
        <v>0</v>
      </c>
      <c r="E103" s="35">
        <v>0</v>
      </c>
      <c r="F103" s="35">
        <v>0</v>
      </c>
      <c r="G103" s="35">
        <v>5</v>
      </c>
      <c r="H103" s="35">
        <v>8</v>
      </c>
      <c r="I103" s="35">
        <v>9</v>
      </c>
      <c r="J103" s="35">
        <v>7</v>
      </c>
      <c r="K103" s="35">
        <v>10</v>
      </c>
      <c r="L103" s="35">
        <v>2</v>
      </c>
      <c r="M103" s="35">
        <v>2</v>
      </c>
      <c r="N103" s="35">
        <v>4</v>
      </c>
      <c r="O103" s="35">
        <v>0</v>
      </c>
      <c r="P103" s="35">
        <v>0</v>
      </c>
      <c r="AG103" s="33">
        <v>0</v>
      </c>
    </row>
    <row r="104" spans="1:33" s="33" customFormat="1" ht="14.25" customHeight="1">
      <c r="A104" s="253"/>
      <c r="B104" s="41" t="s">
        <v>46</v>
      </c>
      <c r="C104" s="35">
        <v>76</v>
      </c>
      <c r="D104" s="35">
        <v>0</v>
      </c>
      <c r="E104" s="35">
        <v>0</v>
      </c>
      <c r="F104" s="35">
        <v>0</v>
      </c>
      <c r="G104" s="35">
        <v>12</v>
      </c>
      <c r="H104" s="35">
        <v>5</v>
      </c>
      <c r="I104" s="35">
        <v>6</v>
      </c>
      <c r="J104" s="35">
        <v>5</v>
      </c>
      <c r="K104" s="35">
        <v>7</v>
      </c>
      <c r="L104" s="35">
        <v>9</v>
      </c>
      <c r="M104" s="35">
        <v>12</v>
      </c>
      <c r="N104" s="35">
        <v>20</v>
      </c>
      <c r="O104" s="35">
        <v>0</v>
      </c>
      <c r="P104" s="35">
        <v>0</v>
      </c>
      <c r="AG104" s="33">
        <v>0</v>
      </c>
    </row>
    <row r="105" spans="1:33" s="33" customFormat="1" ht="14.25" customHeight="1">
      <c r="A105" s="253"/>
      <c r="B105" s="41" t="s">
        <v>47</v>
      </c>
      <c r="C105" s="35">
        <v>108</v>
      </c>
      <c r="D105" s="35">
        <v>0</v>
      </c>
      <c r="E105" s="35">
        <v>0</v>
      </c>
      <c r="F105" s="35">
        <v>0</v>
      </c>
      <c r="G105" s="35">
        <v>8</v>
      </c>
      <c r="H105" s="35">
        <v>14</v>
      </c>
      <c r="I105" s="35">
        <v>7</v>
      </c>
      <c r="J105" s="35">
        <v>19</v>
      </c>
      <c r="K105" s="35">
        <v>12</v>
      </c>
      <c r="L105" s="35">
        <v>14</v>
      </c>
      <c r="M105" s="35">
        <v>16</v>
      </c>
      <c r="N105" s="35">
        <v>18</v>
      </c>
      <c r="O105" s="35">
        <v>0</v>
      </c>
      <c r="P105" s="35">
        <v>0</v>
      </c>
      <c r="AG105" s="33">
        <v>0</v>
      </c>
    </row>
    <row r="106" spans="1:33" s="33" customFormat="1" ht="14.25" customHeight="1">
      <c r="A106" s="253" t="s">
        <v>15</v>
      </c>
      <c r="B106" s="41" t="s">
        <v>38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AG106" s="33">
        <v>0</v>
      </c>
    </row>
    <row r="107" spans="1:33" s="33" customFormat="1" ht="14.25" customHeight="1">
      <c r="A107" s="253"/>
      <c r="B107" s="41" t="s">
        <v>45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AG107" s="33">
        <v>0</v>
      </c>
    </row>
    <row r="108" spans="1:33" s="33" customFormat="1" ht="14.25" customHeight="1">
      <c r="A108" s="253"/>
      <c r="B108" s="41" t="s">
        <v>46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AG108" s="33">
        <v>0</v>
      </c>
    </row>
    <row r="109" spans="1:33" s="33" customFormat="1" ht="14.25" customHeight="1">
      <c r="A109" s="253"/>
      <c r="B109" s="41" t="s">
        <v>47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AG109" s="33">
        <v>0</v>
      </c>
    </row>
    <row r="110" spans="1:33" s="33" customFormat="1" ht="14.25" customHeight="1">
      <c r="A110" s="254" t="s">
        <v>59</v>
      </c>
      <c r="B110" s="42" t="s">
        <v>38</v>
      </c>
      <c r="C110" s="36">
        <v>231</v>
      </c>
      <c r="D110" s="36">
        <v>0</v>
      </c>
      <c r="E110" s="36">
        <v>0</v>
      </c>
      <c r="F110" s="36">
        <v>0</v>
      </c>
      <c r="G110" s="36">
        <v>25</v>
      </c>
      <c r="H110" s="36">
        <v>27</v>
      </c>
      <c r="I110" s="36">
        <v>22</v>
      </c>
      <c r="J110" s="36">
        <v>31</v>
      </c>
      <c r="K110" s="36">
        <v>29</v>
      </c>
      <c r="L110" s="36">
        <v>25</v>
      </c>
      <c r="M110" s="36">
        <v>30</v>
      </c>
      <c r="N110" s="36">
        <v>42</v>
      </c>
      <c r="O110" s="36">
        <v>0</v>
      </c>
      <c r="P110" s="36">
        <v>0</v>
      </c>
      <c r="AG110" s="33">
        <v>0</v>
      </c>
    </row>
    <row r="111" spans="1:33" s="33" customFormat="1" ht="14.25" customHeight="1">
      <c r="A111" s="254"/>
      <c r="B111" s="42" t="s">
        <v>45</v>
      </c>
      <c r="C111" s="36">
        <v>47</v>
      </c>
      <c r="D111" s="36">
        <v>0</v>
      </c>
      <c r="E111" s="36">
        <v>0</v>
      </c>
      <c r="F111" s="36">
        <v>0</v>
      </c>
      <c r="G111" s="36">
        <v>5</v>
      </c>
      <c r="H111" s="36">
        <v>8</v>
      </c>
      <c r="I111" s="36">
        <v>9</v>
      </c>
      <c r="J111" s="36">
        <v>7</v>
      </c>
      <c r="K111" s="36">
        <v>10</v>
      </c>
      <c r="L111" s="36">
        <v>2</v>
      </c>
      <c r="M111" s="36">
        <v>2</v>
      </c>
      <c r="N111" s="36">
        <v>4</v>
      </c>
      <c r="O111" s="36">
        <v>0</v>
      </c>
      <c r="P111" s="36">
        <v>0</v>
      </c>
      <c r="AG111" s="33">
        <v>0</v>
      </c>
    </row>
    <row r="112" spans="1:33" s="33" customFormat="1" ht="14.25" customHeight="1">
      <c r="A112" s="254"/>
      <c r="B112" s="42" t="s">
        <v>46</v>
      </c>
      <c r="C112" s="36">
        <v>76</v>
      </c>
      <c r="D112" s="36">
        <v>0</v>
      </c>
      <c r="E112" s="36">
        <v>0</v>
      </c>
      <c r="F112" s="36">
        <v>0</v>
      </c>
      <c r="G112" s="36">
        <v>12</v>
      </c>
      <c r="H112" s="36">
        <v>5</v>
      </c>
      <c r="I112" s="36">
        <v>6</v>
      </c>
      <c r="J112" s="36">
        <v>5</v>
      </c>
      <c r="K112" s="36">
        <v>7</v>
      </c>
      <c r="L112" s="36">
        <v>9</v>
      </c>
      <c r="M112" s="36">
        <v>12</v>
      </c>
      <c r="N112" s="36">
        <v>20</v>
      </c>
      <c r="O112" s="36">
        <v>0</v>
      </c>
      <c r="P112" s="36">
        <v>0</v>
      </c>
      <c r="AG112" s="33">
        <v>0</v>
      </c>
    </row>
    <row r="113" spans="1:33" s="33" customFormat="1" ht="14.25" customHeight="1">
      <c r="A113" s="254"/>
      <c r="B113" s="42" t="s">
        <v>47</v>
      </c>
      <c r="C113" s="36">
        <v>108</v>
      </c>
      <c r="D113" s="36">
        <v>0</v>
      </c>
      <c r="E113" s="36">
        <v>0</v>
      </c>
      <c r="F113" s="36">
        <v>0</v>
      </c>
      <c r="G113" s="36">
        <v>8</v>
      </c>
      <c r="H113" s="36">
        <v>14</v>
      </c>
      <c r="I113" s="36">
        <v>7</v>
      </c>
      <c r="J113" s="36">
        <v>19</v>
      </c>
      <c r="K113" s="36">
        <v>12</v>
      </c>
      <c r="L113" s="36">
        <v>14</v>
      </c>
      <c r="M113" s="36">
        <v>16</v>
      </c>
      <c r="N113" s="36">
        <v>18</v>
      </c>
      <c r="O113" s="36">
        <v>0</v>
      </c>
      <c r="P113" s="36">
        <v>0</v>
      </c>
      <c r="AG113" s="33">
        <v>0</v>
      </c>
    </row>
    <row r="114" spans="1:16" s="33" customFormat="1" ht="14.25" customHeight="1">
      <c r="A114" s="255" t="s">
        <v>38</v>
      </c>
      <c r="B114" s="50" t="s">
        <v>38</v>
      </c>
      <c r="C114" s="51">
        <v>577393</v>
      </c>
      <c r="D114" s="51">
        <v>5765</v>
      </c>
      <c r="E114" s="51">
        <v>2400</v>
      </c>
      <c r="F114" s="51">
        <v>3675</v>
      </c>
      <c r="G114" s="51">
        <v>30184</v>
      </c>
      <c r="H114" s="51">
        <v>20929</v>
      </c>
      <c r="I114" s="51">
        <v>16903</v>
      </c>
      <c r="J114" s="51">
        <v>36599</v>
      </c>
      <c r="K114" s="51">
        <v>64861</v>
      </c>
      <c r="L114" s="51">
        <v>115787</v>
      </c>
      <c r="M114" s="51">
        <v>153902</v>
      </c>
      <c r="N114" s="51">
        <v>120723</v>
      </c>
      <c r="O114" s="51">
        <v>4349</v>
      </c>
      <c r="P114" s="51">
        <v>1316</v>
      </c>
    </row>
    <row r="115" spans="1:16" s="33" customFormat="1" ht="14.25" customHeight="1">
      <c r="A115" s="255"/>
      <c r="B115" s="50" t="s">
        <v>45</v>
      </c>
      <c r="C115" s="51">
        <v>122498</v>
      </c>
      <c r="D115" s="51">
        <v>1327</v>
      </c>
      <c r="E115" s="51">
        <v>633</v>
      </c>
      <c r="F115" s="51">
        <v>675</v>
      </c>
      <c r="G115" s="51">
        <v>6086</v>
      </c>
      <c r="H115" s="51">
        <v>3699</v>
      </c>
      <c r="I115" s="51">
        <v>2907</v>
      </c>
      <c r="J115" s="51">
        <v>6288</v>
      </c>
      <c r="K115" s="51">
        <v>12062</v>
      </c>
      <c r="L115" s="51">
        <v>24205</v>
      </c>
      <c r="M115" s="51">
        <v>37814</v>
      </c>
      <c r="N115" s="51">
        <v>25949</v>
      </c>
      <c r="O115" s="51">
        <v>659</v>
      </c>
      <c r="P115" s="51">
        <v>194</v>
      </c>
    </row>
    <row r="116" spans="1:16" s="33" customFormat="1" ht="14.25" customHeight="1">
      <c r="A116" s="255"/>
      <c r="B116" s="50" t="s">
        <v>46</v>
      </c>
      <c r="C116" s="51">
        <v>216070</v>
      </c>
      <c r="D116" s="51">
        <v>2118</v>
      </c>
      <c r="E116" s="51">
        <v>856</v>
      </c>
      <c r="F116" s="51">
        <v>1374</v>
      </c>
      <c r="G116" s="51">
        <v>11578</v>
      </c>
      <c r="H116" s="51">
        <v>7859</v>
      </c>
      <c r="I116" s="51">
        <v>6570</v>
      </c>
      <c r="J116" s="51">
        <v>13865</v>
      </c>
      <c r="K116" s="51">
        <v>24766</v>
      </c>
      <c r="L116" s="51">
        <v>43847</v>
      </c>
      <c r="M116" s="51">
        <v>55339</v>
      </c>
      <c r="N116" s="51">
        <v>45891</v>
      </c>
      <c r="O116" s="51">
        <v>1503</v>
      </c>
      <c r="P116" s="51">
        <v>504</v>
      </c>
    </row>
    <row r="117" spans="1:16" s="33" customFormat="1" ht="14.25" customHeight="1">
      <c r="A117" s="255"/>
      <c r="B117" s="50" t="s">
        <v>47</v>
      </c>
      <c r="C117" s="51">
        <v>238825</v>
      </c>
      <c r="D117" s="51">
        <v>2320</v>
      </c>
      <c r="E117" s="51">
        <v>911</v>
      </c>
      <c r="F117" s="51">
        <v>1626</v>
      </c>
      <c r="G117" s="51">
        <v>12520</v>
      </c>
      <c r="H117" s="51">
        <v>9371</v>
      </c>
      <c r="I117" s="51">
        <v>7426</v>
      </c>
      <c r="J117" s="51">
        <v>16446</v>
      </c>
      <c r="K117" s="51">
        <v>28033</v>
      </c>
      <c r="L117" s="51">
        <v>47735</v>
      </c>
      <c r="M117" s="51">
        <v>60749</v>
      </c>
      <c r="N117" s="51">
        <v>48883</v>
      </c>
      <c r="O117" s="51">
        <v>2187</v>
      </c>
      <c r="P117" s="51">
        <v>618</v>
      </c>
    </row>
    <row r="118" spans="1:33" s="33" customFormat="1" ht="14.25" customHeight="1">
      <c r="A118" s="251" t="s">
        <v>18</v>
      </c>
      <c r="B118" s="43" t="s">
        <v>38</v>
      </c>
      <c r="C118" s="37">
        <f aca="true" t="shared" si="20" ref="C118:P118">C119+C120+C121</f>
        <v>14679</v>
      </c>
      <c r="D118" s="37">
        <f t="shared" si="20"/>
        <v>216</v>
      </c>
      <c r="E118" s="37">
        <f t="shared" si="20"/>
        <v>176</v>
      </c>
      <c r="F118" s="37">
        <f t="shared" si="20"/>
        <v>330</v>
      </c>
      <c r="G118" s="37">
        <f t="shared" si="20"/>
        <v>729</v>
      </c>
      <c r="H118" s="37">
        <f t="shared" si="20"/>
        <v>1545</v>
      </c>
      <c r="I118" s="37">
        <f t="shared" si="20"/>
        <v>1070</v>
      </c>
      <c r="J118" s="37">
        <f t="shared" si="20"/>
        <v>2441</v>
      </c>
      <c r="K118" s="37">
        <f t="shared" si="20"/>
        <v>3445</v>
      </c>
      <c r="L118" s="37">
        <f t="shared" si="20"/>
        <v>2470</v>
      </c>
      <c r="M118" s="37">
        <f t="shared" si="20"/>
        <v>604</v>
      </c>
      <c r="N118" s="37">
        <f t="shared" si="20"/>
        <v>1440</v>
      </c>
      <c r="O118" s="37">
        <f t="shared" si="20"/>
        <v>164</v>
      </c>
      <c r="P118" s="37">
        <f t="shared" si="20"/>
        <v>49</v>
      </c>
      <c r="AG118" s="33">
        <v>0</v>
      </c>
    </row>
    <row r="119" spans="1:33" s="33" customFormat="1" ht="14.25" customHeight="1">
      <c r="A119" s="251"/>
      <c r="B119" s="43" t="s">
        <v>45</v>
      </c>
      <c r="C119" s="38">
        <v>3185</v>
      </c>
      <c r="D119" s="38">
        <v>54</v>
      </c>
      <c r="E119" s="38">
        <v>56</v>
      </c>
      <c r="F119" s="38">
        <v>74</v>
      </c>
      <c r="G119" s="38">
        <v>143</v>
      </c>
      <c r="H119" s="38">
        <v>288</v>
      </c>
      <c r="I119" s="38">
        <v>232</v>
      </c>
      <c r="J119" s="38">
        <v>489</v>
      </c>
      <c r="K119" s="38">
        <v>700</v>
      </c>
      <c r="L119" s="38">
        <v>621</v>
      </c>
      <c r="M119" s="38">
        <v>139</v>
      </c>
      <c r="N119" s="38">
        <v>344</v>
      </c>
      <c r="O119" s="38">
        <v>34</v>
      </c>
      <c r="P119" s="38">
        <v>11</v>
      </c>
      <c r="AG119" s="33">
        <v>0</v>
      </c>
    </row>
    <row r="120" spans="1:33" s="33" customFormat="1" ht="14.25" customHeight="1">
      <c r="A120" s="251"/>
      <c r="B120" s="44" t="s">
        <v>46</v>
      </c>
      <c r="C120" s="38">
        <v>5225</v>
      </c>
      <c r="D120" s="38">
        <v>77</v>
      </c>
      <c r="E120" s="38">
        <v>61</v>
      </c>
      <c r="F120" s="38">
        <v>122</v>
      </c>
      <c r="G120" s="38">
        <v>295</v>
      </c>
      <c r="H120" s="38">
        <v>574</v>
      </c>
      <c r="I120" s="38">
        <v>393</v>
      </c>
      <c r="J120" s="38">
        <v>919</v>
      </c>
      <c r="K120" s="38">
        <v>1275</v>
      </c>
      <c r="L120" s="38">
        <v>826</v>
      </c>
      <c r="M120" s="38">
        <v>190</v>
      </c>
      <c r="N120" s="38">
        <v>453</v>
      </c>
      <c r="O120" s="38">
        <v>21</v>
      </c>
      <c r="P120" s="38">
        <v>19</v>
      </c>
      <c r="AG120" s="33">
        <v>0</v>
      </c>
    </row>
    <row r="121" spans="1:33" s="33" customFormat="1" ht="14.25" customHeight="1">
      <c r="A121" s="251"/>
      <c r="B121" s="44" t="s">
        <v>47</v>
      </c>
      <c r="C121" s="38">
        <v>6269</v>
      </c>
      <c r="D121" s="38">
        <v>85</v>
      </c>
      <c r="E121" s="38">
        <v>59</v>
      </c>
      <c r="F121" s="38">
        <v>134</v>
      </c>
      <c r="G121" s="38">
        <v>291</v>
      </c>
      <c r="H121" s="38">
        <v>683</v>
      </c>
      <c r="I121" s="38">
        <v>445</v>
      </c>
      <c r="J121" s="38">
        <v>1033</v>
      </c>
      <c r="K121" s="38">
        <v>1470</v>
      </c>
      <c r="L121" s="38">
        <v>1023</v>
      </c>
      <c r="M121" s="38">
        <v>275</v>
      </c>
      <c r="N121" s="38">
        <v>643</v>
      </c>
      <c r="O121" s="38">
        <v>109</v>
      </c>
      <c r="P121" s="38">
        <v>19</v>
      </c>
      <c r="AG121" s="33">
        <v>0</v>
      </c>
    </row>
    <row r="122" spans="1:16" ht="14.25" customHeight="1">
      <c r="A122" s="252" t="s">
        <v>19</v>
      </c>
      <c r="B122" s="52" t="s">
        <v>38</v>
      </c>
      <c r="C122" s="53">
        <f aca="true" t="shared" si="21" ref="C122:P122">C118+C114</f>
        <v>592072</v>
      </c>
      <c r="D122" s="53">
        <f t="shared" si="21"/>
        <v>5981</v>
      </c>
      <c r="E122" s="53">
        <f t="shared" si="21"/>
        <v>2576</v>
      </c>
      <c r="F122" s="53">
        <f t="shared" si="21"/>
        <v>4005</v>
      </c>
      <c r="G122" s="53">
        <f t="shared" si="21"/>
        <v>30913</v>
      </c>
      <c r="H122" s="53">
        <f t="shared" si="21"/>
        <v>22474</v>
      </c>
      <c r="I122" s="53">
        <f t="shared" si="21"/>
        <v>17973</v>
      </c>
      <c r="J122" s="53">
        <f t="shared" si="21"/>
        <v>39040</v>
      </c>
      <c r="K122" s="53">
        <f t="shared" si="21"/>
        <v>68306</v>
      </c>
      <c r="L122" s="53">
        <f t="shared" si="21"/>
        <v>118257</v>
      </c>
      <c r="M122" s="53">
        <f t="shared" si="21"/>
        <v>154506</v>
      </c>
      <c r="N122" s="53">
        <f t="shared" si="21"/>
        <v>122163</v>
      </c>
      <c r="O122" s="53">
        <f t="shared" si="21"/>
        <v>4513</v>
      </c>
      <c r="P122" s="53">
        <f t="shared" si="21"/>
        <v>1365</v>
      </c>
    </row>
    <row r="123" spans="1:16" ht="14.25" customHeight="1">
      <c r="A123" s="252"/>
      <c r="B123" s="52" t="s">
        <v>45</v>
      </c>
      <c r="C123" s="53">
        <f aca="true" t="shared" si="22" ref="C123:P123">C119+C115</f>
        <v>125683</v>
      </c>
      <c r="D123" s="53">
        <f t="shared" si="22"/>
        <v>1381</v>
      </c>
      <c r="E123" s="53">
        <f t="shared" si="22"/>
        <v>689</v>
      </c>
      <c r="F123" s="53">
        <f t="shared" si="22"/>
        <v>749</v>
      </c>
      <c r="G123" s="53">
        <f t="shared" si="22"/>
        <v>6229</v>
      </c>
      <c r="H123" s="53">
        <f t="shared" si="22"/>
        <v>3987</v>
      </c>
      <c r="I123" s="53">
        <f t="shared" si="22"/>
        <v>3139</v>
      </c>
      <c r="J123" s="53">
        <f t="shared" si="22"/>
        <v>6777</v>
      </c>
      <c r="K123" s="53">
        <f t="shared" si="22"/>
        <v>12762</v>
      </c>
      <c r="L123" s="53">
        <f t="shared" si="22"/>
        <v>24826</v>
      </c>
      <c r="M123" s="53">
        <f t="shared" si="22"/>
        <v>37953</v>
      </c>
      <c r="N123" s="53">
        <f t="shared" si="22"/>
        <v>26293</v>
      </c>
      <c r="O123" s="53">
        <f t="shared" si="22"/>
        <v>693</v>
      </c>
      <c r="P123" s="53">
        <f t="shared" si="22"/>
        <v>205</v>
      </c>
    </row>
    <row r="124" spans="1:16" ht="14.25" customHeight="1">
      <c r="A124" s="252"/>
      <c r="B124" s="52" t="s">
        <v>46</v>
      </c>
      <c r="C124" s="53">
        <f aca="true" t="shared" si="23" ref="C124:P124">C120+C116</f>
        <v>221295</v>
      </c>
      <c r="D124" s="53">
        <f t="shared" si="23"/>
        <v>2195</v>
      </c>
      <c r="E124" s="53">
        <f t="shared" si="23"/>
        <v>917</v>
      </c>
      <c r="F124" s="53">
        <f t="shared" si="23"/>
        <v>1496</v>
      </c>
      <c r="G124" s="53">
        <f t="shared" si="23"/>
        <v>11873</v>
      </c>
      <c r="H124" s="53">
        <f t="shared" si="23"/>
        <v>8433</v>
      </c>
      <c r="I124" s="53">
        <f t="shared" si="23"/>
        <v>6963</v>
      </c>
      <c r="J124" s="53">
        <f t="shared" si="23"/>
        <v>14784</v>
      </c>
      <c r="K124" s="53">
        <f t="shared" si="23"/>
        <v>26041</v>
      </c>
      <c r="L124" s="53">
        <f t="shared" si="23"/>
        <v>44673</v>
      </c>
      <c r="M124" s="53">
        <f t="shared" si="23"/>
        <v>55529</v>
      </c>
      <c r="N124" s="53">
        <f t="shared" si="23"/>
        <v>46344</v>
      </c>
      <c r="O124" s="53">
        <f t="shared" si="23"/>
        <v>1524</v>
      </c>
      <c r="P124" s="53">
        <f t="shared" si="23"/>
        <v>523</v>
      </c>
    </row>
    <row r="125" spans="1:16" ht="14.25" customHeight="1">
      <c r="A125" s="252"/>
      <c r="B125" s="52" t="s">
        <v>47</v>
      </c>
      <c r="C125" s="53">
        <f aca="true" t="shared" si="24" ref="C125:P125">C121+C117</f>
        <v>245094</v>
      </c>
      <c r="D125" s="53">
        <f t="shared" si="24"/>
        <v>2405</v>
      </c>
      <c r="E125" s="53">
        <f t="shared" si="24"/>
        <v>970</v>
      </c>
      <c r="F125" s="53">
        <f t="shared" si="24"/>
        <v>1760</v>
      </c>
      <c r="G125" s="53">
        <f t="shared" si="24"/>
        <v>12811</v>
      </c>
      <c r="H125" s="53">
        <f t="shared" si="24"/>
        <v>10054</v>
      </c>
      <c r="I125" s="53">
        <f t="shared" si="24"/>
        <v>7871</v>
      </c>
      <c r="J125" s="53">
        <f t="shared" si="24"/>
        <v>17479</v>
      </c>
      <c r="K125" s="53">
        <f t="shared" si="24"/>
        <v>29503</v>
      </c>
      <c r="L125" s="53">
        <f t="shared" si="24"/>
        <v>48758</v>
      </c>
      <c r="M125" s="53">
        <f t="shared" si="24"/>
        <v>61024</v>
      </c>
      <c r="N125" s="53">
        <f t="shared" si="24"/>
        <v>49526</v>
      </c>
      <c r="O125" s="53">
        <f t="shared" si="24"/>
        <v>2296</v>
      </c>
      <c r="P125" s="53">
        <f t="shared" si="24"/>
        <v>637</v>
      </c>
    </row>
    <row r="127" spans="1:3" ht="12.75">
      <c r="A127" s="39" t="s">
        <v>40</v>
      </c>
      <c r="C127" s="39" t="s">
        <v>49</v>
      </c>
    </row>
    <row r="128" spans="1:33" s="33" customFormat="1" ht="24">
      <c r="A128" s="49" t="s">
        <v>1</v>
      </c>
      <c r="B128" s="40" t="s">
        <v>44</v>
      </c>
      <c r="C128" s="3" t="s">
        <v>37</v>
      </c>
      <c r="D128" s="16" t="s">
        <v>50</v>
      </c>
      <c r="E128" s="3">
        <v>2</v>
      </c>
      <c r="F128" s="3">
        <v>3</v>
      </c>
      <c r="G128" s="3">
        <v>4</v>
      </c>
      <c r="H128" s="3">
        <v>5</v>
      </c>
      <c r="I128" s="3">
        <v>13</v>
      </c>
      <c r="J128" s="3">
        <v>6</v>
      </c>
      <c r="K128" s="3">
        <v>7</v>
      </c>
      <c r="L128" s="3">
        <v>8</v>
      </c>
      <c r="M128" s="3">
        <v>9</v>
      </c>
      <c r="N128" s="16" t="s">
        <v>51</v>
      </c>
      <c r="O128" s="3">
        <v>11</v>
      </c>
      <c r="P128" s="3">
        <v>12</v>
      </c>
      <c r="AG128" s="33" t="s">
        <v>4</v>
      </c>
    </row>
    <row r="129" spans="1:33" s="33" customFormat="1" ht="14.25" customHeight="1">
      <c r="A129" s="253" t="s">
        <v>60</v>
      </c>
      <c r="B129" s="41" t="s">
        <v>38</v>
      </c>
      <c r="C129" s="54">
        <f aca="true" t="shared" si="25" ref="C129:C169">(C66-C3)/C3</f>
        <v>-0.3013703321100603</v>
      </c>
      <c r="D129" s="54"/>
      <c r="E129" s="54">
        <f aca="true" t="shared" si="26" ref="E129:N129">(E66-E3)/E3</f>
        <v>0.9338942307692307</v>
      </c>
      <c r="F129" s="54">
        <f t="shared" si="26"/>
        <v>-0.2668759811616955</v>
      </c>
      <c r="G129" s="54">
        <f t="shared" si="26"/>
        <v>-0.41878657029318817</v>
      </c>
      <c r="H129" s="54">
        <f t="shared" si="26"/>
        <v>-0.6595752970972141</v>
      </c>
      <c r="I129" s="54">
        <f t="shared" si="26"/>
        <v>-0.6298688294783218</v>
      </c>
      <c r="J129" s="54">
        <f t="shared" si="26"/>
        <v>-0.562380923731023</v>
      </c>
      <c r="K129" s="54">
        <f t="shared" si="26"/>
        <v>-0.3569519445808106</v>
      </c>
      <c r="L129" s="54">
        <f t="shared" si="26"/>
        <v>-0.21707428073924573</v>
      </c>
      <c r="M129" s="54">
        <f t="shared" si="26"/>
        <v>-0.2026747603645118</v>
      </c>
      <c r="N129" s="54">
        <f t="shared" si="26"/>
        <v>-0.21645742384496994</v>
      </c>
      <c r="O129" s="54"/>
      <c r="P129" s="54"/>
      <c r="AG129" s="33">
        <v>0</v>
      </c>
    </row>
    <row r="130" spans="1:33" s="33" customFormat="1" ht="14.25" customHeight="1">
      <c r="A130" s="253"/>
      <c r="B130" s="41" t="s">
        <v>45</v>
      </c>
      <c r="C130" s="54">
        <f t="shared" si="25"/>
        <v>-0.42519888346127005</v>
      </c>
      <c r="D130" s="54"/>
      <c r="E130" s="54">
        <f aca="true" t="shared" si="27" ref="E130:N130">(E67-E4)/E4</f>
        <v>1.2403846153846154</v>
      </c>
      <c r="F130" s="54">
        <f t="shared" si="27"/>
        <v>-0.39590443686006827</v>
      </c>
      <c r="G130" s="54">
        <f t="shared" si="27"/>
        <v>-0.542370919194258</v>
      </c>
      <c r="H130" s="54">
        <f t="shared" si="27"/>
        <v>-0.7300750678805302</v>
      </c>
      <c r="I130" s="54">
        <f t="shared" si="27"/>
        <v>-0.7067235859124866</v>
      </c>
      <c r="J130" s="54">
        <f t="shared" si="27"/>
        <v>-0.6630208333333333</v>
      </c>
      <c r="K130" s="54">
        <f t="shared" si="27"/>
        <v>-0.5009684147794994</v>
      </c>
      <c r="L130" s="54">
        <f t="shared" si="27"/>
        <v>-0.3629864084900391</v>
      </c>
      <c r="M130" s="54">
        <f t="shared" si="27"/>
        <v>-0.3445461174754769</v>
      </c>
      <c r="N130" s="54">
        <f t="shared" si="27"/>
        <v>-0.36267999440794074</v>
      </c>
      <c r="O130" s="54"/>
      <c r="P130" s="54"/>
      <c r="AG130" s="33">
        <v>0</v>
      </c>
    </row>
    <row r="131" spans="1:33" s="33" customFormat="1" ht="14.25" customHeight="1">
      <c r="A131" s="253"/>
      <c r="B131" s="41" t="s">
        <v>46</v>
      </c>
      <c r="C131" s="54">
        <f t="shared" si="25"/>
        <v>-0.2559318342679806</v>
      </c>
      <c r="D131" s="54"/>
      <c r="E131" s="54">
        <f aca="true" t="shared" si="28" ref="E131:N131">(E68-E5)/E5</f>
        <v>0.8052805280528053</v>
      </c>
      <c r="F131" s="54">
        <f t="shared" si="28"/>
        <v>-0.2537313432835821</v>
      </c>
      <c r="G131" s="54">
        <f t="shared" si="28"/>
        <v>-0.3733182883430258</v>
      </c>
      <c r="H131" s="54">
        <f t="shared" si="28"/>
        <v>-0.6506915406883242</v>
      </c>
      <c r="I131" s="54">
        <f t="shared" si="28"/>
        <v>-0.6096928327645051</v>
      </c>
      <c r="J131" s="54">
        <f t="shared" si="28"/>
        <v>-0.5488941890719862</v>
      </c>
      <c r="K131" s="54">
        <f t="shared" si="28"/>
        <v>-0.31676050673637646</v>
      </c>
      <c r="L131" s="54">
        <f t="shared" si="28"/>
        <v>-0.15462346166873658</v>
      </c>
      <c r="M131" s="54">
        <f t="shared" si="28"/>
        <v>-0.13092927742925486</v>
      </c>
      <c r="N131" s="54">
        <f t="shared" si="28"/>
        <v>-0.16122076629623486</v>
      </c>
      <c r="O131" s="54"/>
      <c r="P131" s="54"/>
      <c r="AG131" s="33">
        <v>0</v>
      </c>
    </row>
    <row r="132" spans="1:33" s="33" customFormat="1" ht="14.25" customHeight="1">
      <c r="A132" s="253"/>
      <c r="B132" s="41" t="s">
        <v>47</v>
      </c>
      <c r="C132" s="54">
        <f t="shared" si="25"/>
        <v>-0.25406077445399133</v>
      </c>
      <c r="D132" s="54"/>
      <c r="E132" s="54">
        <f aca="true" t="shared" si="29" ref="E132:N132">(E69-E6)/E6</f>
        <v>0.8566978193146417</v>
      </c>
      <c r="F132" s="54">
        <f t="shared" si="29"/>
        <v>-0.205078125</v>
      </c>
      <c r="G132" s="54">
        <f t="shared" si="29"/>
        <v>-0.37271186440677967</v>
      </c>
      <c r="H132" s="54">
        <f t="shared" si="29"/>
        <v>-0.6239952366775826</v>
      </c>
      <c r="I132" s="54">
        <f t="shared" si="29"/>
        <v>-0.6032144650929181</v>
      </c>
      <c r="J132" s="54">
        <f t="shared" si="29"/>
        <v>-0.5166122141241518</v>
      </c>
      <c r="K132" s="54">
        <f t="shared" si="29"/>
        <v>-0.30466263893372686</v>
      </c>
      <c r="L132" s="54">
        <f t="shared" si="29"/>
        <v>-0.17309823937308277</v>
      </c>
      <c r="M132" s="54">
        <f t="shared" si="29"/>
        <v>-0.14398320607544918</v>
      </c>
      <c r="N132" s="54">
        <f t="shared" si="29"/>
        <v>-0.15972276302468655</v>
      </c>
      <c r="O132" s="54"/>
      <c r="P132" s="54"/>
      <c r="AG132" s="33">
        <v>0</v>
      </c>
    </row>
    <row r="133" spans="1:33" s="33" customFormat="1" ht="14.25" customHeight="1">
      <c r="A133" s="253" t="s">
        <v>61</v>
      </c>
      <c r="B133" s="41" t="s">
        <v>38</v>
      </c>
      <c r="C133" s="54">
        <f t="shared" si="25"/>
        <v>-0.2894942888725129</v>
      </c>
      <c r="D133" s="54"/>
      <c r="E133" s="54">
        <f aca="true" t="shared" si="30" ref="E133:N133">(E70-E7)/E7</f>
        <v>-0.275390625</v>
      </c>
      <c r="F133" s="54">
        <f t="shared" si="30"/>
        <v>-0.1383399209486166</v>
      </c>
      <c r="G133" s="54">
        <f t="shared" si="30"/>
        <v>-0.0026718916993231207</v>
      </c>
      <c r="H133" s="54">
        <f t="shared" si="30"/>
        <v>-0.32724616508400295</v>
      </c>
      <c r="I133" s="54">
        <f t="shared" si="30"/>
        <v>-0.5489038785834739</v>
      </c>
      <c r="J133" s="54">
        <f t="shared" si="30"/>
        <v>-0.5322832752194301</v>
      </c>
      <c r="K133" s="54">
        <f t="shared" si="30"/>
        <v>-0.24364948143694573</v>
      </c>
      <c r="L133" s="54">
        <f t="shared" si="30"/>
        <v>-0.35253142390162273</v>
      </c>
      <c r="M133" s="54">
        <f t="shared" si="30"/>
        <v>-0.16521739130434782</v>
      </c>
      <c r="N133" s="54">
        <f t="shared" si="30"/>
        <v>-0.3865263032327329</v>
      </c>
      <c r="O133" s="54"/>
      <c r="P133" s="54"/>
      <c r="AG133" s="33">
        <v>0</v>
      </c>
    </row>
    <row r="134" spans="1:33" s="33" customFormat="1" ht="14.25" customHeight="1">
      <c r="A134" s="253"/>
      <c r="B134" s="41" t="s">
        <v>45</v>
      </c>
      <c r="C134" s="54">
        <f t="shared" si="25"/>
        <v>-0.40791485908679503</v>
      </c>
      <c r="D134" s="54"/>
      <c r="E134" s="54">
        <f aca="true" t="shared" si="31" ref="E134:N134">(E71-E8)/E8</f>
        <v>-0.33613445378151263</v>
      </c>
      <c r="F134" s="54">
        <f t="shared" si="31"/>
        <v>-0.3092105263157895</v>
      </c>
      <c r="G134" s="54">
        <f t="shared" si="31"/>
        <v>-0.23130677847658979</v>
      </c>
      <c r="H134" s="54">
        <f t="shared" si="31"/>
        <v>-0.47235772357723577</v>
      </c>
      <c r="I134" s="54">
        <f t="shared" si="31"/>
        <v>-0.6645796064400715</v>
      </c>
      <c r="J134" s="54">
        <f t="shared" si="31"/>
        <v>-0.6223736513344691</v>
      </c>
      <c r="K134" s="54">
        <f t="shared" si="31"/>
        <v>-0.36286089238845143</v>
      </c>
      <c r="L134" s="54">
        <f t="shared" si="31"/>
        <v>-0.46748791517230626</v>
      </c>
      <c r="M134" s="54">
        <f t="shared" si="31"/>
        <v>-0.2973128820205282</v>
      </c>
      <c r="N134" s="54">
        <f t="shared" si="31"/>
        <v>-0.48024203507038776</v>
      </c>
      <c r="O134" s="54"/>
      <c r="P134" s="54"/>
      <c r="AG134" s="33">
        <v>0</v>
      </c>
    </row>
    <row r="135" spans="1:33" s="33" customFormat="1" ht="14.25" customHeight="1">
      <c r="A135" s="253"/>
      <c r="B135" s="41" t="s">
        <v>46</v>
      </c>
      <c r="C135" s="54">
        <f t="shared" si="25"/>
        <v>-0.249211083733195</v>
      </c>
      <c r="D135" s="54"/>
      <c r="E135" s="54">
        <f aca="true" t="shared" si="32" ref="E135:N135">(E72-E9)/E9</f>
        <v>-0.31155778894472363</v>
      </c>
      <c r="F135" s="54">
        <f t="shared" si="32"/>
        <v>-0.125</v>
      </c>
      <c r="G135" s="54">
        <f t="shared" si="32"/>
        <v>0.07275541795665634</v>
      </c>
      <c r="H135" s="54">
        <f t="shared" si="32"/>
        <v>-0.3137450199203187</v>
      </c>
      <c r="I135" s="54">
        <f t="shared" si="32"/>
        <v>-0.5246842709529277</v>
      </c>
      <c r="J135" s="54">
        <f t="shared" si="32"/>
        <v>-0.53856</v>
      </c>
      <c r="K135" s="54">
        <f t="shared" si="32"/>
        <v>-0.20404335139641516</v>
      </c>
      <c r="L135" s="54">
        <f t="shared" si="32"/>
        <v>-0.3094578112872824</v>
      </c>
      <c r="M135" s="54">
        <f t="shared" si="32"/>
        <v>-0.1028130671506352</v>
      </c>
      <c r="N135" s="54">
        <f t="shared" si="32"/>
        <v>-0.3433303122682706</v>
      </c>
      <c r="O135" s="54"/>
      <c r="P135" s="54"/>
      <c r="AG135" s="33">
        <v>0</v>
      </c>
    </row>
    <row r="136" spans="1:33" s="33" customFormat="1" ht="14.25" customHeight="1">
      <c r="A136" s="253"/>
      <c r="B136" s="41" t="s">
        <v>47</v>
      </c>
      <c r="C136" s="54">
        <f t="shared" si="25"/>
        <v>-0.25234292312133166</v>
      </c>
      <c r="D136" s="54"/>
      <c r="E136" s="54">
        <f aca="true" t="shared" si="33" ref="E136:N136">(E73-E10)/E10</f>
        <v>-0.20103092783505155</v>
      </c>
      <c r="F136" s="54">
        <f t="shared" si="33"/>
        <v>-0.07033639143730887</v>
      </c>
      <c r="G136" s="54">
        <f t="shared" si="33"/>
        <v>0.0779510022271715</v>
      </c>
      <c r="H136" s="54">
        <f t="shared" si="33"/>
        <v>-0.25960679177837354</v>
      </c>
      <c r="I136" s="54">
        <f t="shared" si="33"/>
        <v>-0.5026539278131635</v>
      </c>
      <c r="J136" s="54">
        <f t="shared" si="33"/>
        <v>-0.4803264354415622</v>
      </c>
      <c r="K136" s="54">
        <f t="shared" si="33"/>
        <v>-0.2119047619047619</v>
      </c>
      <c r="L136" s="54">
        <f t="shared" si="33"/>
        <v>-0.3185582075012177</v>
      </c>
      <c r="M136" s="54">
        <f t="shared" si="33"/>
        <v>-0.12896070975918886</v>
      </c>
      <c r="N136" s="54">
        <f t="shared" si="33"/>
        <v>-0.3688801985410243</v>
      </c>
      <c r="O136" s="54"/>
      <c r="P136" s="54"/>
      <c r="AG136" s="33">
        <v>0</v>
      </c>
    </row>
    <row r="137" spans="1:33" s="33" customFormat="1" ht="14.25" customHeight="1">
      <c r="A137" s="253" t="s">
        <v>62</v>
      </c>
      <c r="B137" s="41" t="s">
        <v>38</v>
      </c>
      <c r="C137" s="54">
        <f t="shared" si="25"/>
        <v>-0.34678188163061824</v>
      </c>
      <c r="D137" s="54"/>
      <c r="E137" s="54">
        <f aca="true" t="shared" si="34" ref="E137:N137">(E74-E11)/E11</f>
        <v>-0.3975481611208406</v>
      </c>
      <c r="F137" s="54">
        <f t="shared" si="34"/>
        <v>0.057233704292527825</v>
      </c>
      <c r="G137" s="54">
        <f t="shared" si="34"/>
        <v>-0.11000844594594594</v>
      </c>
      <c r="H137" s="54">
        <f t="shared" si="34"/>
        <v>-0.3654263565891473</v>
      </c>
      <c r="I137" s="54">
        <f t="shared" si="34"/>
        <v>-0.5859872611464968</v>
      </c>
      <c r="J137" s="54">
        <f t="shared" si="34"/>
        <v>-0.6076769690927218</v>
      </c>
      <c r="K137" s="54">
        <f t="shared" si="34"/>
        <v>-0.4288845840130506</v>
      </c>
      <c r="L137" s="54">
        <f t="shared" si="34"/>
        <v>-0.37889196181639756</v>
      </c>
      <c r="M137" s="54">
        <f t="shared" si="34"/>
        <v>-0.20805333333333334</v>
      </c>
      <c r="N137" s="54">
        <f t="shared" si="34"/>
        <v>-0.32984142239308023</v>
      </c>
      <c r="O137" s="54"/>
      <c r="P137" s="54"/>
      <c r="AG137" s="33">
        <v>0</v>
      </c>
    </row>
    <row r="138" spans="1:33" s="33" customFormat="1" ht="14.25" customHeight="1">
      <c r="A138" s="253"/>
      <c r="B138" s="41" t="s">
        <v>45</v>
      </c>
      <c r="C138" s="54">
        <f t="shared" si="25"/>
        <v>-0.46575658527206304</v>
      </c>
      <c r="D138" s="54"/>
      <c r="E138" s="54">
        <f aca="true" t="shared" si="35" ref="E138:N138">(E75-E12)/E12</f>
        <v>-0.3247863247863248</v>
      </c>
      <c r="F138" s="54">
        <f t="shared" si="35"/>
        <v>-0.12030075187969924</v>
      </c>
      <c r="G138" s="54">
        <f t="shared" si="35"/>
        <v>-0.33089579524680074</v>
      </c>
      <c r="H138" s="54">
        <f t="shared" si="35"/>
        <v>-0.5397607318789585</v>
      </c>
      <c r="I138" s="54">
        <f t="shared" si="35"/>
        <v>-0.6907158836689038</v>
      </c>
      <c r="J138" s="54">
        <f t="shared" si="35"/>
        <v>-0.698295894655306</v>
      </c>
      <c r="K138" s="54">
        <f t="shared" si="35"/>
        <v>-0.5404966349501045</v>
      </c>
      <c r="L138" s="54">
        <f t="shared" si="35"/>
        <v>-0.5059160305343512</v>
      </c>
      <c r="M138" s="54">
        <f t="shared" si="35"/>
        <v>-0.33906216847018883</v>
      </c>
      <c r="N138" s="54">
        <f t="shared" si="35"/>
        <v>-0.4383680555555556</v>
      </c>
      <c r="O138" s="54"/>
      <c r="P138" s="54"/>
      <c r="AG138" s="33">
        <v>0</v>
      </c>
    </row>
    <row r="139" spans="1:33" s="33" customFormat="1" ht="14.25" customHeight="1">
      <c r="A139" s="253"/>
      <c r="B139" s="41" t="s">
        <v>46</v>
      </c>
      <c r="C139" s="54">
        <f t="shared" si="25"/>
        <v>-0.31840003859979255</v>
      </c>
      <c r="D139" s="54"/>
      <c r="E139" s="54">
        <f aca="true" t="shared" si="36" ref="E139:N139">(E76-E13)/E13</f>
        <v>-0.3492822966507177</v>
      </c>
      <c r="F139" s="54">
        <f t="shared" si="36"/>
        <v>0.125</v>
      </c>
      <c r="G139" s="54">
        <f t="shared" si="36"/>
        <v>-0.06407995296884186</v>
      </c>
      <c r="H139" s="54">
        <f t="shared" si="36"/>
        <v>-0.34256497656582874</v>
      </c>
      <c r="I139" s="54">
        <f t="shared" si="36"/>
        <v>-0.5685262818445662</v>
      </c>
      <c r="J139" s="54">
        <f t="shared" si="36"/>
        <v>-0.6004918399284597</v>
      </c>
      <c r="K139" s="54">
        <f t="shared" si="36"/>
        <v>-0.4084310441094361</v>
      </c>
      <c r="L139" s="54">
        <f t="shared" si="36"/>
        <v>-0.3350818034220057</v>
      </c>
      <c r="M139" s="54">
        <f t="shared" si="36"/>
        <v>-0.17181762545899631</v>
      </c>
      <c r="N139" s="54">
        <f t="shared" si="36"/>
        <v>-0.29037287254774585</v>
      </c>
      <c r="O139" s="54"/>
      <c r="P139" s="54"/>
      <c r="AG139" s="33">
        <v>0</v>
      </c>
    </row>
    <row r="140" spans="1:33" s="33" customFormat="1" ht="14.25" customHeight="1">
      <c r="A140" s="253"/>
      <c r="B140" s="41" t="s">
        <v>47</v>
      </c>
      <c r="C140" s="54">
        <f t="shared" si="25"/>
        <v>-0.3058808472515518</v>
      </c>
      <c r="D140" s="54"/>
      <c r="E140" s="54">
        <f aca="true" t="shared" si="37" ref="E140:N140">(E77-E14)/E14</f>
        <v>-0.47346938775510206</v>
      </c>
      <c r="F140" s="54">
        <f t="shared" si="37"/>
        <v>0.08928571428571429</v>
      </c>
      <c r="G140" s="54">
        <f t="shared" si="37"/>
        <v>-0.02575991756826378</v>
      </c>
      <c r="H140" s="54">
        <f t="shared" si="37"/>
        <v>-0.2930648769574944</v>
      </c>
      <c r="I140" s="54">
        <f t="shared" si="37"/>
        <v>-0.5472027972027972</v>
      </c>
      <c r="J140" s="54">
        <f t="shared" si="37"/>
        <v>-0.5671551897209396</v>
      </c>
      <c r="K140" s="54">
        <f t="shared" si="37"/>
        <v>-0.3878177575832003</v>
      </c>
      <c r="L140" s="54">
        <f t="shared" si="37"/>
        <v>-0.3445643877439756</v>
      </c>
      <c r="M140" s="54">
        <f t="shared" si="37"/>
        <v>-0.1573123583522197</v>
      </c>
      <c r="N140" s="54">
        <f t="shared" si="37"/>
        <v>-0.3067607289829512</v>
      </c>
      <c r="O140" s="54"/>
      <c r="P140" s="54"/>
      <c r="AG140" s="33">
        <v>0</v>
      </c>
    </row>
    <row r="141" spans="1:33" s="33" customFormat="1" ht="14.25" customHeight="1">
      <c r="A141" s="253" t="s">
        <v>63</v>
      </c>
      <c r="B141" s="41" t="s">
        <v>38</v>
      </c>
      <c r="C141" s="54">
        <f t="shared" si="25"/>
        <v>-0.3284825133372851</v>
      </c>
      <c r="D141" s="54"/>
      <c r="E141" s="54">
        <f aca="true" t="shared" si="38" ref="E141:N141">(E78-E15)/E15</f>
        <v>-0.4789915966386555</v>
      </c>
      <c r="F141" s="54">
        <f t="shared" si="38"/>
        <v>0.07758620689655173</v>
      </c>
      <c r="G141" s="54">
        <f t="shared" si="38"/>
        <v>-0.24869305451829724</v>
      </c>
      <c r="H141" s="54">
        <f t="shared" si="38"/>
        <v>-0.3086265960759888</v>
      </c>
      <c r="I141" s="54">
        <f t="shared" si="38"/>
        <v>-0.5726113224434997</v>
      </c>
      <c r="J141" s="54">
        <f t="shared" si="38"/>
        <v>-0.5481317289423686</v>
      </c>
      <c r="K141" s="54">
        <f t="shared" si="38"/>
        <v>-0.2749103383751754</v>
      </c>
      <c r="L141" s="54">
        <f t="shared" si="38"/>
        <v>-0.3834141087775983</v>
      </c>
      <c r="M141" s="54">
        <f t="shared" si="38"/>
        <v>-0.1299715909090909</v>
      </c>
      <c r="N141" s="54">
        <f t="shared" si="38"/>
        <v>-0.23325138291333744</v>
      </c>
      <c r="O141" s="54"/>
      <c r="P141" s="54"/>
      <c r="AG141" s="33">
        <v>0</v>
      </c>
    </row>
    <row r="142" spans="1:33" s="33" customFormat="1" ht="14.25" customHeight="1">
      <c r="A142" s="253"/>
      <c r="B142" s="41" t="s">
        <v>45</v>
      </c>
      <c r="C142" s="54">
        <f t="shared" si="25"/>
        <v>-0.476235484742101</v>
      </c>
      <c r="D142" s="54"/>
      <c r="E142" s="54">
        <f aca="true" t="shared" si="39" ref="E142:N142">(E79-E16)/E16</f>
        <v>-0.7272727272727273</v>
      </c>
      <c r="F142" s="54">
        <f t="shared" si="39"/>
        <v>-0.17857142857142858</v>
      </c>
      <c r="G142" s="54">
        <f t="shared" si="39"/>
        <v>-0.4630225080385852</v>
      </c>
      <c r="H142" s="54">
        <f t="shared" si="39"/>
        <v>-0.49356223175965663</v>
      </c>
      <c r="I142" s="54">
        <f t="shared" si="39"/>
        <v>-0.6995661605206074</v>
      </c>
      <c r="J142" s="54">
        <f t="shared" si="39"/>
        <v>-0.696078431372549</v>
      </c>
      <c r="K142" s="54">
        <f t="shared" si="39"/>
        <v>-0.40691114245416077</v>
      </c>
      <c r="L142" s="54">
        <f t="shared" si="39"/>
        <v>-0.5368754956383822</v>
      </c>
      <c r="M142" s="54">
        <f t="shared" si="39"/>
        <v>-0.2193126022913257</v>
      </c>
      <c r="N142" s="54">
        <f t="shared" si="39"/>
        <v>-0.31268436578171094</v>
      </c>
      <c r="O142" s="54"/>
      <c r="P142" s="54"/>
      <c r="AG142" s="33">
        <v>0</v>
      </c>
    </row>
    <row r="143" spans="1:33" s="33" customFormat="1" ht="14.25" customHeight="1">
      <c r="A143" s="253"/>
      <c r="B143" s="41" t="s">
        <v>46</v>
      </c>
      <c r="C143" s="54">
        <f t="shared" si="25"/>
        <v>-0.2941320094408725</v>
      </c>
      <c r="D143" s="54"/>
      <c r="E143" s="54">
        <f aca="true" t="shared" si="40" ref="E143:N143">(E80-E17)/E17</f>
        <v>-0.32558139534883723</v>
      </c>
      <c r="F143" s="54">
        <f t="shared" si="40"/>
        <v>0.15476190476190477</v>
      </c>
      <c r="G143" s="54">
        <f t="shared" si="40"/>
        <v>-0.17987152034261242</v>
      </c>
      <c r="H143" s="54">
        <f t="shared" si="40"/>
        <v>-0.304857621440536</v>
      </c>
      <c r="I143" s="54">
        <f t="shared" si="40"/>
        <v>-0.5385534967124925</v>
      </c>
      <c r="J143" s="54">
        <f t="shared" si="40"/>
        <v>-0.5341750108837614</v>
      </c>
      <c r="K143" s="54">
        <f t="shared" si="40"/>
        <v>-0.2287326388888889</v>
      </c>
      <c r="L143" s="54">
        <f t="shared" si="40"/>
        <v>-0.33547430830039526</v>
      </c>
      <c r="M143" s="54">
        <f t="shared" si="40"/>
        <v>-0.11805555555555555</v>
      </c>
      <c r="N143" s="54">
        <f t="shared" si="40"/>
        <v>-0.17015926236378875</v>
      </c>
      <c r="O143" s="54"/>
      <c r="P143" s="54"/>
      <c r="AG143" s="33">
        <v>0</v>
      </c>
    </row>
    <row r="144" spans="1:33" s="33" customFormat="1" ht="14.25" customHeight="1">
      <c r="A144" s="253"/>
      <c r="B144" s="41" t="s">
        <v>47</v>
      </c>
      <c r="C144" s="54">
        <f t="shared" si="25"/>
        <v>-0.2806293158681569</v>
      </c>
      <c r="D144" s="54"/>
      <c r="E144" s="54">
        <f aca="true" t="shared" si="41" ref="E144:N144">(E81-E18)/E18</f>
        <v>-0.5</v>
      </c>
      <c r="F144" s="54">
        <f t="shared" si="41"/>
        <v>0.16304347826086957</v>
      </c>
      <c r="G144" s="54">
        <f t="shared" si="41"/>
        <v>-0.18716577540106952</v>
      </c>
      <c r="H144" s="54">
        <f t="shared" si="41"/>
        <v>-0.21396054628224584</v>
      </c>
      <c r="I144" s="54">
        <f t="shared" si="41"/>
        <v>-0.540554962646745</v>
      </c>
      <c r="J144" s="54">
        <f t="shared" si="41"/>
        <v>-0.47896565032805866</v>
      </c>
      <c r="K144" s="54">
        <f t="shared" si="41"/>
        <v>-0.24489037532515792</v>
      </c>
      <c r="L144" s="54">
        <f t="shared" si="41"/>
        <v>-0.34120734908136485</v>
      </c>
      <c r="M144" s="54">
        <f t="shared" si="41"/>
        <v>-0.09440267335004177</v>
      </c>
      <c r="N144" s="54">
        <f t="shared" si="41"/>
        <v>-0.24873463485177152</v>
      </c>
      <c r="O144" s="54"/>
      <c r="P144" s="54"/>
      <c r="AG144" s="33">
        <v>0</v>
      </c>
    </row>
    <row r="145" spans="1:33" s="33" customFormat="1" ht="14.25" customHeight="1">
      <c r="A145" s="253" t="s">
        <v>64</v>
      </c>
      <c r="B145" s="41" t="s">
        <v>38</v>
      </c>
      <c r="C145" s="54">
        <f t="shared" si="25"/>
        <v>-0.3228306115914185</v>
      </c>
      <c r="D145" s="54"/>
      <c r="E145" s="54">
        <f aca="true" t="shared" si="42" ref="E145:N145">(E82-E19)/E19</f>
        <v>-0.3333333333333333</v>
      </c>
      <c r="F145" s="54">
        <f t="shared" si="42"/>
        <v>-0.010101010101010102</v>
      </c>
      <c r="G145" s="54">
        <f t="shared" si="42"/>
        <v>-0.32016925246826516</v>
      </c>
      <c r="H145" s="54">
        <f t="shared" si="42"/>
        <v>-0.29128440366972475</v>
      </c>
      <c r="I145" s="54">
        <f t="shared" si="42"/>
        <v>-0.4825174825174825</v>
      </c>
      <c r="J145" s="54">
        <f t="shared" si="42"/>
        <v>-0.4764289923394225</v>
      </c>
      <c r="K145" s="54">
        <f t="shared" si="42"/>
        <v>-0.2556645248562732</v>
      </c>
      <c r="L145" s="54">
        <f t="shared" si="42"/>
        <v>-0.18382780686445607</v>
      </c>
      <c r="M145" s="54">
        <f t="shared" si="42"/>
        <v>-0.37211155378486055</v>
      </c>
      <c r="N145" s="54">
        <f t="shared" si="42"/>
        <v>-0.5038167938931297</v>
      </c>
      <c r="O145" s="54"/>
      <c r="P145" s="54"/>
      <c r="AG145" s="33">
        <v>0</v>
      </c>
    </row>
    <row r="146" spans="1:33" s="33" customFormat="1" ht="14.25" customHeight="1">
      <c r="A146" s="253"/>
      <c r="B146" s="41" t="s">
        <v>45</v>
      </c>
      <c r="C146" s="54">
        <f t="shared" si="25"/>
        <v>-0.4545172306737038</v>
      </c>
      <c r="D146" s="54"/>
      <c r="E146" s="54">
        <f aca="true" t="shared" si="43" ref="E146:N146">(E83-E20)/E20</f>
        <v>-0.625</v>
      </c>
      <c r="F146" s="54">
        <f t="shared" si="43"/>
        <v>0.16666666666666666</v>
      </c>
      <c r="G146" s="54">
        <f t="shared" si="43"/>
        <v>-0.4027777777777778</v>
      </c>
      <c r="H146" s="54">
        <f t="shared" si="43"/>
        <v>-0.505524861878453</v>
      </c>
      <c r="I146" s="54">
        <f t="shared" si="43"/>
        <v>-0.6167400881057269</v>
      </c>
      <c r="J146" s="54">
        <f t="shared" si="43"/>
        <v>-0.6116642958748222</v>
      </c>
      <c r="K146" s="54">
        <f t="shared" si="43"/>
        <v>-0.3673805601317957</v>
      </c>
      <c r="L146" s="54">
        <f t="shared" si="43"/>
        <v>-0.20930232558139536</v>
      </c>
      <c r="M146" s="54">
        <f t="shared" si="43"/>
        <v>-0.45867768595041325</v>
      </c>
      <c r="N146" s="54">
        <f t="shared" si="43"/>
        <v>-0.6519174041297935</v>
      </c>
      <c r="O146" s="54"/>
      <c r="P146" s="54"/>
      <c r="AG146" s="33">
        <v>0</v>
      </c>
    </row>
    <row r="147" spans="1:33" s="33" customFormat="1" ht="14.25" customHeight="1">
      <c r="A147" s="253"/>
      <c r="B147" s="41" t="s">
        <v>46</v>
      </c>
      <c r="C147" s="54">
        <f t="shared" si="25"/>
        <v>-0.3157894736842105</v>
      </c>
      <c r="D147" s="54"/>
      <c r="E147" s="54">
        <f aca="true" t="shared" si="44" ref="E147:N147">(E84-E21)/E21</f>
        <v>-0.125</v>
      </c>
      <c r="F147" s="54">
        <f t="shared" si="44"/>
        <v>0.25</v>
      </c>
      <c r="G147" s="54">
        <f t="shared" si="44"/>
        <v>-0.3392857142857143</v>
      </c>
      <c r="H147" s="54">
        <f t="shared" si="44"/>
        <v>-0.2655786350148368</v>
      </c>
      <c r="I147" s="54">
        <f t="shared" si="44"/>
        <v>-0.4795031055900621</v>
      </c>
      <c r="J147" s="54">
        <f t="shared" si="44"/>
        <v>-0.4793322734499205</v>
      </c>
      <c r="K147" s="54">
        <f t="shared" si="44"/>
        <v>-0.25956284153005466</v>
      </c>
      <c r="L147" s="54">
        <f t="shared" si="44"/>
        <v>-0.1728395061728395</v>
      </c>
      <c r="M147" s="54">
        <f t="shared" si="44"/>
        <v>-0.35913978494623655</v>
      </c>
      <c r="N147" s="54">
        <f t="shared" si="44"/>
        <v>-0.4554794520547945</v>
      </c>
      <c r="O147" s="54"/>
      <c r="P147" s="54"/>
      <c r="AG147" s="33">
        <v>0</v>
      </c>
    </row>
    <row r="148" spans="1:33" s="33" customFormat="1" ht="14.25" customHeight="1">
      <c r="A148" s="253"/>
      <c r="B148" s="41" t="s">
        <v>47</v>
      </c>
      <c r="C148" s="54">
        <f t="shared" si="25"/>
        <v>-0.2642922653622745</v>
      </c>
      <c r="D148" s="54"/>
      <c r="E148" s="54">
        <f aca="true" t="shared" si="45" ref="E148:N148">(E85-E22)/E22</f>
        <v>-0.2</v>
      </c>
      <c r="F148" s="54">
        <f t="shared" si="45"/>
        <v>-0.24489795918367346</v>
      </c>
      <c r="G148" s="54">
        <f t="shared" si="45"/>
        <v>-0.2596491228070175</v>
      </c>
      <c r="H148" s="54">
        <f t="shared" si="45"/>
        <v>-0.2062146892655367</v>
      </c>
      <c r="I148" s="54">
        <f t="shared" si="45"/>
        <v>-0.4164785553047404</v>
      </c>
      <c r="J148" s="54">
        <f t="shared" si="45"/>
        <v>-0.40753663642707605</v>
      </c>
      <c r="K148" s="54">
        <f t="shared" si="45"/>
        <v>-0.19808306709265175</v>
      </c>
      <c r="L148" s="54">
        <f t="shared" si="45"/>
        <v>-0.1815680880330124</v>
      </c>
      <c r="M148" s="54">
        <f t="shared" si="45"/>
        <v>-0.3448905109489051</v>
      </c>
      <c r="N148" s="54">
        <f t="shared" si="45"/>
        <v>-0.4699537750385208</v>
      </c>
      <c r="O148" s="54"/>
      <c r="P148" s="54"/>
      <c r="AG148" s="33">
        <v>0</v>
      </c>
    </row>
    <row r="149" spans="1:33" s="33" customFormat="1" ht="14.25" customHeight="1">
      <c r="A149" s="254" t="s">
        <v>65</v>
      </c>
      <c r="B149" s="42" t="s">
        <v>38</v>
      </c>
      <c r="C149" s="55">
        <f t="shared" si="25"/>
        <v>-0.3073427012834262</v>
      </c>
      <c r="D149" s="55"/>
      <c r="E149" s="55">
        <f aca="true" t="shared" si="46" ref="E149:N149">(E86-E23)/E23</f>
        <v>0.1678832116788321</v>
      </c>
      <c r="F149" s="55">
        <f t="shared" si="46"/>
        <v>-0.1715490977267401</v>
      </c>
      <c r="G149" s="55">
        <f t="shared" si="46"/>
        <v>-0.3264422751764096</v>
      </c>
      <c r="H149" s="55">
        <f t="shared" si="46"/>
        <v>-0.5306256757391999</v>
      </c>
      <c r="I149" s="55">
        <f t="shared" si="46"/>
        <v>-0.5965500718735026</v>
      </c>
      <c r="J149" s="55">
        <f t="shared" si="46"/>
        <v>-0.5612941971323474</v>
      </c>
      <c r="K149" s="55">
        <f t="shared" si="46"/>
        <v>-0.34747304478317625</v>
      </c>
      <c r="L149" s="55">
        <f t="shared" si="46"/>
        <v>-0.26805810290067167</v>
      </c>
      <c r="M149" s="55">
        <f t="shared" si="46"/>
        <v>-0.19689320388349515</v>
      </c>
      <c r="N149" s="55">
        <f t="shared" si="46"/>
        <v>-0.26919502452654837</v>
      </c>
      <c r="O149" s="55"/>
      <c r="P149" s="55"/>
      <c r="AG149" s="33">
        <v>0</v>
      </c>
    </row>
    <row r="150" spans="1:33" s="33" customFormat="1" ht="14.25" customHeight="1">
      <c r="A150" s="254"/>
      <c r="B150" s="42" t="s">
        <v>45</v>
      </c>
      <c r="C150" s="55">
        <f t="shared" si="25"/>
        <v>-0.4297905865369646</v>
      </c>
      <c r="D150" s="55"/>
      <c r="E150" s="55">
        <f aca="true" t="shared" si="47" ref="E150:N150">(E87-E24)/E24</f>
        <v>0.33544303797468356</v>
      </c>
      <c r="F150" s="55">
        <f t="shared" si="47"/>
        <v>-0.31957671957671957</v>
      </c>
      <c r="G150" s="55">
        <f t="shared" si="47"/>
        <v>-0.4802892064038561</v>
      </c>
      <c r="H150" s="55">
        <f t="shared" si="47"/>
        <v>-0.6464454025869849</v>
      </c>
      <c r="I150" s="55">
        <f t="shared" si="47"/>
        <v>-0.6929853908776625</v>
      </c>
      <c r="J150" s="55">
        <f t="shared" si="47"/>
        <v>-0.6647215738579526</v>
      </c>
      <c r="K150" s="55">
        <f t="shared" si="47"/>
        <v>-0.48057528720512144</v>
      </c>
      <c r="L150" s="55">
        <f t="shared" si="47"/>
        <v>-0.402512901054521</v>
      </c>
      <c r="M150" s="55">
        <f t="shared" si="47"/>
        <v>-0.33601184182702476</v>
      </c>
      <c r="N150" s="55">
        <f t="shared" si="47"/>
        <v>-0.39492145978504783</v>
      </c>
      <c r="O150" s="55"/>
      <c r="P150" s="55"/>
      <c r="AG150" s="33">
        <v>0</v>
      </c>
    </row>
    <row r="151" spans="1:33" s="33" customFormat="1" ht="14.25" customHeight="1">
      <c r="A151" s="254"/>
      <c r="B151" s="42" t="s">
        <v>46</v>
      </c>
      <c r="C151" s="55">
        <f t="shared" si="25"/>
        <v>-0.26663235771571464</v>
      </c>
      <c r="D151" s="55"/>
      <c r="E151" s="55">
        <f aca="true" t="shared" si="48" ref="E151:N151">(E88-E25)/E25</f>
        <v>0.12335958005249344</v>
      </c>
      <c r="F151" s="55">
        <f t="shared" si="48"/>
        <v>-0.14516129032258066</v>
      </c>
      <c r="G151" s="55">
        <f t="shared" si="48"/>
        <v>-0.2796253221852015</v>
      </c>
      <c r="H151" s="55">
        <f t="shared" si="48"/>
        <v>-0.517427652733119</v>
      </c>
      <c r="I151" s="55">
        <f t="shared" si="48"/>
        <v>-0.5755837771405162</v>
      </c>
      <c r="J151" s="55">
        <f t="shared" si="48"/>
        <v>-0.5515016384581602</v>
      </c>
      <c r="K151" s="55">
        <f t="shared" si="48"/>
        <v>-0.3125141819832085</v>
      </c>
      <c r="L151" s="55">
        <f t="shared" si="48"/>
        <v>-0.21302107898269418</v>
      </c>
      <c r="M151" s="55">
        <f t="shared" si="48"/>
        <v>-0.13172726268095922</v>
      </c>
      <c r="N151" s="55">
        <f t="shared" si="48"/>
        <v>-0.21983213636756943</v>
      </c>
      <c r="O151" s="55"/>
      <c r="P151" s="55"/>
      <c r="AG151" s="33">
        <v>0</v>
      </c>
    </row>
    <row r="152" spans="1:33" s="33" customFormat="1" ht="14.25" customHeight="1">
      <c r="A152" s="254"/>
      <c r="B152" s="42" t="s">
        <v>47</v>
      </c>
      <c r="C152" s="55">
        <f t="shared" si="25"/>
        <v>-0.2628008450066645</v>
      </c>
      <c r="D152" s="55"/>
      <c r="E152" s="55">
        <f aca="true" t="shared" si="49" ref="E152:N152">(E89-E26)/E26</f>
        <v>0.11233211233211234</v>
      </c>
      <c r="F152" s="55">
        <f t="shared" si="49"/>
        <v>-0.11568848758465011</v>
      </c>
      <c r="G152" s="55">
        <f t="shared" si="49"/>
        <v>-0.2644961977186312</v>
      </c>
      <c r="H152" s="55">
        <f t="shared" si="49"/>
        <v>-0.4748281736474182</v>
      </c>
      <c r="I152" s="55">
        <f t="shared" si="49"/>
        <v>-0.561783042394015</v>
      </c>
      <c r="J152" s="55">
        <f t="shared" si="49"/>
        <v>-0.5126967925520398</v>
      </c>
      <c r="K152" s="55">
        <f t="shared" si="49"/>
        <v>-0.30151163679930665</v>
      </c>
      <c r="L152" s="55">
        <f t="shared" si="49"/>
        <v>-0.22953202050880114</v>
      </c>
      <c r="M152" s="55">
        <f t="shared" si="49"/>
        <v>-0.1434309314636881</v>
      </c>
      <c r="N152" s="55">
        <f t="shared" si="49"/>
        <v>-0.22958128197315458</v>
      </c>
      <c r="O152" s="55"/>
      <c r="P152" s="55"/>
      <c r="AG152" s="33">
        <v>0</v>
      </c>
    </row>
    <row r="153" spans="1:33" s="33" customFormat="1" ht="14.25" customHeight="1">
      <c r="A153" s="253" t="s">
        <v>66</v>
      </c>
      <c r="B153" s="41" t="s">
        <v>38</v>
      </c>
      <c r="C153" s="54">
        <f t="shared" si="25"/>
        <v>-0.31674438321322596</v>
      </c>
      <c r="D153" s="54"/>
      <c r="E153" s="54">
        <f aca="true" t="shared" si="50" ref="E153:N153">(E90-E27)/E27</f>
        <v>-1</v>
      </c>
      <c r="F153" s="54">
        <f t="shared" si="50"/>
        <v>0.24074074074074073</v>
      </c>
      <c r="G153" s="54">
        <f t="shared" si="50"/>
        <v>-0.21965317919075145</v>
      </c>
      <c r="H153" s="54">
        <f t="shared" si="50"/>
        <v>-0.07439824945295405</v>
      </c>
      <c r="I153" s="54">
        <f t="shared" si="50"/>
        <v>-0.5352870813397129</v>
      </c>
      <c r="J153" s="54">
        <f t="shared" si="50"/>
        <v>-0.39722089123143267</v>
      </c>
      <c r="K153" s="54">
        <f t="shared" si="50"/>
        <v>-0.2474164133738602</v>
      </c>
      <c r="L153" s="54">
        <f t="shared" si="50"/>
        <v>-0.1568</v>
      </c>
      <c r="M153" s="54">
        <f t="shared" si="50"/>
        <v>-0.45422222222222225</v>
      </c>
      <c r="N153" s="54">
        <f t="shared" si="50"/>
        <v>-0.4228441754916793</v>
      </c>
      <c r="O153" s="54"/>
      <c r="P153" s="54"/>
      <c r="AG153" s="33">
        <v>0</v>
      </c>
    </row>
    <row r="154" spans="1:33" s="33" customFormat="1" ht="14.25" customHeight="1">
      <c r="A154" s="253"/>
      <c r="B154" s="41" t="s">
        <v>45</v>
      </c>
      <c r="C154" s="54">
        <f t="shared" si="25"/>
        <v>-0.4143038510368176</v>
      </c>
      <c r="D154" s="54"/>
      <c r="E154" s="54">
        <f aca="true" t="shared" si="51" ref="E154:N154">(E91-E28)/E28</f>
        <v>-1</v>
      </c>
      <c r="F154" s="54">
        <f t="shared" si="51"/>
        <v>0.25</v>
      </c>
      <c r="G154" s="54">
        <f t="shared" si="51"/>
        <v>-0.4027777777777778</v>
      </c>
      <c r="H154" s="54">
        <f t="shared" si="51"/>
        <v>-0.20812182741116753</v>
      </c>
      <c r="I154" s="54">
        <f t="shared" si="51"/>
        <v>-0.6481994459833795</v>
      </c>
      <c r="J154" s="54">
        <f t="shared" si="51"/>
        <v>-0.4876237623762376</v>
      </c>
      <c r="K154" s="54">
        <f t="shared" si="51"/>
        <v>-0.4339080459770115</v>
      </c>
      <c r="L154" s="54">
        <f t="shared" si="51"/>
        <v>-0.13675213675213677</v>
      </c>
      <c r="M154" s="54">
        <f t="shared" si="51"/>
        <v>-0.5324074074074074</v>
      </c>
      <c r="N154" s="54">
        <f t="shared" si="51"/>
        <v>-0.4525691699604743</v>
      </c>
      <c r="O154" s="54"/>
      <c r="P154" s="54"/>
      <c r="AG154" s="33">
        <v>0</v>
      </c>
    </row>
    <row r="155" spans="1:33" s="33" customFormat="1" ht="14.25" customHeight="1">
      <c r="A155" s="253"/>
      <c r="B155" s="41" t="s">
        <v>46</v>
      </c>
      <c r="C155" s="54">
        <f t="shared" si="25"/>
        <v>-0.32014941771039335</v>
      </c>
      <c r="D155" s="54"/>
      <c r="E155" s="54">
        <f aca="true" t="shared" si="52" ref="E155:N155">(E92-E29)/E29</f>
        <v>-1</v>
      </c>
      <c r="F155" s="54">
        <f t="shared" si="52"/>
        <v>0.20512820512820512</v>
      </c>
      <c r="G155" s="54">
        <f t="shared" si="52"/>
        <v>-0.22556390977443608</v>
      </c>
      <c r="H155" s="54">
        <f t="shared" si="52"/>
        <v>-0.11647727272727272</v>
      </c>
      <c r="I155" s="54">
        <f t="shared" si="52"/>
        <v>-0.5008183306055647</v>
      </c>
      <c r="J155" s="54">
        <f t="shared" si="52"/>
        <v>-0.3957816377171216</v>
      </c>
      <c r="K155" s="54">
        <f t="shared" si="52"/>
        <v>-0.23263327948303716</v>
      </c>
      <c r="L155" s="54">
        <f t="shared" si="52"/>
        <v>-0.19175257731958764</v>
      </c>
      <c r="M155" s="54">
        <f t="shared" si="52"/>
        <v>-0.44779582366589327</v>
      </c>
      <c r="N155" s="54">
        <f t="shared" si="52"/>
        <v>-0.4338919925512104</v>
      </c>
      <c r="O155" s="54"/>
      <c r="P155" s="54"/>
      <c r="AG155" s="33">
        <v>0</v>
      </c>
    </row>
    <row r="156" spans="1:33" s="33" customFormat="1" ht="14.25" customHeight="1">
      <c r="A156" s="253"/>
      <c r="B156" s="41" t="s">
        <v>47</v>
      </c>
      <c r="C156" s="54">
        <f t="shared" si="25"/>
        <v>-0.2663388649866831</v>
      </c>
      <c r="D156" s="54"/>
      <c r="E156" s="54">
        <f aca="true" t="shared" si="53" ref="E156:N156">(E93-E30)/E30</f>
        <v>-1</v>
      </c>
      <c r="F156" s="54">
        <f t="shared" si="53"/>
        <v>0.26666666666666666</v>
      </c>
      <c r="G156" s="54">
        <f t="shared" si="53"/>
        <v>-0.12056737588652482</v>
      </c>
      <c r="H156" s="54">
        <f t="shared" si="53"/>
        <v>0.038356164383561646</v>
      </c>
      <c r="I156" s="54">
        <f t="shared" si="53"/>
        <v>-0.5071428571428571</v>
      </c>
      <c r="J156" s="54">
        <f t="shared" si="53"/>
        <v>-0.35689851767388825</v>
      </c>
      <c r="K156" s="54">
        <f t="shared" si="53"/>
        <v>-0.16519174041297935</v>
      </c>
      <c r="L156" s="54">
        <f t="shared" si="53"/>
        <v>-0.1337099811676083</v>
      </c>
      <c r="M156" s="54">
        <f t="shared" si="53"/>
        <v>-0.4246861924686193</v>
      </c>
      <c r="N156" s="54">
        <f t="shared" si="53"/>
        <v>-0.3975563909774436</v>
      </c>
      <c r="O156" s="54"/>
      <c r="P156" s="54"/>
      <c r="AG156" s="33">
        <v>0</v>
      </c>
    </row>
    <row r="157" spans="1:33" s="33" customFormat="1" ht="14.25" customHeight="1">
      <c r="A157" s="253" t="s">
        <v>67</v>
      </c>
      <c r="B157" s="41" t="s">
        <v>38</v>
      </c>
      <c r="C157" s="54">
        <f t="shared" si="25"/>
        <v>-0.2973380210949272</v>
      </c>
      <c r="D157" s="54"/>
      <c r="E157" s="54"/>
      <c r="F157" s="54">
        <f aca="true" t="shared" si="54" ref="F157:N157">(F94-F31)/F31</f>
        <v>0.5</v>
      </c>
      <c r="G157" s="54">
        <f t="shared" si="54"/>
        <v>-0.5714285714285714</v>
      </c>
      <c r="H157" s="54">
        <f t="shared" si="54"/>
        <v>-0.5141242937853108</v>
      </c>
      <c r="I157" s="54">
        <f t="shared" si="54"/>
        <v>-0.5288888888888889</v>
      </c>
      <c r="J157" s="54">
        <f t="shared" si="54"/>
        <v>-0.4617067833698031</v>
      </c>
      <c r="K157" s="54">
        <f t="shared" si="54"/>
        <v>-0.5458333333333333</v>
      </c>
      <c r="L157" s="54">
        <f t="shared" si="54"/>
        <v>-0.27615062761506276</v>
      </c>
      <c r="M157" s="54">
        <f t="shared" si="54"/>
        <v>-0.15355805243445692</v>
      </c>
      <c r="N157" s="54">
        <f t="shared" si="54"/>
        <v>0.1751412429378531</v>
      </c>
      <c r="O157" s="54"/>
      <c r="P157" s="54"/>
      <c r="AG157" s="33">
        <v>0</v>
      </c>
    </row>
    <row r="158" spans="1:33" s="33" customFormat="1" ht="14.25" customHeight="1">
      <c r="A158" s="253"/>
      <c r="B158" s="41" t="s">
        <v>45</v>
      </c>
      <c r="C158" s="54">
        <f t="shared" si="25"/>
        <v>-0.4830287206266319</v>
      </c>
      <c r="D158" s="54"/>
      <c r="E158" s="54"/>
      <c r="F158" s="54">
        <f aca="true" t="shared" si="55" ref="F158:N158">(F95-F32)/F32</f>
        <v>0</v>
      </c>
      <c r="G158" s="54">
        <f t="shared" si="55"/>
        <v>-1</v>
      </c>
      <c r="H158" s="54">
        <f t="shared" si="55"/>
        <v>-0.7804878048780488</v>
      </c>
      <c r="I158" s="54">
        <f t="shared" si="55"/>
        <v>-0.5714285714285714</v>
      </c>
      <c r="J158" s="54">
        <f t="shared" si="55"/>
        <v>-0.6057692307692307</v>
      </c>
      <c r="K158" s="54">
        <f t="shared" si="55"/>
        <v>-0.8392857142857143</v>
      </c>
      <c r="L158" s="54">
        <f t="shared" si="55"/>
        <v>-0.20930232558139536</v>
      </c>
      <c r="M158" s="54">
        <f t="shared" si="55"/>
        <v>-0.3404255319148936</v>
      </c>
      <c r="N158" s="54">
        <f t="shared" si="55"/>
        <v>0.20930232558139536</v>
      </c>
      <c r="O158" s="54"/>
      <c r="P158" s="54"/>
      <c r="AG158" s="33">
        <v>0</v>
      </c>
    </row>
    <row r="159" spans="1:33" s="33" customFormat="1" ht="14.25" customHeight="1">
      <c r="A159" s="253"/>
      <c r="B159" s="41" t="s">
        <v>46</v>
      </c>
      <c r="C159" s="54">
        <f t="shared" si="25"/>
        <v>-0.28625</v>
      </c>
      <c r="D159" s="54"/>
      <c r="E159" s="54"/>
      <c r="F159" s="54">
        <f aca="true" t="shared" si="56" ref="F159:N159">(F96-F33)/F33</f>
        <v>1</v>
      </c>
      <c r="G159" s="54">
        <f t="shared" si="56"/>
        <v>-0.6666666666666666</v>
      </c>
      <c r="H159" s="54">
        <f t="shared" si="56"/>
        <v>-0.417910447761194</v>
      </c>
      <c r="I159" s="54">
        <f t="shared" si="56"/>
        <v>-0.5</v>
      </c>
      <c r="J159" s="54">
        <f t="shared" si="56"/>
        <v>-0.44886363636363635</v>
      </c>
      <c r="K159" s="54">
        <f t="shared" si="56"/>
        <v>-0.4945054945054945</v>
      </c>
      <c r="L159" s="54">
        <f t="shared" si="56"/>
        <v>-0.3883495145631068</v>
      </c>
      <c r="M159" s="54">
        <f t="shared" si="56"/>
        <v>-0.1743119266055046</v>
      </c>
      <c r="N159" s="54">
        <f t="shared" si="56"/>
        <v>0.16774193548387098</v>
      </c>
      <c r="O159" s="54"/>
      <c r="P159" s="54"/>
      <c r="AG159" s="33">
        <v>0</v>
      </c>
    </row>
    <row r="160" spans="1:33" s="33" customFormat="1" ht="14.25" customHeight="1">
      <c r="A160" s="253"/>
      <c r="B160" s="41" t="s">
        <v>47</v>
      </c>
      <c r="C160" s="54">
        <f t="shared" si="25"/>
        <v>-0.2202970297029703</v>
      </c>
      <c r="D160" s="54"/>
      <c r="E160" s="54"/>
      <c r="F160" s="54">
        <f aca="true" t="shared" si="57" ref="F160:N160">(F97-F34)/F34</f>
        <v>1</v>
      </c>
      <c r="G160" s="54">
        <f t="shared" si="57"/>
        <v>-0.2727272727272727</v>
      </c>
      <c r="H160" s="54">
        <f t="shared" si="57"/>
        <v>-0.4492753623188406</v>
      </c>
      <c r="I160" s="54">
        <f t="shared" si="57"/>
        <v>-0.5360824742268041</v>
      </c>
      <c r="J160" s="54">
        <f t="shared" si="57"/>
        <v>-0.3898305084745763</v>
      </c>
      <c r="K160" s="54">
        <f t="shared" si="57"/>
        <v>-0.41935483870967744</v>
      </c>
      <c r="L160" s="54">
        <f t="shared" si="57"/>
        <v>-0.1827956989247312</v>
      </c>
      <c r="M160" s="54">
        <f t="shared" si="57"/>
        <v>-0.05405405405405406</v>
      </c>
      <c r="N160" s="54">
        <f t="shared" si="57"/>
        <v>0.17307692307692307</v>
      </c>
      <c r="O160" s="54"/>
      <c r="P160" s="54"/>
      <c r="AG160" s="33">
        <v>0</v>
      </c>
    </row>
    <row r="161" spans="1:33" s="33" customFormat="1" ht="14.25" customHeight="1">
      <c r="A161" s="254" t="s">
        <v>68</v>
      </c>
      <c r="B161" s="42" t="s">
        <v>38</v>
      </c>
      <c r="C161" s="55">
        <f t="shared" si="25"/>
        <v>-0.3139416799651821</v>
      </c>
      <c r="D161" s="55"/>
      <c r="E161" s="55">
        <f>(E98-E35)/E35</f>
        <v>-1</v>
      </c>
      <c r="F161" s="55">
        <f aca="true" t="shared" si="58" ref="F161:N161">(F98-F35)/F35</f>
        <v>0.25</v>
      </c>
      <c r="G161" s="55">
        <f t="shared" si="58"/>
        <v>-0.24598930481283424</v>
      </c>
      <c r="H161" s="55">
        <f t="shared" si="58"/>
        <v>-0.1457378551787351</v>
      </c>
      <c r="I161" s="55">
        <f t="shared" si="58"/>
        <v>-0.5345282024248814</v>
      </c>
      <c r="J161" s="55">
        <f t="shared" si="58"/>
        <v>-0.4088050314465409</v>
      </c>
      <c r="K161" s="55">
        <f t="shared" si="58"/>
        <v>-0.2854111405835544</v>
      </c>
      <c r="L161" s="55">
        <f t="shared" si="58"/>
        <v>-0.17595701813297515</v>
      </c>
      <c r="M161" s="55">
        <f t="shared" si="58"/>
        <v>-0.39655172413793105</v>
      </c>
      <c r="N161" s="55">
        <f t="shared" si="58"/>
        <v>-0.352234823215477</v>
      </c>
      <c r="O161" s="55"/>
      <c r="P161" s="55"/>
      <c r="AG161" s="33">
        <v>0</v>
      </c>
    </row>
    <row r="162" spans="1:33" s="33" customFormat="1" ht="14.25" customHeight="1">
      <c r="A162" s="254"/>
      <c r="B162" s="42" t="s">
        <v>45</v>
      </c>
      <c r="C162" s="55">
        <f t="shared" si="25"/>
        <v>-0.42388929351784416</v>
      </c>
      <c r="D162" s="55"/>
      <c r="E162" s="55">
        <f>(E99-E36)/E36</f>
        <v>-1</v>
      </c>
      <c r="F162" s="55">
        <f aca="true" t="shared" si="59" ref="F162:N162">(F99-F36)/F36</f>
        <v>0.23076923076923078</v>
      </c>
      <c r="G162" s="55">
        <f t="shared" si="59"/>
        <v>-0.44155844155844154</v>
      </c>
      <c r="H162" s="55">
        <f t="shared" si="59"/>
        <v>-0.3067226890756303</v>
      </c>
      <c r="I162" s="55">
        <f t="shared" si="59"/>
        <v>-0.6401985111662531</v>
      </c>
      <c r="J162" s="55">
        <f t="shared" si="59"/>
        <v>-0.5118110236220472</v>
      </c>
      <c r="K162" s="55">
        <f t="shared" si="59"/>
        <v>-0.4900990099009901</v>
      </c>
      <c r="L162" s="55">
        <f t="shared" si="59"/>
        <v>-0.148014440433213</v>
      </c>
      <c r="M162" s="55">
        <f t="shared" si="59"/>
        <v>-0.49809885931558934</v>
      </c>
      <c r="N162" s="55">
        <f t="shared" si="59"/>
        <v>-0.4007285974499089</v>
      </c>
      <c r="O162" s="55"/>
      <c r="P162" s="55"/>
      <c r="AG162" s="33">
        <v>0</v>
      </c>
    </row>
    <row r="163" spans="1:33" s="33" customFormat="1" ht="14.25" customHeight="1">
      <c r="A163" s="254"/>
      <c r="B163" s="42" t="s">
        <v>46</v>
      </c>
      <c r="C163" s="55">
        <f t="shared" si="25"/>
        <v>-0.31508129321622125</v>
      </c>
      <c r="D163" s="55"/>
      <c r="E163" s="55">
        <f>(E100-E37)/E37</f>
        <v>-1</v>
      </c>
      <c r="F163" s="55">
        <f aca="true" t="shared" si="60" ref="F163:N163">(F100-F37)/F37</f>
        <v>0.225</v>
      </c>
      <c r="G163" s="55">
        <f t="shared" si="60"/>
        <v>-0.2620689655172414</v>
      </c>
      <c r="H163" s="55">
        <f t="shared" si="60"/>
        <v>-0.16467780429594273</v>
      </c>
      <c r="I163" s="55">
        <f t="shared" si="60"/>
        <v>-0.5007173601147776</v>
      </c>
      <c r="J163" s="55">
        <f t="shared" si="60"/>
        <v>-0.40529531568228105</v>
      </c>
      <c r="K163" s="55">
        <f t="shared" si="60"/>
        <v>-0.2661971830985915</v>
      </c>
      <c r="L163" s="55">
        <f t="shared" si="60"/>
        <v>-0.2261904761904762</v>
      </c>
      <c r="M163" s="55">
        <f t="shared" si="60"/>
        <v>-0.3925925925925926</v>
      </c>
      <c r="N163" s="55">
        <f t="shared" si="60"/>
        <v>-0.3580146460537022</v>
      </c>
      <c r="O163" s="55"/>
      <c r="P163" s="55"/>
      <c r="AG163" s="33">
        <v>0</v>
      </c>
    </row>
    <row r="164" spans="1:33" s="33" customFormat="1" ht="14.25" customHeight="1">
      <c r="A164" s="254"/>
      <c r="B164" s="42" t="s">
        <v>47</v>
      </c>
      <c r="C164" s="55">
        <f t="shared" si="25"/>
        <v>-0.25979961328880297</v>
      </c>
      <c r="D164" s="55"/>
      <c r="E164" s="55">
        <f>(E101-E38)/E38</f>
        <v>-1</v>
      </c>
      <c r="F164" s="55">
        <f aca="true" t="shared" si="61" ref="F164:N164">(F101-F38)/F38</f>
        <v>0.2826086956521739</v>
      </c>
      <c r="G164" s="55">
        <f t="shared" si="61"/>
        <v>-0.13157894736842105</v>
      </c>
      <c r="H164" s="55">
        <f t="shared" si="61"/>
        <v>-0.03917050691244239</v>
      </c>
      <c r="I164" s="55">
        <f t="shared" si="61"/>
        <v>-0.5106649937264742</v>
      </c>
      <c r="J164" s="55">
        <f t="shared" si="61"/>
        <v>-0.36242884250474383</v>
      </c>
      <c r="K164" s="55">
        <f t="shared" si="61"/>
        <v>-0.19584954604409857</v>
      </c>
      <c r="L164" s="55">
        <f t="shared" si="61"/>
        <v>-0.14102564102564102</v>
      </c>
      <c r="M164" s="55">
        <f t="shared" si="61"/>
        <v>-0.3548387096774194</v>
      </c>
      <c r="N164" s="55">
        <f t="shared" si="61"/>
        <v>-0.32459016393442625</v>
      </c>
      <c r="O164" s="55"/>
      <c r="P164" s="55"/>
      <c r="AG164" s="33">
        <v>0</v>
      </c>
    </row>
    <row r="165" spans="1:33" s="33" customFormat="1" ht="14.25" customHeight="1">
      <c r="A165" s="253" t="s">
        <v>69</v>
      </c>
      <c r="B165" s="41" t="s">
        <v>38</v>
      </c>
      <c r="C165" s="54">
        <f t="shared" si="25"/>
        <v>-0.09055118110236221</v>
      </c>
      <c r="D165" s="54"/>
      <c r="E165" s="54"/>
      <c r="F165" s="54">
        <f aca="true" t="shared" si="62" ref="F165:N165">(F102-F39)/F39</f>
        <v>-1</v>
      </c>
      <c r="G165" s="54">
        <f t="shared" si="62"/>
        <v>5.25</v>
      </c>
      <c r="H165" s="54">
        <f t="shared" si="62"/>
        <v>0.5</v>
      </c>
      <c r="I165" s="54">
        <f t="shared" si="62"/>
        <v>-0.5510204081632653</v>
      </c>
      <c r="J165" s="54">
        <f t="shared" si="62"/>
        <v>-0.515625</v>
      </c>
      <c r="K165" s="54">
        <f t="shared" si="62"/>
        <v>0.9333333333333333</v>
      </c>
      <c r="L165" s="54">
        <f t="shared" si="62"/>
        <v>-0.16666666666666666</v>
      </c>
      <c r="M165" s="54">
        <f t="shared" si="62"/>
        <v>-0.25</v>
      </c>
      <c r="N165" s="54">
        <f t="shared" si="62"/>
        <v>0.5</v>
      </c>
      <c r="O165" s="54"/>
      <c r="P165" s="54"/>
      <c r="AG165" s="33">
        <v>0</v>
      </c>
    </row>
    <row r="166" spans="1:33" s="33" customFormat="1" ht="14.25" customHeight="1">
      <c r="A166" s="253"/>
      <c r="B166" s="41" t="s">
        <v>45</v>
      </c>
      <c r="C166" s="54">
        <f t="shared" si="25"/>
        <v>-0.020833333333333332</v>
      </c>
      <c r="D166" s="54"/>
      <c r="E166" s="54"/>
      <c r="F166" s="54">
        <f aca="true" t="shared" si="63" ref="F166:N166">(F103-F40)/F40</f>
        <v>-1</v>
      </c>
      <c r="G166" s="54">
        <f t="shared" si="63"/>
        <v>1.5</v>
      </c>
      <c r="H166" s="54">
        <f t="shared" si="63"/>
        <v>0.3333333333333333</v>
      </c>
      <c r="I166" s="54">
        <f t="shared" si="63"/>
        <v>-0.25</v>
      </c>
      <c r="J166" s="54">
        <f t="shared" si="63"/>
        <v>-0.4166666666666667</v>
      </c>
      <c r="K166" s="54">
        <f t="shared" si="63"/>
        <v>9</v>
      </c>
      <c r="L166" s="54">
        <f t="shared" si="63"/>
        <v>-0.6666666666666666</v>
      </c>
      <c r="M166" s="54">
        <f t="shared" si="63"/>
        <v>-0.5</v>
      </c>
      <c r="N166" s="54">
        <f t="shared" si="63"/>
        <v>0</v>
      </c>
      <c r="O166" s="54"/>
      <c r="P166" s="54"/>
      <c r="AG166" s="33">
        <v>0</v>
      </c>
    </row>
    <row r="167" spans="1:33" s="33" customFormat="1" ht="14.25" customHeight="1">
      <c r="A167" s="253"/>
      <c r="B167" s="41" t="s">
        <v>46</v>
      </c>
      <c r="C167" s="54">
        <f t="shared" si="25"/>
        <v>-0.21649484536082475</v>
      </c>
      <c r="D167" s="54"/>
      <c r="E167" s="54"/>
      <c r="F167" s="54">
        <f aca="true" t="shared" si="64" ref="F167:N167">(F104-F41)/F41</f>
        <v>-1</v>
      </c>
      <c r="G167" s="54">
        <f t="shared" si="64"/>
        <v>11</v>
      </c>
      <c r="H167" s="54">
        <f t="shared" si="64"/>
        <v>0.25</v>
      </c>
      <c r="I167" s="54">
        <f t="shared" si="64"/>
        <v>-0.6666666666666666</v>
      </c>
      <c r="J167" s="54">
        <f t="shared" si="64"/>
        <v>-0.8</v>
      </c>
      <c r="K167" s="54">
        <f t="shared" si="64"/>
        <v>0.4</v>
      </c>
      <c r="L167" s="54">
        <f t="shared" si="64"/>
        <v>-0.3076923076923077</v>
      </c>
      <c r="M167" s="54">
        <f t="shared" si="64"/>
        <v>-0.3333333333333333</v>
      </c>
      <c r="N167" s="54">
        <f t="shared" si="64"/>
        <v>0.8181818181818182</v>
      </c>
      <c r="O167" s="54"/>
      <c r="P167" s="54"/>
      <c r="AG167" s="33">
        <v>0</v>
      </c>
    </row>
    <row r="168" spans="1:33" s="33" customFormat="1" ht="14.25" customHeight="1">
      <c r="A168" s="253"/>
      <c r="B168" s="41" t="s">
        <v>47</v>
      </c>
      <c r="C168" s="54">
        <f t="shared" si="25"/>
        <v>-0.009174311926605505</v>
      </c>
      <c r="D168" s="54"/>
      <c r="E168" s="54"/>
      <c r="F168" s="54">
        <f aca="true" t="shared" si="65" ref="F168:N168">(F105-F42)/F42</f>
        <v>-1</v>
      </c>
      <c r="G168" s="54">
        <f t="shared" si="65"/>
        <v>7</v>
      </c>
      <c r="H168" s="54">
        <f t="shared" si="65"/>
        <v>0.75</v>
      </c>
      <c r="I168" s="54">
        <f t="shared" si="65"/>
        <v>-0.631578947368421</v>
      </c>
      <c r="J168" s="54">
        <f t="shared" si="65"/>
        <v>-0.2962962962962963</v>
      </c>
      <c r="K168" s="54">
        <f t="shared" si="65"/>
        <v>0.3333333333333333</v>
      </c>
      <c r="L168" s="54">
        <f t="shared" si="65"/>
        <v>0.2727272727272727</v>
      </c>
      <c r="M168" s="54">
        <f t="shared" si="65"/>
        <v>-0.1111111111111111</v>
      </c>
      <c r="N168" s="54">
        <f t="shared" si="65"/>
        <v>0.38461538461538464</v>
      </c>
      <c r="O168" s="54"/>
      <c r="P168" s="54"/>
      <c r="AG168" s="33">
        <v>0</v>
      </c>
    </row>
    <row r="169" spans="1:33" s="33" customFormat="1" ht="14.25" customHeight="1">
      <c r="A169" s="253" t="s">
        <v>70</v>
      </c>
      <c r="B169" s="41" t="s">
        <v>38</v>
      </c>
      <c r="C169" s="54">
        <f t="shared" si="25"/>
        <v>-1</v>
      </c>
      <c r="D169" s="54"/>
      <c r="E169" s="54"/>
      <c r="F169" s="54"/>
      <c r="G169" s="54"/>
      <c r="H169" s="54"/>
      <c r="I169" s="54">
        <f>(I106-I43)/I43</f>
        <v>-1</v>
      </c>
      <c r="J169" s="54"/>
      <c r="K169" s="54"/>
      <c r="L169" s="54"/>
      <c r="M169" s="54"/>
      <c r="N169" s="54"/>
      <c r="O169" s="54"/>
      <c r="P169" s="54"/>
      <c r="AG169" s="33">
        <v>0</v>
      </c>
    </row>
    <row r="170" spans="1:33" s="33" customFormat="1" ht="14.25" customHeight="1">
      <c r="A170" s="253"/>
      <c r="B170" s="41" t="s">
        <v>45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AG170" s="33">
        <v>0</v>
      </c>
    </row>
    <row r="171" spans="1:33" s="33" customFormat="1" ht="14.25" customHeight="1">
      <c r="A171" s="253"/>
      <c r="B171" s="41" t="s">
        <v>46</v>
      </c>
      <c r="C171" s="54">
        <f aca="true" t="shared" si="66" ref="C171:C188">(C108-C45)/C45</f>
        <v>-1</v>
      </c>
      <c r="D171" s="54"/>
      <c r="E171" s="54"/>
      <c r="F171" s="54"/>
      <c r="G171" s="54"/>
      <c r="H171" s="54"/>
      <c r="I171" s="54">
        <f aca="true" t="shared" si="67" ref="I171:I188">(I108-I45)/I45</f>
        <v>-1</v>
      </c>
      <c r="J171" s="54"/>
      <c r="K171" s="54"/>
      <c r="L171" s="54"/>
      <c r="M171" s="54"/>
      <c r="N171" s="54"/>
      <c r="O171" s="54"/>
      <c r="P171" s="54"/>
      <c r="AG171" s="33">
        <v>0</v>
      </c>
    </row>
    <row r="172" spans="1:33" s="33" customFormat="1" ht="14.25" customHeight="1">
      <c r="A172" s="253"/>
      <c r="B172" s="41" t="s">
        <v>47</v>
      </c>
      <c r="C172" s="54">
        <f t="shared" si="66"/>
        <v>-1</v>
      </c>
      <c r="D172" s="54"/>
      <c r="E172" s="54"/>
      <c r="F172" s="54"/>
      <c r="G172" s="54"/>
      <c r="H172" s="54"/>
      <c r="I172" s="54">
        <f t="shared" si="67"/>
        <v>-1</v>
      </c>
      <c r="J172" s="54"/>
      <c r="K172" s="54"/>
      <c r="L172" s="54"/>
      <c r="M172" s="54"/>
      <c r="N172" s="54"/>
      <c r="O172" s="54"/>
      <c r="P172" s="54"/>
      <c r="AG172" s="33">
        <v>0</v>
      </c>
    </row>
    <row r="173" spans="1:33" s="33" customFormat="1" ht="14.25" customHeight="1">
      <c r="A173" s="254" t="s">
        <v>71</v>
      </c>
      <c r="B173" s="42" t="s">
        <v>38</v>
      </c>
      <c r="C173" s="55">
        <f t="shared" si="66"/>
        <v>-0.11494252873563218</v>
      </c>
      <c r="D173" s="55"/>
      <c r="E173" s="55"/>
      <c r="F173" s="55">
        <f aca="true" t="shared" si="68" ref="F173:H188">(F110-F47)/F47</f>
        <v>-1</v>
      </c>
      <c r="G173" s="55">
        <f t="shared" si="68"/>
        <v>5.25</v>
      </c>
      <c r="H173" s="55">
        <f t="shared" si="68"/>
        <v>0.5</v>
      </c>
      <c r="I173" s="55">
        <f t="shared" si="67"/>
        <v>-0.6071428571428571</v>
      </c>
      <c r="J173" s="55">
        <f aca="true" t="shared" si="69" ref="J173:N182">(J110-J47)/J47</f>
        <v>-0.515625</v>
      </c>
      <c r="K173" s="55">
        <f t="shared" si="69"/>
        <v>0.9333333333333333</v>
      </c>
      <c r="L173" s="55">
        <f t="shared" si="69"/>
        <v>-0.16666666666666666</v>
      </c>
      <c r="M173" s="55">
        <f t="shared" si="69"/>
        <v>-0.25</v>
      </c>
      <c r="N173" s="55">
        <f t="shared" si="69"/>
        <v>0.5</v>
      </c>
      <c r="O173" s="55"/>
      <c r="P173" s="55"/>
      <c r="AG173" s="33">
        <v>0</v>
      </c>
    </row>
    <row r="174" spans="1:33" s="33" customFormat="1" ht="14.25" customHeight="1">
      <c r="A174" s="254"/>
      <c r="B174" s="42" t="s">
        <v>45</v>
      </c>
      <c r="C174" s="55">
        <f t="shared" si="66"/>
        <v>-0.020833333333333332</v>
      </c>
      <c r="D174" s="55"/>
      <c r="E174" s="55"/>
      <c r="F174" s="55">
        <f t="shared" si="68"/>
        <v>-1</v>
      </c>
      <c r="G174" s="55">
        <f t="shared" si="68"/>
        <v>1.5</v>
      </c>
      <c r="H174" s="55">
        <f t="shared" si="68"/>
        <v>0.3333333333333333</v>
      </c>
      <c r="I174" s="55">
        <f t="shared" si="67"/>
        <v>-0.25</v>
      </c>
      <c r="J174" s="55">
        <f t="shared" si="69"/>
        <v>-0.4166666666666667</v>
      </c>
      <c r="K174" s="55">
        <f t="shared" si="69"/>
        <v>9</v>
      </c>
      <c r="L174" s="55">
        <f t="shared" si="69"/>
        <v>-0.6666666666666666</v>
      </c>
      <c r="M174" s="55">
        <f t="shared" si="69"/>
        <v>-0.5</v>
      </c>
      <c r="N174" s="55">
        <f t="shared" si="69"/>
        <v>0</v>
      </c>
      <c r="O174" s="55"/>
      <c r="P174" s="55"/>
      <c r="AG174" s="33">
        <v>0</v>
      </c>
    </row>
    <row r="175" spans="1:33" s="33" customFormat="1" ht="14.25" customHeight="1">
      <c r="A175" s="254"/>
      <c r="B175" s="42" t="s">
        <v>46</v>
      </c>
      <c r="C175" s="55">
        <f t="shared" si="66"/>
        <v>-0.22448979591836735</v>
      </c>
      <c r="D175" s="55"/>
      <c r="E175" s="55"/>
      <c r="F175" s="55">
        <f t="shared" si="68"/>
        <v>-1</v>
      </c>
      <c r="G175" s="55">
        <f t="shared" si="68"/>
        <v>11</v>
      </c>
      <c r="H175" s="55">
        <f t="shared" si="68"/>
        <v>0.25</v>
      </c>
      <c r="I175" s="55">
        <f t="shared" si="67"/>
        <v>-0.6842105263157895</v>
      </c>
      <c r="J175" s="55">
        <f t="shared" si="69"/>
        <v>-0.8</v>
      </c>
      <c r="K175" s="55">
        <f t="shared" si="69"/>
        <v>0.4</v>
      </c>
      <c r="L175" s="55">
        <f t="shared" si="69"/>
        <v>-0.3076923076923077</v>
      </c>
      <c r="M175" s="55">
        <f t="shared" si="69"/>
        <v>-0.3333333333333333</v>
      </c>
      <c r="N175" s="55">
        <f t="shared" si="69"/>
        <v>0.8181818181818182</v>
      </c>
      <c r="O175" s="55"/>
      <c r="P175" s="55"/>
      <c r="AG175" s="33">
        <v>0</v>
      </c>
    </row>
    <row r="176" spans="1:33" s="33" customFormat="1" ht="14.25" customHeight="1">
      <c r="A176" s="254"/>
      <c r="B176" s="42" t="s">
        <v>47</v>
      </c>
      <c r="C176" s="55">
        <f t="shared" si="66"/>
        <v>-0.06086956521739131</v>
      </c>
      <c r="D176" s="55"/>
      <c r="E176" s="55"/>
      <c r="F176" s="55">
        <f t="shared" si="68"/>
        <v>-1</v>
      </c>
      <c r="G176" s="55">
        <f t="shared" si="68"/>
        <v>7</v>
      </c>
      <c r="H176" s="55">
        <f t="shared" si="68"/>
        <v>0.75</v>
      </c>
      <c r="I176" s="55">
        <f t="shared" si="67"/>
        <v>-0.72</v>
      </c>
      <c r="J176" s="55">
        <f t="shared" si="69"/>
        <v>-0.2962962962962963</v>
      </c>
      <c r="K176" s="55">
        <f t="shared" si="69"/>
        <v>0.3333333333333333</v>
      </c>
      <c r="L176" s="55">
        <f t="shared" si="69"/>
        <v>0.2727272727272727</v>
      </c>
      <c r="M176" s="55">
        <f t="shared" si="69"/>
        <v>-0.1111111111111111</v>
      </c>
      <c r="N176" s="55">
        <f t="shared" si="69"/>
        <v>0.38461538461538464</v>
      </c>
      <c r="O176" s="55"/>
      <c r="P176" s="55"/>
      <c r="AG176" s="33">
        <v>0</v>
      </c>
    </row>
    <row r="177" spans="1:16" s="33" customFormat="1" ht="14.25" customHeight="1">
      <c r="A177" s="255" t="s">
        <v>38</v>
      </c>
      <c r="B177" s="50" t="s">
        <v>38</v>
      </c>
      <c r="C177" s="56">
        <f t="shared" si="66"/>
        <v>-0.30739159119534576</v>
      </c>
      <c r="D177" s="56"/>
      <c r="E177" s="56">
        <f aca="true" t="shared" si="70" ref="E177:E188">(E114-E51)/E51</f>
        <v>0.16561437591063624</v>
      </c>
      <c r="F177" s="56">
        <f t="shared" si="68"/>
        <v>-0.1619156214367161</v>
      </c>
      <c r="G177" s="56">
        <f t="shared" si="68"/>
        <v>-0.32527104057225886</v>
      </c>
      <c r="H177" s="56">
        <f t="shared" si="68"/>
        <v>-0.5205818348413699</v>
      </c>
      <c r="I177" s="56">
        <f t="shared" si="67"/>
        <v>-0.5937364803153391</v>
      </c>
      <c r="J177" s="56">
        <f t="shared" si="69"/>
        <v>-0.5565585092204425</v>
      </c>
      <c r="K177" s="56">
        <f t="shared" si="69"/>
        <v>-0.3460999485840449</v>
      </c>
      <c r="L177" s="56">
        <f t="shared" si="69"/>
        <v>-0.26717088607594935</v>
      </c>
      <c r="M177" s="56">
        <f t="shared" si="69"/>
        <v>-0.19835192882666083</v>
      </c>
      <c r="N177" s="56">
        <f t="shared" si="69"/>
        <v>-0.27056911355081176</v>
      </c>
      <c r="O177" s="56"/>
      <c r="P177" s="56"/>
    </row>
    <row r="178" spans="1:16" s="33" customFormat="1" ht="14.25" customHeight="1">
      <c r="A178" s="255"/>
      <c r="B178" s="50" t="s">
        <v>45</v>
      </c>
      <c r="C178" s="56">
        <f t="shared" si="66"/>
        <v>-0.4296237317651222</v>
      </c>
      <c r="D178" s="56"/>
      <c r="E178" s="56">
        <f t="shared" si="70"/>
        <v>0.33263157894736844</v>
      </c>
      <c r="F178" s="56">
        <f t="shared" si="68"/>
        <v>-0.3055555555555556</v>
      </c>
      <c r="G178" s="56">
        <f t="shared" si="68"/>
        <v>-0.4796956484568693</v>
      </c>
      <c r="H178" s="56">
        <f t="shared" si="68"/>
        <v>-0.6379563472643633</v>
      </c>
      <c r="I178" s="56">
        <f t="shared" si="67"/>
        <v>-0.6901513536559369</v>
      </c>
      <c r="J178" s="56">
        <f t="shared" si="69"/>
        <v>-0.6603651290914984</v>
      </c>
      <c r="K178" s="56">
        <f t="shared" si="69"/>
        <v>-0.48033260092197666</v>
      </c>
      <c r="L178" s="56">
        <f t="shared" si="69"/>
        <v>-0.4008070105951084</v>
      </c>
      <c r="M178" s="56">
        <f t="shared" si="69"/>
        <v>-0.33677102516881524</v>
      </c>
      <c r="N178" s="56">
        <f t="shared" si="69"/>
        <v>-0.3949589628800597</v>
      </c>
      <c r="O178" s="56"/>
      <c r="P178" s="56"/>
    </row>
    <row r="179" spans="1:16" s="33" customFormat="1" ht="14.25" customHeight="1">
      <c r="A179" s="255"/>
      <c r="B179" s="50" t="s">
        <v>46</v>
      </c>
      <c r="C179" s="56">
        <f t="shared" si="66"/>
        <v>-0.26749724552928217</v>
      </c>
      <c r="D179" s="56"/>
      <c r="E179" s="56">
        <f t="shared" si="70"/>
        <v>0.1218872870249017</v>
      </c>
      <c r="F179" s="56">
        <f t="shared" si="68"/>
        <v>-0.13693467336683418</v>
      </c>
      <c r="G179" s="56">
        <f t="shared" si="68"/>
        <v>-0.2787640939388276</v>
      </c>
      <c r="H179" s="56">
        <f t="shared" si="68"/>
        <v>-0.5079822199962437</v>
      </c>
      <c r="I179" s="56">
        <f t="shared" si="67"/>
        <v>-0.5723213123291239</v>
      </c>
      <c r="J179" s="56">
        <f t="shared" si="69"/>
        <v>-0.5470138525875589</v>
      </c>
      <c r="K179" s="56">
        <f t="shared" si="69"/>
        <v>-0.3115009313057741</v>
      </c>
      <c r="L179" s="56">
        <f t="shared" si="69"/>
        <v>-0.21318211997774866</v>
      </c>
      <c r="M179" s="56">
        <f t="shared" si="69"/>
        <v>-0.13398851348179214</v>
      </c>
      <c r="N179" s="56">
        <f t="shared" si="69"/>
        <v>-0.2225158831003812</v>
      </c>
      <c r="O179" s="56"/>
      <c r="P179" s="56"/>
    </row>
    <row r="180" spans="1:16" s="33" customFormat="1" ht="14.25" customHeight="1">
      <c r="A180" s="255"/>
      <c r="B180" s="50" t="s">
        <v>47</v>
      </c>
      <c r="C180" s="56">
        <f t="shared" si="66"/>
        <v>-0.2626764389888487</v>
      </c>
      <c r="D180" s="56"/>
      <c r="E180" s="56">
        <f t="shared" si="70"/>
        <v>0.10962241169305725</v>
      </c>
      <c r="F180" s="56">
        <f t="shared" si="68"/>
        <v>-0.1070840197693575</v>
      </c>
      <c r="G180" s="56">
        <f t="shared" si="68"/>
        <v>-0.26287901089196347</v>
      </c>
      <c r="H180" s="56">
        <f t="shared" si="68"/>
        <v>-0.4634411680503865</v>
      </c>
      <c r="I180" s="56">
        <f t="shared" si="67"/>
        <v>-0.5596014707626616</v>
      </c>
      <c r="J180" s="56">
        <f t="shared" si="69"/>
        <v>-0.5077816353405962</v>
      </c>
      <c r="K180" s="56">
        <f t="shared" si="69"/>
        <v>-0.2993326501537154</v>
      </c>
      <c r="L180" s="56">
        <f t="shared" si="69"/>
        <v>-0.22855018827674256</v>
      </c>
      <c r="M180" s="56">
        <f t="shared" si="69"/>
        <v>-0.14517490783215603</v>
      </c>
      <c r="N180" s="56">
        <f t="shared" si="69"/>
        <v>-0.23127850290926247</v>
      </c>
      <c r="O180" s="56"/>
      <c r="P180" s="56"/>
    </row>
    <row r="181" spans="1:33" s="33" customFormat="1" ht="14.25" customHeight="1">
      <c r="A181" s="251" t="s">
        <v>18</v>
      </c>
      <c r="B181" s="43" t="s">
        <v>38</v>
      </c>
      <c r="C181" s="57">
        <f t="shared" si="66"/>
        <v>0.20705534084368063</v>
      </c>
      <c r="D181" s="57"/>
      <c r="E181" s="57">
        <f t="shared" si="70"/>
        <v>7</v>
      </c>
      <c r="F181" s="57">
        <f t="shared" si="68"/>
        <v>1.8205128205128205</v>
      </c>
      <c r="G181" s="57">
        <f t="shared" si="68"/>
        <v>-0.7059298104074223</v>
      </c>
      <c r="H181" s="57">
        <f t="shared" si="68"/>
        <v>-0.45675105485232065</v>
      </c>
      <c r="I181" s="57">
        <f t="shared" si="67"/>
        <v>-0.31890515595162316</v>
      </c>
      <c r="J181" s="57">
        <f t="shared" si="69"/>
        <v>0.3230352303523035</v>
      </c>
      <c r="K181" s="57">
        <f t="shared" si="69"/>
        <v>2.3317214700193425</v>
      </c>
      <c r="L181" s="57">
        <f t="shared" si="69"/>
        <v>2.794162826420891</v>
      </c>
      <c r="M181" s="57">
        <f t="shared" si="69"/>
        <v>-0.14689265536723164</v>
      </c>
      <c r="N181" s="57">
        <f t="shared" si="69"/>
        <v>0.6179775280898876</v>
      </c>
      <c r="O181" s="57"/>
      <c r="P181" s="57"/>
      <c r="AG181" s="33">
        <v>0</v>
      </c>
    </row>
    <row r="182" spans="1:33" s="33" customFormat="1" ht="14.25" customHeight="1">
      <c r="A182" s="251"/>
      <c r="B182" s="43" t="s">
        <v>45</v>
      </c>
      <c r="C182" s="58">
        <f t="shared" si="66"/>
        <v>0.1070559610705596</v>
      </c>
      <c r="D182" s="58"/>
      <c r="E182" s="58">
        <f t="shared" si="70"/>
        <v>27</v>
      </c>
      <c r="F182" s="58">
        <f t="shared" si="68"/>
        <v>2.3636363636363638</v>
      </c>
      <c r="G182" s="58">
        <f t="shared" si="68"/>
        <v>-0.7568027210884354</v>
      </c>
      <c r="H182" s="58">
        <f t="shared" si="68"/>
        <v>-0.5885714285714285</v>
      </c>
      <c r="I182" s="58">
        <f t="shared" si="67"/>
        <v>-0.41708542713567837</v>
      </c>
      <c r="J182" s="58">
        <f t="shared" si="69"/>
        <v>0.3434065934065934</v>
      </c>
      <c r="K182" s="58">
        <f t="shared" si="69"/>
        <v>1.7777777777777777</v>
      </c>
      <c r="L182" s="58">
        <f t="shared" si="69"/>
        <v>2.8333333333333335</v>
      </c>
      <c r="M182" s="58">
        <f t="shared" si="69"/>
        <v>-0.2760416666666667</v>
      </c>
      <c r="N182" s="58">
        <f t="shared" si="69"/>
        <v>0.7461928934010152</v>
      </c>
      <c r="O182" s="58"/>
      <c r="P182" s="58"/>
      <c r="AG182" s="33">
        <v>0</v>
      </c>
    </row>
    <row r="183" spans="1:33" s="33" customFormat="1" ht="14.25" customHeight="1">
      <c r="A183" s="251"/>
      <c r="B183" s="44" t="s">
        <v>46</v>
      </c>
      <c r="C183" s="58">
        <f t="shared" si="66"/>
        <v>0.1872301749602363</v>
      </c>
      <c r="D183" s="58"/>
      <c r="E183" s="58">
        <f t="shared" si="70"/>
        <v>4.545454545454546</v>
      </c>
      <c r="F183" s="58">
        <f t="shared" si="68"/>
        <v>1.975609756097561</v>
      </c>
      <c r="G183" s="58">
        <f t="shared" si="68"/>
        <v>-0.6747519294377067</v>
      </c>
      <c r="H183" s="58">
        <f t="shared" si="68"/>
        <v>-0.47096774193548385</v>
      </c>
      <c r="I183" s="58">
        <f t="shared" si="67"/>
        <v>-0.3019538188277087</v>
      </c>
      <c r="J183" s="58">
        <f aca="true" t="shared" si="71" ref="J183:N188">(J120-J57)/J57</f>
        <v>0.2943661971830986</v>
      </c>
      <c r="K183" s="58">
        <f t="shared" si="71"/>
        <v>2.522099447513812</v>
      </c>
      <c r="L183" s="58">
        <f t="shared" si="71"/>
        <v>2.5757575757575757</v>
      </c>
      <c r="M183" s="58">
        <f t="shared" si="71"/>
        <v>-0.1324200913242009</v>
      </c>
      <c r="N183" s="58">
        <f t="shared" si="71"/>
        <v>0.6654411764705882</v>
      </c>
      <c r="O183" s="58"/>
      <c r="P183" s="58"/>
      <c r="AG183" s="33">
        <v>0</v>
      </c>
    </row>
    <row r="184" spans="1:33" s="33" customFormat="1" ht="14.25" customHeight="1">
      <c r="A184" s="251"/>
      <c r="B184" s="44" t="s">
        <v>47</v>
      </c>
      <c r="C184" s="58">
        <f t="shared" si="66"/>
        <v>0.2838419004710219</v>
      </c>
      <c r="D184" s="58"/>
      <c r="E184" s="58">
        <f t="shared" si="70"/>
        <v>5.555555555555555</v>
      </c>
      <c r="F184" s="58">
        <f t="shared" si="68"/>
        <v>1.4814814814814814</v>
      </c>
      <c r="G184" s="58">
        <f t="shared" si="68"/>
        <v>-0.7042682926829268</v>
      </c>
      <c r="H184" s="58">
        <f t="shared" si="68"/>
        <v>-0.3550519357884797</v>
      </c>
      <c r="I184" s="58">
        <f t="shared" si="67"/>
        <v>-0.27049180327868855</v>
      </c>
      <c r="J184" s="58">
        <f t="shared" si="71"/>
        <v>0.3398184176394293</v>
      </c>
      <c r="K184" s="58">
        <f t="shared" si="71"/>
        <v>2.5</v>
      </c>
      <c r="L184" s="58">
        <f t="shared" si="71"/>
        <v>2.9651162790697674</v>
      </c>
      <c r="M184" s="58">
        <f t="shared" si="71"/>
        <v>-0.07407407407407407</v>
      </c>
      <c r="N184" s="58">
        <f t="shared" si="71"/>
        <v>0.5273159144893111</v>
      </c>
      <c r="O184" s="58"/>
      <c r="P184" s="58"/>
      <c r="AG184" s="33">
        <v>0</v>
      </c>
    </row>
    <row r="185" spans="1:16" ht="14.25" customHeight="1">
      <c r="A185" s="252" t="s">
        <v>19</v>
      </c>
      <c r="B185" s="52" t="s">
        <v>38</v>
      </c>
      <c r="C185" s="59">
        <f t="shared" si="66"/>
        <v>-0.2999949161219232</v>
      </c>
      <c r="D185" s="59"/>
      <c r="E185" s="59">
        <f t="shared" si="70"/>
        <v>0.2378664103796252</v>
      </c>
      <c r="F185" s="59">
        <f t="shared" si="68"/>
        <v>-0.11039537983118614</v>
      </c>
      <c r="G185" s="59">
        <f t="shared" si="68"/>
        <v>-0.3452577625280637</v>
      </c>
      <c r="H185" s="59">
        <f t="shared" si="68"/>
        <v>-0.5166777780167315</v>
      </c>
      <c r="I185" s="59">
        <f t="shared" si="67"/>
        <v>-0.5837367116751975</v>
      </c>
      <c r="J185" s="59">
        <f t="shared" si="71"/>
        <v>-0.537325637895685</v>
      </c>
      <c r="K185" s="59">
        <f t="shared" si="71"/>
        <v>-0.31847343477176354</v>
      </c>
      <c r="L185" s="59">
        <f t="shared" si="71"/>
        <v>-0.2546091735948718</v>
      </c>
      <c r="M185" s="59">
        <f t="shared" si="71"/>
        <v>-0.19816285224972754</v>
      </c>
      <c r="N185" s="59">
        <f t="shared" si="71"/>
        <v>-0.26581647064479874</v>
      </c>
      <c r="O185" s="59"/>
      <c r="P185" s="59"/>
    </row>
    <row r="186" spans="1:16" ht="14.25" customHeight="1">
      <c r="A186" s="252"/>
      <c r="B186" s="52" t="s">
        <v>45</v>
      </c>
      <c r="C186" s="59">
        <f t="shared" si="66"/>
        <v>-0.42252945176526807</v>
      </c>
      <c r="D186" s="59"/>
      <c r="E186" s="59">
        <f t="shared" si="70"/>
        <v>0.4444444444444444</v>
      </c>
      <c r="F186" s="59">
        <f t="shared" si="68"/>
        <v>-0.24647887323943662</v>
      </c>
      <c r="G186" s="59">
        <f t="shared" si="68"/>
        <v>-0.49295889295889295</v>
      </c>
      <c r="H186" s="59">
        <f t="shared" si="68"/>
        <v>-0.6347897774113768</v>
      </c>
      <c r="I186" s="59">
        <f t="shared" si="67"/>
        <v>-0.679038854805726</v>
      </c>
      <c r="J186" s="59">
        <f t="shared" si="71"/>
        <v>-0.6410107002860472</v>
      </c>
      <c r="K186" s="59">
        <f t="shared" si="71"/>
        <v>-0.45607978519370923</v>
      </c>
      <c r="L186" s="59">
        <f t="shared" si="71"/>
        <v>-0.3878889491592288</v>
      </c>
      <c r="M186" s="59">
        <f t="shared" si="71"/>
        <v>-0.3365672033142797</v>
      </c>
      <c r="N186" s="59">
        <f t="shared" si="71"/>
        <v>-0.3897412092375537</v>
      </c>
      <c r="O186" s="59"/>
      <c r="P186" s="59"/>
    </row>
    <row r="187" spans="1:16" ht="14.25" customHeight="1">
      <c r="A187" s="252"/>
      <c r="B187" s="52" t="s">
        <v>46</v>
      </c>
      <c r="C187" s="59">
        <f t="shared" si="66"/>
        <v>-0.2608124899791566</v>
      </c>
      <c r="D187" s="59"/>
      <c r="E187" s="59">
        <f t="shared" si="70"/>
        <v>0.1847545219638243</v>
      </c>
      <c r="F187" s="59">
        <f t="shared" si="68"/>
        <v>-0.0838946723821188</v>
      </c>
      <c r="G187" s="59">
        <f t="shared" si="68"/>
        <v>-0.29994103773584907</v>
      </c>
      <c r="H187" s="59">
        <f t="shared" si="68"/>
        <v>-0.5056278578965882</v>
      </c>
      <c r="I187" s="59">
        <f t="shared" si="67"/>
        <v>-0.5627629513343799</v>
      </c>
      <c r="J187" s="59">
        <f t="shared" si="71"/>
        <v>-0.5279392042914618</v>
      </c>
      <c r="K187" s="59">
        <f t="shared" si="71"/>
        <v>-0.2832686538408609</v>
      </c>
      <c r="L187" s="59">
        <f t="shared" si="71"/>
        <v>-0.2016691089745881</v>
      </c>
      <c r="M187" s="59">
        <f t="shared" si="71"/>
        <v>-0.13398315658140986</v>
      </c>
      <c r="N187" s="59">
        <f t="shared" si="71"/>
        <v>-0.21844275427087373</v>
      </c>
      <c r="O187" s="59"/>
      <c r="P187" s="59"/>
    </row>
    <row r="188" spans="1:16" ht="14.25" customHeight="1">
      <c r="A188" s="252"/>
      <c r="B188" s="52" t="s">
        <v>47</v>
      </c>
      <c r="C188" s="59">
        <f t="shared" si="66"/>
        <v>-0.2545598875881639</v>
      </c>
      <c r="D188" s="59"/>
      <c r="E188" s="59">
        <f t="shared" si="70"/>
        <v>0.1686746987951807</v>
      </c>
      <c r="F188" s="59">
        <f t="shared" si="68"/>
        <v>-0.06133333333333333</v>
      </c>
      <c r="G188" s="59">
        <f t="shared" si="68"/>
        <v>-0.2870499193054705</v>
      </c>
      <c r="H188" s="59">
        <f t="shared" si="68"/>
        <v>-0.45724465558194777</v>
      </c>
      <c r="I188" s="59">
        <f t="shared" si="67"/>
        <v>-0.5495077838827839</v>
      </c>
      <c r="J188" s="59">
        <f t="shared" si="71"/>
        <v>-0.4886639557674868</v>
      </c>
      <c r="K188" s="59">
        <f t="shared" si="71"/>
        <v>-0.27025155210368795</v>
      </c>
      <c r="L188" s="59">
        <f t="shared" si="71"/>
        <v>-0.21528928945039028</v>
      </c>
      <c r="M188" s="59">
        <f t="shared" si="71"/>
        <v>-0.1448789989210095</v>
      </c>
      <c r="N188" s="59">
        <f t="shared" si="71"/>
        <v>-0.22628923153832936</v>
      </c>
      <c r="O188" s="59"/>
      <c r="P188" s="59"/>
    </row>
    <row r="190" spans="1:2" s="33" customFormat="1" ht="12.75">
      <c r="A190" s="45">
        <v>1997</v>
      </c>
      <c r="B190" s="46" t="s">
        <v>48</v>
      </c>
    </row>
    <row r="191" spans="1:12" s="33" customFormat="1" ht="51" customHeight="1">
      <c r="A191" s="49" t="s">
        <v>1</v>
      </c>
      <c r="B191" s="40" t="s">
        <v>44</v>
      </c>
      <c r="C191" s="12" t="s">
        <v>2</v>
      </c>
      <c r="D191" s="12" t="s">
        <v>21</v>
      </c>
      <c r="E191" s="12" t="s">
        <v>22</v>
      </c>
      <c r="F191" s="12" t="s">
        <v>23</v>
      </c>
      <c r="G191" s="12" t="s">
        <v>24</v>
      </c>
      <c r="H191" s="12" t="s">
        <v>25</v>
      </c>
      <c r="I191" s="12" t="s">
        <v>26</v>
      </c>
      <c r="J191" s="12" t="s">
        <v>27</v>
      </c>
      <c r="K191" s="12" t="s">
        <v>28</v>
      </c>
      <c r="L191" s="12" t="s">
        <v>29</v>
      </c>
    </row>
    <row r="192" spans="1:12" s="33" customFormat="1" ht="12.75" customHeight="1">
      <c r="A192" s="253" t="s">
        <v>60</v>
      </c>
      <c r="B192" s="41" t="s">
        <v>38</v>
      </c>
      <c r="C192" s="35">
        <v>525639</v>
      </c>
      <c r="D192" s="35">
        <v>23303</v>
      </c>
      <c r="E192" s="35">
        <v>140740</v>
      </c>
      <c r="F192" s="35">
        <v>140138</v>
      </c>
      <c r="G192" s="35">
        <v>85116</v>
      </c>
      <c r="H192" s="35">
        <v>49107</v>
      </c>
      <c r="I192" s="35">
        <v>27305</v>
      </c>
      <c r="J192" s="35">
        <v>0</v>
      </c>
      <c r="K192" s="35">
        <v>37470</v>
      </c>
      <c r="L192" s="35">
        <v>22460</v>
      </c>
    </row>
    <row r="193" spans="1:12" s="33" customFormat="1" ht="12.75">
      <c r="A193" s="253"/>
      <c r="B193" s="41" t="s">
        <v>45</v>
      </c>
      <c r="C193" s="35">
        <v>143300</v>
      </c>
      <c r="D193" s="35">
        <v>6286</v>
      </c>
      <c r="E193" s="35">
        <v>38368</v>
      </c>
      <c r="F193" s="35">
        <v>35340</v>
      </c>
      <c r="G193" s="35">
        <v>25402</v>
      </c>
      <c r="H193" s="35">
        <v>13216</v>
      </c>
      <c r="I193" s="35">
        <v>8263</v>
      </c>
      <c r="J193" s="35">
        <v>0</v>
      </c>
      <c r="K193" s="35">
        <v>10481</v>
      </c>
      <c r="L193" s="35">
        <v>5944</v>
      </c>
    </row>
    <row r="194" spans="1:12" s="33" customFormat="1" ht="12.75">
      <c r="A194" s="253"/>
      <c r="B194" s="41" t="s">
        <v>46</v>
      </c>
      <c r="C194" s="35">
        <v>183670</v>
      </c>
      <c r="D194" s="35">
        <v>8406</v>
      </c>
      <c r="E194" s="35">
        <v>48528</v>
      </c>
      <c r="F194" s="35">
        <v>50681</v>
      </c>
      <c r="G194" s="35">
        <v>28637</v>
      </c>
      <c r="H194" s="35">
        <v>17053</v>
      </c>
      <c r="I194" s="35">
        <v>8781</v>
      </c>
      <c r="J194" s="35">
        <v>0</v>
      </c>
      <c r="K194" s="35">
        <v>13700</v>
      </c>
      <c r="L194" s="35">
        <v>7884</v>
      </c>
    </row>
    <row r="195" spans="1:12" s="33" customFormat="1" ht="12.75">
      <c r="A195" s="253"/>
      <c r="B195" s="41" t="s">
        <v>47</v>
      </c>
      <c r="C195" s="35">
        <v>198669</v>
      </c>
      <c r="D195" s="35">
        <v>8611</v>
      </c>
      <c r="E195" s="35">
        <v>53844</v>
      </c>
      <c r="F195" s="35">
        <v>54117</v>
      </c>
      <c r="G195" s="35">
        <v>31077</v>
      </c>
      <c r="H195" s="35">
        <v>18838</v>
      </c>
      <c r="I195" s="35">
        <v>10261</v>
      </c>
      <c r="J195" s="35">
        <v>0</v>
      </c>
      <c r="K195" s="35">
        <v>13289</v>
      </c>
      <c r="L195" s="35">
        <v>8632</v>
      </c>
    </row>
    <row r="196" spans="1:12" s="33" customFormat="1" ht="12.75" customHeight="1">
      <c r="A196" s="253" t="s">
        <v>61</v>
      </c>
      <c r="B196" s="41" t="s">
        <v>38</v>
      </c>
      <c r="C196" s="35">
        <v>130272</v>
      </c>
      <c r="D196" s="35">
        <v>3753</v>
      </c>
      <c r="E196" s="35">
        <v>39340</v>
      </c>
      <c r="F196" s="35">
        <v>31612</v>
      </c>
      <c r="G196" s="35">
        <v>21370</v>
      </c>
      <c r="H196" s="35">
        <v>10839</v>
      </c>
      <c r="I196" s="35">
        <v>6192</v>
      </c>
      <c r="J196" s="35">
        <v>0</v>
      </c>
      <c r="K196" s="35">
        <v>11051</v>
      </c>
      <c r="L196" s="35">
        <v>6115</v>
      </c>
    </row>
    <row r="197" spans="1:12" s="33" customFormat="1" ht="12.75">
      <c r="A197" s="253"/>
      <c r="B197" s="41" t="s">
        <v>45</v>
      </c>
      <c r="C197" s="35">
        <v>32041</v>
      </c>
      <c r="D197" s="35">
        <v>948</v>
      </c>
      <c r="E197" s="35">
        <v>10160</v>
      </c>
      <c r="F197" s="35">
        <v>7447</v>
      </c>
      <c r="G197" s="35">
        <v>5359</v>
      </c>
      <c r="H197" s="35">
        <v>2557</v>
      </c>
      <c r="I197" s="35">
        <v>1625</v>
      </c>
      <c r="J197" s="35">
        <v>0</v>
      </c>
      <c r="K197" s="35">
        <v>2450</v>
      </c>
      <c r="L197" s="35">
        <v>1495</v>
      </c>
    </row>
    <row r="198" spans="1:12" s="33" customFormat="1" ht="12.75">
      <c r="A198" s="253"/>
      <c r="B198" s="41" t="s">
        <v>46</v>
      </c>
      <c r="C198" s="35">
        <v>46266</v>
      </c>
      <c r="D198" s="35">
        <v>1292</v>
      </c>
      <c r="E198" s="35">
        <v>13465</v>
      </c>
      <c r="F198" s="35">
        <v>11632</v>
      </c>
      <c r="G198" s="35">
        <v>7552</v>
      </c>
      <c r="H198" s="35">
        <v>3785</v>
      </c>
      <c r="I198" s="35">
        <v>2059</v>
      </c>
      <c r="J198" s="35">
        <v>0</v>
      </c>
      <c r="K198" s="35">
        <v>4297</v>
      </c>
      <c r="L198" s="35">
        <v>2184</v>
      </c>
    </row>
    <row r="199" spans="1:12" s="33" customFormat="1" ht="12.75">
      <c r="A199" s="253"/>
      <c r="B199" s="41" t="s">
        <v>47</v>
      </c>
      <c r="C199" s="35">
        <v>51965</v>
      </c>
      <c r="D199" s="35">
        <v>1513</v>
      </c>
      <c r="E199" s="35">
        <v>15715</v>
      </c>
      <c r="F199" s="35">
        <v>12533</v>
      </c>
      <c r="G199" s="35">
        <v>8459</v>
      </c>
      <c r="H199" s="35">
        <v>4497</v>
      </c>
      <c r="I199" s="35">
        <v>2508</v>
      </c>
      <c r="J199" s="35">
        <v>0</v>
      </c>
      <c r="K199" s="35">
        <v>4304</v>
      </c>
      <c r="L199" s="35">
        <v>2436</v>
      </c>
    </row>
    <row r="200" spans="1:12" s="33" customFormat="1" ht="12.75" customHeight="1">
      <c r="A200" s="253" t="s">
        <v>62</v>
      </c>
      <c r="B200" s="41" t="s">
        <v>38</v>
      </c>
      <c r="C200" s="35">
        <v>114337</v>
      </c>
      <c r="D200" s="35">
        <v>3069</v>
      </c>
      <c r="E200" s="35">
        <v>31760</v>
      </c>
      <c r="F200" s="35">
        <v>45251</v>
      </c>
      <c r="G200" s="35">
        <v>15513</v>
      </c>
      <c r="H200" s="35">
        <v>7850</v>
      </c>
      <c r="I200" s="35">
        <v>3299</v>
      </c>
      <c r="J200" s="35">
        <v>0</v>
      </c>
      <c r="K200" s="35">
        <v>2929</v>
      </c>
      <c r="L200" s="35">
        <v>4666</v>
      </c>
    </row>
    <row r="201" spans="1:12" s="33" customFormat="1" ht="12.75">
      <c r="A201" s="253"/>
      <c r="B201" s="41" t="s">
        <v>45</v>
      </c>
      <c r="C201" s="35">
        <v>26005</v>
      </c>
      <c r="D201" s="35">
        <v>712</v>
      </c>
      <c r="E201" s="35">
        <v>7645</v>
      </c>
      <c r="F201" s="35">
        <v>10061</v>
      </c>
      <c r="G201" s="35">
        <v>3595</v>
      </c>
      <c r="H201" s="35">
        <v>1684</v>
      </c>
      <c r="I201" s="35">
        <v>786</v>
      </c>
      <c r="J201" s="35">
        <v>0</v>
      </c>
      <c r="K201" s="35">
        <v>571</v>
      </c>
      <c r="L201" s="35">
        <v>951</v>
      </c>
    </row>
    <row r="202" spans="1:12" s="33" customFormat="1" ht="12.75">
      <c r="A202" s="253"/>
      <c r="B202" s="41" t="s">
        <v>46</v>
      </c>
      <c r="C202" s="35">
        <v>41451</v>
      </c>
      <c r="D202" s="35">
        <v>1106</v>
      </c>
      <c r="E202" s="35">
        <v>11091</v>
      </c>
      <c r="F202" s="35">
        <v>16718</v>
      </c>
      <c r="G202" s="35">
        <v>5656</v>
      </c>
      <c r="H202" s="35">
        <v>2837</v>
      </c>
      <c r="I202" s="35">
        <v>1108</v>
      </c>
      <c r="J202" s="35">
        <v>0</v>
      </c>
      <c r="K202" s="35">
        <v>1159</v>
      </c>
      <c r="L202" s="35">
        <v>1776</v>
      </c>
    </row>
    <row r="203" spans="1:12" s="33" customFormat="1" ht="12.75">
      <c r="A203" s="253"/>
      <c r="B203" s="41" t="s">
        <v>47</v>
      </c>
      <c r="C203" s="35">
        <v>46881</v>
      </c>
      <c r="D203" s="35">
        <v>1251</v>
      </c>
      <c r="E203" s="35">
        <v>13024</v>
      </c>
      <c r="F203" s="35">
        <v>18472</v>
      </c>
      <c r="G203" s="35">
        <v>6262</v>
      </c>
      <c r="H203" s="35">
        <v>3329</v>
      </c>
      <c r="I203" s="35">
        <v>1405</v>
      </c>
      <c r="J203" s="35">
        <v>0</v>
      </c>
      <c r="K203" s="35">
        <v>1199</v>
      </c>
      <c r="L203" s="35">
        <v>1939</v>
      </c>
    </row>
    <row r="204" spans="1:12" s="33" customFormat="1" ht="12.75" customHeight="1">
      <c r="A204" s="253" t="s">
        <v>63</v>
      </c>
      <c r="B204" s="41" t="s">
        <v>38</v>
      </c>
      <c r="C204" s="35">
        <v>33740</v>
      </c>
      <c r="D204" s="35">
        <v>809</v>
      </c>
      <c r="E204" s="35">
        <v>7242</v>
      </c>
      <c r="F204" s="35">
        <v>19415</v>
      </c>
      <c r="G204" s="35">
        <v>2623</v>
      </c>
      <c r="H204" s="35">
        <v>1765</v>
      </c>
      <c r="I204" s="35">
        <v>415</v>
      </c>
      <c r="J204" s="35">
        <v>0</v>
      </c>
      <c r="K204" s="35">
        <v>56</v>
      </c>
      <c r="L204" s="35">
        <v>1415</v>
      </c>
    </row>
    <row r="205" spans="1:12" s="33" customFormat="1" ht="12.75">
      <c r="A205" s="253"/>
      <c r="B205" s="41" t="s">
        <v>45</v>
      </c>
      <c r="C205" s="35">
        <v>7406</v>
      </c>
      <c r="D205" s="35">
        <v>186</v>
      </c>
      <c r="E205" s="35">
        <v>1692</v>
      </c>
      <c r="F205" s="35">
        <v>4270</v>
      </c>
      <c r="G205" s="35">
        <v>495</v>
      </c>
      <c r="H205" s="35">
        <v>373</v>
      </c>
      <c r="I205" s="35">
        <v>80</v>
      </c>
      <c r="J205" s="35">
        <v>0</v>
      </c>
      <c r="K205" s="35">
        <v>8</v>
      </c>
      <c r="L205" s="35">
        <v>302</v>
      </c>
    </row>
    <row r="206" spans="1:12" s="33" customFormat="1" ht="12.75">
      <c r="A206" s="253"/>
      <c r="B206" s="41" t="s">
        <v>46</v>
      </c>
      <c r="C206" s="35">
        <v>12287</v>
      </c>
      <c r="D206" s="35">
        <v>283</v>
      </c>
      <c r="E206" s="35">
        <v>2531</v>
      </c>
      <c r="F206" s="35">
        <v>7170</v>
      </c>
      <c r="G206" s="35">
        <v>1004</v>
      </c>
      <c r="H206" s="35">
        <v>632</v>
      </c>
      <c r="I206" s="35">
        <v>136</v>
      </c>
      <c r="J206" s="35">
        <v>0</v>
      </c>
      <c r="K206" s="35">
        <v>20</v>
      </c>
      <c r="L206" s="35">
        <v>511</v>
      </c>
    </row>
    <row r="207" spans="1:12" s="33" customFormat="1" ht="12.75">
      <c r="A207" s="253"/>
      <c r="B207" s="41" t="s">
        <v>47</v>
      </c>
      <c r="C207" s="35">
        <v>14047</v>
      </c>
      <c r="D207" s="35">
        <v>340</v>
      </c>
      <c r="E207" s="35">
        <v>3019</v>
      </c>
      <c r="F207" s="35">
        <v>7975</v>
      </c>
      <c r="G207" s="35">
        <v>1124</v>
      </c>
      <c r="H207" s="35">
        <v>760</v>
      </c>
      <c r="I207" s="35">
        <v>199</v>
      </c>
      <c r="J207" s="35">
        <v>0</v>
      </c>
      <c r="K207" s="35">
        <v>28</v>
      </c>
      <c r="L207" s="35">
        <v>602</v>
      </c>
    </row>
    <row r="208" spans="1:12" s="33" customFormat="1" ht="12.75" customHeight="1">
      <c r="A208" s="253" t="s">
        <v>64</v>
      </c>
      <c r="B208" s="41" t="s">
        <v>38</v>
      </c>
      <c r="C208" s="35">
        <v>15615</v>
      </c>
      <c r="D208" s="35">
        <v>476</v>
      </c>
      <c r="E208" s="35">
        <v>2771</v>
      </c>
      <c r="F208" s="35">
        <v>9377</v>
      </c>
      <c r="G208" s="35">
        <v>1255</v>
      </c>
      <c r="H208" s="35">
        <v>891</v>
      </c>
      <c r="I208" s="35">
        <v>123</v>
      </c>
      <c r="J208" s="35">
        <v>0</v>
      </c>
      <c r="K208" s="35">
        <v>32</v>
      </c>
      <c r="L208" s="35">
        <v>690</v>
      </c>
    </row>
    <row r="209" spans="1:12" s="33" customFormat="1" ht="12.75">
      <c r="A209" s="253"/>
      <c r="B209" s="41" t="s">
        <v>45</v>
      </c>
      <c r="C209" s="35">
        <v>3221</v>
      </c>
      <c r="D209" s="35">
        <v>101</v>
      </c>
      <c r="E209" s="35">
        <v>556</v>
      </c>
      <c r="F209" s="35">
        <v>1966</v>
      </c>
      <c r="G209" s="35">
        <v>220</v>
      </c>
      <c r="H209" s="35">
        <v>189</v>
      </c>
      <c r="I209" s="35">
        <v>24</v>
      </c>
      <c r="J209" s="35">
        <v>0</v>
      </c>
      <c r="K209" s="35">
        <v>7</v>
      </c>
      <c r="L209" s="35">
        <v>158</v>
      </c>
    </row>
    <row r="210" spans="1:12" s="33" customFormat="1" ht="12.75">
      <c r="A210" s="253"/>
      <c r="B210" s="41" t="s">
        <v>46</v>
      </c>
      <c r="C210" s="35">
        <v>5852</v>
      </c>
      <c r="D210" s="35">
        <v>185</v>
      </c>
      <c r="E210" s="35">
        <v>1015</v>
      </c>
      <c r="F210" s="35">
        <v>3529</v>
      </c>
      <c r="G210" s="35">
        <v>494</v>
      </c>
      <c r="H210" s="35">
        <v>328</v>
      </c>
      <c r="I210" s="35">
        <v>49</v>
      </c>
      <c r="J210" s="35">
        <v>0</v>
      </c>
      <c r="K210" s="35">
        <v>13</v>
      </c>
      <c r="L210" s="35">
        <v>239</v>
      </c>
    </row>
    <row r="211" spans="1:12" s="33" customFormat="1" ht="12.75">
      <c r="A211" s="253"/>
      <c r="B211" s="41" t="s">
        <v>47</v>
      </c>
      <c r="C211" s="35">
        <v>6542</v>
      </c>
      <c r="D211" s="35">
        <v>190</v>
      </c>
      <c r="E211" s="35">
        <v>1200</v>
      </c>
      <c r="F211" s="35">
        <v>3882</v>
      </c>
      <c r="G211" s="35">
        <v>541</v>
      </c>
      <c r="H211" s="35">
        <v>374</v>
      </c>
      <c r="I211" s="35">
        <v>50</v>
      </c>
      <c r="J211" s="35">
        <v>0</v>
      </c>
      <c r="K211" s="35">
        <v>12</v>
      </c>
      <c r="L211" s="35">
        <v>293</v>
      </c>
    </row>
    <row r="212" spans="1:12" s="33" customFormat="1" ht="12.75" customHeight="1">
      <c r="A212" s="254" t="s">
        <v>65</v>
      </c>
      <c r="B212" s="42" t="s">
        <v>38</v>
      </c>
      <c r="C212" s="36">
        <v>819603</v>
      </c>
      <c r="D212" s="36">
        <v>31410</v>
      </c>
      <c r="E212" s="36">
        <v>221853</v>
      </c>
      <c r="F212" s="36">
        <v>245793</v>
      </c>
      <c r="G212" s="36">
        <v>125877</v>
      </c>
      <c r="H212" s="36">
        <v>70452</v>
      </c>
      <c r="I212" s="36">
        <v>37334</v>
      </c>
      <c r="J212" s="36">
        <v>0</v>
      </c>
      <c r="K212" s="36">
        <v>51538</v>
      </c>
      <c r="L212" s="36">
        <v>35346</v>
      </c>
    </row>
    <row r="213" spans="1:12" s="33" customFormat="1" ht="12.75">
      <c r="A213" s="254"/>
      <c r="B213" s="42" t="s">
        <v>45</v>
      </c>
      <c r="C213" s="36">
        <v>211973</v>
      </c>
      <c r="D213" s="36">
        <v>8233</v>
      </c>
      <c r="E213" s="36">
        <v>58421</v>
      </c>
      <c r="F213" s="36">
        <v>59084</v>
      </c>
      <c r="G213" s="36">
        <v>35071</v>
      </c>
      <c r="H213" s="36">
        <v>18019</v>
      </c>
      <c r="I213" s="36">
        <v>10778</v>
      </c>
      <c r="J213" s="36">
        <v>0</v>
      </c>
      <c r="K213" s="36">
        <v>13517</v>
      </c>
      <c r="L213" s="36">
        <v>8850</v>
      </c>
    </row>
    <row r="214" spans="1:12" s="33" customFormat="1" ht="12.75">
      <c r="A214" s="254"/>
      <c r="B214" s="42" t="s">
        <v>46</v>
      </c>
      <c r="C214" s="36">
        <v>289526</v>
      </c>
      <c r="D214" s="36">
        <v>11272</v>
      </c>
      <c r="E214" s="36">
        <v>76630</v>
      </c>
      <c r="F214" s="36">
        <v>89730</v>
      </c>
      <c r="G214" s="36">
        <v>43343</v>
      </c>
      <c r="H214" s="36">
        <v>24635</v>
      </c>
      <c r="I214" s="36">
        <v>12133</v>
      </c>
      <c r="J214" s="36">
        <v>0</v>
      </c>
      <c r="K214" s="36">
        <v>19189</v>
      </c>
      <c r="L214" s="36">
        <v>12594</v>
      </c>
    </row>
    <row r="215" spans="1:12" s="33" customFormat="1" ht="12.75">
      <c r="A215" s="254"/>
      <c r="B215" s="42" t="s">
        <v>47</v>
      </c>
      <c r="C215" s="36">
        <v>318104</v>
      </c>
      <c r="D215" s="36">
        <v>11905</v>
      </c>
      <c r="E215" s="36">
        <v>86802</v>
      </c>
      <c r="F215" s="36">
        <v>96979</v>
      </c>
      <c r="G215" s="36">
        <v>47463</v>
      </c>
      <c r="H215" s="36">
        <v>27798</v>
      </c>
      <c r="I215" s="36">
        <v>14423</v>
      </c>
      <c r="J215" s="36">
        <v>0</v>
      </c>
      <c r="K215" s="36">
        <v>18832</v>
      </c>
      <c r="L215" s="36">
        <v>13902</v>
      </c>
    </row>
    <row r="216" spans="1:12" s="33" customFormat="1" ht="12.75" customHeight="1">
      <c r="A216" s="253" t="s">
        <v>66</v>
      </c>
      <c r="B216" s="41" t="s">
        <v>38</v>
      </c>
      <c r="C216" s="35">
        <v>11795</v>
      </c>
      <c r="D216" s="35">
        <v>178</v>
      </c>
      <c r="E216" s="35">
        <v>1716</v>
      </c>
      <c r="F216" s="35">
        <v>6109</v>
      </c>
      <c r="G216" s="35">
        <v>2030</v>
      </c>
      <c r="H216" s="35">
        <v>797</v>
      </c>
      <c r="I216" s="35">
        <v>77</v>
      </c>
      <c r="J216" s="35">
        <v>0</v>
      </c>
      <c r="K216" s="35">
        <v>24</v>
      </c>
      <c r="L216" s="35">
        <v>864</v>
      </c>
    </row>
    <row r="217" spans="1:12" s="33" customFormat="1" ht="12.75">
      <c r="A217" s="253"/>
      <c r="B217" s="41" t="s">
        <v>45</v>
      </c>
      <c r="C217" s="35">
        <v>2363</v>
      </c>
      <c r="D217" s="35">
        <v>37</v>
      </c>
      <c r="E217" s="35">
        <v>365</v>
      </c>
      <c r="F217" s="35">
        <v>1239</v>
      </c>
      <c r="G217" s="35">
        <v>385</v>
      </c>
      <c r="H217" s="35">
        <v>157</v>
      </c>
      <c r="I217" s="35">
        <v>14</v>
      </c>
      <c r="J217" s="35">
        <v>0</v>
      </c>
      <c r="K217" s="35">
        <v>5</v>
      </c>
      <c r="L217" s="35">
        <v>161</v>
      </c>
    </row>
    <row r="218" spans="1:12" s="33" customFormat="1" ht="12.75">
      <c r="A218" s="253"/>
      <c r="B218" s="41" t="s">
        <v>46</v>
      </c>
      <c r="C218" s="35">
        <v>4551</v>
      </c>
      <c r="D218" s="35">
        <v>68</v>
      </c>
      <c r="E218" s="35">
        <v>607</v>
      </c>
      <c r="F218" s="35">
        <v>2356</v>
      </c>
      <c r="G218" s="35">
        <v>821</v>
      </c>
      <c r="H218" s="35">
        <v>315</v>
      </c>
      <c r="I218" s="35">
        <v>31</v>
      </c>
      <c r="J218" s="35">
        <v>0</v>
      </c>
      <c r="K218" s="35">
        <v>9</v>
      </c>
      <c r="L218" s="35">
        <v>344</v>
      </c>
    </row>
    <row r="219" spans="1:12" s="33" customFormat="1" ht="12.75">
      <c r="A219" s="253"/>
      <c r="B219" s="41" t="s">
        <v>47</v>
      </c>
      <c r="C219" s="35">
        <v>4881</v>
      </c>
      <c r="D219" s="35">
        <v>73</v>
      </c>
      <c r="E219" s="35">
        <v>744</v>
      </c>
      <c r="F219" s="35">
        <v>2514</v>
      </c>
      <c r="G219" s="35">
        <v>824</v>
      </c>
      <c r="H219" s="35">
        <v>325</v>
      </c>
      <c r="I219" s="35">
        <v>32</v>
      </c>
      <c r="J219" s="35">
        <v>0</v>
      </c>
      <c r="K219" s="35">
        <v>10</v>
      </c>
      <c r="L219" s="35">
        <v>359</v>
      </c>
    </row>
    <row r="220" spans="1:12" s="33" customFormat="1" ht="12.75" customHeight="1">
      <c r="A220" s="253" t="s">
        <v>67</v>
      </c>
      <c r="B220" s="41" t="s">
        <v>38</v>
      </c>
      <c r="C220" s="35">
        <v>1991</v>
      </c>
      <c r="D220" s="35">
        <v>0</v>
      </c>
      <c r="E220" s="35">
        <v>251</v>
      </c>
      <c r="F220" s="35">
        <v>1109</v>
      </c>
      <c r="G220" s="35">
        <v>425</v>
      </c>
      <c r="H220" s="35">
        <v>135</v>
      </c>
      <c r="I220" s="35">
        <v>0</v>
      </c>
      <c r="J220" s="35">
        <v>0</v>
      </c>
      <c r="K220" s="35">
        <v>0</v>
      </c>
      <c r="L220" s="35">
        <v>71</v>
      </c>
    </row>
    <row r="221" spans="1:12" s="33" customFormat="1" ht="12.75">
      <c r="A221" s="253"/>
      <c r="B221" s="41" t="s">
        <v>45</v>
      </c>
      <c r="C221" s="35">
        <v>383</v>
      </c>
      <c r="D221" s="35">
        <v>0</v>
      </c>
      <c r="E221" s="35">
        <v>54</v>
      </c>
      <c r="F221" s="35">
        <v>230</v>
      </c>
      <c r="G221" s="35">
        <v>67</v>
      </c>
      <c r="H221" s="35">
        <v>23</v>
      </c>
      <c r="I221" s="35">
        <v>0</v>
      </c>
      <c r="J221" s="35">
        <v>0</v>
      </c>
      <c r="K221" s="35">
        <v>0</v>
      </c>
      <c r="L221" s="35">
        <v>9</v>
      </c>
    </row>
    <row r="222" spans="1:12" s="33" customFormat="1" ht="12.75">
      <c r="A222" s="253"/>
      <c r="B222" s="41" t="s">
        <v>46</v>
      </c>
      <c r="C222" s="35">
        <v>800</v>
      </c>
      <c r="D222" s="35">
        <v>0</v>
      </c>
      <c r="E222" s="35">
        <v>91</v>
      </c>
      <c r="F222" s="35">
        <v>442</v>
      </c>
      <c r="G222" s="35">
        <v>182</v>
      </c>
      <c r="H222" s="35">
        <v>54</v>
      </c>
      <c r="I222" s="35">
        <v>0</v>
      </c>
      <c r="J222" s="35">
        <v>0</v>
      </c>
      <c r="K222" s="35">
        <v>0</v>
      </c>
      <c r="L222" s="35">
        <v>31</v>
      </c>
    </row>
    <row r="223" spans="1:12" s="33" customFormat="1" ht="12.75">
      <c r="A223" s="253"/>
      <c r="B223" s="41" t="s">
        <v>47</v>
      </c>
      <c r="C223" s="35">
        <v>808</v>
      </c>
      <c r="D223" s="35">
        <v>0</v>
      </c>
      <c r="E223" s="35">
        <v>106</v>
      </c>
      <c r="F223" s="35">
        <v>437</v>
      </c>
      <c r="G223" s="35">
        <v>176</v>
      </c>
      <c r="H223" s="35">
        <v>58</v>
      </c>
      <c r="I223" s="35">
        <v>0</v>
      </c>
      <c r="J223" s="35">
        <v>0</v>
      </c>
      <c r="K223" s="35">
        <v>0</v>
      </c>
      <c r="L223" s="35">
        <v>31</v>
      </c>
    </row>
    <row r="224" spans="1:12" s="33" customFormat="1" ht="12.75" customHeight="1">
      <c r="A224" s="254" t="s">
        <v>68</v>
      </c>
      <c r="B224" s="42" t="s">
        <v>38</v>
      </c>
      <c r="C224" s="36">
        <v>13786</v>
      </c>
      <c r="D224" s="36">
        <v>178</v>
      </c>
      <c r="E224" s="36">
        <v>1967</v>
      </c>
      <c r="F224" s="36">
        <v>7218</v>
      </c>
      <c r="G224" s="36">
        <v>2455</v>
      </c>
      <c r="H224" s="36">
        <v>932</v>
      </c>
      <c r="I224" s="36">
        <v>77</v>
      </c>
      <c r="J224" s="36">
        <v>0</v>
      </c>
      <c r="K224" s="36">
        <v>24</v>
      </c>
      <c r="L224" s="36">
        <v>935</v>
      </c>
    </row>
    <row r="225" spans="1:12" s="33" customFormat="1" ht="12.75">
      <c r="A225" s="254"/>
      <c r="B225" s="42" t="s">
        <v>45</v>
      </c>
      <c r="C225" s="36">
        <v>2746</v>
      </c>
      <c r="D225" s="36">
        <v>37</v>
      </c>
      <c r="E225" s="36">
        <v>419</v>
      </c>
      <c r="F225" s="36">
        <v>1469</v>
      </c>
      <c r="G225" s="36">
        <v>452</v>
      </c>
      <c r="H225" s="36">
        <v>180</v>
      </c>
      <c r="I225" s="36">
        <v>14</v>
      </c>
      <c r="J225" s="36">
        <v>0</v>
      </c>
      <c r="K225" s="36">
        <v>5</v>
      </c>
      <c r="L225" s="36">
        <v>170</v>
      </c>
    </row>
    <row r="226" spans="1:12" s="33" customFormat="1" ht="12.75">
      <c r="A226" s="254"/>
      <c r="B226" s="42" t="s">
        <v>46</v>
      </c>
      <c r="C226" s="36">
        <v>5351</v>
      </c>
      <c r="D226" s="36">
        <v>68</v>
      </c>
      <c r="E226" s="36">
        <v>698</v>
      </c>
      <c r="F226" s="36">
        <v>2798</v>
      </c>
      <c r="G226" s="36">
        <v>1003</v>
      </c>
      <c r="H226" s="36">
        <v>369</v>
      </c>
      <c r="I226" s="36">
        <v>31</v>
      </c>
      <c r="J226" s="36">
        <v>0</v>
      </c>
      <c r="K226" s="36">
        <v>9</v>
      </c>
      <c r="L226" s="36">
        <v>375</v>
      </c>
    </row>
    <row r="227" spans="1:12" s="33" customFormat="1" ht="12.75">
      <c r="A227" s="254"/>
      <c r="B227" s="42" t="s">
        <v>47</v>
      </c>
      <c r="C227" s="36">
        <v>5689</v>
      </c>
      <c r="D227" s="36">
        <v>73</v>
      </c>
      <c r="E227" s="36">
        <v>850</v>
      </c>
      <c r="F227" s="36">
        <v>2951</v>
      </c>
      <c r="G227" s="36">
        <v>1000</v>
      </c>
      <c r="H227" s="36">
        <v>383</v>
      </c>
      <c r="I227" s="36">
        <v>32</v>
      </c>
      <c r="J227" s="36">
        <v>0</v>
      </c>
      <c r="K227" s="36">
        <v>10</v>
      </c>
      <c r="L227" s="36">
        <v>390</v>
      </c>
    </row>
    <row r="228" spans="1:12" s="33" customFormat="1" ht="12.75" customHeight="1">
      <c r="A228" s="253" t="s">
        <v>69</v>
      </c>
      <c r="B228" s="41" t="s">
        <v>38</v>
      </c>
      <c r="C228" s="35">
        <v>254</v>
      </c>
      <c r="D228" s="35">
        <v>6</v>
      </c>
      <c r="E228" s="35">
        <v>17</v>
      </c>
      <c r="F228" s="35">
        <v>148</v>
      </c>
      <c r="G228" s="35">
        <v>46</v>
      </c>
      <c r="H228" s="35">
        <v>27</v>
      </c>
      <c r="I228" s="35">
        <v>2</v>
      </c>
      <c r="J228" s="35">
        <v>0</v>
      </c>
      <c r="K228" s="35">
        <v>0</v>
      </c>
      <c r="L228" s="35">
        <v>8</v>
      </c>
    </row>
    <row r="229" spans="1:12" s="33" customFormat="1" ht="12.75">
      <c r="A229" s="253"/>
      <c r="B229" s="41" t="s">
        <v>45</v>
      </c>
      <c r="C229" s="35">
        <v>48</v>
      </c>
      <c r="D229" s="35">
        <v>1</v>
      </c>
      <c r="E229" s="35">
        <v>1</v>
      </c>
      <c r="F229" s="35">
        <v>30</v>
      </c>
      <c r="G229" s="35">
        <v>5</v>
      </c>
      <c r="H229" s="35">
        <v>8</v>
      </c>
      <c r="I229" s="35">
        <v>0</v>
      </c>
      <c r="J229" s="35">
        <v>0</v>
      </c>
      <c r="K229" s="35">
        <v>0</v>
      </c>
      <c r="L229" s="35">
        <v>3</v>
      </c>
    </row>
    <row r="230" spans="1:12" s="33" customFormat="1" ht="12.75">
      <c r="A230" s="253"/>
      <c r="B230" s="41" t="s">
        <v>46</v>
      </c>
      <c r="C230" s="35">
        <v>97</v>
      </c>
      <c r="D230" s="35">
        <v>2</v>
      </c>
      <c r="E230" s="35">
        <v>5</v>
      </c>
      <c r="F230" s="35">
        <v>59</v>
      </c>
      <c r="G230" s="35">
        <v>20</v>
      </c>
      <c r="H230" s="35">
        <v>8</v>
      </c>
      <c r="I230" s="35">
        <v>1</v>
      </c>
      <c r="J230" s="35">
        <v>0</v>
      </c>
      <c r="K230" s="35">
        <v>0</v>
      </c>
      <c r="L230" s="35">
        <v>2</v>
      </c>
    </row>
    <row r="231" spans="1:12" s="33" customFormat="1" ht="12.75">
      <c r="A231" s="253"/>
      <c r="B231" s="41" t="s">
        <v>47</v>
      </c>
      <c r="C231" s="35">
        <v>109</v>
      </c>
      <c r="D231" s="35">
        <v>3</v>
      </c>
      <c r="E231" s="35">
        <v>11</v>
      </c>
      <c r="F231" s="35">
        <v>59</v>
      </c>
      <c r="G231" s="35">
        <v>21</v>
      </c>
      <c r="H231" s="35">
        <v>11</v>
      </c>
      <c r="I231" s="35">
        <v>1</v>
      </c>
      <c r="J231" s="35">
        <v>0</v>
      </c>
      <c r="K231" s="35">
        <v>0</v>
      </c>
      <c r="L231" s="35">
        <v>3</v>
      </c>
    </row>
    <row r="232" spans="1:12" s="33" customFormat="1" ht="12.75" customHeight="1">
      <c r="A232" s="253" t="s">
        <v>70</v>
      </c>
      <c r="B232" s="41" t="s">
        <v>38</v>
      </c>
      <c r="C232" s="35">
        <v>7</v>
      </c>
      <c r="D232" s="35">
        <v>0</v>
      </c>
      <c r="E232" s="35">
        <v>0</v>
      </c>
      <c r="F232" s="35">
        <v>7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</row>
    <row r="233" spans="1:12" s="33" customFormat="1" ht="12.75">
      <c r="A233" s="253"/>
      <c r="B233" s="41" t="s">
        <v>45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</row>
    <row r="234" spans="1:12" s="33" customFormat="1" ht="12.75">
      <c r="A234" s="253"/>
      <c r="B234" s="41" t="s">
        <v>46</v>
      </c>
      <c r="C234" s="35">
        <v>1</v>
      </c>
      <c r="D234" s="35">
        <v>0</v>
      </c>
      <c r="E234" s="35">
        <v>0</v>
      </c>
      <c r="F234" s="35">
        <v>1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</row>
    <row r="235" spans="1:12" s="33" customFormat="1" ht="12.75">
      <c r="A235" s="253"/>
      <c r="B235" s="41" t="s">
        <v>47</v>
      </c>
      <c r="C235" s="35">
        <v>6</v>
      </c>
      <c r="D235" s="35">
        <v>0</v>
      </c>
      <c r="E235" s="35">
        <v>0</v>
      </c>
      <c r="F235" s="35">
        <v>6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</row>
    <row r="236" spans="1:12" s="33" customFormat="1" ht="12.75" customHeight="1">
      <c r="A236" s="254" t="s">
        <v>71</v>
      </c>
      <c r="B236" s="42" t="s">
        <v>38</v>
      </c>
      <c r="C236" s="36">
        <v>261</v>
      </c>
      <c r="D236" s="36">
        <v>6</v>
      </c>
      <c r="E236" s="36">
        <v>17</v>
      </c>
      <c r="F236" s="36">
        <v>155</v>
      </c>
      <c r="G236" s="36">
        <v>46</v>
      </c>
      <c r="H236" s="36">
        <v>27</v>
      </c>
      <c r="I236" s="36">
        <v>2</v>
      </c>
      <c r="J236" s="36">
        <v>0</v>
      </c>
      <c r="K236" s="36">
        <v>0</v>
      </c>
      <c r="L236" s="36">
        <v>8</v>
      </c>
    </row>
    <row r="237" spans="1:12" s="33" customFormat="1" ht="12.75">
      <c r="A237" s="254"/>
      <c r="B237" s="42" t="s">
        <v>45</v>
      </c>
      <c r="C237" s="36">
        <v>48</v>
      </c>
      <c r="D237" s="36">
        <v>1</v>
      </c>
      <c r="E237" s="36">
        <v>1</v>
      </c>
      <c r="F237" s="36">
        <v>30</v>
      </c>
      <c r="G237" s="36">
        <v>5</v>
      </c>
      <c r="H237" s="36">
        <v>8</v>
      </c>
      <c r="I237" s="36">
        <v>0</v>
      </c>
      <c r="J237" s="36">
        <v>0</v>
      </c>
      <c r="K237" s="36">
        <v>0</v>
      </c>
      <c r="L237" s="36">
        <v>3</v>
      </c>
    </row>
    <row r="238" spans="1:12" s="33" customFormat="1" ht="12.75">
      <c r="A238" s="254"/>
      <c r="B238" s="42" t="s">
        <v>46</v>
      </c>
      <c r="C238" s="36">
        <v>98</v>
      </c>
      <c r="D238" s="36">
        <v>2</v>
      </c>
      <c r="E238" s="36">
        <v>5</v>
      </c>
      <c r="F238" s="36">
        <v>60</v>
      </c>
      <c r="G238" s="36">
        <v>20</v>
      </c>
      <c r="H238" s="36">
        <v>8</v>
      </c>
      <c r="I238" s="36">
        <v>1</v>
      </c>
      <c r="J238" s="36">
        <v>0</v>
      </c>
      <c r="K238" s="36">
        <v>0</v>
      </c>
      <c r="L238" s="36">
        <v>2</v>
      </c>
    </row>
    <row r="239" spans="1:12" s="33" customFormat="1" ht="12.75">
      <c r="A239" s="254"/>
      <c r="B239" s="42" t="s">
        <v>47</v>
      </c>
      <c r="C239" s="36">
        <v>115</v>
      </c>
      <c r="D239" s="36">
        <v>3</v>
      </c>
      <c r="E239" s="36">
        <v>11</v>
      </c>
      <c r="F239" s="36">
        <v>65</v>
      </c>
      <c r="G239" s="36">
        <v>21</v>
      </c>
      <c r="H239" s="36">
        <v>11</v>
      </c>
      <c r="I239" s="36">
        <v>1</v>
      </c>
      <c r="J239" s="36">
        <v>0</v>
      </c>
      <c r="K239" s="36">
        <v>0</v>
      </c>
      <c r="L239" s="36">
        <v>3</v>
      </c>
    </row>
    <row r="240" spans="1:12" s="33" customFormat="1" ht="12.75" customHeight="1">
      <c r="A240" s="255" t="s">
        <v>38</v>
      </c>
      <c r="B240" s="50" t="s">
        <v>38</v>
      </c>
      <c r="C240" s="51">
        <v>833650</v>
      </c>
      <c r="D240" s="51">
        <v>31594</v>
      </c>
      <c r="E240" s="51">
        <v>223837</v>
      </c>
      <c r="F240" s="51">
        <v>253166</v>
      </c>
      <c r="G240" s="51">
        <v>128378</v>
      </c>
      <c r="H240" s="51">
        <v>71411</v>
      </c>
      <c r="I240" s="51">
        <v>37413</v>
      </c>
      <c r="J240" s="51">
        <v>0</v>
      </c>
      <c r="K240" s="51">
        <v>51562</v>
      </c>
      <c r="L240" s="51">
        <v>36289</v>
      </c>
    </row>
    <row r="241" spans="1:12" s="33" customFormat="1" ht="12.75">
      <c r="A241" s="255"/>
      <c r="B241" s="50" t="s">
        <v>45</v>
      </c>
      <c r="C241" s="51">
        <v>214767</v>
      </c>
      <c r="D241" s="51">
        <v>8271</v>
      </c>
      <c r="E241" s="51">
        <v>58841</v>
      </c>
      <c r="F241" s="51">
        <v>60583</v>
      </c>
      <c r="G241" s="51">
        <v>35528</v>
      </c>
      <c r="H241" s="51">
        <v>18207</v>
      </c>
      <c r="I241" s="51">
        <v>10792</v>
      </c>
      <c r="J241" s="51">
        <v>0</v>
      </c>
      <c r="K241" s="51">
        <v>13522</v>
      </c>
      <c r="L241" s="51">
        <v>9023</v>
      </c>
    </row>
    <row r="242" spans="1:12" s="33" customFormat="1" ht="12.75">
      <c r="A242" s="255"/>
      <c r="B242" s="50" t="s">
        <v>46</v>
      </c>
      <c r="C242" s="51">
        <v>294975</v>
      </c>
      <c r="D242" s="51">
        <v>11342</v>
      </c>
      <c r="E242" s="51">
        <v>77333</v>
      </c>
      <c r="F242" s="51">
        <v>92588</v>
      </c>
      <c r="G242" s="51">
        <v>44366</v>
      </c>
      <c r="H242" s="51">
        <v>25012</v>
      </c>
      <c r="I242" s="51">
        <v>12165</v>
      </c>
      <c r="J242" s="51">
        <v>0</v>
      </c>
      <c r="K242" s="51">
        <v>19198</v>
      </c>
      <c r="L242" s="51">
        <v>12971</v>
      </c>
    </row>
    <row r="243" spans="1:12" s="33" customFormat="1" ht="12.75">
      <c r="A243" s="255"/>
      <c r="B243" s="50" t="s">
        <v>47</v>
      </c>
      <c r="C243" s="51">
        <v>323908</v>
      </c>
      <c r="D243" s="51">
        <v>11981</v>
      </c>
      <c r="E243" s="51">
        <v>87663</v>
      </c>
      <c r="F243" s="51">
        <v>99995</v>
      </c>
      <c r="G243" s="51">
        <v>48484</v>
      </c>
      <c r="H243" s="51">
        <v>28192</v>
      </c>
      <c r="I243" s="51">
        <v>14456</v>
      </c>
      <c r="J243" s="51">
        <v>0</v>
      </c>
      <c r="K243" s="51">
        <v>18842</v>
      </c>
      <c r="L243" s="51">
        <v>14295</v>
      </c>
    </row>
    <row r="244" spans="1:12" s="33" customFormat="1" ht="12.75" customHeight="1">
      <c r="A244" s="251" t="s">
        <v>18</v>
      </c>
      <c r="B244" s="43" t="s">
        <v>38</v>
      </c>
      <c r="C244" s="37">
        <v>12161</v>
      </c>
      <c r="D244" s="37">
        <v>1673</v>
      </c>
      <c r="E244" s="37">
        <v>2348</v>
      </c>
      <c r="F244" s="37">
        <v>4432</v>
      </c>
      <c r="G244" s="37">
        <v>486</v>
      </c>
      <c r="H244" s="37">
        <v>1841</v>
      </c>
      <c r="I244" s="37">
        <v>736</v>
      </c>
      <c r="J244" s="37">
        <v>0</v>
      </c>
      <c r="K244" s="37">
        <v>163</v>
      </c>
      <c r="L244" s="37">
        <v>482</v>
      </c>
    </row>
    <row r="245" spans="1:12" s="33" customFormat="1" ht="12.75">
      <c r="A245" s="251"/>
      <c r="B245" s="43" t="s">
        <v>45</v>
      </c>
      <c r="C245" s="38">
        <v>2877</v>
      </c>
      <c r="D245" s="38">
        <v>392</v>
      </c>
      <c r="E245" s="38">
        <v>586</v>
      </c>
      <c r="F245" s="38">
        <v>1032</v>
      </c>
      <c r="G245" s="38">
        <v>98</v>
      </c>
      <c r="H245" s="38">
        <v>429</v>
      </c>
      <c r="I245" s="38">
        <v>194</v>
      </c>
      <c r="J245" s="38">
        <v>0</v>
      </c>
      <c r="K245" s="38">
        <v>33</v>
      </c>
      <c r="L245" s="38">
        <v>113</v>
      </c>
    </row>
    <row r="246" spans="1:12" s="33" customFormat="1" ht="12.75">
      <c r="A246" s="251"/>
      <c r="B246" s="44" t="s">
        <v>46</v>
      </c>
      <c r="C246" s="38">
        <v>4401</v>
      </c>
      <c r="D246" s="38">
        <v>619</v>
      </c>
      <c r="E246" s="38">
        <v>807</v>
      </c>
      <c r="F246" s="38">
        <v>1691</v>
      </c>
      <c r="G246" s="38">
        <v>151</v>
      </c>
      <c r="H246" s="38">
        <v>676</v>
      </c>
      <c r="I246" s="38">
        <v>243</v>
      </c>
      <c r="J246" s="38">
        <v>0</v>
      </c>
      <c r="K246" s="38">
        <v>52</v>
      </c>
      <c r="L246" s="38">
        <v>162</v>
      </c>
    </row>
    <row r="247" spans="1:12" s="33" customFormat="1" ht="12.75">
      <c r="A247" s="251"/>
      <c r="B247" s="44" t="s">
        <v>47</v>
      </c>
      <c r="C247" s="38">
        <v>4883</v>
      </c>
      <c r="D247" s="38">
        <v>662</v>
      </c>
      <c r="E247" s="38">
        <v>955</v>
      </c>
      <c r="F247" s="38">
        <v>1709</v>
      </c>
      <c r="G247" s="38">
        <v>237</v>
      </c>
      <c r="H247" s="38">
        <v>736</v>
      </c>
      <c r="I247" s="38">
        <v>299</v>
      </c>
      <c r="J247" s="38">
        <v>0</v>
      </c>
      <c r="K247" s="38">
        <v>78</v>
      </c>
      <c r="L247" s="38">
        <v>207</v>
      </c>
    </row>
    <row r="248" spans="1:12" s="33" customFormat="1" ht="12.75" customHeight="1">
      <c r="A248" s="252" t="s">
        <v>19</v>
      </c>
      <c r="B248" s="52" t="s">
        <v>38</v>
      </c>
      <c r="C248" s="53">
        <v>845811</v>
      </c>
      <c r="D248" s="53">
        <v>33267</v>
      </c>
      <c r="E248" s="53">
        <v>226185</v>
      </c>
      <c r="F248" s="53">
        <v>257598</v>
      </c>
      <c r="G248" s="53">
        <v>128864</v>
      </c>
      <c r="H248" s="53">
        <v>73252</v>
      </c>
      <c r="I248" s="53">
        <v>38149</v>
      </c>
      <c r="J248" s="53">
        <v>0</v>
      </c>
      <c r="K248" s="53">
        <v>51725</v>
      </c>
      <c r="L248" s="53">
        <v>36771</v>
      </c>
    </row>
    <row r="249" spans="1:12" s="33" customFormat="1" ht="12.75">
      <c r="A249" s="252"/>
      <c r="B249" s="52" t="s">
        <v>45</v>
      </c>
      <c r="C249" s="53">
        <v>217644</v>
      </c>
      <c r="D249" s="53">
        <v>8663</v>
      </c>
      <c r="E249" s="53">
        <v>59427</v>
      </c>
      <c r="F249" s="53">
        <v>61615</v>
      </c>
      <c r="G249" s="53">
        <v>35626</v>
      </c>
      <c r="H249" s="53">
        <v>18636</v>
      </c>
      <c r="I249" s="53">
        <v>10986</v>
      </c>
      <c r="J249" s="53">
        <v>0</v>
      </c>
      <c r="K249" s="53">
        <v>13555</v>
      </c>
      <c r="L249" s="53">
        <v>9136</v>
      </c>
    </row>
    <row r="250" spans="1:12" s="33" customFormat="1" ht="12.75">
      <c r="A250" s="252"/>
      <c r="B250" s="52" t="s">
        <v>46</v>
      </c>
      <c r="C250" s="53">
        <v>299376</v>
      </c>
      <c r="D250" s="53">
        <v>11961</v>
      </c>
      <c r="E250" s="53">
        <v>78140</v>
      </c>
      <c r="F250" s="53">
        <v>94279</v>
      </c>
      <c r="G250" s="53">
        <v>44517</v>
      </c>
      <c r="H250" s="53">
        <v>25688</v>
      </c>
      <c r="I250" s="53">
        <v>12408</v>
      </c>
      <c r="J250" s="53">
        <v>0</v>
      </c>
      <c r="K250" s="53">
        <v>19250</v>
      </c>
      <c r="L250" s="53">
        <v>13133</v>
      </c>
    </row>
    <row r="251" spans="1:12" s="33" customFormat="1" ht="12.75">
      <c r="A251" s="252"/>
      <c r="B251" s="52" t="s">
        <v>47</v>
      </c>
      <c r="C251" s="53">
        <v>328791</v>
      </c>
      <c r="D251" s="53">
        <v>12643</v>
      </c>
      <c r="E251" s="53">
        <v>88618</v>
      </c>
      <c r="F251" s="53">
        <v>101704</v>
      </c>
      <c r="G251" s="53">
        <v>48721</v>
      </c>
      <c r="H251" s="53">
        <v>28928</v>
      </c>
      <c r="I251" s="53">
        <v>14755</v>
      </c>
      <c r="J251" s="53">
        <v>0</v>
      </c>
      <c r="K251" s="53">
        <v>18920</v>
      </c>
      <c r="L251" s="53">
        <v>14502</v>
      </c>
    </row>
    <row r="252" spans="1:2" s="33" customFormat="1" ht="12.75" customHeight="1">
      <c r="A252" s="47"/>
      <c r="B252" s="47"/>
    </row>
    <row r="253" spans="1:2" s="33" customFormat="1" ht="12.75">
      <c r="A253" s="60">
        <v>2007</v>
      </c>
      <c r="B253" s="46" t="s">
        <v>48</v>
      </c>
    </row>
    <row r="254" spans="1:12" s="33" customFormat="1" ht="48" customHeight="1">
      <c r="A254" s="49" t="s">
        <v>1</v>
      </c>
      <c r="B254" s="40" t="s">
        <v>44</v>
      </c>
      <c r="C254" s="12" t="s">
        <v>2</v>
      </c>
      <c r="D254" s="12" t="s">
        <v>21</v>
      </c>
      <c r="E254" s="12" t="s">
        <v>22</v>
      </c>
      <c r="F254" s="12" t="s">
        <v>23</v>
      </c>
      <c r="G254" s="12" t="s">
        <v>24</v>
      </c>
      <c r="H254" s="12" t="s">
        <v>25</v>
      </c>
      <c r="I254" s="12" t="s">
        <v>26</v>
      </c>
      <c r="J254" s="12" t="s">
        <v>27</v>
      </c>
      <c r="K254" s="12" t="s">
        <v>28</v>
      </c>
      <c r="L254" s="12" t="s">
        <v>29</v>
      </c>
    </row>
    <row r="255" spans="1:12" s="33" customFormat="1" ht="12.75" customHeight="1">
      <c r="A255" s="253" t="s">
        <v>60</v>
      </c>
      <c r="B255" s="41" t="s">
        <v>38</v>
      </c>
      <c r="C255" s="35">
        <f aca="true" t="shared" si="72" ref="C255:L255">C256+C257+C258</f>
        <v>367227</v>
      </c>
      <c r="D255" s="35">
        <f t="shared" si="72"/>
        <v>15956</v>
      </c>
      <c r="E255" s="35">
        <f t="shared" si="72"/>
        <v>97746</v>
      </c>
      <c r="F255" s="35">
        <f t="shared" si="72"/>
        <v>75301</v>
      </c>
      <c r="G255" s="35">
        <f t="shared" si="72"/>
        <v>81596</v>
      </c>
      <c r="H255" s="35">
        <f t="shared" si="72"/>
        <v>31964</v>
      </c>
      <c r="I255" s="35">
        <f t="shared" si="72"/>
        <v>21721</v>
      </c>
      <c r="J255" s="35">
        <f t="shared" si="72"/>
        <v>24511</v>
      </c>
      <c r="K255" s="35">
        <f t="shared" si="72"/>
        <v>1821</v>
      </c>
      <c r="L255" s="35">
        <f t="shared" si="72"/>
        <v>16611</v>
      </c>
    </row>
    <row r="256" spans="1:12" s="33" customFormat="1" ht="12.75">
      <c r="A256" s="253"/>
      <c r="B256" s="41" t="s">
        <v>45</v>
      </c>
      <c r="C256" s="35">
        <v>82369</v>
      </c>
      <c r="D256" s="35">
        <v>3494</v>
      </c>
      <c r="E256" s="35">
        <v>21826</v>
      </c>
      <c r="F256" s="35">
        <v>14566</v>
      </c>
      <c r="G256" s="35">
        <v>20569</v>
      </c>
      <c r="H256" s="35">
        <v>6939</v>
      </c>
      <c r="I256" s="35">
        <v>5470</v>
      </c>
      <c r="J256" s="35">
        <v>5518</v>
      </c>
      <c r="K256" s="35">
        <v>292</v>
      </c>
      <c r="L256" s="35">
        <v>3695</v>
      </c>
    </row>
    <row r="257" spans="1:12" s="33" customFormat="1" ht="12.75">
      <c r="A257" s="253"/>
      <c r="B257" s="41" t="s">
        <v>46</v>
      </c>
      <c r="C257" s="35">
        <v>136663</v>
      </c>
      <c r="D257" s="35">
        <v>6074</v>
      </c>
      <c r="E257" s="35">
        <v>36163</v>
      </c>
      <c r="F257" s="35">
        <v>29102</v>
      </c>
      <c r="G257" s="35">
        <v>29653</v>
      </c>
      <c r="H257" s="35">
        <v>11942</v>
      </c>
      <c r="I257" s="35">
        <v>7441</v>
      </c>
      <c r="J257" s="35">
        <v>9551</v>
      </c>
      <c r="K257" s="35">
        <v>655</v>
      </c>
      <c r="L257" s="35">
        <v>6082</v>
      </c>
    </row>
    <row r="258" spans="1:12" s="33" customFormat="1" ht="12.75">
      <c r="A258" s="253"/>
      <c r="B258" s="41" t="s">
        <v>47</v>
      </c>
      <c r="C258" s="35">
        <v>148195</v>
      </c>
      <c r="D258" s="35">
        <v>6388</v>
      </c>
      <c r="E258" s="35">
        <v>39757</v>
      </c>
      <c r="F258" s="35">
        <v>31633</v>
      </c>
      <c r="G258" s="35">
        <v>31374</v>
      </c>
      <c r="H258" s="35">
        <v>13083</v>
      </c>
      <c r="I258" s="35">
        <v>8810</v>
      </c>
      <c r="J258" s="35">
        <v>9442</v>
      </c>
      <c r="K258" s="35">
        <v>874</v>
      </c>
      <c r="L258" s="35">
        <v>6834</v>
      </c>
    </row>
    <row r="259" spans="1:12" s="33" customFormat="1" ht="12.75" customHeight="1">
      <c r="A259" s="253" t="s">
        <v>61</v>
      </c>
      <c r="B259" s="41" t="s">
        <v>38</v>
      </c>
      <c r="C259" s="35">
        <f aca="true" t="shared" si="73" ref="C259:L259">C260+C261+C262</f>
        <v>92559</v>
      </c>
      <c r="D259" s="35">
        <f t="shared" si="73"/>
        <v>4828</v>
      </c>
      <c r="E259" s="35">
        <f t="shared" si="73"/>
        <v>26898</v>
      </c>
      <c r="F259" s="35">
        <f t="shared" si="73"/>
        <v>19044</v>
      </c>
      <c r="G259" s="35">
        <f t="shared" si="73"/>
        <v>17599</v>
      </c>
      <c r="H259" s="35">
        <f t="shared" si="73"/>
        <v>7685</v>
      </c>
      <c r="I259" s="35">
        <f t="shared" si="73"/>
        <v>5381</v>
      </c>
      <c r="J259" s="35">
        <f t="shared" si="73"/>
        <v>7192</v>
      </c>
      <c r="K259" s="35">
        <f t="shared" si="73"/>
        <v>916</v>
      </c>
      <c r="L259" s="35">
        <f t="shared" si="73"/>
        <v>3016</v>
      </c>
    </row>
    <row r="260" spans="1:12" s="33" customFormat="1" ht="12.75">
      <c r="A260" s="253"/>
      <c r="B260" s="41" t="s">
        <v>45</v>
      </c>
      <c r="C260" s="35">
        <v>18971</v>
      </c>
      <c r="D260" s="35">
        <v>961</v>
      </c>
      <c r="E260" s="35">
        <v>5603</v>
      </c>
      <c r="F260" s="35">
        <v>3649</v>
      </c>
      <c r="G260" s="35">
        <v>3807</v>
      </c>
      <c r="H260" s="35">
        <v>1483</v>
      </c>
      <c r="I260" s="35">
        <v>1277</v>
      </c>
      <c r="J260" s="35">
        <v>1495</v>
      </c>
      <c r="K260" s="35">
        <v>126</v>
      </c>
      <c r="L260" s="35">
        <v>570</v>
      </c>
    </row>
    <row r="261" spans="1:12" s="33" customFormat="1" ht="12.75">
      <c r="A261" s="253"/>
      <c r="B261" s="41" t="s">
        <v>46</v>
      </c>
      <c r="C261" s="35">
        <v>34736</v>
      </c>
      <c r="D261" s="35">
        <v>1779</v>
      </c>
      <c r="E261" s="35">
        <v>10022</v>
      </c>
      <c r="F261" s="35">
        <v>7233</v>
      </c>
      <c r="G261" s="35">
        <v>6590</v>
      </c>
      <c r="H261" s="35">
        <v>2856</v>
      </c>
      <c r="I261" s="35">
        <v>1853</v>
      </c>
      <c r="J261" s="35">
        <v>2914</v>
      </c>
      <c r="K261" s="35">
        <v>338</v>
      </c>
      <c r="L261" s="35">
        <v>1151</v>
      </c>
    </row>
    <row r="262" spans="1:12" s="33" customFormat="1" ht="12.75">
      <c r="A262" s="253"/>
      <c r="B262" s="41" t="s">
        <v>47</v>
      </c>
      <c r="C262" s="35">
        <v>38852</v>
      </c>
      <c r="D262" s="35">
        <v>2088</v>
      </c>
      <c r="E262" s="35">
        <v>11273</v>
      </c>
      <c r="F262" s="35">
        <v>8162</v>
      </c>
      <c r="G262" s="35">
        <v>7202</v>
      </c>
      <c r="H262" s="35">
        <v>3346</v>
      </c>
      <c r="I262" s="35">
        <v>2251</v>
      </c>
      <c r="J262" s="35">
        <v>2783</v>
      </c>
      <c r="K262" s="35">
        <v>452</v>
      </c>
      <c r="L262" s="35">
        <v>1295</v>
      </c>
    </row>
    <row r="263" spans="1:12" s="33" customFormat="1" ht="12.75" customHeight="1">
      <c r="A263" s="253" t="s">
        <v>62</v>
      </c>
      <c r="B263" s="41" t="s">
        <v>38</v>
      </c>
      <c r="C263" s="35">
        <f aca="true" t="shared" si="74" ref="C263:L263">C264+C265+C266</f>
        <v>74687</v>
      </c>
      <c r="D263" s="35">
        <f t="shared" si="74"/>
        <v>4427</v>
      </c>
      <c r="E263" s="35">
        <f t="shared" si="74"/>
        <v>21508</v>
      </c>
      <c r="F263" s="35">
        <f t="shared" si="74"/>
        <v>22319</v>
      </c>
      <c r="G263" s="35">
        <f t="shared" si="74"/>
        <v>10555</v>
      </c>
      <c r="H263" s="35">
        <f t="shared" si="74"/>
        <v>5894</v>
      </c>
      <c r="I263" s="35">
        <f t="shared" si="74"/>
        <v>4016</v>
      </c>
      <c r="J263" s="35">
        <f t="shared" si="74"/>
        <v>2578</v>
      </c>
      <c r="K263" s="35">
        <f t="shared" si="74"/>
        <v>1019</v>
      </c>
      <c r="L263" s="35">
        <f t="shared" si="74"/>
        <v>2371</v>
      </c>
    </row>
    <row r="264" spans="1:12" s="33" customFormat="1" ht="12.75">
      <c r="A264" s="253"/>
      <c r="B264" s="41" t="s">
        <v>45</v>
      </c>
      <c r="C264" s="35">
        <v>13893</v>
      </c>
      <c r="D264" s="35">
        <v>874</v>
      </c>
      <c r="E264" s="35">
        <v>4084</v>
      </c>
      <c r="F264" s="35">
        <v>3925</v>
      </c>
      <c r="G264" s="35">
        <v>2027</v>
      </c>
      <c r="H264" s="35">
        <v>1077</v>
      </c>
      <c r="I264" s="35">
        <v>888</v>
      </c>
      <c r="J264" s="35">
        <v>443</v>
      </c>
      <c r="K264" s="35">
        <v>160</v>
      </c>
      <c r="L264" s="35">
        <v>415</v>
      </c>
    </row>
    <row r="265" spans="1:12" s="33" customFormat="1" ht="12.75">
      <c r="A265" s="253"/>
      <c r="B265" s="41" t="s">
        <v>46</v>
      </c>
      <c r="C265" s="35">
        <v>28253</v>
      </c>
      <c r="D265" s="35">
        <v>1667</v>
      </c>
      <c r="E265" s="35">
        <v>7970</v>
      </c>
      <c r="F265" s="35">
        <v>8640</v>
      </c>
      <c r="G265" s="35">
        <v>4058</v>
      </c>
      <c r="H265" s="35">
        <v>2198</v>
      </c>
      <c r="I265" s="35">
        <v>1406</v>
      </c>
      <c r="J265" s="35">
        <v>1019</v>
      </c>
      <c r="K265" s="35">
        <v>368</v>
      </c>
      <c r="L265" s="35">
        <v>927</v>
      </c>
    </row>
    <row r="266" spans="1:12" s="33" customFormat="1" ht="12.75">
      <c r="A266" s="253"/>
      <c r="B266" s="41" t="s">
        <v>47</v>
      </c>
      <c r="C266" s="35">
        <v>32541</v>
      </c>
      <c r="D266" s="35">
        <v>1886</v>
      </c>
      <c r="E266" s="35">
        <v>9454</v>
      </c>
      <c r="F266" s="35">
        <v>9754</v>
      </c>
      <c r="G266" s="35">
        <v>4470</v>
      </c>
      <c r="H266" s="35">
        <v>2619</v>
      </c>
      <c r="I266" s="35">
        <v>1722</v>
      </c>
      <c r="J266" s="35">
        <v>1116</v>
      </c>
      <c r="K266" s="35">
        <v>491</v>
      </c>
      <c r="L266" s="35">
        <v>1029</v>
      </c>
    </row>
    <row r="267" spans="1:12" s="33" customFormat="1" ht="12.75" customHeight="1">
      <c r="A267" s="253" t="s">
        <v>63</v>
      </c>
      <c r="B267" s="41" t="s">
        <v>38</v>
      </c>
      <c r="C267" s="35">
        <f aca="true" t="shared" si="75" ref="C267:L267">C268+C269+C270</f>
        <v>22657</v>
      </c>
      <c r="D267" s="35">
        <f t="shared" si="75"/>
        <v>1387</v>
      </c>
      <c r="E267" s="35">
        <f t="shared" si="75"/>
        <v>5318</v>
      </c>
      <c r="F267" s="35">
        <f t="shared" si="75"/>
        <v>10832</v>
      </c>
      <c r="G267" s="35">
        <f t="shared" si="75"/>
        <v>2151</v>
      </c>
      <c r="H267" s="35">
        <f t="shared" si="75"/>
        <v>1276</v>
      </c>
      <c r="I267" s="35">
        <f t="shared" si="75"/>
        <v>692</v>
      </c>
      <c r="J267" s="35">
        <f t="shared" si="75"/>
        <v>155</v>
      </c>
      <c r="K267" s="35">
        <f t="shared" si="75"/>
        <v>288</v>
      </c>
      <c r="L267" s="35">
        <f t="shared" si="75"/>
        <v>558</v>
      </c>
    </row>
    <row r="268" spans="1:12" s="33" customFormat="1" ht="12.75">
      <c r="A268" s="253"/>
      <c r="B268" s="41" t="s">
        <v>45</v>
      </c>
      <c r="C268" s="35">
        <v>3879</v>
      </c>
      <c r="D268" s="35">
        <v>254</v>
      </c>
      <c r="E268" s="35">
        <v>943</v>
      </c>
      <c r="F268" s="35">
        <v>1797</v>
      </c>
      <c r="G268" s="35">
        <v>399</v>
      </c>
      <c r="H268" s="35">
        <v>207</v>
      </c>
      <c r="I268" s="35">
        <v>92</v>
      </c>
      <c r="J268" s="35">
        <v>27</v>
      </c>
      <c r="K268" s="35">
        <v>46</v>
      </c>
      <c r="L268" s="35">
        <v>114</v>
      </c>
    </row>
    <row r="269" spans="1:12" s="33" customFormat="1" ht="12.75">
      <c r="A269" s="253"/>
      <c r="B269" s="41" t="s">
        <v>46</v>
      </c>
      <c r="C269" s="35">
        <v>8673</v>
      </c>
      <c r="D269" s="35">
        <v>516</v>
      </c>
      <c r="E269" s="35">
        <v>2000</v>
      </c>
      <c r="F269" s="35">
        <v>4199</v>
      </c>
      <c r="G269" s="35">
        <v>843</v>
      </c>
      <c r="H269" s="35">
        <v>483</v>
      </c>
      <c r="I269" s="35">
        <v>270</v>
      </c>
      <c r="J269" s="35">
        <v>68</v>
      </c>
      <c r="K269" s="35">
        <v>99</v>
      </c>
      <c r="L269" s="35">
        <v>195</v>
      </c>
    </row>
    <row r="270" spans="1:12" s="33" customFormat="1" ht="12.75">
      <c r="A270" s="253"/>
      <c r="B270" s="41" t="s">
        <v>47</v>
      </c>
      <c r="C270" s="35">
        <v>10105</v>
      </c>
      <c r="D270" s="35">
        <v>617</v>
      </c>
      <c r="E270" s="35">
        <v>2375</v>
      </c>
      <c r="F270" s="35">
        <v>4836</v>
      </c>
      <c r="G270" s="35">
        <v>909</v>
      </c>
      <c r="H270" s="35">
        <v>586</v>
      </c>
      <c r="I270" s="35">
        <v>330</v>
      </c>
      <c r="J270" s="35">
        <v>60</v>
      </c>
      <c r="K270" s="35">
        <v>143</v>
      </c>
      <c r="L270" s="35">
        <v>249</v>
      </c>
    </row>
    <row r="271" spans="1:12" s="33" customFormat="1" ht="12.75" customHeight="1">
      <c r="A271" s="253" t="s">
        <v>64</v>
      </c>
      <c r="B271" s="41" t="s">
        <v>38</v>
      </c>
      <c r="C271" s="35">
        <f aca="true" t="shared" si="76" ref="C271:L271">C272+C273+C274</f>
        <v>10574</v>
      </c>
      <c r="D271" s="35">
        <f t="shared" si="76"/>
        <v>680</v>
      </c>
      <c r="E271" s="35">
        <f t="shared" si="76"/>
        <v>2089</v>
      </c>
      <c r="F271" s="35">
        <f t="shared" si="76"/>
        <v>5849</v>
      </c>
      <c r="G271" s="35">
        <f t="shared" si="76"/>
        <v>669</v>
      </c>
      <c r="H271" s="35">
        <f t="shared" si="76"/>
        <v>556</v>
      </c>
      <c r="I271" s="35">
        <f t="shared" si="76"/>
        <v>222</v>
      </c>
      <c r="J271" s="35">
        <f t="shared" si="76"/>
        <v>63</v>
      </c>
      <c r="K271" s="35">
        <f t="shared" si="76"/>
        <v>155</v>
      </c>
      <c r="L271" s="35">
        <f t="shared" si="76"/>
        <v>291</v>
      </c>
    </row>
    <row r="272" spans="1:12" s="33" customFormat="1" ht="12.75">
      <c r="A272" s="253"/>
      <c r="B272" s="41" t="s">
        <v>45</v>
      </c>
      <c r="C272" s="35">
        <v>1757</v>
      </c>
      <c r="D272" s="35">
        <v>134</v>
      </c>
      <c r="E272" s="35">
        <v>337</v>
      </c>
      <c r="F272" s="35">
        <v>968</v>
      </c>
      <c r="G272" s="35">
        <v>112</v>
      </c>
      <c r="H272" s="35">
        <v>103</v>
      </c>
      <c r="I272" s="35">
        <v>29</v>
      </c>
      <c r="J272" s="35">
        <v>5</v>
      </c>
      <c r="K272" s="35">
        <v>22</v>
      </c>
      <c r="L272" s="35">
        <v>47</v>
      </c>
    </row>
    <row r="273" spans="1:12" s="33" customFormat="1" ht="12.75">
      <c r="A273" s="253"/>
      <c r="B273" s="41" t="s">
        <v>46</v>
      </c>
      <c r="C273" s="35">
        <v>4004</v>
      </c>
      <c r="D273" s="35">
        <v>245</v>
      </c>
      <c r="E273" s="35">
        <v>783</v>
      </c>
      <c r="F273" s="35">
        <v>2240</v>
      </c>
      <c r="G273" s="35">
        <v>255</v>
      </c>
      <c r="H273" s="35">
        <v>209</v>
      </c>
      <c r="I273" s="35">
        <v>85</v>
      </c>
      <c r="J273" s="35">
        <v>29</v>
      </c>
      <c r="K273" s="35">
        <v>49</v>
      </c>
      <c r="L273" s="35">
        <v>109</v>
      </c>
    </row>
    <row r="274" spans="1:12" s="33" customFormat="1" ht="12.75">
      <c r="A274" s="253"/>
      <c r="B274" s="41" t="s">
        <v>47</v>
      </c>
      <c r="C274" s="35">
        <v>4813</v>
      </c>
      <c r="D274" s="35">
        <v>301</v>
      </c>
      <c r="E274" s="35">
        <v>969</v>
      </c>
      <c r="F274" s="35">
        <v>2641</v>
      </c>
      <c r="G274" s="35">
        <v>302</v>
      </c>
      <c r="H274" s="35">
        <v>244</v>
      </c>
      <c r="I274" s="35">
        <v>108</v>
      </c>
      <c r="J274" s="35">
        <v>29</v>
      </c>
      <c r="K274" s="35">
        <v>84</v>
      </c>
      <c r="L274" s="35">
        <v>135</v>
      </c>
    </row>
    <row r="275" spans="1:12" s="33" customFormat="1" ht="12.75" customHeight="1">
      <c r="A275" s="254" t="s">
        <v>65</v>
      </c>
      <c r="B275" s="42" t="s">
        <v>38</v>
      </c>
      <c r="C275" s="36">
        <f aca="true" t="shared" si="77" ref="C275:L275">C271+C267+C263+C259+C255</f>
        <v>567704</v>
      </c>
      <c r="D275" s="36">
        <f t="shared" si="77"/>
        <v>27278</v>
      </c>
      <c r="E275" s="36">
        <f t="shared" si="77"/>
        <v>153559</v>
      </c>
      <c r="F275" s="36">
        <f t="shared" si="77"/>
        <v>133345</v>
      </c>
      <c r="G275" s="36">
        <f t="shared" si="77"/>
        <v>112570</v>
      </c>
      <c r="H275" s="36">
        <f t="shared" si="77"/>
        <v>47375</v>
      </c>
      <c r="I275" s="36">
        <f t="shared" si="77"/>
        <v>32032</v>
      </c>
      <c r="J275" s="36">
        <f t="shared" si="77"/>
        <v>34499</v>
      </c>
      <c r="K275" s="36">
        <f t="shared" si="77"/>
        <v>4199</v>
      </c>
      <c r="L275" s="36">
        <f t="shared" si="77"/>
        <v>22847</v>
      </c>
    </row>
    <row r="276" spans="1:12" s="33" customFormat="1" ht="12.75">
      <c r="A276" s="254"/>
      <c r="B276" s="42" t="s">
        <v>45</v>
      </c>
      <c r="C276" s="36">
        <f aca="true" t="shared" si="78" ref="C276:L276">C272+C268+C264+C260+C256</f>
        <v>120869</v>
      </c>
      <c r="D276" s="36">
        <f t="shared" si="78"/>
        <v>5717</v>
      </c>
      <c r="E276" s="36">
        <f t="shared" si="78"/>
        <v>32793</v>
      </c>
      <c r="F276" s="36">
        <f t="shared" si="78"/>
        <v>24905</v>
      </c>
      <c r="G276" s="36">
        <f t="shared" si="78"/>
        <v>26914</v>
      </c>
      <c r="H276" s="36">
        <f t="shared" si="78"/>
        <v>9809</v>
      </c>
      <c r="I276" s="36">
        <f t="shared" si="78"/>
        <v>7756</v>
      </c>
      <c r="J276" s="36">
        <f t="shared" si="78"/>
        <v>7488</v>
      </c>
      <c r="K276" s="36">
        <f t="shared" si="78"/>
        <v>646</v>
      </c>
      <c r="L276" s="36">
        <f t="shared" si="78"/>
        <v>4841</v>
      </c>
    </row>
    <row r="277" spans="1:12" s="33" customFormat="1" ht="12.75">
      <c r="A277" s="254"/>
      <c r="B277" s="42" t="s">
        <v>46</v>
      </c>
      <c r="C277" s="36">
        <f aca="true" t="shared" si="79" ref="C277:L277">C273+C269+C265+C261+C257</f>
        <v>212329</v>
      </c>
      <c r="D277" s="36">
        <f t="shared" si="79"/>
        <v>10281</v>
      </c>
      <c r="E277" s="36">
        <f t="shared" si="79"/>
        <v>56938</v>
      </c>
      <c r="F277" s="36">
        <f t="shared" si="79"/>
        <v>51414</v>
      </c>
      <c r="G277" s="36">
        <f t="shared" si="79"/>
        <v>41399</v>
      </c>
      <c r="H277" s="36">
        <f t="shared" si="79"/>
        <v>17688</v>
      </c>
      <c r="I277" s="36">
        <f t="shared" si="79"/>
        <v>11055</v>
      </c>
      <c r="J277" s="36">
        <f t="shared" si="79"/>
        <v>13581</v>
      </c>
      <c r="K277" s="36">
        <f t="shared" si="79"/>
        <v>1509</v>
      </c>
      <c r="L277" s="36">
        <f t="shared" si="79"/>
        <v>8464</v>
      </c>
    </row>
    <row r="278" spans="1:12" s="33" customFormat="1" ht="12.75">
      <c r="A278" s="254"/>
      <c r="B278" s="42" t="s">
        <v>47</v>
      </c>
      <c r="C278" s="36">
        <f aca="true" t="shared" si="80" ref="C278:L278">C274+C270+C266+C262+C258</f>
        <v>234506</v>
      </c>
      <c r="D278" s="36">
        <f t="shared" si="80"/>
        <v>11280</v>
      </c>
      <c r="E278" s="36">
        <f t="shared" si="80"/>
        <v>63828</v>
      </c>
      <c r="F278" s="36">
        <f t="shared" si="80"/>
        <v>57026</v>
      </c>
      <c r="G278" s="36">
        <f t="shared" si="80"/>
        <v>44257</v>
      </c>
      <c r="H278" s="36">
        <f t="shared" si="80"/>
        <v>19878</v>
      </c>
      <c r="I278" s="36">
        <f t="shared" si="80"/>
        <v>13221</v>
      </c>
      <c r="J278" s="36">
        <f t="shared" si="80"/>
        <v>13430</v>
      </c>
      <c r="K278" s="36">
        <f t="shared" si="80"/>
        <v>2044</v>
      </c>
      <c r="L278" s="36">
        <f t="shared" si="80"/>
        <v>9542</v>
      </c>
    </row>
    <row r="279" spans="1:12" s="33" customFormat="1" ht="12.75" customHeight="1">
      <c r="A279" s="253" t="s">
        <v>66</v>
      </c>
      <c r="B279" s="41" t="s">
        <v>38</v>
      </c>
      <c r="C279" s="35">
        <f aca="true" t="shared" si="81" ref="C279:L279">C280+C281+C282</f>
        <v>8059</v>
      </c>
      <c r="D279" s="35">
        <f t="shared" si="81"/>
        <v>331</v>
      </c>
      <c r="E279" s="35">
        <f t="shared" si="81"/>
        <v>1245</v>
      </c>
      <c r="F279" s="35">
        <f t="shared" si="81"/>
        <v>4118</v>
      </c>
      <c r="G279" s="35">
        <f t="shared" si="81"/>
        <v>1247</v>
      </c>
      <c r="H279" s="35">
        <f t="shared" si="81"/>
        <v>426</v>
      </c>
      <c r="I279" s="35">
        <f t="shared" si="81"/>
        <v>105</v>
      </c>
      <c r="J279" s="35">
        <f t="shared" si="81"/>
        <v>16</v>
      </c>
      <c r="K279" s="35">
        <f t="shared" si="81"/>
        <v>142</v>
      </c>
      <c r="L279" s="35">
        <f t="shared" si="81"/>
        <v>429</v>
      </c>
    </row>
    <row r="280" spans="1:12" s="33" customFormat="1" ht="12.75">
      <c r="A280" s="253"/>
      <c r="B280" s="41" t="s">
        <v>45</v>
      </c>
      <c r="C280" s="35">
        <v>1384</v>
      </c>
      <c r="D280" s="35">
        <v>59</v>
      </c>
      <c r="E280" s="35">
        <v>251</v>
      </c>
      <c r="F280" s="35">
        <v>692</v>
      </c>
      <c r="G280" s="35">
        <v>206</v>
      </c>
      <c r="H280" s="35">
        <v>63</v>
      </c>
      <c r="I280" s="35">
        <v>15</v>
      </c>
      <c r="J280" s="35">
        <v>3</v>
      </c>
      <c r="K280" s="35">
        <v>12</v>
      </c>
      <c r="L280" s="35">
        <v>83</v>
      </c>
    </row>
    <row r="281" spans="1:12" s="33" customFormat="1" ht="12.75">
      <c r="A281" s="253"/>
      <c r="B281" s="41" t="s">
        <v>46</v>
      </c>
      <c r="C281" s="35">
        <v>3094</v>
      </c>
      <c r="D281" s="35">
        <v>120</v>
      </c>
      <c r="E281" s="35">
        <v>437</v>
      </c>
      <c r="F281" s="35">
        <v>1607</v>
      </c>
      <c r="G281" s="35">
        <v>494</v>
      </c>
      <c r="H281" s="35">
        <v>175</v>
      </c>
      <c r="I281" s="35">
        <v>41</v>
      </c>
      <c r="J281" s="35">
        <v>8</v>
      </c>
      <c r="K281" s="35">
        <v>49</v>
      </c>
      <c r="L281" s="35">
        <v>163</v>
      </c>
    </row>
    <row r="282" spans="1:12" s="33" customFormat="1" ht="12.75">
      <c r="A282" s="253"/>
      <c r="B282" s="41" t="s">
        <v>47</v>
      </c>
      <c r="C282" s="35">
        <v>3581</v>
      </c>
      <c r="D282" s="35">
        <v>152</v>
      </c>
      <c r="E282" s="35">
        <v>557</v>
      </c>
      <c r="F282" s="35">
        <v>1819</v>
      </c>
      <c r="G282" s="35">
        <v>547</v>
      </c>
      <c r="H282" s="35">
        <v>188</v>
      </c>
      <c r="I282" s="35">
        <v>49</v>
      </c>
      <c r="J282" s="35">
        <v>5</v>
      </c>
      <c r="K282" s="35">
        <v>81</v>
      </c>
      <c r="L282" s="35">
        <v>183</v>
      </c>
    </row>
    <row r="283" spans="1:12" s="33" customFormat="1" ht="12.75" customHeight="1">
      <c r="A283" s="253" t="s">
        <v>67</v>
      </c>
      <c r="B283" s="41" t="s">
        <v>38</v>
      </c>
      <c r="C283" s="35">
        <f aca="true" t="shared" si="82" ref="C283:L283">C284+C285+C286</f>
        <v>1399</v>
      </c>
      <c r="D283" s="35">
        <f t="shared" si="82"/>
        <v>14</v>
      </c>
      <c r="E283" s="35">
        <f t="shared" si="82"/>
        <v>155</v>
      </c>
      <c r="F283" s="35">
        <f t="shared" si="82"/>
        <v>613</v>
      </c>
      <c r="G283" s="35">
        <f t="shared" si="82"/>
        <v>393</v>
      </c>
      <c r="H283" s="35">
        <f t="shared" si="82"/>
        <v>108</v>
      </c>
      <c r="I283" s="35">
        <f t="shared" si="82"/>
        <v>5</v>
      </c>
      <c r="J283" s="35">
        <f t="shared" si="82"/>
        <v>0</v>
      </c>
      <c r="K283" s="35">
        <f t="shared" si="82"/>
        <v>10</v>
      </c>
      <c r="L283" s="35">
        <f t="shared" si="82"/>
        <v>101</v>
      </c>
    </row>
    <row r="284" spans="1:12" s="33" customFormat="1" ht="12.75">
      <c r="A284" s="253"/>
      <c r="B284" s="41" t="s">
        <v>45</v>
      </c>
      <c r="C284" s="35">
        <v>198</v>
      </c>
      <c r="D284" s="35">
        <v>0</v>
      </c>
      <c r="E284" s="35">
        <v>19</v>
      </c>
      <c r="F284" s="35">
        <v>96</v>
      </c>
      <c r="G284" s="35">
        <v>56</v>
      </c>
      <c r="H284" s="35">
        <v>15</v>
      </c>
      <c r="I284" s="35">
        <v>0</v>
      </c>
      <c r="J284" s="35">
        <v>0</v>
      </c>
      <c r="K284" s="35">
        <v>1</v>
      </c>
      <c r="L284" s="35">
        <v>11</v>
      </c>
    </row>
    <row r="285" spans="1:12" s="33" customFormat="1" ht="12.75">
      <c r="A285" s="253"/>
      <c r="B285" s="41" t="s">
        <v>46</v>
      </c>
      <c r="C285" s="35">
        <v>571</v>
      </c>
      <c r="D285" s="35">
        <v>6</v>
      </c>
      <c r="E285" s="35">
        <v>60</v>
      </c>
      <c r="F285" s="35">
        <v>246</v>
      </c>
      <c r="G285" s="35">
        <v>167</v>
      </c>
      <c r="H285" s="35">
        <v>43</v>
      </c>
      <c r="I285" s="35">
        <v>2</v>
      </c>
      <c r="J285" s="35">
        <v>0</v>
      </c>
      <c r="K285" s="35">
        <v>3</v>
      </c>
      <c r="L285" s="35">
        <v>44</v>
      </c>
    </row>
    <row r="286" spans="1:12" s="33" customFormat="1" ht="12.75">
      <c r="A286" s="253"/>
      <c r="B286" s="41" t="s">
        <v>47</v>
      </c>
      <c r="C286" s="35">
        <v>630</v>
      </c>
      <c r="D286" s="35">
        <v>8</v>
      </c>
      <c r="E286" s="35">
        <v>76</v>
      </c>
      <c r="F286" s="35">
        <v>271</v>
      </c>
      <c r="G286" s="35">
        <v>170</v>
      </c>
      <c r="H286" s="35">
        <v>50</v>
      </c>
      <c r="I286" s="35">
        <v>3</v>
      </c>
      <c r="J286" s="35">
        <v>0</v>
      </c>
      <c r="K286" s="35">
        <v>6</v>
      </c>
      <c r="L286" s="35">
        <v>46</v>
      </c>
    </row>
    <row r="287" spans="1:12" s="33" customFormat="1" ht="12.75" customHeight="1">
      <c r="A287" s="254" t="s">
        <v>68</v>
      </c>
      <c r="B287" s="42" t="s">
        <v>38</v>
      </c>
      <c r="C287" s="36">
        <f aca="true" t="shared" si="83" ref="C287:L287">C283+C279</f>
        <v>9458</v>
      </c>
      <c r="D287" s="36">
        <f t="shared" si="83"/>
        <v>345</v>
      </c>
      <c r="E287" s="36">
        <f t="shared" si="83"/>
        <v>1400</v>
      </c>
      <c r="F287" s="36">
        <f t="shared" si="83"/>
        <v>4731</v>
      </c>
      <c r="G287" s="36">
        <f t="shared" si="83"/>
        <v>1640</v>
      </c>
      <c r="H287" s="36">
        <f t="shared" si="83"/>
        <v>534</v>
      </c>
      <c r="I287" s="36">
        <f t="shared" si="83"/>
        <v>110</v>
      </c>
      <c r="J287" s="36">
        <f t="shared" si="83"/>
        <v>16</v>
      </c>
      <c r="K287" s="36">
        <f t="shared" si="83"/>
        <v>152</v>
      </c>
      <c r="L287" s="36">
        <f t="shared" si="83"/>
        <v>530</v>
      </c>
    </row>
    <row r="288" spans="1:12" s="33" customFormat="1" ht="12.75">
      <c r="A288" s="254"/>
      <c r="B288" s="42" t="s">
        <v>45</v>
      </c>
      <c r="C288" s="36">
        <f aca="true" t="shared" si="84" ref="C288:L288">C284+C280</f>
        <v>1582</v>
      </c>
      <c r="D288" s="36">
        <f t="shared" si="84"/>
        <v>59</v>
      </c>
      <c r="E288" s="36">
        <f t="shared" si="84"/>
        <v>270</v>
      </c>
      <c r="F288" s="36">
        <f t="shared" si="84"/>
        <v>788</v>
      </c>
      <c r="G288" s="36">
        <f t="shared" si="84"/>
        <v>262</v>
      </c>
      <c r="H288" s="36">
        <f t="shared" si="84"/>
        <v>78</v>
      </c>
      <c r="I288" s="36">
        <f t="shared" si="84"/>
        <v>15</v>
      </c>
      <c r="J288" s="36">
        <f t="shared" si="84"/>
        <v>3</v>
      </c>
      <c r="K288" s="36">
        <f t="shared" si="84"/>
        <v>13</v>
      </c>
      <c r="L288" s="36">
        <f t="shared" si="84"/>
        <v>94</v>
      </c>
    </row>
    <row r="289" spans="1:12" s="33" customFormat="1" ht="12.75">
      <c r="A289" s="254"/>
      <c r="B289" s="42" t="s">
        <v>46</v>
      </c>
      <c r="C289" s="36">
        <f aca="true" t="shared" si="85" ref="C289:L289">C285+C281</f>
        <v>3665</v>
      </c>
      <c r="D289" s="36">
        <f t="shared" si="85"/>
        <v>126</v>
      </c>
      <c r="E289" s="36">
        <f t="shared" si="85"/>
        <v>497</v>
      </c>
      <c r="F289" s="36">
        <f t="shared" si="85"/>
        <v>1853</v>
      </c>
      <c r="G289" s="36">
        <f t="shared" si="85"/>
        <v>661</v>
      </c>
      <c r="H289" s="36">
        <f t="shared" si="85"/>
        <v>218</v>
      </c>
      <c r="I289" s="36">
        <f t="shared" si="85"/>
        <v>43</v>
      </c>
      <c r="J289" s="36">
        <f t="shared" si="85"/>
        <v>8</v>
      </c>
      <c r="K289" s="36">
        <f t="shared" si="85"/>
        <v>52</v>
      </c>
      <c r="L289" s="36">
        <f t="shared" si="85"/>
        <v>207</v>
      </c>
    </row>
    <row r="290" spans="1:12" s="33" customFormat="1" ht="12.75">
      <c r="A290" s="254"/>
      <c r="B290" s="42" t="s">
        <v>47</v>
      </c>
      <c r="C290" s="36">
        <f aca="true" t="shared" si="86" ref="C290:L290">C286+C282</f>
        <v>4211</v>
      </c>
      <c r="D290" s="36">
        <f t="shared" si="86"/>
        <v>160</v>
      </c>
      <c r="E290" s="36">
        <f t="shared" si="86"/>
        <v>633</v>
      </c>
      <c r="F290" s="36">
        <f t="shared" si="86"/>
        <v>2090</v>
      </c>
      <c r="G290" s="36">
        <f t="shared" si="86"/>
        <v>717</v>
      </c>
      <c r="H290" s="36">
        <f t="shared" si="86"/>
        <v>238</v>
      </c>
      <c r="I290" s="36">
        <f t="shared" si="86"/>
        <v>52</v>
      </c>
      <c r="J290" s="36">
        <f t="shared" si="86"/>
        <v>5</v>
      </c>
      <c r="K290" s="36">
        <f t="shared" si="86"/>
        <v>87</v>
      </c>
      <c r="L290" s="36">
        <f t="shared" si="86"/>
        <v>229</v>
      </c>
    </row>
    <row r="291" spans="1:12" s="33" customFormat="1" ht="12.75" customHeight="1">
      <c r="A291" s="253" t="s">
        <v>69</v>
      </c>
      <c r="B291" s="41" t="s">
        <v>38</v>
      </c>
      <c r="C291" s="35">
        <f aca="true" t="shared" si="87" ref="C291:L291">C292+C293+C294</f>
        <v>231</v>
      </c>
      <c r="D291" s="35">
        <f t="shared" si="87"/>
        <v>2</v>
      </c>
      <c r="E291" s="35">
        <f t="shared" si="87"/>
        <v>37</v>
      </c>
      <c r="F291" s="35">
        <f t="shared" si="87"/>
        <v>128</v>
      </c>
      <c r="G291" s="35">
        <f t="shared" si="87"/>
        <v>33</v>
      </c>
      <c r="H291" s="35">
        <f t="shared" si="87"/>
        <v>16</v>
      </c>
      <c r="I291" s="35">
        <f t="shared" si="87"/>
        <v>3</v>
      </c>
      <c r="J291" s="35">
        <f t="shared" si="87"/>
        <v>0</v>
      </c>
      <c r="K291" s="35">
        <f t="shared" si="87"/>
        <v>0</v>
      </c>
      <c r="L291" s="35">
        <f t="shared" si="87"/>
        <v>12</v>
      </c>
    </row>
    <row r="292" spans="1:12" s="33" customFormat="1" ht="12.75">
      <c r="A292" s="253"/>
      <c r="B292" s="41" t="s">
        <v>45</v>
      </c>
      <c r="C292" s="35">
        <v>47</v>
      </c>
      <c r="D292" s="35">
        <v>0</v>
      </c>
      <c r="E292" s="35">
        <v>5</v>
      </c>
      <c r="F292" s="35">
        <v>34</v>
      </c>
      <c r="G292" s="35">
        <v>2</v>
      </c>
      <c r="H292" s="35">
        <v>3</v>
      </c>
      <c r="I292" s="35">
        <v>0</v>
      </c>
      <c r="J292" s="35">
        <v>0</v>
      </c>
      <c r="K292" s="35">
        <v>0</v>
      </c>
      <c r="L292" s="35">
        <v>3</v>
      </c>
    </row>
    <row r="293" spans="1:12" s="33" customFormat="1" ht="12.75">
      <c r="A293" s="253"/>
      <c r="B293" s="41" t="s">
        <v>46</v>
      </c>
      <c r="C293" s="35">
        <v>76</v>
      </c>
      <c r="D293" s="35">
        <v>2</v>
      </c>
      <c r="E293" s="35">
        <v>15</v>
      </c>
      <c r="F293" s="35">
        <v>36</v>
      </c>
      <c r="G293" s="35">
        <v>13</v>
      </c>
      <c r="H293" s="35">
        <v>5</v>
      </c>
      <c r="I293" s="35">
        <v>1</v>
      </c>
      <c r="J293" s="35">
        <v>0</v>
      </c>
      <c r="K293" s="35">
        <v>0</v>
      </c>
      <c r="L293" s="35">
        <v>4</v>
      </c>
    </row>
    <row r="294" spans="1:12" s="33" customFormat="1" ht="12.75">
      <c r="A294" s="253"/>
      <c r="B294" s="41" t="s">
        <v>47</v>
      </c>
      <c r="C294" s="35">
        <v>108</v>
      </c>
      <c r="D294" s="35">
        <v>0</v>
      </c>
      <c r="E294" s="35">
        <v>17</v>
      </c>
      <c r="F294" s="35">
        <v>58</v>
      </c>
      <c r="G294" s="35">
        <v>18</v>
      </c>
      <c r="H294" s="35">
        <v>8</v>
      </c>
      <c r="I294" s="35">
        <v>2</v>
      </c>
      <c r="J294" s="35">
        <v>0</v>
      </c>
      <c r="K294" s="35">
        <v>0</v>
      </c>
      <c r="L294" s="35">
        <v>5</v>
      </c>
    </row>
    <row r="295" spans="1:12" s="33" customFormat="1" ht="12.75" customHeight="1">
      <c r="A295" s="253" t="s">
        <v>70</v>
      </c>
      <c r="B295" s="41" t="s">
        <v>38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</row>
    <row r="296" spans="1:12" s="33" customFormat="1" ht="12.75">
      <c r="A296" s="253"/>
      <c r="B296" s="41" t="s">
        <v>45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</row>
    <row r="297" spans="1:12" s="33" customFormat="1" ht="12.75">
      <c r="A297" s="253"/>
      <c r="B297" s="41" t="s">
        <v>46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</row>
    <row r="298" spans="1:12" s="33" customFormat="1" ht="12.75">
      <c r="A298" s="253"/>
      <c r="B298" s="41" t="s">
        <v>47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</row>
    <row r="299" spans="1:12" s="33" customFormat="1" ht="12.75" customHeight="1">
      <c r="A299" s="254" t="s">
        <v>71</v>
      </c>
      <c r="B299" s="42" t="s">
        <v>38</v>
      </c>
      <c r="C299" s="36">
        <f aca="true" t="shared" si="88" ref="C299:L299">C295+C291</f>
        <v>231</v>
      </c>
      <c r="D299" s="36">
        <f t="shared" si="88"/>
        <v>2</v>
      </c>
      <c r="E299" s="36">
        <f t="shared" si="88"/>
        <v>37</v>
      </c>
      <c r="F299" s="36">
        <f t="shared" si="88"/>
        <v>128</v>
      </c>
      <c r="G299" s="36">
        <f t="shared" si="88"/>
        <v>33</v>
      </c>
      <c r="H299" s="36">
        <f t="shared" si="88"/>
        <v>16</v>
      </c>
      <c r="I299" s="36">
        <f t="shared" si="88"/>
        <v>3</v>
      </c>
      <c r="J299" s="36">
        <f t="shared" si="88"/>
        <v>0</v>
      </c>
      <c r="K299" s="36">
        <f t="shared" si="88"/>
        <v>0</v>
      </c>
      <c r="L299" s="36">
        <f t="shared" si="88"/>
        <v>12</v>
      </c>
    </row>
    <row r="300" spans="1:12" s="33" customFormat="1" ht="12.75">
      <c r="A300" s="254"/>
      <c r="B300" s="42" t="s">
        <v>45</v>
      </c>
      <c r="C300" s="36">
        <f aca="true" t="shared" si="89" ref="C300:L300">C296+C292</f>
        <v>47</v>
      </c>
      <c r="D300" s="36">
        <f t="shared" si="89"/>
        <v>0</v>
      </c>
      <c r="E300" s="36">
        <f t="shared" si="89"/>
        <v>5</v>
      </c>
      <c r="F300" s="36">
        <f t="shared" si="89"/>
        <v>34</v>
      </c>
      <c r="G300" s="36">
        <f t="shared" si="89"/>
        <v>2</v>
      </c>
      <c r="H300" s="36">
        <f t="shared" si="89"/>
        <v>3</v>
      </c>
      <c r="I300" s="36">
        <f t="shared" si="89"/>
        <v>0</v>
      </c>
      <c r="J300" s="36">
        <f t="shared" si="89"/>
        <v>0</v>
      </c>
      <c r="K300" s="36">
        <f t="shared" si="89"/>
        <v>0</v>
      </c>
      <c r="L300" s="36">
        <f t="shared" si="89"/>
        <v>3</v>
      </c>
    </row>
    <row r="301" spans="1:12" s="33" customFormat="1" ht="12.75">
      <c r="A301" s="254"/>
      <c r="B301" s="42" t="s">
        <v>46</v>
      </c>
      <c r="C301" s="36">
        <f aca="true" t="shared" si="90" ref="C301:L301">C297+C293</f>
        <v>76</v>
      </c>
      <c r="D301" s="36">
        <f t="shared" si="90"/>
        <v>2</v>
      </c>
      <c r="E301" s="36">
        <f t="shared" si="90"/>
        <v>15</v>
      </c>
      <c r="F301" s="36">
        <f t="shared" si="90"/>
        <v>36</v>
      </c>
      <c r="G301" s="36">
        <f t="shared" si="90"/>
        <v>13</v>
      </c>
      <c r="H301" s="36">
        <f t="shared" si="90"/>
        <v>5</v>
      </c>
      <c r="I301" s="36">
        <f t="shared" si="90"/>
        <v>1</v>
      </c>
      <c r="J301" s="36">
        <f t="shared" si="90"/>
        <v>0</v>
      </c>
      <c r="K301" s="36">
        <f t="shared" si="90"/>
        <v>0</v>
      </c>
      <c r="L301" s="36">
        <f t="shared" si="90"/>
        <v>4</v>
      </c>
    </row>
    <row r="302" spans="1:12" s="33" customFormat="1" ht="12.75">
      <c r="A302" s="254"/>
      <c r="B302" s="42" t="s">
        <v>47</v>
      </c>
      <c r="C302" s="36">
        <f aca="true" t="shared" si="91" ref="C302:L302">C298+C294</f>
        <v>108</v>
      </c>
      <c r="D302" s="36">
        <f t="shared" si="91"/>
        <v>0</v>
      </c>
      <c r="E302" s="36">
        <f t="shared" si="91"/>
        <v>17</v>
      </c>
      <c r="F302" s="36">
        <f t="shared" si="91"/>
        <v>58</v>
      </c>
      <c r="G302" s="36">
        <f t="shared" si="91"/>
        <v>18</v>
      </c>
      <c r="H302" s="36">
        <f t="shared" si="91"/>
        <v>8</v>
      </c>
      <c r="I302" s="36">
        <f t="shared" si="91"/>
        <v>2</v>
      </c>
      <c r="J302" s="36">
        <f t="shared" si="91"/>
        <v>0</v>
      </c>
      <c r="K302" s="36">
        <f t="shared" si="91"/>
        <v>0</v>
      </c>
      <c r="L302" s="36">
        <f t="shared" si="91"/>
        <v>5</v>
      </c>
    </row>
    <row r="303" spans="1:12" s="33" customFormat="1" ht="12.75" customHeight="1">
      <c r="A303" s="255" t="s">
        <v>38</v>
      </c>
      <c r="B303" s="50" t="s">
        <v>38</v>
      </c>
      <c r="C303" s="51">
        <f aca="true" t="shared" si="92" ref="C303:L303">C299+C287+C275</f>
        <v>577393</v>
      </c>
      <c r="D303" s="51">
        <f t="shared" si="92"/>
        <v>27625</v>
      </c>
      <c r="E303" s="51">
        <f t="shared" si="92"/>
        <v>154996</v>
      </c>
      <c r="F303" s="51">
        <f t="shared" si="92"/>
        <v>138204</v>
      </c>
      <c r="G303" s="51">
        <f t="shared" si="92"/>
        <v>114243</v>
      </c>
      <c r="H303" s="51">
        <f t="shared" si="92"/>
        <v>47925</v>
      </c>
      <c r="I303" s="51">
        <f t="shared" si="92"/>
        <v>32145</v>
      </c>
      <c r="J303" s="51">
        <f t="shared" si="92"/>
        <v>34515</v>
      </c>
      <c r="K303" s="51">
        <f t="shared" si="92"/>
        <v>4351</v>
      </c>
      <c r="L303" s="51">
        <f t="shared" si="92"/>
        <v>23389</v>
      </c>
    </row>
    <row r="304" spans="1:12" s="33" customFormat="1" ht="12.75">
      <c r="A304" s="255"/>
      <c r="B304" s="50" t="s">
        <v>45</v>
      </c>
      <c r="C304" s="51">
        <f aca="true" t="shared" si="93" ref="C304:L304">C300+C288+C276</f>
        <v>122498</v>
      </c>
      <c r="D304" s="51">
        <f t="shared" si="93"/>
        <v>5776</v>
      </c>
      <c r="E304" s="51">
        <f t="shared" si="93"/>
        <v>33068</v>
      </c>
      <c r="F304" s="51">
        <f t="shared" si="93"/>
        <v>25727</v>
      </c>
      <c r="G304" s="51">
        <f t="shared" si="93"/>
        <v>27178</v>
      </c>
      <c r="H304" s="51">
        <f t="shared" si="93"/>
        <v>9890</v>
      </c>
      <c r="I304" s="51">
        <f t="shared" si="93"/>
        <v>7771</v>
      </c>
      <c r="J304" s="51">
        <f t="shared" si="93"/>
        <v>7491</v>
      </c>
      <c r="K304" s="51">
        <f t="shared" si="93"/>
        <v>659</v>
      </c>
      <c r="L304" s="51">
        <f t="shared" si="93"/>
        <v>4938</v>
      </c>
    </row>
    <row r="305" spans="1:12" s="33" customFormat="1" ht="12.75">
      <c r="A305" s="255"/>
      <c r="B305" s="50" t="s">
        <v>46</v>
      </c>
      <c r="C305" s="51">
        <f aca="true" t="shared" si="94" ref="C305:L305">C301+C289+C277</f>
        <v>216070</v>
      </c>
      <c r="D305" s="51">
        <f t="shared" si="94"/>
        <v>10409</v>
      </c>
      <c r="E305" s="51">
        <f t="shared" si="94"/>
        <v>57450</v>
      </c>
      <c r="F305" s="51">
        <f t="shared" si="94"/>
        <v>53303</v>
      </c>
      <c r="G305" s="51">
        <f t="shared" si="94"/>
        <v>42073</v>
      </c>
      <c r="H305" s="51">
        <f t="shared" si="94"/>
        <v>17911</v>
      </c>
      <c r="I305" s="51">
        <f t="shared" si="94"/>
        <v>11099</v>
      </c>
      <c r="J305" s="51">
        <f t="shared" si="94"/>
        <v>13589</v>
      </c>
      <c r="K305" s="51">
        <f t="shared" si="94"/>
        <v>1561</v>
      </c>
      <c r="L305" s="51">
        <f t="shared" si="94"/>
        <v>8675</v>
      </c>
    </row>
    <row r="306" spans="1:12" s="33" customFormat="1" ht="12.75">
      <c r="A306" s="255"/>
      <c r="B306" s="50" t="s">
        <v>47</v>
      </c>
      <c r="C306" s="51">
        <f aca="true" t="shared" si="95" ref="C306:L306">C302+C290+C278</f>
        <v>238825</v>
      </c>
      <c r="D306" s="51">
        <f t="shared" si="95"/>
        <v>11440</v>
      </c>
      <c r="E306" s="51">
        <f t="shared" si="95"/>
        <v>64478</v>
      </c>
      <c r="F306" s="51">
        <f t="shared" si="95"/>
        <v>59174</v>
      </c>
      <c r="G306" s="51">
        <f t="shared" si="95"/>
        <v>44992</v>
      </c>
      <c r="H306" s="51">
        <f t="shared" si="95"/>
        <v>20124</v>
      </c>
      <c r="I306" s="51">
        <f t="shared" si="95"/>
        <v>13275</v>
      </c>
      <c r="J306" s="51">
        <f t="shared" si="95"/>
        <v>13435</v>
      </c>
      <c r="K306" s="51">
        <f t="shared" si="95"/>
        <v>2131</v>
      </c>
      <c r="L306" s="51">
        <f t="shared" si="95"/>
        <v>9776</v>
      </c>
    </row>
    <row r="307" spans="1:12" s="33" customFormat="1" ht="12.75" customHeight="1">
      <c r="A307" s="251" t="s">
        <v>18</v>
      </c>
      <c r="B307" s="43" t="s">
        <v>38</v>
      </c>
      <c r="C307" s="37">
        <f aca="true" t="shared" si="96" ref="C307:L307">C308+C309+C310</f>
        <v>14679</v>
      </c>
      <c r="D307" s="37">
        <f t="shared" si="96"/>
        <v>853</v>
      </c>
      <c r="E307" s="37">
        <f t="shared" si="96"/>
        <v>2904</v>
      </c>
      <c r="F307" s="37">
        <f t="shared" si="96"/>
        <v>7020</v>
      </c>
      <c r="G307" s="37">
        <f t="shared" si="96"/>
        <v>570</v>
      </c>
      <c r="H307" s="37">
        <f t="shared" si="96"/>
        <v>1623</v>
      </c>
      <c r="I307" s="37">
        <f t="shared" si="96"/>
        <v>829</v>
      </c>
      <c r="J307" s="37">
        <f t="shared" si="96"/>
        <v>259</v>
      </c>
      <c r="K307" s="37">
        <f t="shared" si="96"/>
        <v>185</v>
      </c>
      <c r="L307" s="37">
        <f t="shared" si="96"/>
        <v>436</v>
      </c>
    </row>
    <row r="308" spans="1:12" s="33" customFormat="1" ht="12.75">
      <c r="A308" s="251"/>
      <c r="B308" s="43" t="s">
        <v>45</v>
      </c>
      <c r="C308" s="38">
        <v>3185</v>
      </c>
      <c r="D308" s="38">
        <v>185</v>
      </c>
      <c r="E308" s="38">
        <v>639</v>
      </c>
      <c r="F308" s="38">
        <v>1469</v>
      </c>
      <c r="G308" s="38">
        <v>132</v>
      </c>
      <c r="H308" s="38">
        <v>353</v>
      </c>
      <c r="I308" s="38">
        <v>211</v>
      </c>
      <c r="J308" s="38">
        <v>55</v>
      </c>
      <c r="K308" s="38">
        <v>41</v>
      </c>
      <c r="L308" s="38">
        <v>100</v>
      </c>
    </row>
    <row r="309" spans="1:12" s="33" customFormat="1" ht="12.75">
      <c r="A309" s="251"/>
      <c r="B309" s="44" t="s">
        <v>46</v>
      </c>
      <c r="C309" s="38">
        <v>5225</v>
      </c>
      <c r="D309" s="38">
        <v>326</v>
      </c>
      <c r="E309" s="38">
        <v>1010</v>
      </c>
      <c r="F309" s="38">
        <v>2606</v>
      </c>
      <c r="G309" s="38">
        <v>196</v>
      </c>
      <c r="H309" s="38">
        <v>569</v>
      </c>
      <c r="I309" s="38">
        <v>247</v>
      </c>
      <c r="J309" s="38">
        <v>83</v>
      </c>
      <c r="K309" s="38">
        <v>38</v>
      </c>
      <c r="L309" s="38">
        <v>150</v>
      </c>
    </row>
    <row r="310" spans="1:12" s="33" customFormat="1" ht="12.75">
      <c r="A310" s="251"/>
      <c r="B310" s="44" t="s">
        <v>47</v>
      </c>
      <c r="C310" s="38">
        <v>6269</v>
      </c>
      <c r="D310" s="38">
        <v>342</v>
      </c>
      <c r="E310" s="38">
        <v>1255</v>
      </c>
      <c r="F310" s="38">
        <v>2945</v>
      </c>
      <c r="G310" s="38">
        <v>242</v>
      </c>
      <c r="H310" s="38">
        <v>701</v>
      </c>
      <c r="I310" s="38">
        <v>371</v>
      </c>
      <c r="J310" s="38">
        <v>121</v>
      </c>
      <c r="K310" s="38">
        <v>106</v>
      </c>
      <c r="L310" s="38">
        <v>186</v>
      </c>
    </row>
    <row r="311" spans="1:12" s="33" customFormat="1" ht="12.75" customHeight="1">
      <c r="A311" s="252" t="s">
        <v>19</v>
      </c>
      <c r="B311" s="52" t="s">
        <v>38</v>
      </c>
      <c r="C311" s="53">
        <f aca="true" t="shared" si="97" ref="C311:L311">C307+C303</f>
        <v>592072</v>
      </c>
      <c r="D311" s="53">
        <f t="shared" si="97"/>
        <v>28478</v>
      </c>
      <c r="E311" s="53">
        <f t="shared" si="97"/>
        <v>157900</v>
      </c>
      <c r="F311" s="53">
        <f t="shared" si="97"/>
        <v>145224</v>
      </c>
      <c r="G311" s="53">
        <f t="shared" si="97"/>
        <v>114813</v>
      </c>
      <c r="H311" s="53">
        <f t="shared" si="97"/>
        <v>49548</v>
      </c>
      <c r="I311" s="53">
        <f t="shared" si="97"/>
        <v>32974</v>
      </c>
      <c r="J311" s="53">
        <f t="shared" si="97"/>
        <v>34774</v>
      </c>
      <c r="K311" s="53">
        <f t="shared" si="97"/>
        <v>4536</v>
      </c>
      <c r="L311" s="53">
        <f t="shared" si="97"/>
        <v>23825</v>
      </c>
    </row>
    <row r="312" spans="1:12" s="33" customFormat="1" ht="12.75">
      <c r="A312" s="252"/>
      <c r="B312" s="52" t="s">
        <v>45</v>
      </c>
      <c r="C312" s="53">
        <f aca="true" t="shared" si="98" ref="C312:L312">C308+C304</f>
        <v>125683</v>
      </c>
      <c r="D312" s="53">
        <f t="shared" si="98"/>
        <v>5961</v>
      </c>
      <c r="E312" s="53">
        <f t="shared" si="98"/>
        <v>33707</v>
      </c>
      <c r="F312" s="53">
        <f t="shared" si="98"/>
        <v>27196</v>
      </c>
      <c r="G312" s="53">
        <f t="shared" si="98"/>
        <v>27310</v>
      </c>
      <c r="H312" s="53">
        <f t="shared" si="98"/>
        <v>10243</v>
      </c>
      <c r="I312" s="53">
        <f t="shared" si="98"/>
        <v>7982</v>
      </c>
      <c r="J312" s="53">
        <f t="shared" si="98"/>
        <v>7546</v>
      </c>
      <c r="K312" s="53">
        <f t="shared" si="98"/>
        <v>700</v>
      </c>
      <c r="L312" s="53">
        <f t="shared" si="98"/>
        <v>5038</v>
      </c>
    </row>
    <row r="313" spans="1:12" s="33" customFormat="1" ht="12.75">
      <c r="A313" s="252"/>
      <c r="B313" s="52" t="s">
        <v>46</v>
      </c>
      <c r="C313" s="53">
        <f aca="true" t="shared" si="99" ref="C313:L313">C309+C305</f>
        <v>221295</v>
      </c>
      <c r="D313" s="53">
        <f t="shared" si="99"/>
        <v>10735</v>
      </c>
      <c r="E313" s="53">
        <f t="shared" si="99"/>
        <v>58460</v>
      </c>
      <c r="F313" s="53">
        <f t="shared" si="99"/>
        <v>55909</v>
      </c>
      <c r="G313" s="53">
        <f t="shared" si="99"/>
        <v>42269</v>
      </c>
      <c r="H313" s="53">
        <f t="shared" si="99"/>
        <v>18480</v>
      </c>
      <c r="I313" s="53">
        <f t="shared" si="99"/>
        <v>11346</v>
      </c>
      <c r="J313" s="53">
        <f t="shared" si="99"/>
        <v>13672</v>
      </c>
      <c r="K313" s="53">
        <f t="shared" si="99"/>
        <v>1599</v>
      </c>
      <c r="L313" s="53">
        <f t="shared" si="99"/>
        <v>8825</v>
      </c>
    </row>
    <row r="314" spans="1:12" s="33" customFormat="1" ht="12.75">
      <c r="A314" s="252"/>
      <c r="B314" s="52" t="s">
        <v>47</v>
      </c>
      <c r="C314" s="53">
        <f aca="true" t="shared" si="100" ref="C314:L314">C310+C306</f>
        <v>245094</v>
      </c>
      <c r="D314" s="53">
        <f t="shared" si="100"/>
        <v>11782</v>
      </c>
      <c r="E314" s="53">
        <f t="shared" si="100"/>
        <v>65733</v>
      </c>
      <c r="F314" s="53">
        <f t="shared" si="100"/>
        <v>62119</v>
      </c>
      <c r="G314" s="53">
        <f t="shared" si="100"/>
        <v>45234</v>
      </c>
      <c r="H314" s="53">
        <f t="shared" si="100"/>
        <v>20825</v>
      </c>
      <c r="I314" s="53">
        <f t="shared" si="100"/>
        <v>13646</v>
      </c>
      <c r="J314" s="53">
        <f t="shared" si="100"/>
        <v>13556</v>
      </c>
      <c r="K314" s="53">
        <f t="shared" si="100"/>
        <v>2237</v>
      </c>
      <c r="L314" s="53">
        <f t="shared" si="100"/>
        <v>9962</v>
      </c>
    </row>
    <row r="316" spans="1:3" ht="12.75">
      <c r="A316" s="45" t="s">
        <v>40</v>
      </c>
      <c r="C316" s="46" t="s">
        <v>48</v>
      </c>
    </row>
    <row r="317" spans="1:12" s="33" customFormat="1" ht="48" customHeight="1">
      <c r="A317" s="49" t="s">
        <v>1</v>
      </c>
      <c r="B317" s="40" t="s">
        <v>44</v>
      </c>
      <c r="C317" s="12" t="s">
        <v>2</v>
      </c>
      <c r="D317" s="12" t="s">
        <v>21</v>
      </c>
      <c r="E317" s="12" t="s">
        <v>22</v>
      </c>
      <c r="F317" s="12" t="s">
        <v>23</v>
      </c>
      <c r="G317" s="12" t="s">
        <v>24</v>
      </c>
      <c r="H317" s="12" t="s">
        <v>25</v>
      </c>
      <c r="I317" s="12" t="s">
        <v>26</v>
      </c>
      <c r="J317" s="12" t="s">
        <v>27</v>
      </c>
      <c r="K317" s="12" t="s">
        <v>28</v>
      </c>
      <c r="L317" s="12" t="s">
        <v>29</v>
      </c>
    </row>
    <row r="318" spans="1:12" s="33" customFormat="1" ht="12.75" customHeight="1">
      <c r="A318" s="253" t="s">
        <v>60</v>
      </c>
      <c r="B318" s="41" t="s">
        <v>38</v>
      </c>
      <c r="C318" s="54">
        <f aca="true" t="shared" si="101" ref="C318:I327">(C255-C192)/C192</f>
        <v>-0.3013703321100603</v>
      </c>
      <c r="D318" s="54">
        <f t="shared" si="101"/>
        <v>-0.31528129425395873</v>
      </c>
      <c r="E318" s="54">
        <f t="shared" si="101"/>
        <v>-0.3054852920278528</v>
      </c>
      <c r="F318" s="54">
        <f t="shared" si="101"/>
        <v>-0.46266537270404884</v>
      </c>
      <c r="G318" s="54">
        <f t="shared" si="101"/>
        <v>-0.04135532684806617</v>
      </c>
      <c r="H318" s="54">
        <f t="shared" si="101"/>
        <v>-0.3490948337304254</v>
      </c>
      <c r="I318" s="54">
        <f t="shared" si="101"/>
        <v>-0.20450466947445523</v>
      </c>
      <c r="J318" s="54"/>
      <c r="K318" s="54">
        <f aca="true" t="shared" si="102" ref="K318:L345">(K255-K192)/K192</f>
        <v>-0.9514011208967174</v>
      </c>
      <c r="L318" s="54">
        <f t="shared" si="102"/>
        <v>-0.2604185218165628</v>
      </c>
    </row>
    <row r="319" spans="1:12" s="33" customFormat="1" ht="12.75">
      <c r="A319" s="253"/>
      <c r="B319" s="41" t="s">
        <v>45</v>
      </c>
      <c r="C319" s="54">
        <f t="shared" si="101"/>
        <v>-0.42519888346127005</v>
      </c>
      <c r="D319" s="54">
        <f t="shared" si="101"/>
        <v>-0.44416162901686285</v>
      </c>
      <c r="E319" s="54">
        <f t="shared" si="101"/>
        <v>-0.4311405337781485</v>
      </c>
      <c r="F319" s="54">
        <f t="shared" si="101"/>
        <v>-0.5878324844368987</v>
      </c>
      <c r="G319" s="54">
        <f t="shared" si="101"/>
        <v>-0.19026060940083458</v>
      </c>
      <c r="H319" s="54">
        <f t="shared" si="101"/>
        <v>-0.4749546004842615</v>
      </c>
      <c r="I319" s="54">
        <f t="shared" si="101"/>
        <v>-0.3380128282706039</v>
      </c>
      <c r="J319" s="54"/>
      <c r="K319" s="54">
        <f t="shared" si="102"/>
        <v>-0.9721400629710906</v>
      </c>
      <c r="L319" s="54">
        <f t="shared" si="102"/>
        <v>-0.37836473755047106</v>
      </c>
    </row>
    <row r="320" spans="1:12" s="33" customFormat="1" ht="12.75">
      <c r="A320" s="253"/>
      <c r="B320" s="41" t="s">
        <v>46</v>
      </c>
      <c r="C320" s="54">
        <f t="shared" si="101"/>
        <v>-0.2559318342679806</v>
      </c>
      <c r="D320" s="54">
        <f t="shared" si="101"/>
        <v>-0.27742088984059005</v>
      </c>
      <c r="E320" s="54">
        <f t="shared" si="101"/>
        <v>-0.2548013517969008</v>
      </c>
      <c r="F320" s="54">
        <f t="shared" si="101"/>
        <v>-0.42578086462382353</v>
      </c>
      <c r="G320" s="54">
        <f t="shared" si="101"/>
        <v>0.035478576666550264</v>
      </c>
      <c r="H320" s="54">
        <f t="shared" si="101"/>
        <v>-0.2997126605289392</v>
      </c>
      <c r="I320" s="54">
        <f t="shared" si="101"/>
        <v>-0.1526022093155677</v>
      </c>
      <c r="J320" s="54"/>
      <c r="K320" s="54">
        <f t="shared" si="102"/>
        <v>-0.9521897810218978</v>
      </c>
      <c r="L320" s="54">
        <f t="shared" si="102"/>
        <v>-0.22856418061897513</v>
      </c>
    </row>
    <row r="321" spans="1:12" s="33" customFormat="1" ht="12.75">
      <c r="A321" s="253"/>
      <c r="B321" s="41" t="s">
        <v>47</v>
      </c>
      <c r="C321" s="54">
        <f t="shared" si="101"/>
        <v>-0.25406077445399133</v>
      </c>
      <c r="D321" s="54">
        <f t="shared" si="101"/>
        <v>-0.2581581697828359</v>
      </c>
      <c r="E321" s="54">
        <f t="shared" si="101"/>
        <v>-0.2616261793328876</v>
      </c>
      <c r="F321" s="54">
        <f t="shared" si="101"/>
        <v>-0.4154701849696029</v>
      </c>
      <c r="G321" s="54">
        <f t="shared" si="101"/>
        <v>0.009556907037358819</v>
      </c>
      <c r="H321" s="54">
        <f t="shared" si="101"/>
        <v>-0.3054995222422762</v>
      </c>
      <c r="I321" s="54">
        <f t="shared" si="101"/>
        <v>-0.14140921937433</v>
      </c>
      <c r="J321" s="54"/>
      <c r="K321" s="54">
        <f t="shared" si="102"/>
        <v>-0.9342313191361277</v>
      </c>
      <c r="L321" s="54">
        <f t="shared" si="102"/>
        <v>-0.2082947173308619</v>
      </c>
    </row>
    <row r="322" spans="1:12" s="33" customFormat="1" ht="12.75" customHeight="1">
      <c r="A322" s="253" t="s">
        <v>61</v>
      </c>
      <c r="B322" s="41" t="s">
        <v>38</v>
      </c>
      <c r="C322" s="54">
        <f t="shared" si="101"/>
        <v>-0.2894942888725129</v>
      </c>
      <c r="D322" s="54">
        <f t="shared" si="101"/>
        <v>0.286437516653344</v>
      </c>
      <c r="E322" s="54">
        <f t="shared" si="101"/>
        <v>-0.316268429079817</v>
      </c>
      <c r="F322" s="54">
        <f t="shared" si="101"/>
        <v>-0.397570542831836</v>
      </c>
      <c r="G322" s="54">
        <f t="shared" si="101"/>
        <v>-0.17646233036967712</v>
      </c>
      <c r="H322" s="54">
        <f t="shared" si="101"/>
        <v>-0.2909862533444045</v>
      </c>
      <c r="I322" s="54">
        <f t="shared" si="101"/>
        <v>-0.13097545219638243</v>
      </c>
      <c r="J322" s="54"/>
      <c r="K322" s="54">
        <f t="shared" si="102"/>
        <v>-0.9171115736132477</v>
      </c>
      <c r="L322" s="54">
        <f t="shared" si="102"/>
        <v>-0.5067865903515945</v>
      </c>
    </row>
    <row r="323" spans="1:12" s="33" customFormat="1" ht="12.75">
      <c r="A323" s="253"/>
      <c r="B323" s="41" t="s">
        <v>45</v>
      </c>
      <c r="C323" s="54">
        <f t="shared" si="101"/>
        <v>-0.40791485908679503</v>
      </c>
      <c r="D323" s="54">
        <f t="shared" si="101"/>
        <v>0.013713080168776372</v>
      </c>
      <c r="E323" s="54">
        <f t="shared" si="101"/>
        <v>-0.4485236220472441</v>
      </c>
      <c r="F323" s="54">
        <f t="shared" si="101"/>
        <v>-0.5100040284678394</v>
      </c>
      <c r="G323" s="54">
        <f t="shared" si="101"/>
        <v>-0.28960626982646015</v>
      </c>
      <c r="H323" s="54">
        <f t="shared" si="101"/>
        <v>-0.4200234649980446</v>
      </c>
      <c r="I323" s="54">
        <f t="shared" si="101"/>
        <v>-0.21415384615384617</v>
      </c>
      <c r="J323" s="54"/>
      <c r="K323" s="54">
        <f t="shared" si="102"/>
        <v>-0.9485714285714286</v>
      </c>
      <c r="L323" s="54">
        <f t="shared" si="102"/>
        <v>-0.6187290969899666</v>
      </c>
    </row>
    <row r="324" spans="1:12" s="33" customFormat="1" ht="12.75">
      <c r="A324" s="253"/>
      <c r="B324" s="41" t="s">
        <v>46</v>
      </c>
      <c r="C324" s="54">
        <f t="shared" si="101"/>
        <v>-0.249211083733195</v>
      </c>
      <c r="D324" s="54">
        <f t="shared" si="101"/>
        <v>0.37693498452012386</v>
      </c>
      <c r="E324" s="54">
        <f t="shared" si="101"/>
        <v>-0.25569996286669144</v>
      </c>
      <c r="F324" s="54">
        <f t="shared" si="101"/>
        <v>-0.3781808803301238</v>
      </c>
      <c r="G324" s="54">
        <f t="shared" si="101"/>
        <v>-0.1273834745762712</v>
      </c>
      <c r="H324" s="54">
        <f t="shared" si="101"/>
        <v>-0.24544253632760898</v>
      </c>
      <c r="I324" s="54">
        <f t="shared" si="101"/>
        <v>-0.10004856726566294</v>
      </c>
      <c r="J324" s="54"/>
      <c r="K324" s="54">
        <f t="shared" si="102"/>
        <v>-0.9213404700954154</v>
      </c>
      <c r="L324" s="54">
        <f t="shared" si="102"/>
        <v>-0.47298534798534797</v>
      </c>
    </row>
    <row r="325" spans="1:12" s="33" customFormat="1" ht="12.75">
      <c r="A325" s="253"/>
      <c r="B325" s="41" t="s">
        <v>47</v>
      </c>
      <c r="C325" s="54">
        <f t="shared" si="101"/>
        <v>-0.25234292312133166</v>
      </c>
      <c r="D325" s="54">
        <f t="shared" si="101"/>
        <v>0.380039656311963</v>
      </c>
      <c r="E325" s="54">
        <f t="shared" si="101"/>
        <v>-0.2826598790964047</v>
      </c>
      <c r="F325" s="54">
        <f t="shared" si="101"/>
        <v>-0.3487592755126466</v>
      </c>
      <c r="G325" s="54">
        <f t="shared" si="101"/>
        <v>-0.14859912519210308</v>
      </c>
      <c r="H325" s="54">
        <f t="shared" si="101"/>
        <v>-0.2559484100511452</v>
      </c>
      <c r="I325" s="54">
        <f t="shared" si="101"/>
        <v>-0.10247208931419458</v>
      </c>
      <c r="J325" s="54"/>
      <c r="K325" s="54">
        <f t="shared" si="102"/>
        <v>-0.8949814126394052</v>
      </c>
      <c r="L325" s="54">
        <f t="shared" si="102"/>
        <v>-0.46839080459770116</v>
      </c>
    </row>
    <row r="326" spans="1:12" s="33" customFormat="1" ht="12.75" customHeight="1">
      <c r="A326" s="253" t="s">
        <v>62</v>
      </c>
      <c r="B326" s="41" t="s">
        <v>38</v>
      </c>
      <c r="C326" s="54">
        <f t="shared" si="101"/>
        <v>-0.34678188163061824</v>
      </c>
      <c r="D326" s="54">
        <f t="shared" si="101"/>
        <v>0.4424894102313457</v>
      </c>
      <c r="E326" s="54">
        <f t="shared" si="101"/>
        <v>-0.3227959697732998</v>
      </c>
      <c r="F326" s="54">
        <f t="shared" si="101"/>
        <v>-0.506773330976111</v>
      </c>
      <c r="G326" s="54">
        <f t="shared" si="101"/>
        <v>-0.3196029136852962</v>
      </c>
      <c r="H326" s="54">
        <f t="shared" si="101"/>
        <v>-0.249171974522293</v>
      </c>
      <c r="I326" s="54">
        <f t="shared" si="101"/>
        <v>0.21733858745074264</v>
      </c>
      <c r="J326" s="54"/>
      <c r="K326" s="54">
        <f t="shared" si="102"/>
        <v>-0.6520996927278935</v>
      </c>
      <c r="L326" s="54">
        <f t="shared" si="102"/>
        <v>-0.49185597942563225</v>
      </c>
    </row>
    <row r="327" spans="1:12" s="33" customFormat="1" ht="12.75">
      <c r="A327" s="253"/>
      <c r="B327" s="41" t="s">
        <v>45</v>
      </c>
      <c r="C327" s="54">
        <f t="shared" si="101"/>
        <v>-0.46575658527206304</v>
      </c>
      <c r="D327" s="54">
        <f t="shared" si="101"/>
        <v>0.22752808988764045</v>
      </c>
      <c r="E327" s="54">
        <f t="shared" si="101"/>
        <v>-0.4657946370176586</v>
      </c>
      <c r="F327" s="54">
        <f t="shared" si="101"/>
        <v>-0.6098797336248882</v>
      </c>
      <c r="G327" s="54">
        <f t="shared" si="101"/>
        <v>-0.4361613351877608</v>
      </c>
      <c r="H327" s="54">
        <f t="shared" si="101"/>
        <v>-0.36045130641330164</v>
      </c>
      <c r="I327" s="54">
        <f t="shared" si="101"/>
        <v>0.1297709923664122</v>
      </c>
      <c r="J327" s="54"/>
      <c r="K327" s="54">
        <f t="shared" si="102"/>
        <v>-0.7197898423817863</v>
      </c>
      <c r="L327" s="54">
        <f t="shared" si="102"/>
        <v>-0.5636172450052577</v>
      </c>
    </row>
    <row r="328" spans="1:12" s="33" customFormat="1" ht="12.75">
      <c r="A328" s="253"/>
      <c r="B328" s="41" t="s">
        <v>46</v>
      </c>
      <c r="C328" s="54">
        <f aca="true" t="shared" si="103" ref="C328:I337">(C265-C202)/C202</f>
        <v>-0.31840003859979255</v>
      </c>
      <c r="D328" s="54">
        <f t="shared" si="103"/>
        <v>0.5072332730560579</v>
      </c>
      <c r="E328" s="54">
        <f t="shared" si="103"/>
        <v>-0.2813993327923542</v>
      </c>
      <c r="F328" s="54">
        <f t="shared" si="103"/>
        <v>-0.48319176935040076</v>
      </c>
      <c r="G328" s="54">
        <f t="shared" si="103"/>
        <v>-0.28253182461103254</v>
      </c>
      <c r="H328" s="54">
        <f t="shared" si="103"/>
        <v>-0.225237927388086</v>
      </c>
      <c r="I328" s="54">
        <f t="shared" si="103"/>
        <v>0.26895306859205775</v>
      </c>
      <c r="J328" s="54"/>
      <c r="K328" s="54">
        <f t="shared" si="102"/>
        <v>-0.6824849007765315</v>
      </c>
      <c r="L328" s="54">
        <f t="shared" si="102"/>
        <v>-0.4780405405405405</v>
      </c>
    </row>
    <row r="329" spans="1:12" s="33" customFormat="1" ht="12.75">
      <c r="A329" s="253"/>
      <c r="B329" s="41" t="s">
        <v>47</v>
      </c>
      <c r="C329" s="54">
        <f t="shared" si="103"/>
        <v>-0.3058808472515518</v>
      </c>
      <c r="D329" s="54">
        <f t="shared" si="103"/>
        <v>0.5075939248601119</v>
      </c>
      <c r="E329" s="54">
        <f t="shared" si="103"/>
        <v>-0.2741093366093366</v>
      </c>
      <c r="F329" s="54">
        <f t="shared" si="103"/>
        <v>-0.47195755738414896</v>
      </c>
      <c r="G329" s="54">
        <f t="shared" si="103"/>
        <v>-0.2861705525391249</v>
      </c>
      <c r="H329" s="54">
        <f t="shared" si="103"/>
        <v>-0.21327726043857015</v>
      </c>
      <c r="I329" s="54">
        <f t="shared" si="103"/>
        <v>0.22562277580071174</v>
      </c>
      <c r="J329" s="54"/>
      <c r="K329" s="54">
        <f t="shared" si="102"/>
        <v>-0.5904920767306089</v>
      </c>
      <c r="L329" s="54">
        <f t="shared" si="102"/>
        <v>-0.4693140794223827</v>
      </c>
    </row>
    <row r="330" spans="1:12" s="33" customFormat="1" ht="12.75" customHeight="1">
      <c r="A330" s="253" t="s">
        <v>63</v>
      </c>
      <c r="B330" s="41" t="s">
        <v>38</v>
      </c>
      <c r="C330" s="54">
        <f t="shared" si="103"/>
        <v>-0.3284825133372851</v>
      </c>
      <c r="D330" s="54">
        <f t="shared" si="103"/>
        <v>0.7144622991347342</v>
      </c>
      <c r="E330" s="54">
        <f t="shared" si="103"/>
        <v>-0.2656724661695664</v>
      </c>
      <c r="F330" s="54">
        <f t="shared" si="103"/>
        <v>-0.4420808653103271</v>
      </c>
      <c r="G330" s="54">
        <f t="shared" si="103"/>
        <v>-0.1799466260007625</v>
      </c>
      <c r="H330" s="54">
        <f t="shared" si="103"/>
        <v>-0.2770538243626062</v>
      </c>
      <c r="I330" s="54">
        <f t="shared" si="103"/>
        <v>0.6674698795180722</v>
      </c>
      <c r="J330" s="54"/>
      <c r="K330" s="54">
        <f t="shared" si="102"/>
        <v>4.142857142857143</v>
      </c>
      <c r="L330" s="54">
        <f t="shared" si="102"/>
        <v>-0.6056537102473498</v>
      </c>
    </row>
    <row r="331" spans="1:12" s="33" customFormat="1" ht="12.75">
      <c r="A331" s="253"/>
      <c r="B331" s="41" t="s">
        <v>45</v>
      </c>
      <c r="C331" s="54">
        <f t="shared" si="103"/>
        <v>-0.476235484742101</v>
      </c>
      <c r="D331" s="54">
        <f t="shared" si="103"/>
        <v>0.3655913978494624</v>
      </c>
      <c r="E331" s="54">
        <f t="shared" si="103"/>
        <v>-0.4426713947990544</v>
      </c>
      <c r="F331" s="54">
        <f t="shared" si="103"/>
        <v>-0.5791569086651054</v>
      </c>
      <c r="G331" s="54">
        <f t="shared" si="103"/>
        <v>-0.19393939393939394</v>
      </c>
      <c r="H331" s="54">
        <f t="shared" si="103"/>
        <v>-0.4450402144772118</v>
      </c>
      <c r="I331" s="54">
        <f t="shared" si="103"/>
        <v>0.15</v>
      </c>
      <c r="J331" s="54"/>
      <c r="K331" s="54">
        <f t="shared" si="102"/>
        <v>4.75</v>
      </c>
      <c r="L331" s="54">
        <f t="shared" si="102"/>
        <v>-0.6225165562913907</v>
      </c>
    </row>
    <row r="332" spans="1:12" s="33" customFormat="1" ht="12.75">
      <c r="A332" s="253"/>
      <c r="B332" s="41" t="s">
        <v>46</v>
      </c>
      <c r="C332" s="54">
        <f t="shared" si="103"/>
        <v>-0.2941320094408725</v>
      </c>
      <c r="D332" s="54">
        <f t="shared" si="103"/>
        <v>0.823321554770318</v>
      </c>
      <c r="E332" s="54">
        <f t="shared" si="103"/>
        <v>-0.20979849861714736</v>
      </c>
      <c r="F332" s="54">
        <f t="shared" si="103"/>
        <v>-0.41436541143654115</v>
      </c>
      <c r="G332" s="54">
        <f t="shared" si="103"/>
        <v>-0.1603585657370518</v>
      </c>
      <c r="H332" s="54">
        <f t="shared" si="103"/>
        <v>-0.23575949367088608</v>
      </c>
      <c r="I332" s="54">
        <f t="shared" si="103"/>
        <v>0.9852941176470589</v>
      </c>
      <c r="J332" s="54"/>
      <c r="K332" s="54">
        <f t="shared" si="102"/>
        <v>3.95</v>
      </c>
      <c r="L332" s="54">
        <f t="shared" si="102"/>
        <v>-0.6183953033268101</v>
      </c>
    </row>
    <row r="333" spans="1:12" s="33" customFormat="1" ht="12.75">
      <c r="A333" s="253"/>
      <c r="B333" s="41" t="s">
        <v>47</v>
      </c>
      <c r="C333" s="54">
        <f t="shared" si="103"/>
        <v>-0.2806293158681569</v>
      </c>
      <c r="D333" s="54">
        <f t="shared" si="103"/>
        <v>0.8147058823529412</v>
      </c>
      <c r="E333" s="54">
        <f t="shared" si="103"/>
        <v>-0.21331566743954952</v>
      </c>
      <c r="F333" s="54">
        <f t="shared" si="103"/>
        <v>-0.3936050156739812</v>
      </c>
      <c r="G333" s="54">
        <f t="shared" si="103"/>
        <v>-0.19128113879003558</v>
      </c>
      <c r="H333" s="54">
        <f t="shared" si="103"/>
        <v>-0.22894736842105262</v>
      </c>
      <c r="I333" s="54">
        <f t="shared" si="103"/>
        <v>0.6582914572864321</v>
      </c>
      <c r="J333" s="54"/>
      <c r="K333" s="54">
        <f t="shared" si="102"/>
        <v>4.107142857142857</v>
      </c>
      <c r="L333" s="54">
        <f t="shared" si="102"/>
        <v>-0.5863787375415282</v>
      </c>
    </row>
    <row r="334" spans="1:12" s="33" customFormat="1" ht="12.75" customHeight="1">
      <c r="A334" s="253" t="s">
        <v>64</v>
      </c>
      <c r="B334" s="41" t="s">
        <v>38</v>
      </c>
      <c r="C334" s="54">
        <f t="shared" si="103"/>
        <v>-0.3228306115914185</v>
      </c>
      <c r="D334" s="54">
        <f t="shared" si="103"/>
        <v>0.42857142857142855</v>
      </c>
      <c r="E334" s="54">
        <f t="shared" si="103"/>
        <v>-0.24612053410321183</v>
      </c>
      <c r="F334" s="54">
        <f t="shared" si="103"/>
        <v>-0.3762397355230884</v>
      </c>
      <c r="G334" s="54">
        <f t="shared" si="103"/>
        <v>-0.46693227091633466</v>
      </c>
      <c r="H334" s="54">
        <f t="shared" si="103"/>
        <v>-0.3759820426487093</v>
      </c>
      <c r="I334" s="54">
        <f t="shared" si="103"/>
        <v>0.8048780487804879</v>
      </c>
      <c r="J334" s="54"/>
      <c r="K334" s="54">
        <f t="shared" si="102"/>
        <v>3.84375</v>
      </c>
      <c r="L334" s="54">
        <f t="shared" si="102"/>
        <v>-0.5782608695652174</v>
      </c>
    </row>
    <row r="335" spans="1:12" s="33" customFormat="1" ht="12.75">
      <c r="A335" s="253"/>
      <c r="B335" s="41" t="s">
        <v>45</v>
      </c>
      <c r="C335" s="54">
        <f t="shared" si="103"/>
        <v>-0.4545172306737038</v>
      </c>
      <c r="D335" s="54">
        <f t="shared" si="103"/>
        <v>0.32673267326732675</v>
      </c>
      <c r="E335" s="54">
        <f t="shared" si="103"/>
        <v>-0.39388489208633093</v>
      </c>
      <c r="F335" s="54">
        <f t="shared" si="103"/>
        <v>-0.5076297049847406</v>
      </c>
      <c r="G335" s="54">
        <f t="shared" si="103"/>
        <v>-0.4909090909090909</v>
      </c>
      <c r="H335" s="54">
        <f t="shared" si="103"/>
        <v>-0.455026455026455</v>
      </c>
      <c r="I335" s="54">
        <f t="shared" si="103"/>
        <v>0.20833333333333334</v>
      </c>
      <c r="J335" s="54"/>
      <c r="K335" s="54">
        <f t="shared" si="102"/>
        <v>2.142857142857143</v>
      </c>
      <c r="L335" s="54">
        <f t="shared" si="102"/>
        <v>-0.7025316455696202</v>
      </c>
    </row>
    <row r="336" spans="1:12" s="33" customFormat="1" ht="12.75">
      <c r="A336" s="253"/>
      <c r="B336" s="41" t="s">
        <v>46</v>
      </c>
      <c r="C336" s="54">
        <f t="shared" si="103"/>
        <v>-0.3157894736842105</v>
      </c>
      <c r="D336" s="54">
        <f t="shared" si="103"/>
        <v>0.32432432432432434</v>
      </c>
      <c r="E336" s="54">
        <f t="shared" si="103"/>
        <v>-0.22857142857142856</v>
      </c>
      <c r="F336" s="54">
        <f t="shared" si="103"/>
        <v>-0.36525928024936244</v>
      </c>
      <c r="G336" s="54">
        <f t="shared" si="103"/>
        <v>-0.48380566801619435</v>
      </c>
      <c r="H336" s="54">
        <f t="shared" si="103"/>
        <v>-0.3628048780487805</v>
      </c>
      <c r="I336" s="54">
        <f t="shared" si="103"/>
        <v>0.7346938775510204</v>
      </c>
      <c r="J336" s="54"/>
      <c r="K336" s="54">
        <f t="shared" si="102"/>
        <v>2.769230769230769</v>
      </c>
      <c r="L336" s="54">
        <f t="shared" si="102"/>
        <v>-0.5439330543933054</v>
      </c>
    </row>
    <row r="337" spans="1:12" s="33" customFormat="1" ht="12.75">
      <c r="A337" s="253"/>
      <c r="B337" s="41" t="s">
        <v>47</v>
      </c>
      <c r="C337" s="54">
        <f t="shared" si="103"/>
        <v>-0.2642922653622745</v>
      </c>
      <c r="D337" s="54">
        <f t="shared" si="103"/>
        <v>0.5842105263157895</v>
      </c>
      <c r="E337" s="54">
        <f t="shared" si="103"/>
        <v>-0.1925</v>
      </c>
      <c r="F337" s="54">
        <f t="shared" si="103"/>
        <v>-0.3196805770221535</v>
      </c>
      <c r="G337" s="54">
        <f t="shared" si="103"/>
        <v>-0.4417744916820702</v>
      </c>
      <c r="H337" s="54">
        <f t="shared" si="103"/>
        <v>-0.34759358288770054</v>
      </c>
      <c r="I337" s="54">
        <f t="shared" si="103"/>
        <v>1.16</v>
      </c>
      <c r="J337" s="54"/>
      <c r="K337" s="54">
        <f t="shared" si="102"/>
        <v>6</v>
      </c>
      <c r="L337" s="54">
        <f t="shared" si="102"/>
        <v>-0.5392491467576792</v>
      </c>
    </row>
    <row r="338" spans="1:12" s="33" customFormat="1" ht="12.75" customHeight="1">
      <c r="A338" s="254" t="s">
        <v>65</v>
      </c>
      <c r="B338" s="42" t="s">
        <v>38</v>
      </c>
      <c r="C338" s="55">
        <f aca="true" t="shared" si="104" ref="C338:I345">(C275-C212)/C212</f>
        <v>-0.3073427012834262</v>
      </c>
      <c r="D338" s="55">
        <f t="shared" si="104"/>
        <v>-0.13155046163642153</v>
      </c>
      <c r="E338" s="55">
        <f t="shared" si="104"/>
        <v>-0.30783446696686545</v>
      </c>
      <c r="F338" s="55">
        <f t="shared" si="104"/>
        <v>-0.4574906527036978</v>
      </c>
      <c r="G338" s="55">
        <f t="shared" si="104"/>
        <v>-0.10571430841218014</v>
      </c>
      <c r="H338" s="55">
        <f t="shared" si="104"/>
        <v>-0.32755635042298303</v>
      </c>
      <c r="I338" s="55">
        <f t="shared" si="104"/>
        <v>-0.14201532115497936</v>
      </c>
      <c r="J338" s="55"/>
      <c r="K338" s="55">
        <f t="shared" si="102"/>
        <v>-0.9185261360549497</v>
      </c>
      <c r="L338" s="55">
        <f t="shared" si="102"/>
        <v>-0.3536185141175805</v>
      </c>
    </row>
    <row r="339" spans="1:12" s="33" customFormat="1" ht="12.75">
      <c r="A339" s="254"/>
      <c r="B339" s="42" t="s">
        <v>45</v>
      </c>
      <c r="C339" s="55">
        <f t="shared" si="104"/>
        <v>-0.4297905865369646</v>
      </c>
      <c r="D339" s="55">
        <f t="shared" si="104"/>
        <v>-0.30559941698044457</v>
      </c>
      <c r="E339" s="55">
        <f t="shared" si="104"/>
        <v>-0.4386778726827682</v>
      </c>
      <c r="F339" s="55">
        <f t="shared" si="104"/>
        <v>-0.5784814839888972</v>
      </c>
      <c r="G339" s="55">
        <f t="shared" si="104"/>
        <v>-0.2325853269082718</v>
      </c>
      <c r="H339" s="55">
        <f t="shared" si="104"/>
        <v>-0.4556301681558355</v>
      </c>
      <c r="I339" s="55">
        <f t="shared" si="104"/>
        <v>-0.2803859714232696</v>
      </c>
      <c r="J339" s="55"/>
      <c r="K339" s="55">
        <f t="shared" si="102"/>
        <v>-0.9522083302507953</v>
      </c>
      <c r="L339" s="55">
        <f t="shared" si="102"/>
        <v>-0.45299435028248586</v>
      </c>
    </row>
    <row r="340" spans="1:12" s="33" customFormat="1" ht="12.75">
      <c r="A340" s="254"/>
      <c r="B340" s="42" t="s">
        <v>46</v>
      </c>
      <c r="C340" s="55">
        <f t="shared" si="104"/>
        <v>-0.26663235771571464</v>
      </c>
      <c r="D340" s="55">
        <f t="shared" si="104"/>
        <v>-0.08791696238466998</v>
      </c>
      <c r="E340" s="55">
        <f t="shared" si="104"/>
        <v>-0.25697507503588674</v>
      </c>
      <c r="F340" s="55">
        <f t="shared" si="104"/>
        <v>-0.4270143764627215</v>
      </c>
      <c r="G340" s="55">
        <f t="shared" si="104"/>
        <v>-0.044851533119534874</v>
      </c>
      <c r="H340" s="55">
        <f t="shared" si="104"/>
        <v>-0.2819971585143089</v>
      </c>
      <c r="I340" s="55">
        <f t="shared" si="104"/>
        <v>-0.08884859474161379</v>
      </c>
      <c r="J340" s="55"/>
      <c r="K340" s="55">
        <f t="shared" si="102"/>
        <v>-0.921361196518839</v>
      </c>
      <c r="L340" s="55">
        <f t="shared" si="102"/>
        <v>-0.32793393679529936</v>
      </c>
    </row>
    <row r="341" spans="1:12" s="33" customFormat="1" ht="12.75">
      <c r="A341" s="254"/>
      <c r="B341" s="42" t="s">
        <v>47</v>
      </c>
      <c r="C341" s="55">
        <f t="shared" si="104"/>
        <v>-0.2628008450066645</v>
      </c>
      <c r="D341" s="55">
        <f t="shared" si="104"/>
        <v>-0.05249895002099958</v>
      </c>
      <c r="E341" s="55">
        <f t="shared" si="104"/>
        <v>-0.2646713209373056</v>
      </c>
      <c r="F341" s="55">
        <f t="shared" si="104"/>
        <v>-0.4119757885727838</v>
      </c>
      <c r="G341" s="55">
        <f t="shared" si="104"/>
        <v>-0.06754735267471504</v>
      </c>
      <c r="H341" s="55">
        <f t="shared" si="104"/>
        <v>-0.2849125836391107</v>
      </c>
      <c r="I341" s="55">
        <f t="shared" si="104"/>
        <v>-0.08333911114192609</v>
      </c>
      <c r="J341" s="55"/>
      <c r="K341" s="55">
        <f t="shared" si="102"/>
        <v>-0.8914613423959218</v>
      </c>
      <c r="L341" s="55">
        <f t="shared" si="102"/>
        <v>-0.31362393900158253</v>
      </c>
    </row>
    <row r="342" spans="1:12" s="33" customFormat="1" ht="12.75" customHeight="1">
      <c r="A342" s="253" t="s">
        <v>66</v>
      </c>
      <c r="B342" s="41" t="s">
        <v>38</v>
      </c>
      <c r="C342" s="54">
        <f t="shared" si="104"/>
        <v>-0.31674438321322596</v>
      </c>
      <c r="D342" s="54">
        <f t="shared" si="104"/>
        <v>0.8595505617977528</v>
      </c>
      <c r="E342" s="54">
        <f t="shared" si="104"/>
        <v>-0.2744755244755245</v>
      </c>
      <c r="F342" s="54">
        <f t="shared" si="104"/>
        <v>-0.32591258798494027</v>
      </c>
      <c r="G342" s="54">
        <f t="shared" si="104"/>
        <v>-0.38571428571428573</v>
      </c>
      <c r="H342" s="54">
        <f t="shared" si="104"/>
        <v>-0.465495608531995</v>
      </c>
      <c r="I342" s="54">
        <f t="shared" si="104"/>
        <v>0.36363636363636365</v>
      </c>
      <c r="J342" s="54"/>
      <c r="K342" s="54">
        <f t="shared" si="102"/>
        <v>4.916666666666667</v>
      </c>
      <c r="L342" s="54">
        <f t="shared" si="102"/>
        <v>-0.5034722222222222</v>
      </c>
    </row>
    <row r="343" spans="1:12" s="33" customFormat="1" ht="12.75">
      <c r="A343" s="253"/>
      <c r="B343" s="41" t="s">
        <v>45</v>
      </c>
      <c r="C343" s="54">
        <f t="shared" si="104"/>
        <v>-0.4143038510368176</v>
      </c>
      <c r="D343" s="54">
        <f t="shared" si="104"/>
        <v>0.5945945945945946</v>
      </c>
      <c r="E343" s="54">
        <f t="shared" si="104"/>
        <v>-0.31232876712328766</v>
      </c>
      <c r="F343" s="54">
        <f t="shared" si="104"/>
        <v>-0.44148506860371267</v>
      </c>
      <c r="G343" s="54">
        <f t="shared" si="104"/>
        <v>-0.4649350649350649</v>
      </c>
      <c r="H343" s="54">
        <f t="shared" si="104"/>
        <v>-0.5987261146496815</v>
      </c>
      <c r="I343" s="54">
        <f t="shared" si="104"/>
        <v>0.07142857142857142</v>
      </c>
      <c r="J343" s="54"/>
      <c r="K343" s="54">
        <f t="shared" si="102"/>
        <v>1.4</v>
      </c>
      <c r="L343" s="54">
        <f t="shared" si="102"/>
        <v>-0.484472049689441</v>
      </c>
    </row>
    <row r="344" spans="1:12" s="33" customFormat="1" ht="12.75">
      <c r="A344" s="253"/>
      <c r="B344" s="41" t="s">
        <v>46</v>
      </c>
      <c r="C344" s="54">
        <f t="shared" si="104"/>
        <v>-0.32014941771039335</v>
      </c>
      <c r="D344" s="54">
        <f t="shared" si="104"/>
        <v>0.7647058823529411</v>
      </c>
      <c r="E344" s="54">
        <f t="shared" si="104"/>
        <v>-0.2800658978583196</v>
      </c>
      <c r="F344" s="54">
        <f t="shared" si="104"/>
        <v>-0.31791171477079794</v>
      </c>
      <c r="G344" s="54">
        <f t="shared" si="104"/>
        <v>-0.3982947624847747</v>
      </c>
      <c r="H344" s="54">
        <f t="shared" si="104"/>
        <v>-0.4444444444444444</v>
      </c>
      <c r="I344" s="54">
        <f t="shared" si="104"/>
        <v>0.3225806451612903</v>
      </c>
      <c r="J344" s="54"/>
      <c r="K344" s="54">
        <f t="shared" si="102"/>
        <v>4.444444444444445</v>
      </c>
      <c r="L344" s="54">
        <f t="shared" si="102"/>
        <v>-0.5261627906976745</v>
      </c>
    </row>
    <row r="345" spans="1:12" s="33" customFormat="1" ht="12.75">
      <c r="A345" s="253"/>
      <c r="B345" s="41" t="s">
        <v>47</v>
      </c>
      <c r="C345" s="54">
        <f t="shared" si="104"/>
        <v>-0.2663388649866831</v>
      </c>
      <c r="D345" s="54">
        <f t="shared" si="104"/>
        <v>1.082191780821918</v>
      </c>
      <c r="E345" s="54">
        <f t="shared" si="104"/>
        <v>-0.2513440860215054</v>
      </c>
      <c r="F345" s="54">
        <f t="shared" si="104"/>
        <v>-0.2764518695306285</v>
      </c>
      <c r="G345" s="54">
        <f t="shared" si="104"/>
        <v>-0.33616504854368934</v>
      </c>
      <c r="H345" s="54">
        <f t="shared" si="104"/>
        <v>-0.42153846153846153</v>
      </c>
      <c r="I345" s="54">
        <f t="shared" si="104"/>
        <v>0.53125</v>
      </c>
      <c r="J345" s="54"/>
      <c r="K345" s="54">
        <f t="shared" si="102"/>
        <v>7.1</v>
      </c>
      <c r="L345" s="54">
        <f t="shared" si="102"/>
        <v>-0.49025069637883006</v>
      </c>
    </row>
    <row r="346" spans="1:12" s="33" customFormat="1" ht="12.75" customHeight="1">
      <c r="A346" s="253" t="s">
        <v>67</v>
      </c>
      <c r="B346" s="41" t="s">
        <v>38</v>
      </c>
      <c r="C346" s="54">
        <f aca="true" t="shared" si="105" ref="C346:C358">(C283-C220)/C220</f>
        <v>-0.2973380210949272</v>
      </c>
      <c r="D346" s="54"/>
      <c r="E346" s="54">
        <f aca="true" t="shared" si="106" ref="E346:H357">(E283-E220)/E220</f>
        <v>-0.38247011952191234</v>
      </c>
      <c r="F346" s="54">
        <f t="shared" si="106"/>
        <v>-0.4472497745716862</v>
      </c>
      <c r="G346" s="54">
        <f t="shared" si="106"/>
        <v>-0.07529411764705882</v>
      </c>
      <c r="H346" s="54">
        <f t="shared" si="106"/>
        <v>-0.2</v>
      </c>
      <c r="I346" s="54"/>
      <c r="J346" s="54"/>
      <c r="K346" s="54"/>
      <c r="L346" s="54">
        <f aca="true" t="shared" si="107" ref="L346:L357">(L283-L220)/L220</f>
        <v>0.4225352112676056</v>
      </c>
    </row>
    <row r="347" spans="1:12" s="33" customFormat="1" ht="12.75">
      <c r="A347" s="253"/>
      <c r="B347" s="41" t="s">
        <v>45</v>
      </c>
      <c r="C347" s="54">
        <f t="shared" si="105"/>
        <v>-0.4830287206266319</v>
      </c>
      <c r="D347" s="54"/>
      <c r="E347" s="54">
        <f t="shared" si="106"/>
        <v>-0.6481481481481481</v>
      </c>
      <c r="F347" s="54">
        <f t="shared" si="106"/>
        <v>-0.5826086956521739</v>
      </c>
      <c r="G347" s="54">
        <f t="shared" si="106"/>
        <v>-0.16417910447761194</v>
      </c>
      <c r="H347" s="54">
        <f t="shared" si="106"/>
        <v>-0.34782608695652173</v>
      </c>
      <c r="I347" s="54"/>
      <c r="J347" s="54"/>
      <c r="K347" s="54"/>
      <c r="L347" s="54">
        <f t="shared" si="107"/>
        <v>0.2222222222222222</v>
      </c>
    </row>
    <row r="348" spans="1:12" s="33" customFormat="1" ht="12.75">
      <c r="A348" s="253"/>
      <c r="B348" s="41" t="s">
        <v>46</v>
      </c>
      <c r="C348" s="54">
        <f t="shared" si="105"/>
        <v>-0.28625</v>
      </c>
      <c r="D348" s="54"/>
      <c r="E348" s="54">
        <f t="shared" si="106"/>
        <v>-0.34065934065934067</v>
      </c>
      <c r="F348" s="54">
        <f t="shared" si="106"/>
        <v>-0.4434389140271493</v>
      </c>
      <c r="G348" s="54">
        <f t="shared" si="106"/>
        <v>-0.08241758241758242</v>
      </c>
      <c r="H348" s="54">
        <f t="shared" si="106"/>
        <v>-0.2037037037037037</v>
      </c>
      <c r="I348" s="54"/>
      <c r="J348" s="54"/>
      <c r="K348" s="54"/>
      <c r="L348" s="54">
        <f t="shared" si="107"/>
        <v>0.41935483870967744</v>
      </c>
    </row>
    <row r="349" spans="1:12" s="33" customFormat="1" ht="12.75">
      <c r="A349" s="253"/>
      <c r="B349" s="41" t="s">
        <v>47</v>
      </c>
      <c r="C349" s="54">
        <f t="shared" si="105"/>
        <v>-0.2202970297029703</v>
      </c>
      <c r="D349" s="54"/>
      <c r="E349" s="54">
        <f t="shared" si="106"/>
        <v>-0.2830188679245283</v>
      </c>
      <c r="F349" s="54">
        <f t="shared" si="106"/>
        <v>-0.37986270022883295</v>
      </c>
      <c r="G349" s="54">
        <f t="shared" si="106"/>
        <v>-0.03409090909090909</v>
      </c>
      <c r="H349" s="54">
        <f t="shared" si="106"/>
        <v>-0.13793103448275862</v>
      </c>
      <c r="I349" s="54"/>
      <c r="J349" s="54"/>
      <c r="K349" s="54"/>
      <c r="L349" s="54">
        <f t="shared" si="107"/>
        <v>0.4838709677419355</v>
      </c>
    </row>
    <row r="350" spans="1:12" s="33" customFormat="1" ht="12.75" customHeight="1">
      <c r="A350" s="254" t="s">
        <v>68</v>
      </c>
      <c r="B350" s="42" t="s">
        <v>38</v>
      </c>
      <c r="C350" s="55">
        <f t="shared" si="105"/>
        <v>-0.3139416799651821</v>
      </c>
      <c r="D350" s="55">
        <f aca="true" t="shared" si="108" ref="D350:D357">(D287-D224)/D224</f>
        <v>0.9382022471910112</v>
      </c>
      <c r="E350" s="55">
        <f t="shared" si="106"/>
        <v>-0.28825622775800713</v>
      </c>
      <c r="F350" s="55">
        <f t="shared" si="106"/>
        <v>-0.34455527847049044</v>
      </c>
      <c r="G350" s="55">
        <f t="shared" si="106"/>
        <v>-0.3319755600814664</v>
      </c>
      <c r="H350" s="55">
        <f t="shared" si="106"/>
        <v>-0.4270386266094421</v>
      </c>
      <c r="I350" s="55">
        <f>(I287-I224)/I224</f>
        <v>0.42857142857142855</v>
      </c>
      <c r="J350" s="55"/>
      <c r="K350" s="55">
        <f>(K287-K224)/K224</f>
        <v>5.333333333333333</v>
      </c>
      <c r="L350" s="55">
        <f t="shared" si="107"/>
        <v>-0.43315508021390375</v>
      </c>
    </row>
    <row r="351" spans="1:12" s="33" customFormat="1" ht="12.75">
      <c r="A351" s="254"/>
      <c r="B351" s="42" t="s">
        <v>45</v>
      </c>
      <c r="C351" s="55">
        <f t="shared" si="105"/>
        <v>-0.42388929351784416</v>
      </c>
      <c r="D351" s="55">
        <f t="shared" si="108"/>
        <v>0.5945945945945946</v>
      </c>
      <c r="E351" s="55">
        <f t="shared" si="106"/>
        <v>-0.3556085918854415</v>
      </c>
      <c r="F351" s="55">
        <f t="shared" si="106"/>
        <v>-0.4635806671204901</v>
      </c>
      <c r="G351" s="55">
        <f t="shared" si="106"/>
        <v>-0.42035398230088494</v>
      </c>
      <c r="H351" s="55">
        <f t="shared" si="106"/>
        <v>-0.5666666666666667</v>
      </c>
      <c r="I351" s="55">
        <f>(I288-I225)/I225</f>
        <v>0.07142857142857142</v>
      </c>
      <c r="J351" s="55"/>
      <c r="K351" s="55">
        <f>(K288-K225)/K225</f>
        <v>1.6</v>
      </c>
      <c r="L351" s="55">
        <f t="shared" si="107"/>
        <v>-0.4470588235294118</v>
      </c>
    </row>
    <row r="352" spans="1:12" s="33" customFormat="1" ht="12.75">
      <c r="A352" s="254"/>
      <c r="B352" s="42" t="s">
        <v>46</v>
      </c>
      <c r="C352" s="55">
        <f t="shared" si="105"/>
        <v>-0.31508129321622125</v>
      </c>
      <c r="D352" s="55">
        <f t="shared" si="108"/>
        <v>0.8529411764705882</v>
      </c>
      <c r="E352" s="55">
        <f t="shared" si="106"/>
        <v>-0.28796561604584525</v>
      </c>
      <c r="F352" s="55">
        <f t="shared" si="106"/>
        <v>-0.33774124374553255</v>
      </c>
      <c r="G352" s="55">
        <f t="shared" si="106"/>
        <v>-0.34097706879361916</v>
      </c>
      <c r="H352" s="55">
        <f t="shared" si="106"/>
        <v>-0.4092140921409214</v>
      </c>
      <c r="I352" s="55">
        <f>(I289-I226)/I226</f>
        <v>0.3870967741935484</v>
      </c>
      <c r="J352" s="55"/>
      <c r="K352" s="55">
        <f>(K289-K226)/K226</f>
        <v>4.777777777777778</v>
      </c>
      <c r="L352" s="55">
        <f t="shared" si="107"/>
        <v>-0.448</v>
      </c>
    </row>
    <row r="353" spans="1:12" s="33" customFormat="1" ht="12.75">
      <c r="A353" s="254"/>
      <c r="B353" s="42" t="s">
        <v>47</v>
      </c>
      <c r="C353" s="55">
        <f t="shared" si="105"/>
        <v>-0.25979961328880297</v>
      </c>
      <c r="D353" s="55">
        <f t="shared" si="108"/>
        <v>1.1917808219178083</v>
      </c>
      <c r="E353" s="55">
        <f t="shared" si="106"/>
        <v>-0.25529411764705884</v>
      </c>
      <c r="F353" s="55">
        <f t="shared" si="106"/>
        <v>-0.2917655032192477</v>
      </c>
      <c r="G353" s="55">
        <f t="shared" si="106"/>
        <v>-0.283</v>
      </c>
      <c r="H353" s="55">
        <f t="shared" si="106"/>
        <v>-0.3785900783289817</v>
      </c>
      <c r="I353" s="55">
        <f>(I290-I227)/I227</f>
        <v>0.625</v>
      </c>
      <c r="J353" s="55"/>
      <c r="K353" s="55">
        <f>(K290-K227)/K227</f>
        <v>7.7</v>
      </c>
      <c r="L353" s="55">
        <f t="shared" si="107"/>
        <v>-0.4128205128205128</v>
      </c>
    </row>
    <row r="354" spans="1:12" s="33" customFormat="1" ht="12.75" customHeight="1">
      <c r="A354" s="253" t="s">
        <v>69</v>
      </c>
      <c r="B354" s="41" t="s">
        <v>38</v>
      </c>
      <c r="C354" s="54">
        <f t="shared" si="105"/>
        <v>-0.09055118110236221</v>
      </c>
      <c r="D354" s="54">
        <f t="shared" si="108"/>
        <v>-0.6666666666666666</v>
      </c>
      <c r="E354" s="54">
        <f t="shared" si="106"/>
        <v>1.1764705882352942</v>
      </c>
      <c r="F354" s="54">
        <f t="shared" si="106"/>
        <v>-0.13513513513513514</v>
      </c>
      <c r="G354" s="54">
        <f t="shared" si="106"/>
        <v>-0.2826086956521739</v>
      </c>
      <c r="H354" s="54">
        <f t="shared" si="106"/>
        <v>-0.4074074074074074</v>
      </c>
      <c r="I354" s="54">
        <f>(I291-I228)/I228</f>
        <v>0.5</v>
      </c>
      <c r="J354" s="54"/>
      <c r="K354" s="54"/>
      <c r="L354" s="54">
        <f t="shared" si="107"/>
        <v>0.5</v>
      </c>
    </row>
    <row r="355" spans="1:12" s="33" customFormat="1" ht="12.75">
      <c r="A355" s="253"/>
      <c r="B355" s="41" t="s">
        <v>45</v>
      </c>
      <c r="C355" s="54">
        <f t="shared" si="105"/>
        <v>-0.020833333333333332</v>
      </c>
      <c r="D355" s="54">
        <f t="shared" si="108"/>
        <v>-1</v>
      </c>
      <c r="E355" s="54">
        <f t="shared" si="106"/>
        <v>4</v>
      </c>
      <c r="F355" s="54">
        <f t="shared" si="106"/>
        <v>0.13333333333333333</v>
      </c>
      <c r="G355" s="54">
        <f t="shared" si="106"/>
        <v>-0.6</v>
      </c>
      <c r="H355" s="54">
        <f t="shared" si="106"/>
        <v>-0.625</v>
      </c>
      <c r="I355" s="54"/>
      <c r="J355" s="54"/>
      <c r="K355" s="54"/>
      <c r="L355" s="54">
        <f t="shared" si="107"/>
        <v>0</v>
      </c>
    </row>
    <row r="356" spans="1:12" s="33" customFormat="1" ht="12.75">
      <c r="A356" s="253"/>
      <c r="B356" s="41" t="s">
        <v>46</v>
      </c>
      <c r="C356" s="54">
        <f t="shared" si="105"/>
        <v>-0.21649484536082475</v>
      </c>
      <c r="D356" s="54">
        <f t="shared" si="108"/>
        <v>0</v>
      </c>
      <c r="E356" s="54">
        <f t="shared" si="106"/>
        <v>2</v>
      </c>
      <c r="F356" s="54">
        <f t="shared" si="106"/>
        <v>-0.3898305084745763</v>
      </c>
      <c r="G356" s="54">
        <f t="shared" si="106"/>
        <v>-0.35</v>
      </c>
      <c r="H356" s="54">
        <f t="shared" si="106"/>
        <v>-0.375</v>
      </c>
      <c r="I356" s="54">
        <f>(I293-I230)/I230</f>
        <v>0</v>
      </c>
      <c r="J356" s="54"/>
      <c r="K356" s="54"/>
      <c r="L356" s="54">
        <f t="shared" si="107"/>
        <v>1</v>
      </c>
    </row>
    <row r="357" spans="1:12" s="33" customFormat="1" ht="12.75">
      <c r="A357" s="253"/>
      <c r="B357" s="41" t="s">
        <v>47</v>
      </c>
      <c r="C357" s="54">
        <f t="shared" si="105"/>
        <v>-0.009174311926605505</v>
      </c>
      <c r="D357" s="54">
        <f t="shared" si="108"/>
        <v>-1</v>
      </c>
      <c r="E357" s="54">
        <f t="shared" si="106"/>
        <v>0.5454545454545454</v>
      </c>
      <c r="F357" s="54">
        <f t="shared" si="106"/>
        <v>-0.01694915254237288</v>
      </c>
      <c r="G357" s="54">
        <f t="shared" si="106"/>
        <v>-0.14285714285714285</v>
      </c>
      <c r="H357" s="54">
        <f t="shared" si="106"/>
        <v>-0.2727272727272727</v>
      </c>
      <c r="I357" s="54">
        <f>(I294-I231)/I231</f>
        <v>1</v>
      </c>
      <c r="J357" s="54"/>
      <c r="K357" s="54"/>
      <c r="L357" s="54">
        <f t="shared" si="107"/>
        <v>0.6666666666666666</v>
      </c>
    </row>
    <row r="358" spans="1:12" s="33" customFormat="1" ht="12.75" customHeight="1">
      <c r="A358" s="253" t="s">
        <v>70</v>
      </c>
      <c r="B358" s="41" t="s">
        <v>38</v>
      </c>
      <c r="C358" s="54">
        <f t="shared" si="105"/>
        <v>-1</v>
      </c>
      <c r="D358" s="54"/>
      <c r="E358" s="54"/>
      <c r="F358" s="54">
        <f>(F295-F232)/F232</f>
        <v>-1</v>
      </c>
      <c r="G358" s="54"/>
      <c r="H358" s="54"/>
      <c r="I358" s="54"/>
      <c r="J358" s="54"/>
      <c r="K358" s="54"/>
      <c r="L358" s="54"/>
    </row>
    <row r="359" spans="1:12" s="33" customFormat="1" ht="12.75">
      <c r="A359" s="253"/>
      <c r="B359" s="41" t="s">
        <v>45</v>
      </c>
      <c r="C359" s="54"/>
      <c r="D359" s="54"/>
      <c r="E359" s="54"/>
      <c r="F359" s="54"/>
      <c r="G359" s="54"/>
      <c r="H359" s="54"/>
      <c r="I359" s="54"/>
      <c r="J359" s="54"/>
      <c r="K359" s="54"/>
      <c r="L359" s="54"/>
    </row>
    <row r="360" spans="1:12" s="33" customFormat="1" ht="12.75">
      <c r="A360" s="253"/>
      <c r="B360" s="41" t="s">
        <v>46</v>
      </c>
      <c r="C360" s="54">
        <f aca="true" t="shared" si="109" ref="C360:C377">(C297-C234)/C234</f>
        <v>-1</v>
      </c>
      <c r="D360" s="54"/>
      <c r="E360" s="54"/>
      <c r="F360" s="54">
        <f aca="true" t="shared" si="110" ref="F360:F377">(F297-F234)/F234</f>
        <v>-1</v>
      </c>
      <c r="G360" s="54"/>
      <c r="H360" s="54"/>
      <c r="I360" s="54"/>
      <c r="J360" s="54"/>
      <c r="K360" s="54"/>
      <c r="L360" s="54"/>
    </row>
    <row r="361" spans="1:12" s="33" customFormat="1" ht="12.75">
      <c r="A361" s="253"/>
      <c r="B361" s="41" t="s">
        <v>47</v>
      </c>
      <c r="C361" s="54">
        <f t="shared" si="109"/>
        <v>-1</v>
      </c>
      <c r="D361" s="54"/>
      <c r="E361" s="54"/>
      <c r="F361" s="54">
        <f t="shared" si="110"/>
        <v>-1</v>
      </c>
      <c r="G361" s="54"/>
      <c r="H361" s="54"/>
      <c r="I361" s="54"/>
      <c r="J361" s="54"/>
      <c r="K361" s="54"/>
      <c r="L361" s="54"/>
    </row>
    <row r="362" spans="1:12" s="33" customFormat="1" ht="12.75" customHeight="1">
      <c r="A362" s="254" t="s">
        <v>71</v>
      </c>
      <c r="B362" s="42" t="s">
        <v>38</v>
      </c>
      <c r="C362" s="55">
        <f t="shared" si="109"/>
        <v>-0.11494252873563218</v>
      </c>
      <c r="D362" s="55">
        <f aca="true" t="shared" si="111" ref="D362:E377">(D299-D236)/D236</f>
        <v>-0.6666666666666666</v>
      </c>
      <c r="E362" s="55">
        <f t="shared" si="111"/>
        <v>1.1764705882352942</v>
      </c>
      <c r="F362" s="55">
        <f t="shared" si="110"/>
        <v>-0.17419354838709677</v>
      </c>
      <c r="G362" s="55">
        <f>(G299-G236)/G236</f>
        <v>-0.2826086956521739</v>
      </c>
      <c r="H362" s="55">
        <f>(H299-H236)/H236</f>
        <v>-0.4074074074074074</v>
      </c>
      <c r="I362" s="55">
        <f>(I299-I236)/I236</f>
        <v>0.5</v>
      </c>
      <c r="J362" s="55"/>
      <c r="K362" s="55"/>
      <c r="L362" s="55">
        <f aca="true" t="shared" si="112" ref="L362:L377">(L299-L236)/L236</f>
        <v>0.5</v>
      </c>
    </row>
    <row r="363" spans="1:12" s="33" customFormat="1" ht="12.75">
      <c r="A363" s="254"/>
      <c r="B363" s="42" t="s">
        <v>45</v>
      </c>
      <c r="C363" s="55">
        <f t="shared" si="109"/>
        <v>-0.020833333333333332</v>
      </c>
      <c r="D363" s="55">
        <f t="shared" si="111"/>
        <v>-1</v>
      </c>
      <c r="E363" s="55">
        <f t="shared" si="111"/>
        <v>4</v>
      </c>
      <c r="F363" s="55">
        <f t="shared" si="110"/>
        <v>0.13333333333333333</v>
      </c>
      <c r="G363" s="55">
        <f aca="true" t="shared" si="113" ref="G363:H377">(G300-G237)/G237</f>
        <v>-0.6</v>
      </c>
      <c r="H363" s="55">
        <f t="shared" si="113"/>
        <v>-0.625</v>
      </c>
      <c r="I363" s="55"/>
      <c r="J363" s="55"/>
      <c r="K363" s="55"/>
      <c r="L363" s="55">
        <f t="shared" si="112"/>
        <v>0</v>
      </c>
    </row>
    <row r="364" spans="1:12" s="33" customFormat="1" ht="12.75">
      <c r="A364" s="254"/>
      <c r="B364" s="42" t="s">
        <v>46</v>
      </c>
      <c r="C364" s="55">
        <f t="shared" si="109"/>
        <v>-0.22448979591836735</v>
      </c>
      <c r="D364" s="55">
        <f t="shared" si="111"/>
        <v>0</v>
      </c>
      <c r="E364" s="55">
        <f t="shared" si="111"/>
        <v>2</v>
      </c>
      <c r="F364" s="55">
        <f t="shared" si="110"/>
        <v>-0.4</v>
      </c>
      <c r="G364" s="55">
        <f t="shared" si="113"/>
        <v>-0.35</v>
      </c>
      <c r="H364" s="55">
        <f t="shared" si="113"/>
        <v>-0.375</v>
      </c>
      <c r="I364" s="55">
        <f aca="true" t="shared" si="114" ref="I364:I377">(I301-I238)/I238</f>
        <v>0</v>
      </c>
      <c r="J364" s="55"/>
      <c r="K364" s="55"/>
      <c r="L364" s="55">
        <f t="shared" si="112"/>
        <v>1</v>
      </c>
    </row>
    <row r="365" spans="1:12" s="33" customFormat="1" ht="12.75">
      <c r="A365" s="254"/>
      <c r="B365" s="42" t="s">
        <v>47</v>
      </c>
      <c r="C365" s="55">
        <f t="shared" si="109"/>
        <v>-0.06086956521739131</v>
      </c>
      <c r="D365" s="55">
        <f t="shared" si="111"/>
        <v>-1</v>
      </c>
      <c r="E365" s="55">
        <f t="shared" si="111"/>
        <v>0.5454545454545454</v>
      </c>
      <c r="F365" s="55">
        <f t="shared" si="110"/>
        <v>-0.1076923076923077</v>
      </c>
      <c r="G365" s="55">
        <f t="shared" si="113"/>
        <v>-0.14285714285714285</v>
      </c>
      <c r="H365" s="55">
        <f t="shared" si="113"/>
        <v>-0.2727272727272727</v>
      </c>
      <c r="I365" s="55">
        <f t="shared" si="114"/>
        <v>1</v>
      </c>
      <c r="J365" s="55"/>
      <c r="K365" s="55"/>
      <c r="L365" s="55">
        <f t="shared" si="112"/>
        <v>0.6666666666666666</v>
      </c>
    </row>
    <row r="366" spans="1:12" s="33" customFormat="1" ht="12.75" customHeight="1">
      <c r="A366" s="255" t="s">
        <v>38</v>
      </c>
      <c r="B366" s="50" t="s">
        <v>38</v>
      </c>
      <c r="C366" s="56">
        <f t="shared" si="109"/>
        <v>-0.30739159119534576</v>
      </c>
      <c r="D366" s="56">
        <f t="shared" si="111"/>
        <v>-0.1256251186934228</v>
      </c>
      <c r="E366" s="56">
        <f t="shared" si="111"/>
        <v>-0.30754969017633366</v>
      </c>
      <c r="F366" s="56">
        <f t="shared" si="110"/>
        <v>-0.45409731164532363</v>
      </c>
      <c r="G366" s="56">
        <f t="shared" si="113"/>
        <v>-0.1101045350449454</v>
      </c>
      <c r="H366" s="56">
        <f t="shared" si="113"/>
        <v>-0.32888490568679896</v>
      </c>
      <c r="I366" s="56">
        <f t="shared" si="114"/>
        <v>-0.14080667147782855</v>
      </c>
      <c r="J366" s="56"/>
      <c r="K366" s="56">
        <f aca="true" t="shared" si="115" ref="K366:K377">(K303-K240)/K240</f>
        <v>-0.9156161514293472</v>
      </c>
      <c r="L366" s="56">
        <f t="shared" si="112"/>
        <v>-0.355479621923999</v>
      </c>
    </row>
    <row r="367" spans="1:12" s="33" customFormat="1" ht="12.75">
      <c r="A367" s="255"/>
      <c r="B367" s="50" t="s">
        <v>45</v>
      </c>
      <c r="C367" s="56">
        <f t="shared" si="109"/>
        <v>-0.4296237317651222</v>
      </c>
      <c r="D367" s="56">
        <f t="shared" si="111"/>
        <v>-0.3016563897956716</v>
      </c>
      <c r="E367" s="56">
        <f t="shared" si="111"/>
        <v>-0.43801091075950443</v>
      </c>
      <c r="F367" s="56">
        <f t="shared" si="110"/>
        <v>-0.5753429179802915</v>
      </c>
      <c r="G367" s="56">
        <f t="shared" si="113"/>
        <v>-0.23502589506867821</v>
      </c>
      <c r="H367" s="56">
        <f t="shared" si="113"/>
        <v>-0.4568023287746471</v>
      </c>
      <c r="I367" s="56">
        <f t="shared" si="114"/>
        <v>-0.27992957746478875</v>
      </c>
      <c r="J367" s="56"/>
      <c r="K367" s="56">
        <f t="shared" si="115"/>
        <v>-0.9512646058275404</v>
      </c>
      <c r="L367" s="56">
        <f t="shared" si="112"/>
        <v>-0.4527319073478887</v>
      </c>
    </row>
    <row r="368" spans="1:12" s="33" customFormat="1" ht="12.75">
      <c r="A368" s="255"/>
      <c r="B368" s="50" t="s">
        <v>46</v>
      </c>
      <c r="C368" s="56">
        <f t="shared" si="109"/>
        <v>-0.26749724552928217</v>
      </c>
      <c r="D368" s="56">
        <f t="shared" si="111"/>
        <v>-0.08226062422853113</v>
      </c>
      <c r="E368" s="56">
        <f t="shared" si="111"/>
        <v>-0.257108866848564</v>
      </c>
      <c r="F368" s="56">
        <f t="shared" si="110"/>
        <v>-0.42429904523264356</v>
      </c>
      <c r="G368" s="56">
        <f t="shared" si="113"/>
        <v>-0.05168372176892215</v>
      </c>
      <c r="H368" s="56">
        <f t="shared" si="113"/>
        <v>-0.2839037262114185</v>
      </c>
      <c r="I368" s="56">
        <f t="shared" si="114"/>
        <v>-0.08762844225236334</v>
      </c>
      <c r="J368" s="56"/>
      <c r="K368" s="56">
        <f t="shared" si="115"/>
        <v>-0.9186894468173769</v>
      </c>
      <c r="L368" s="56">
        <f t="shared" si="112"/>
        <v>-0.3312003700562794</v>
      </c>
    </row>
    <row r="369" spans="1:12" s="33" customFormat="1" ht="12.75">
      <c r="A369" s="255"/>
      <c r="B369" s="50" t="s">
        <v>47</v>
      </c>
      <c r="C369" s="56">
        <f t="shared" si="109"/>
        <v>-0.2626764389888487</v>
      </c>
      <c r="D369" s="56">
        <f t="shared" si="111"/>
        <v>-0.04515482847842417</v>
      </c>
      <c r="E369" s="56">
        <f t="shared" si="111"/>
        <v>-0.26447874245690883</v>
      </c>
      <c r="F369" s="56">
        <f t="shared" si="110"/>
        <v>-0.40823041152057604</v>
      </c>
      <c r="G369" s="56">
        <f t="shared" si="113"/>
        <v>-0.07202376041580727</v>
      </c>
      <c r="H369" s="56">
        <f t="shared" si="113"/>
        <v>-0.2861804767309875</v>
      </c>
      <c r="I369" s="56">
        <f t="shared" si="114"/>
        <v>-0.0816961815163254</v>
      </c>
      <c r="J369" s="56"/>
      <c r="K369" s="56">
        <f t="shared" si="115"/>
        <v>-0.8869016028022503</v>
      </c>
      <c r="L369" s="56">
        <f t="shared" si="112"/>
        <v>-0.3161245190626093</v>
      </c>
    </row>
    <row r="370" spans="1:12" s="33" customFormat="1" ht="12.75" customHeight="1">
      <c r="A370" s="251" t="s">
        <v>18</v>
      </c>
      <c r="B370" s="43" t="s">
        <v>38</v>
      </c>
      <c r="C370" s="57">
        <f t="shared" si="109"/>
        <v>0.20705534084368063</v>
      </c>
      <c r="D370" s="57">
        <f t="shared" si="111"/>
        <v>-0.49013747758517634</v>
      </c>
      <c r="E370" s="57">
        <f t="shared" si="111"/>
        <v>0.23679727427597955</v>
      </c>
      <c r="F370" s="57">
        <f t="shared" si="110"/>
        <v>0.5839350180505415</v>
      </c>
      <c r="G370" s="57">
        <f t="shared" si="113"/>
        <v>0.1728395061728395</v>
      </c>
      <c r="H370" s="57">
        <f t="shared" si="113"/>
        <v>-0.11841390548614883</v>
      </c>
      <c r="I370" s="57">
        <f t="shared" si="114"/>
        <v>0.12635869565217392</v>
      </c>
      <c r="J370" s="57"/>
      <c r="K370" s="57">
        <f t="shared" si="115"/>
        <v>0.13496932515337423</v>
      </c>
      <c r="L370" s="57">
        <f t="shared" si="112"/>
        <v>-0.0954356846473029</v>
      </c>
    </row>
    <row r="371" spans="1:12" s="33" customFormat="1" ht="12.75">
      <c r="A371" s="251"/>
      <c r="B371" s="43" t="s">
        <v>45</v>
      </c>
      <c r="C371" s="58">
        <f t="shared" si="109"/>
        <v>0.1070559610705596</v>
      </c>
      <c r="D371" s="58">
        <f t="shared" si="111"/>
        <v>-0.5280612244897959</v>
      </c>
      <c r="E371" s="58">
        <f t="shared" si="111"/>
        <v>0.09044368600682594</v>
      </c>
      <c r="F371" s="58">
        <f t="shared" si="110"/>
        <v>0.42344961240310075</v>
      </c>
      <c r="G371" s="58">
        <f t="shared" si="113"/>
        <v>0.3469387755102041</v>
      </c>
      <c r="H371" s="58">
        <f t="shared" si="113"/>
        <v>-0.17715617715617715</v>
      </c>
      <c r="I371" s="58">
        <f t="shared" si="114"/>
        <v>0.08762886597938144</v>
      </c>
      <c r="J371" s="58"/>
      <c r="K371" s="58">
        <f t="shared" si="115"/>
        <v>0.24242424242424243</v>
      </c>
      <c r="L371" s="58">
        <f t="shared" si="112"/>
        <v>-0.11504424778761062</v>
      </c>
    </row>
    <row r="372" spans="1:12" s="33" customFormat="1" ht="12.75">
      <c r="A372" s="251"/>
      <c r="B372" s="44" t="s">
        <v>46</v>
      </c>
      <c r="C372" s="58">
        <f t="shared" si="109"/>
        <v>0.1872301749602363</v>
      </c>
      <c r="D372" s="58">
        <f t="shared" si="111"/>
        <v>-0.47334410339256866</v>
      </c>
      <c r="E372" s="58">
        <f t="shared" si="111"/>
        <v>0.25154894671623296</v>
      </c>
      <c r="F372" s="58">
        <f t="shared" si="110"/>
        <v>0.5410999408633944</v>
      </c>
      <c r="G372" s="58">
        <f t="shared" si="113"/>
        <v>0.2980132450331126</v>
      </c>
      <c r="H372" s="58">
        <f t="shared" si="113"/>
        <v>-0.15828402366863906</v>
      </c>
      <c r="I372" s="58">
        <f t="shared" si="114"/>
        <v>0.01646090534979424</v>
      </c>
      <c r="J372" s="58"/>
      <c r="K372" s="58">
        <f t="shared" si="115"/>
        <v>-0.2692307692307692</v>
      </c>
      <c r="L372" s="58">
        <f t="shared" si="112"/>
        <v>-0.07407407407407407</v>
      </c>
    </row>
    <row r="373" spans="1:12" s="33" customFormat="1" ht="12.75">
      <c r="A373" s="251"/>
      <c r="B373" s="44" t="s">
        <v>47</v>
      </c>
      <c r="C373" s="58">
        <f t="shared" si="109"/>
        <v>0.2838419004710219</v>
      </c>
      <c r="D373" s="58">
        <f t="shared" si="111"/>
        <v>-0.48338368580060426</v>
      </c>
      <c r="E373" s="58">
        <f t="shared" si="111"/>
        <v>0.31413612565445026</v>
      </c>
      <c r="F373" s="58">
        <f t="shared" si="110"/>
        <v>0.7232299590403745</v>
      </c>
      <c r="G373" s="58">
        <f t="shared" si="113"/>
        <v>0.02109704641350211</v>
      </c>
      <c r="H373" s="58">
        <f t="shared" si="113"/>
        <v>-0.04755434782608696</v>
      </c>
      <c r="I373" s="58">
        <f t="shared" si="114"/>
        <v>0.2408026755852843</v>
      </c>
      <c r="J373" s="58"/>
      <c r="K373" s="58">
        <f t="shared" si="115"/>
        <v>0.358974358974359</v>
      </c>
      <c r="L373" s="58">
        <f t="shared" si="112"/>
        <v>-0.10144927536231885</v>
      </c>
    </row>
    <row r="374" spans="1:12" s="33" customFormat="1" ht="12.75" customHeight="1">
      <c r="A374" s="252" t="s">
        <v>19</v>
      </c>
      <c r="B374" s="52" t="s">
        <v>38</v>
      </c>
      <c r="C374" s="59">
        <f t="shared" si="109"/>
        <v>-0.2999949161219232</v>
      </c>
      <c r="D374" s="59">
        <f t="shared" si="111"/>
        <v>-0.14395647338203024</v>
      </c>
      <c r="E374" s="59">
        <f t="shared" si="111"/>
        <v>-0.301898888078343</v>
      </c>
      <c r="F374" s="59">
        <f t="shared" si="110"/>
        <v>-0.43623785898958845</v>
      </c>
      <c r="G374" s="59">
        <f t="shared" si="113"/>
        <v>-0.10903743481499875</v>
      </c>
      <c r="H374" s="59">
        <f t="shared" si="113"/>
        <v>-0.32359526019767376</v>
      </c>
      <c r="I374" s="59">
        <f t="shared" si="114"/>
        <v>-0.1356523106765577</v>
      </c>
      <c r="J374" s="59"/>
      <c r="K374" s="59">
        <f t="shared" si="115"/>
        <v>-0.9123054615756404</v>
      </c>
      <c r="L374" s="59">
        <f t="shared" si="112"/>
        <v>-0.3520709254575617</v>
      </c>
    </row>
    <row r="375" spans="1:12" s="33" customFormat="1" ht="12.75">
      <c r="A375" s="252"/>
      <c r="B375" s="52" t="s">
        <v>45</v>
      </c>
      <c r="C375" s="59">
        <f t="shared" si="109"/>
        <v>-0.42252945176526807</v>
      </c>
      <c r="D375" s="59">
        <f t="shared" si="111"/>
        <v>-0.3119011889645619</v>
      </c>
      <c r="E375" s="59">
        <f t="shared" si="111"/>
        <v>-0.43279990576673905</v>
      </c>
      <c r="F375" s="59">
        <f t="shared" si="110"/>
        <v>-0.5586139738699992</v>
      </c>
      <c r="G375" s="59">
        <f t="shared" si="113"/>
        <v>-0.23342502666591816</v>
      </c>
      <c r="H375" s="59">
        <f t="shared" si="113"/>
        <v>-0.4503648851684911</v>
      </c>
      <c r="I375" s="59">
        <f t="shared" si="114"/>
        <v>-0.2734389222647005</v>
      </c>
      <c r="J375" s="59"/>
      <c r="K375" s="59">
        <f t="shared" si="115"/>
        <v>-0.948358539284397</v>
      </c>
      <c r="L375" s="59">
        <f t="shared" si="112"/>
        <v>-0.4485551663747811</v>
      </c>
    </row>
    <row r="376" spans="1:12" s="33" customFormat="1" ht="12.75">
      <c r="A376" s="252"/>
      <c r="B376" s="52" t="s">
        <v>46</v>
      </c>
      <c r="C376" s="59">
        <f t="shared" si="109"/>
        <v>-0.2608124899791566</v>
      </c>
      <c r="D376" s="59">
        <f t="shared" si="111"/>
        <v>-0.10249979098737563</v>
      </c>
      <c r="E376" s="59">
        <f t="shared" si="111"/>
        <v>-0.25185564371640645</v>
      </c>
      <c r="F376" s="59">
        <f t="shared" si="110"/>
        <v>-0.4069835276148453</v>
      </c>
      <c r="G376" s="59">
        <f t="shared" si="113"/>
        <v>-0.05049756272884516</v>
      </c>
      <c r="H376" s="59">
        <f t="shared" si="113"/>
        <v>-0.2805979445655559</v>
      </c>
      <c r="I376" s="59">
        <f t="shared" si="114"/>
        <v>-0.08558994197292069</v>
      </c>
      <c r="J376" s="59"/>
      <c r="K376" s="59">
        <f t="shared" si="115"/>
        <v>-0.9169350649350649</v>
      </c>
      <c r="L376" s="59">
        <f t="shared" si="112"/>
        <v>-0.3280286301682784</v>
      </c>
    </row>
    <row r="377" spans="1:12" s="33" customFormat="1" ht="12.75">
      <c r="A377" s="252"/>
      <c r="B377" s="52" t="s">
        <v>47</v>
      </c>
      <c r="C377" s="59">
        <f t="shared" si="109"/>
        <v>-0.2545598875881639</v>
      </c>
      <c r="D377" s="59">
        <f t="shared" si="111"/>
        <v>-0.06810092541327217</v>
      </c>
      <c r="E377" s="59">
        <f t="shared" si="111"/>
        <v>-0.25824324629307815</v>
      </c>
      <c r="F377" s="59">
        <f t="shared" si="110"/>
        <v>-0.3892177298827971</v>
      </c>
      <c r="G377" s="59">
        <f t="shared" si="113"/>
        <v>-0.07157078056690133</v>
      </c>
      <c r="H377" s="59">
        <f t="shared" si="113"/>
        <v>-0.28010923672566373</v>
      </c>
      <c r="I377" s="59">
        <f t="shared" si="114"/>
        <v>-0.07516096238563198</v>
      </c>
      <c r="J377" s="59"/>
      <c r="K377" s="59">
        <f t="shared" si="115"/>
        <v>-0.8817653276955603</v>
      </c>
      <c r="L377" s="59">
        <f t="shared" si="112"/>
        <v>-0.31306026754930355</v>
      </c>
    </row>
  </sheetData>
  <mergeCells count="90">
    <mergeCell ref="A366:A369"/>
    <mergeCell ref="A370:A373"/>
    <mergeCell ref="A374:A377"/>
    <mergeCell ref="A350:A353"/>
    <mergeCell ref="A354:A357"/>
    <mergeCell ref="A358:A361"/>
    <mergeCell ref="A362:A365"/>
    <mergeCell ref="A334:A337"/>
    <mergeCell ref="A338:A341"/>
    <mergeCell ref="A342:A345"/>
    <mergeCell ref="A346:A349"/>
    <mergeCell ref="A318:A321"/>
    <mergeCell ref="A322:A325"/>
    <mergeCell ref="A326:A329"/>
    <mergeCell ref="A330:A333"/>
    <mergeCell ref="A299:A302"/>
    <mergeCell ref="A303:A306"/>
    <mergeCell ref="A307:A310"/>
    <mergeCell ref="A311:A314"/>
    <mergeCell ref="A212:A215"/>
    <mergeCell ref="A220:A223"/>
    <mergeCell ref="A224:A227"/>
    <mergeCell ref="A232:A235"/>
    <mergeCell ref="A173:A176"/>
    <mergeCell ref="A177:A180"/>
    <mergeCell ref="A181:A184"/>
    <mergeCell ref="A185:A188"/>
    <mergeCell ref="A157:A160"/>
    <mergeCell ref="A161:A164"/>
    <mergeCell ref="A165:A168"/>
    <mergeCell ref="A169:A172"/>
    <mergeCell ref="A141:A144"/>
    <mergeCell ref="A145:A148"/>
    <mergeCell ref="A149:A152"/>
    <mergeCell ref="A153:A156"/>
    <mergeCell ref="A122:A125"/>
    <mergeCell ref="A129:A132"/>
    <mergeCell ref="A133:A136"/>
    <mergeCell ref="A137:A140"/>
    <mergeCell ref="A106:A109"/>
    <mergeCell ref="A110:A113"/>
    <mergeCell ref="A114:A117"/>
    <mergeCell ref="A118:A121"/>
    <mergeCell ref="A90:A93"/>
    <mergeCell ref="A94:A97"/>
    <mergeCell ref="A98:A101"/>
    <mergeCell ref="A102:A105"/>
    <mergeCell ref="A74:A77"/>
    <mergeCell ref="A78:A81"/>
    <mergeCell ref="A82:A85"/>
    <mergeCell ref="A86:A89"/>
    <mergeCell ref="A295:A298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48:A251"/>
    <mergeCell ref="A255:A258"/>
    <mergeCell ref="A259:A262"/>
    <mergeCell ref="A216:A219"/>
    <mergeCell ref="A244:A247"/>
    <mergeCell ref="A228:A231"/>
    <mergeCell ref="A236:A239"/>
    <mergeCell ref="A240:A243"/>
    <mergeCell ref="A196:A199"/>
    <mergeCell ref="A200:A203"/>
    <mergeCell ref="A204:A207"/>
    <mergeCell ref="A208:A211"/>
    <mergeCell ref="A192:A195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6:A69"/>
    <mergeCell ref="A70:A73"/>
  </mergeCells>
  <printOptions/>
  <pageMargins left="0.75" right="0.75" top="1" bottom="1" header="0" footer="0"/>
  <pageSetup horizontalDpi="600" verticalDpi="600" orientation="landscape" scale="83" r:id="rId1"/>
  <rowBreaks count="10" manualBreakCount="10">
    <brk id="26" max="255" man="1"/>
    <brk id="63" max="255" man="1"/>
    <brk id="89" max="255" man="1"/>
    <brk id="126" max="255" man="1"/>
    <brk id="152" max="255" man="1"/>
    <brk id="189" max="255" man="1"/>
    <brk id="215" max="255" man="1"/>
    <brk id="252" max="255" man="1"/>
    <brk id="278" max="255" man="1"/>
    <brk id="315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7"/>
  <sheetViews>
    <sheetView zoomScale="75" zoomScaleNormal="75" workbookViewId="0" topLeftCell="A361">
      <selection activeCell="D311" sqref="D311:L311"/>
    </sheetView>
  </sheetViews>
  <sheetFormatPr defaultColWidth="11.421875" defaultRowHeight="12.75"/>
  <cols>
    <col min="1" max="1" width="8.421875" style="45" customWidth="1"/>
    <col min="2" max="2" width="22.8515625" style="45" customWidth="1"/>
    <col min="3" max="3" width="8.57421875" style="32" customWidth="1"/>
    <col min="4" max="16" width="7.421875" style="32" customWidth="1"/>
    <col min="17" max="16384" width="11.421875" style="32" customWidth="1"/>
  </cols>
  <sheetData>
    <row r="1" spans="1:2" ht="22.5" customHeight="1">
      <c r="A1" s="48">
        <v>1997</v>
      </c>
      <c r="B1" s="39" t="s">
        <v>73</v>
      </c>
    </row>
    <row r="2" spans="1:16" s="33" customFormat="1" ht="42" customHeight="1">
      <c r="A2" s="49" t="s">
        <v>1</v>
      </c>
      <c r="B2" s="40" t="s">
        <v>44</v>
      </c>
      <c r="C2" s="3" t="s">
        <v>37</v>
      </c>
      <c r="D2" s="16" t="s">
        <v>50</v>
      </c>
      <c r="E2" s="3">
        <v>2</v>
      </c>
      <c r="F2" s="3">
        <v>3</v>
      </c>
      <c r="G2" s="3">
        <v>4</v>
      </c>
      <c r="H2" s="3">
        <v>5</v>
      </c>
      <c r="I2" s="3">
        <v>13</v>
      </c>
      <c r="J2" s="3">
        <v>6</v>
      </c>
      <c r="K2" s="3">
        <v>7</v>
      </c>
      <c r="L2" s="3">
        <v>8</v>
      </c>
      <c r="M2" s="3">
        <v>9</v>
      </c>
      <c r="N2" s="16" t="s">
        <v>51</v>
      </c>
      <c r="O2" s="3">
        <v>11</v>
      </c>
      <c r="P2" s="3">
        <v>12</v>
      </c>
    </row>
    <row r="3" spans="1:16" s="33" customFormat="1" ht="14.25" customHeight="1">
      <c r="A3" s="253" t="s">
        <v>52</v>
      </c>
      <c r="B3" s="41" t="s">
        <v>38</v>
      </c>
      <c r="C3" s="35">
        <v>202613</v>
      </c>
      <c r="D3" s="35">
        <v>0</v>
      </c>
      <c r="E3" s="35">
        <v>369</v>
      </c>
      <c r="F3" s="35">
        <v>1048</v>
      </c>
      <c r="G3" s="35">
        <v>12017</v>
      </c>
      <c r="H3" s="35">
        <v>6921</v>
      </c>
      <c r="I3" s="35">
        <v>5451</v>
      </c>
      <c r="J3" s="35">
        <v>14270</v>
      </c>
      <c r="K3" s="35">
        <v>18273</v>
      </c>
      <c r="L3" s="35">
        <v>36155</v>
      </c>
      <c r="M3" s="35">
        <v>56492</v>
      </c>
      <c r="N3" s="35">
        <v>51617</v>
      </c>
      <c r="O3" s="35">
        <v>0</v>
      </c>
      <c r="P3" s="35">
        <v>0</v>
      </c>
    </row>
    <row r="4" spans="1:16" s="33" customFormat="1" ht="14.25" customHeight="1">
      <c r="A4" s="253"/>
      <c r="B4" s="41" t="s">
        <v>45</v>
      </c>
      <c r="C4" s="35">
        <v>4100</v>
      </c>
      <c r="D4" s="35">
        <v>0</v>
      </c>
      <c r="E4" s="35">
        <v>6</v>
      </c>
      <c r="F4" s="35">
        <v>6</v>
      </c>
      <c r="G4" s="35">
        <v>434</v>
      </c>
      <c r="H4" s="35">
        <v>102</v>
      </c>
      <c r="I4" s="35">
        <v>50</v>
      </c>
      <c r="J4" s="35">
        <v>70</v>
      </c>
      <c r="K4" s="35">
        <v>252</v>
      </c>
      <c r="L4" s="35">
        <v>623</v>
      </c>
      <c r="M4" s="35">
        <v>1829</v>
      </c>
      <c r="N4" s="35">
        <v>728</v>
      </c>
      <c r="O4" s="35">
        <v>0</v>
      </c>
      <c r="P4" s="35">
        <v>0</v>
      </c>
    </row>
    <row r="5" spans="1:16" s="33" customFormat="1" ht="14.25" customHeight="1">
      <c r="A5" s="253"/>
      <c r="B5" s="41" t="s">
        <v>46</v>
      </c>
      <c r="C5" s="35">
        <v>64700</v>
      </c>
      <c r="D5" s="35">
        <v>0</v>
      </c>
      <c r="E5" s="35">
        <v>151</v>
      </c>
      <c r="F5" s="35">
        <v>380</v>
      </c>
      <c r="G5" s="35">
        <v>4033</v>
      </c>
      <c r="H5" s="35">
        <v>1609</v>
      </c>
      <c r="I5" s="35">
        <v>1110</v>
      </c>
      <c r="J5" s="35">
        <v>3304</v>
      </c>
      <c r="K5" s="35">
        <v>4365</v>
      </c>
      <c r="L5" s="35">
        <v>10136</v>
      </c>
      <c r="M5" s="35">
        <v>18393</v>
      </c>
      <c r="N5" s="35">
        <v>21219</v>
      </c>
      <c r="O5" s="35">
        <v>0</v>
      </c>
      <c r="P5" s="35">
        <v>0</v>
      </c>
    </row>
    <row r="6" spans="1:16" s="33" customFormat="1" ht="14.25" customHeight="1">
      <c r="A6" s="253"/>
      <c r="B6" s="41" t="s">
        <v>47</v>
      </c>
      <c r="C6" s="35">
        <v>133813</v>
      </c>
      <c r="D6" s="35">
        <v>0</v>
      </c>
      <c r="E6" s="35">
        <v>212</v>
      </c>
      <c r="F6" s="35">
        <v>662</v>
      </c>
      <c r="G6" s="35">
        <v>7550</v>
      </c>
      <c r="H6" s="35">
        <v>5210</v>
      </c>
      <c r="I6" s="35">
        <v>4291</v>
      </c>
      <c r="J6" s="35">
        <v>10896</v>
      </c>
      <c r="K6" s="35">
        <v>13656</v>
      </c>
      <c r="L6" s="35">
        <v>25396</v>
      </c>
      <c r="M6" s="35">
        <v>36270</v>
      </c>
      <c r="N6" s="35">
        <v>29670</v>
      </c>
      <c r="O6" s="35">
        <v>0</v>
      </c>
      <c r="P6" s="35">
        <v>0</v>
      </c>
    </row>
    <row r="7" spans="1:16" s="33" customFormat="1" ht="14.25" customHeight="1">
      <c r="A7" s="253" t="s">
        <v>6</v>
      </c>
      <c r="B7" s="41" t="s">
        <v>38</v>
      </c>
      <c r="C7" s="35">
        <v>55548</v>
      </c>
      <c r="D7" s="35">
        <v>0</v>
      </c>
      <c r="E7" s="35">
        <v>247</v>
      </c>
      <c r="F7" s="35">
        <v>324</v>
      </c>
      <c r="G7" s="35">
        <v>2350</v>
      </c>
      <c r="H7" s="35">
        <v>1578</v>
      </c>
      <c r="I7" s="35">
        <v>1407</v>
      </c>
      <c r="J7" s="35">
        <v>2528</v>
      </c>
      <c r="K7" s="35">
        <v>4774</v>
      </c>
      <c r="L7" s="35">
        <v>10299</v>
      </c>
      <c r="M7" s="35">
        <v>14431</v>
      </c>
      <c r="N7" s="35">
        <v>17610</v>
      </c>
      <c r="O7" s="35">
        <v>0</v>
      </c>
      <c r="P7" s="35">
        <v>0</v>
      </c>
    </row>
    <row r="8" spans="1:16" s="33" customFormat="1" ht="14.25" customHeight="1">
      <c r="A8" s="253"/>
      <c r="B8" s="41" t="s">
        <v>45</v>
      </c>
      <c r="C8" s="35">
        <v>1128</v>
      </c>
      <c r="D8" s="35">
        <v>0</v>
      </c>
      <c r="E8" s="35">
        <v>3</v>
      </c>
      <c r="F8" s="35">
        <v>3</v>
      </c>
      <c r="G8" s="35">
        <v>61</v>
      </c>
      <c r="H8" s="35">
        <v>15</v>
      </c>
      <c r="I8" s="35">
        <v>15</v>
      </c>
      <c r="J8" s="35">
        <v>15</v>
      </c>
      <c r="K8" s="35">
        <v>72</v>
      </c>
      <c r="L8" s="35">
        <v>249</v>
      </c>
      <c r="M8" s="35">
        <v>462</v>
      </c>
      <c r="N8" s="35">
        <v>233</v>
      </c>
      <c r="O8" s="35">
        <v>0</v>
      </c>
      <c r="P8" s="35">
        <v>0</v>
      </c>
    </row>
    <row r="9" spans="1:16" s="33" customFormat="1" ht="14.25" customHeight="1">
      <c r="A9" s="253"/>
      <c r="B9" s="41" t="s">
        <v>46</v>
      </c>
      <c r="C9" s="35">
        <v>16154</v>
      </c>
      <c r="D9" s="35">
        <v>0</v>
      </c>
      <c r="E9" s="35">
        <v>101</v>
      </c>
      <c r="F9" s="35">
        <v>94</v>
      </c>
      <c r="G9" s="35">
        <v>648</v>
      </c>
      <c r="H9" s="35">
        <v>292</v>
      </c>
      <c r="I9" s="35">
        <v>260</v>
      </c>
      <c r="J9" s="35">
        <v>459</v>
      </c>
      <c r="K9" s="35">
        <v>900</v>
      </c>
      <c r="L9" s="35">
        <v>2587</v>
      </c>
      <c r="M9" s="35">
        <v>4128</v>
      </c>
      <c r="N9" s="35">
        <v>6685</v>
      </c>
      <c r="O9" s="35">
        <v>0</v>
      </c>
      <c r="P9" s="35">
        <v>0</v>
      </c>
    </row>
    <row r="10" spans="1:16" s="33" customFormat="1" ht="14.25" customHeight="1">
      <c r="A10" s="253"/>
      <c r="B10" s="41" t="s">
        <v>47</v>
      </c>
      <c r="C10" s="35">
        <v>38266</v>
      </c>
      <c r="D10" s="35">
        <v>0</v>
      </c>
      <c r="E10" s="35">
        <v>143</v>
      </c>
      <c r="F10" s="35">
        <v>227</v>
      </c>
      <c r="G10" s="35">
        <v>1641</v>
      </c>
      <c r="H10" s="35">
        <v>1271</v>
      </c>
      <c r="I10" s="35">
        <v>1132</v>
      </c>
      <c r="J10" s="35">
        <v>2054</v>
      </c>
      <c r="K10" s="35">
        <v>3802</v>
      </c>
      <c r="L10" s="35">
        <v>7463</v>
      </c>
      <c r="M10" s="35">
        <v>9841</v>
      </c>
      <c r="N10" s="35">
        <v>10692</v>
      </c>
      <c r="O10" s="35">
        <v>0</v>
      </c>
      <c r="P10" s="35">
        <v>0</v>
      </c>
    </row>
    <row r="11" spans="1:16" s="33" customFormat="1" ht="14.25" customHeight="1">
      <c r="A11" s="253" t="s">
        <v>53</v>
      </c>
      <c r="B11" s="41" t="s">
        <v>38</v>
      </c>
      <c r="C11" s="35">
        <v>45440</v>
      </c>
      <c r="D11" s="35">
        <v>0</v>
      </c>
      <c r="E11" s="35">
        <v>290</v>
      </c>
      <c r="F11" s="35">
        <v>263</v>
      </c>
      <c r="G11" s="35">
        <v>2019</v>
      </c>
      <c r="H11" s="35">
        <v>2020</v>
      </c>
      <c r="I11" s="35">
        <v>2513</v>
      </c>
      <c r="J11" s="35">
        <v>3648</v>
      </c>
      <c r="K11" s="35">
        <v>7166</v>
      </c>
      <c r="L11" s="35">
        <v>9381</v>
      </c>
      <c r="M11" s="35">
        <v>8099</v>
      </c>
      <c r="N11" s="35">
        <v>10041</v>
      </c>
      <c r="O11" s="35">
        <v>0</v>
      </c>
      <c r="P11" s="35">
        <v>0</v>
      </c>
    </row>
    <row r="12" spans="1:16" s="33" customFormat="1" ht="14.25" customHeight="1">
      <c r="A12" s="253"/>
      <c r="B12" s="41" t="s">
        <v>45</v>
      </c>
      <c r="C12" s="35">
        <v>773</v>
      </c>
      <c r="D12" s="35">
        <v>0</v>
      </c>
      <c r="E12" s="35">
        <v>4</v>
      </c>
      <c r="F12" s="35">
        <v>0</v>
      </c>
      <c r="G12" s="35">
        <v>51</v>
      </c>
      <c r="H12" s="35">
        <v>29</v>
      </c>
      <c r="I12" s="35">
        <v>16</v>
      </c>
      <c r="J12" s="35">
        <v>27</v>
      </c>
      <c r="K12" s="35">
        <v>88</v>
      </c>
      <c r="L12" s="35">
        <v>219</v>
      </c>
      <c r="M12" s="35">
        <v>218</v>
      </c>
      <c r="N12" s="35">
        <v>121</v>
      </c>
      <c r="O12" s="35">
        <v>0</v>
      </c>
      <c r="P12" s="35">
        <v>0</v>
      </c>
    </row>
    <row r="13" spans="1:16" s="33" customFormat="1" ht="14.25" customHeight="1">
      <c r="A13" s="253"/>
      <c r="B13" s="41" t="s">
        <v>46</v>
      </c>
      <c r="C13" s="35">
        <v>10551</v>
      </c>
      <c r="D13" s="35">
        <v>0</v>
      </c>
      <c r="E13" s="35">
        <v>110</v>
      </c>
      <c r="F13" s="35">
        <v>63</v>
      </c>
      <c r="G13" s="35">
        <v>493</v>
      </c>
      <c r="H13" s="35">
        <v>359</v>
      </c>
      <c r="I13" s="35">
        <v>358</v>
      </c>
      <c r="J13" s="35">
        <v>529</v>
      </c>
      <c r="K13" s="35">
        <v>1267</v>
      </c>
      <c r="L13" s="35">
        <v>2345</v>
      </c>
      <c r="M13" s="35">
        <v>1969</v>
      </c>
      <c r="N13" s="35">
        <v>3058</v>
      </c>
      <c r="O13" s="35">
        <v>0</v>
      </c>
      <c r="P13" s="35">
        <v>0</v>
      </c>
    </row>
    <row r="14" spans="1:16" s="33" customFormat="1" ht="14.25" customHeight="1">
      <c r="A14" s="253"/>
      <c r="B14" s="41" t="s">
        <v>47</v>
      </c>
      <c r="C14" s="35">
        <v>34116</v>
      </c>
      <c r="D14" s="35">
        <v>0</v>
      </c>
      <c r="E14" s="35">
        <v>176</v>
      </c>
      <c r="F14" s="35">
        <v>200</v>
      </c>
      <c r="G14" s="35">
        <v>1475</v>
      </c>
      <c r="H14" s="35">
        <v>1632</v>
      </c>
      <c r="I14" s="35">
        <v>2139</v>
      </c>
      <c r="J14" s="35">
        <v>3092</v>
      </c>
      <c r="K14" s="35">
        <v>5811</v>
      </c>
      <c r="L14" s="35">
        <v>6817</v>
      </c>
      <c r="M14" s="35">
        <v>5912</v>
      </c>
      <c r="N14" s="35">
        <v>6862</v>
      </c>
      <c r="O14" s="35">
        <v>0</v>
      </c>
      <c r="P14" s="35">
        <v>0</v>
      </c>
    </row>
    <row r="15" spans="1:16" s="33" customFormat="1" ht="14.25" customHeight="1">
      <c r="A15" s="253" t="s">
        <v>54</v>
      </c>
      <c r="B15" s="41" t="s">
        <v>38</v>
      </c>
      <c r="C15" s="35">
        <v>12202</v>
      </c>
      <c r="D15" s="35">
        <v>0</v>
      </c>
      <c r="E15" s="35">
        <v>65</v>
      </c>
      <c r="F15" s="35">
        <v>101</v>
      </c>
      <c r="G15" s="35">
        <v>542</v>
      </c>
      <c r="H15" s="35">
        <v>1013</v>
      </c>
      <c r="I15" s="35">
        <v>1375</v>
      </c>
      <c r="J15" s="35">
        <v>1951</v>
      </c>
      <c r="K15" s="35">
        <v>2243</v>
      </c>
      <c r="L15" s="35">
        <v>2228</v>
      </c>
      <c r="M15" s="35">
        <v>1224</v>
      </c>
      <c r="N15" s="35">
        <v>1460</v>
      </c>
      <c r="O15" s="35">
        <v>0</v>
      </c>
      <c r="P15" s="35">
        <v>0</v>
      </c>
    </row>
    <row r="16" spans="1:16" s="33" customFormat="1" ht="14.25" customHeight="1">
      <c r="A16" s="253"/>
      <c r="B16" s="41" t="s">
        <v>45</v>
      </c>
      <c r="C16" s="35">
        <v>140</v>
      </c>
      <c r="D16" s="35">
        <v>0</v>
      </c>
      <c r="E16" s="35">
        <v>2</v>
      </c>
      <c r="F16" s="35">
        <v>2</v>
      </c>
      <c r="G16" s="35">
        <v>6</v>
      </c>
      <c r="H16" s="35">
        <v>16</v>
      </c>
      <c r="I16" s="35">
        <v>7</v>
      </c>
      <c r="J16" s="35">
        <v>14</v>
      </c>
      <c r="K16" s="35">
        <v>24</v>
      </c>
      <c r="L16" s="35">
        <v>32</v>
      </c>
      <c r="M16" s="35">
        <v>27</v>
      </c>
      <c r="N16" s="35">
        <v>10</v>
      </c>
      <c r="O16" s="35">
        <v>0</v>
      </c>
      <c r="P16" s="35">
        <v>0</v>
      </c>
    </row>
    <row r="17" spans="1:16" s="33" customFormat="1" ht="14.25" customHeight="1">
      <c r="A17" s="253"/>
      <c r="B17" s="41" t="s">
        <v>46</v>
      </c>
      <c r="C17" s="35">
        <v>2059</v>
      </c>
      <c r="D17" s="35">
        <v>0</v>
      </c>
      <c r="E17" s="35">
        <v>18</v>
      </c>
      <c r="F17" s="35">
        <v>24</v>
      </c>
      <c r="G17" s="35">
        <v>95</v>
      </c>
      <c r="H17" s="35">
        <v>162</v>
      </c>
      <c r="I17" s="35">
        <v>144</v>
      </c>
      <c r="J17" s="35">
        <v>267</v>
      </c>
      <c r="K17" s="35">
        <v>295</v>
      </c>
      <c r="L17" s="35">
        <v>479</v>
      </c>
      <c r="M17" s="35">
        <v>244</v>
      </c>
      <c r="N17" s="35">
        <v>331</v>
      </c>
      <c r="O17" s="35">
        <v>0</v>
      </c>
      <c r="P17" s="35">
        <v>0</v>
      </c>
    </row>
    <row r="18" spans="1:16" s="33" customFormat="1" ht="14.25" customHeight="1">
      <c r="A18" s="253"/>
      <c r="B18" s="41" t="s">
        <v>47</v>
      </c>
      <c r="C18" s="35">
        <v>10003</v>
      </c>
      <c r="D18" s="35">
        <v>0</v>
      </c>
      <c r="E18" s="35">
        <v>45</v>
      </c>
      <c r="F18" s="35">
        <v>75</v>
      </c>
      <c r="G18" s="35">
        <v>441</v>
      </c>
      <c r="H18" s="35">
        <v>835</v>
      </c>
      <c r="I18" s="35">
        <v>1224</v>
      </c>
      <c r="J18" s="35">
        <v>1670</v>
      </c>
      <c r="K18" s="35">
        <v>1924</v>
      </c>
      <c r="L18" s="35">
        <v>1717</v>
      </c>
      <c r="M18" s="35">
        <v>953</v>
      </c>
      <c r="N18" s="35">
        <v>1119</v>
      </c>
      <c r="O18" s="35">
        <v>0</v>
      </c>
      <c r="P18" s="35">
        <v>0</v>
      </c>
    </row>
    <row r="19" spans="1:16" s="33" customFormat="1" ht="14.25" customHeight="1">
      <c r="A19" s="253" t="s">
        <v>9</v>
      </c>
      <c r="B19" s="41" t="s">
        <v>38</v>
      </c>
      <c r="C19" s="35">
        <v>5671</v>
      </c>
      <c r="D19" s="35">
        <v>0</v>
      </c>
      <c r="E19" s="35">
        <v>7</v>
      </c>
      <c r="F19" s="35">
        <v>44</v>
      </c>
      <c r="G19" s="35">
        <v>261</v>
      </c>
      <c r="H19" s="35">
        <v>611</v>
      </c>
      <c r="I19" s="35">
        <v>675</v>
      </c>
      <c r="J19" s="35">
        <v>1161</v>
      </c>
      <c r="K19" s="35">
        <v>1077</v>
      </c>
      <c r="L19" s="35">
        <v>686</v>
      </c>
      <c r="M19" s="35">
        <v>507</v>
      </c>
      <c r="N19" s="35">
        <v>642</v>
      </c>
      <c r="O19" s="35">
        <v>0</v>
      </c>
      <c r="P19" s="35">
        <v>0</v>
      </c>
    </row>
    <row r="20" spans="1:16" s="33" customFormat="1" ht="14.25" customHeight="1">
      <c r="A20" s="253"/>
      <c r="B20" s="41" t="s">
        <v>45</v>
      </c>
      <c r="C20" s="35">
        <v>35</v>
      </c>
      <c r="D20" s="35">
        <v>0</v>
      </c>
      <c r="E20" s="35">
        <v>0</v>
      </c>
      <c r="F20" s="35">
        <v>0</v>
      </c>
      <c r="G20" s="35">
        <v>1</v>
      </c>
      <c r="H20" s="35">
        <v>13</v>
      </c>
      <c r="I20" s="35">
        <v>4</v>
      </c>
      <c r="J20" s="35">
        <v>2</v>
      </c>
      <c r="K20" s="35">
        <v>5</v>
      </c>
      <c r="L20" s="35">
        <v>5</v>
      </c>
      <c r="M20" s="35">
        <v>4</v>
      </c>
      <c r="N20" s="35">
        <v>1</v>
      </c>
      <c r="O20" s="35">
        <v>0</v>
      </c>
      <c r="P20" s="35">
        <v>0</v>
      </c>
    </row>
    <row r="21" spans="1:16" s="33" customFormat="1" ht="14.25" customHeight="1">
      <c r="A21" s="253"/>
      <c r="B21" s="41" t="s">
        <v>46</v>
      </c>
      <c r="C21" s="35">
        <v>912</v>
      </c>
      <c r="D21" s="35">
        <v>0</v>
      </c>
      <c r="E21" s="35">
        <v>4</v>
      </c>
      <c r="F21" s="35">
        <v>5</v>
      </c>
      <c r="G21" s="35">
        <v>46</v>
      </c>
      <c r="H21" s="35">
        <v>112</v>
      </c>
      <c r="I21" s="35">
        <v>75</v>
      </c>
      <c r="J21" s="35">
        <v>172</v>
      </c>
      <c r="K21" s="35">
        <v>150</v>
      </c>
      <c r="L21" s="35">
        <v>138</v>
      </c>
      <c r="M21" s="35">
        <v>67</v>
      </c>
      <c r="N21" s="35">
        <v>143</v>
      </c>
      <c r="O21" s="35">
        <v>0</v>
      </c>
      <c r="P21" s="35">
        <v>0</v>
      </c>
    </row>
    <row r="22" spans="1:16" s="33" customFormat="1" ht="14.25" customHeight="1">
      <c r="A22" s="253"/>
      <c r="B22" s="41" t="s">
        <v>47</v>
      </c>
      <c r="C22" s="35">
        <v>4724</v>
      </c>
      <c r="D22" s="35">
        <v>0</v>
      </c>
      <c r="E22" s="35">
        <v>3</v>
      </c>
      <c r="F22" s="35">
        <v>39</v>
      </c>
      <c r="G22" s="35">
        <v>214</v>
      </c>
      <c r="H22" s="35">
        <v>486</v>
      </c>
      <c r="I22" s="35">
        <v>596</v>
      </c>
      <c r="J22" s="35">
        <v>987</v>
      </c>
      <c r="K22" s="35">
        <v>922</v>
      </c>
      <c r="L22" s="35">
        <v>543</v>
      </c>
      <c r="M22" s="35">
        <v>436</v>
      </c>
      <c r="N22" s="35">
        <v>498</v>
      </c>
      <c r="O22" s="35">
        <v>0</v>
      </c>
      <c r="P22" s="35">
        <v>0</v>
      </c>
    </row>
    <row r="23" spans="1:16" s="33" customFormat="1" ht="14.25" customHeight="1">
      <c r="A23" s="254" t="s">
        <v>55</v>
      </c>
      <c r="B23" s="42" t="s">
        <v>38</v>
      </c>
      <c r="C23" s="36">
        <f aca="true" t="shared" si="0" ref="C23:P23">C19+C15+C11+C7+C3</f>
        <v>321474</v>
      </c>
      <c r="D23" s="36">
        <f t="shared" si="0"/>
        <v>0</v>
      </c>
      <c r="E23" s="36">
        <f t="shared" si="0"/>
        <v>978</v>
      </c>
      <c r="F23" s="36">
        <f t="shared" si="0"/>
        <v>1780</v>
      </c>
      <c r="G23" s="36">
        <f t="shared" si="0"/>
        <v>17189</v>
      </c>
      <c r="H23" s="36">
        <f t="shared" si="0"/>
        <v>12143</v>
      </c>
      <c r="I23" s="36">
        <f t="shared" si="0"/>
        <v>11421</v>
      </c>
      <c r="J23" s="36">
        <f t="shared" si="0"/>
        <v>23558</v>
      </c>
      <c r="K23" s="36">
        <f t="shared" si="0"/>
        <v>33533</v>
      </c>
      <c r="L23" s="36">
        <f t="shared" si="0"/>
        <v>58749</v>
      </c>
      <c r="M23" s="36">
        <f t="shared" si="0"/>
        <v>80753</v>
      </c>
      <c r="N23" s="36">
        <f t="shared" si="0"/>
        <v>81370</v>
      </c>
      <c r="O23" s="36">
        <f t="shared" si="0"/>
        <v>0</v>
      </c>
      <c r="P23" s="36">
        <f t="shared" si="0"/>
        <v>0</v>
      </c>
    </row>
    <row r="24" spans="1:16" s="33" customFormat="1" ht="14.25" customHeight="1">
      <c r="A24" s="254"/>
      <c r="B24" s="42" t="s">
        <v>45</v>
      </c>
      <c r="C24" s="36">
        <f aca="true" t="shared" si="1" ref="C24:P24">C20+C16+C12+C8+C4</f>
        <v>6176</v>
      </c>
      <c r="D24" s="36">
        <f t="shared" si="1"/>
        <v>0</v>
      </c>
      <c r="E24" s="36">
        <f t="shared" si="1"/>
        <v>15</v>
      </c>
      <c r="F24" s="36">
        <f t="shared" si="1"/>
        <v>11</v>
      </c>
      <c r="G24" s="36">
        <f t="shared" si="1"/>
        <v>553</v>
      </c>
      <c r="H24" s="36">
        <f t="shared" si="1"/>
        <v>175</v>
      </c>
      <c r="I24" s="36">
        <f t="shared" si="1"/>
        <v>92</v>
      </c>
      <c r="J24" s="36">
        <f t="shared" si="1"/>
        <v>128</v>
      </c>
      <c r="K24" s="36">
        <f t="shared" si="1"/>
        <v>441</v>
      </c>
      <c r="L24" s="36">
        <f t="shared" si="1"/>
        <v>1128</v>
      </c>
      <c r="M24" s="36">
        <f t="shared" si="1"/>
        <v>2540</v>
      </c>
      <c r="N24" s="36">
        <f t="shared" si="1"/>
        <v>1093</v>
      </c>
      <c r="O24" s="36">
        <f t="shared" si="1"/>
        <v>0</v>
      </c>
      <c r="P24" s="36">
        <f t="shared" si="1"/>
        <v>0</v>
      </c>
    </row>
    <row r="25" spans="1:16" s="33" customFormat="1" ht="14.25" customHeight="1">
      <c r="A25" s="254"/>
      <c r="B25" s="42" t="s">
        <v>46</v>
      </c>
      <c r="C25" s="36">
        <f aca="true" t="shared" si="2" ref="C25:P25">C21+C17+C13+C9+C5</f>
        <v>94376</v>
      </c>
      <c r="D25" s="36">
        <f t="shared" si="2"/>
        <v>0</v>
      </c>
      <c r="E25" s="36">
        <f t="shared" si="2"/>
        <v>384</v>
      </c>
      <c r="F25" s="36">
        <f t="shared" si="2"/>
        <v>566</v>
      </c>
      <c r="G25" s="36">
        <f t="shared" si="2"/>
        <v>5315</v>
      </c>
      <c r="H25" s="36">
        <f t="shared" si="2"/>
        <v>2534</v>
      </c>
      <c r="I25" s="36">
        <f t="shared" si="2"/>
        <v>1947</v>
      </c>
      <c r="J25" s="36">
        <f t="shared" si="2"/>
        <v>4731</v>
      </c>
      <c r="K25" s="36">
        <f t="shared" si="2"/>
        <v>6977</v>
      </c>
      <c r="L25" s="36">
        <f t="shared" si="2"/>
        <v>15685</v>
      </c>
      <c r="M25" s="36">
        <f t="shared" si="2"/>
        <v>24801</v>
      </c>
      <c r="N25" s="36">
        <f t="shared" si="2"/>
        <v>31436</v>
      </c>
      <c r="O25" s="36">
        <f t="shared" si="2"/>
        <v>0</v>
      </c>
      <c r="P25" s="36">
        <f t="shared" si="2"/>
        <v>0</v>
      </c>
    </row>
    <row r="26" spans="1:16" s="33" customFormat="1" ht="14.25" customHeight="1">
      <c r="A26" s="254"/>
      <c r="B26" s="42" t="s">
        <v>47</v>
      </c>
      <c r="C26" s="36">
        <f aca="true" t="shared" si="3" ref="C26:P26">C22+C18+C14+C10+C6</f>
        <v>220922</v>
      </c>
      <c r="D26" s="36">
        <f t="shared" si="3"/>
        <v>0</v>
      </c>
      <c r="E26" s="36">
        <f t="shared" si="3"/>
        <v>579</v>
      </c>
      <c r="F26" s="36">
        <f t="shared" si="3"/>
        <v>1203</v>
      </c>
      <c r="G26" s="36">
        <f t="shared" si="3"/>
        <v>11321</v>
      </c>
      <c r="H26" s="36">
        <f t="shared" si="3"/>
        <v>9434</v>
      </c>
      <c r="I26" s="36">
        <f t="shared" si="3"/>
        <v>9382</v>
      </c>
      <c r="J26" s="36">
        <f t="shared" si="3"/>
        <v>18699</v>
      </c>
      <c r="K26" s="36">
        <f t="shared" si="3"/>
        <v>26115</v>
      </c>
      <c r="L26" s="36">
        <f t="shared" si="3"/>
        <v>41936</v>
      </c>
      <c r="M26" s="36">
        <f t="shared" si="3"/>
        <v>53412</v>
      </c>
      <c r="N26" s="36">
        <f t="shared" si="3"/>
        <v>48841</v>
      </c>
      <c r="O26" s="36">
        <f t="shared" si="3"/>
        <v>0</v>
      </c>
      <c r="P26" s="36">
        <f t="shared" si="3"/>
        <v>0</v>
      </c>
    </row>
    <row r="27" spans="1:16" s="33" customFormat="1" ht="14.25" customHeight="1">
      <c r="A27" s="253" t="s">
        <v>56</v>
      </c>
      <c r="B27" s="41" t="s">
        <v>38</v>
      </c>
      <c r="C27" s="35">
        <v>4275</v>
      </c>
      <c r="D27" s="35">
        <v>0</v>
      </c>
      <c r="E27" s="35">
        <v>3</v>
      </c>
      <c r="F27" s="35">
        <v>43</v>
      </c>
      <c r="G27" s="35">
        <v>129</v>
      </c>
      <c r="H27" s="35">
        <v>309</v>
      </c>
      <c r="I27" s="35">
        <v>518</v>
      </c>
      <c r="J27" s="35">
        <v>730</v>
      </c>
      <c r="K27" s="35">
        <v>572</v>
      </c>
      <c r="L27" s="35">
        <v>474</v>
      </c>
      <c r="M27" s="35">
        <v>443</v>
      </c>
      <c r="N27" s="35">
        <v>1054</v>
      </c>
      <c r="O27" s="35">
        <v>0</v>
      </c>
      <c r="P27" s="35">
        <v>0</v>
      </c>
    </row>
    <row r="28" spans="1:16" s="33" customFormat="1" ht="14.25" customHeight="1">
      <c r="A28" s="253"/>
      <c r="B28" s="41" t="s">
        <v>45</v>
      </c>
      <c r="C28" s="35">
        <v>18</v>
      </c>
      <c r="D28" s="35">
        <v>0</v>
      </c>
      <c r="E28" s="35">
        <v>0</v>
      </c>
      <c r="F28" s="35">
        <v>0</v>
      </c>
      <c r="G28" s="35">
        <v>1</v>
      </c>
      <c r="H28" s="35">
        <v>2</v>
      </c>
      <c r="I28" s="35">
        <v>1</v>
      </c>
      <c r="J28" s="35">
        <v>3</v>
      </c>
      <c r="K28" s="35">
        <v>2</v>
      </c>
      <c r="L28" s="35">
        <v>5</v>
      </c>
      <c r="M28" s="35">
        <v>1</v>
      </c>
      <c r="N28" s="35">
        <v>3</v>
      </c>
      <c r="O28" s="35">
        <v>0</v>
      </c>
      <c r="P28" s="35">
        <v>0</v>
      </c>
    </row>
    <row r="29" spans="1:16" s="33" customFormat="1" ht="14.25" customHeight="1">
      <c r="A29" s="253"/>
      <c r="B29" s="41" t="s">
        <v>46</v>
      </c>
      <c r="C29" s="35">
        <v>745</v>
      </c>
      <c r="D29" s="35">
        <v>0</v>
      </c>
      <c r="E29" s="35">
        <v>1</v>
      </c>
      <c r="F29" s="35">
        <v>7</v>
      </c>
      <c r="G29" s="35">
        <v>22</v>
      </c>
      <c r="H29" s="35">
        <v>55</v>
      </c>
      <c r="I29" s="35">
        <v>69</v>
      </c>
      <c r="J29" s="35">
        <v>122</v>
      </c>
      <c r="K29" s="35">
        <v>97</v>
      </c>
      <c r="L29" s="35">
        <v>74</v>
      </c>
      <c r="M29" s="35">
        <v>80</v>
      </c>
      <c r="N29" s="35">
        <v>218</v>
      </c>
      <c r="O29" s="35">
        <v>0</v>
      </c>
      <c r="P29" s="35">
        <v>0</v>
      </c>
    </row>
    <row r="30" spans="1:16" s="33" customFormat="1" ht="14.25" customHeight="1">
      <c r="A30" s="253"/>
      <c r="B30" s="41" t="s">
        <v>47</v>
      </c>
      <c r="C30" s="35">
        <v>3512</v>
      </c>
      <c r="D30" s="35">
        <v>0</v>
      </c>
      <c r="E30" s="35">
        <v>2</v>
      </c>
      <c r="F30" s="35">
        <v>36</v>
      </c>
      <c r="G30" s="35">
        <v>106</v>
      </c>
      <c r="H30" s="35">
        <v>252</v>
      </c>
      <c r="I30" s="35">
        <v>448</v>
      </c>
      <c r="J30" s="35">
        <v>605</v>
      </c>
      <c r="K30" s="35">
        <v>473</v>
      </c>
      <c r="L30" s="35">
        <v>395</v>
      </c>
      <c r="M30" s="35">
        <v>362</v>
      </c>
      <c r="N30" s="35">
        <v>833</v>
      </c>
      <c r="O30" s="35">
        <v>0</v>
      </c>
      <c r="P30" s="35">
        <v>0</v>
      </c>
    </row>
    <row r="31" spans="1:16" s="33" customFormat="1" ht="14.25" customHeight="1">
      <c r="A31" s="253" t="s">
        <v>12</v>
      </c>
      <c r="B31" s="41" t="s">
        <v>38</v>
      </c>
      <c r="C31" s="35">
        <v>678</v>
      </c>
      <c r="D31" s="35">
        <v>0</v>
      </c>
      <c r="E31" s="35">
        <v>0</v>
      </c>
      <c r="F31" s="35">
        <v>1</v>
      </c>
      <c r="G31" s="35">
        <v>10</v>
      </c>
      <c r="H31" s="35">
        <v>53</v>
      </c>
      <c r="I31" s="35">
        <v>65</v>
      </c>
      <c r="J31" s="35">
        <v>146</v>
      </c>
      <c r="K31" s="35">
        <v>75</v>
      </c>
      <c r="L31" s="35">
        <v>82</v>
      </c>
      <c r="M31" s="35">
        <v>105</v>
      </c>
      <c r="N31" s="35">
        <v>141</v>
      </c>
      <c r="O31" s="35">
        <v>0</v>
      </c>
      <c r="P31" s="35">
        <v>0</v>
      </c>
    </row>
    <row r="32" spans="1:16" s="33" customFormat="1" ht="14.25" customHeight="1">
      <c r="A32" s="253"/>
      <c r="B32" s="41" t="s">
        <v>45</v>
      </c>
      <c r="C32" s="35">
        <v>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3</v>
      </c>
      <c r="N32" s="35">
        <v>1</v>
      </c>
      <c r="O32" s="35">
        <v>0</v>
      </c>
      <c r="P32" s="35">
        <v>0</v>
      </c>
    </row>
    <row r="33" spans="1:16" s="33" customFormat="1" ht="14.25" customHeight="1">
      <c r="A33" s="253"/>
      <c r="B33" s="41" t="s">
        <v>46</v>
      </c>
      <c r="C33" s="35">
        <v>105</v>
      </c>
      <c r="D33" s="35">
        <v>0</v>
      </c>
      <c r="E33" s="35">
        <v>0</v>
      </c>
      <c r="F33" s="35">
        <v>0</v>
      </c>
      <c r="G33" s="35">
        <v>1</v>
      </c>
      <c r="H33" s="35">
        <v>10</v>
      </c>
      <c r="I33" s="35">
        <v>4</v>
      </c>
      <c r="J33" s="35">
        <v>27</v>
      </c>
      <c r="K33" s="35">
        <v>12</v>
      </c>
      <c r="L33" s="35">
        <v>11</v>
      </c>
      <c r="M33" s="35">
        <v>15</v>
      </c>
      <c r="N33" s="35">
        <v>25</v>
      </c>
      <c r="O33" s="35">
        <v>0</v>
      </c>
      <c r="P33" s="35">
        <v>0</v>
      </c>
    </row>
    <row r="34" spans="1:16" s="33" customFormat="1" ht="14.25" customHeight="1">
      <c r="A34" s="253"/>
      <c r="B34" s="41" t="s">
        <v>47</v>
      </c>
      <c r="C34" s="35">
        <v>569</v>
      </c>
      <c r="D34" s="35">
        <v>0</v>
      </c>
      <c r="E34" s="35">
        <v>0</v>
      </c>
      <c r="F34" s="35">
        <v>1</v>
      </c>
      <c r="G34" s="35">
        <v>9</v>
      </c>
      <c r="H34" s="35">
        <v>43</v>
      </c>
      <c r="I34" s="35">
        <v>61</v>
      </c>
      <c r="J34" s="35">
        <v>119</v>
      </c>
      <c r="K34" s="35">
        <v>63</v>
      </c>
      <c r="L34" s="35">
        <v>71</v>
      </c>
      <c r="M34" s="35">
        <v>87</v>
      </c>
      <c r="N34" s="35">
        <v>115</v>
      </c>
      <c r="O34" s="35">
        <v>0</v>
      </c>
      <c r="P34" s="35">
        <v>0</v>
      </c>
    </row>
    <row r="35" spans="1:16" s="33" customFormat="1" ht="14.25" customHeight="1">
      <c r="A35" s="254" t="s">
        <v>57</v>
      </c>
      <c r="B35" s="42" t="s">
        <v>38</v>
      </c>
      <c r="C35" s="36">
        <f aca="true" t="shared" si="4" ref="C35:P35">C31+C27</f>
        <v>4953</v>
      </c>
      <c r="D35" s="36">
        <f t="shared" si="4"/>
        <v>0</v>
      </c>
      <c r="E35" s="36">
        <f t="shared" si="4"/>
        <v>3</v>
      </c>
      <c r="F35" s="36">
        <f t="shared" si="4"/>
        <v>44</v>
      </c>
      <c r="G35" s="36">
        <f t="shared" si="4"/>
        <v>139</v>
      </c>
      <c r="H35" s="36">
        <f t="shared" si="4"/>
        <v>362</v>
      </c>
      <c r="I35" s="36">
        <f t="shared" si="4"/>
        <v>583</v>
      </c>
      <c r="J35" s="36">
        <f t="shared" si="4"/>
        <v>876</v>
      </c>
      <c r="K35" s="36">
        <f t="shared" si="4"/>
        <v>647</v>
      </c>
      <c r="L35" s="36">
        <f t="shared" si="4"/>
        <v>556</v>
      </c>
      <c r="M35" s="36">
        <f t="shared" si="4"/>
        <v>548</v>
      </c>
      <c r="N35" s="36">
        <f t="shared" si="4"/>
        <v>1195</v>
      </c>
      <c r="O35" s="36">
        <f t="shared" si="4"/>
        <v>0</v>
      </c>
      <c r="P35" s="36">
        <f t="shared" si="4"/>
        <v>0</v>
      </c>
    </row>
    <row r="36" spans="1:16" s="33" customFormat="1" ht="14.25" customHeight="1">
      <c r="A36" s="254"/>
      <c r="B36" s="42" t="s">
        <v>45</v>
      </c>
      <c r="C36" s="36">
        <f aca="true" t="shared" si="5" ref="C36:P36">C32+C28</f>
        <v>22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5"/>
        <v>1</v>
      </c>
      <c r="H36" s="36">
        <f t="shared" si="5"/>
        <v>2</v>
      </c>
      <c r="I36" s="36">
        <f t="shared" si="5"/>
        <v>1</v>
      </c>
      <c r="J36" s="36">
        <f t="shared" si="5"/>
        <v>3</v>
      </c>
      <c r="K36" s="36">
        <f t="shared" si="5"/>
        <v>2</v>
      </c>
      <c r="L36" s="36">
        <f t="shared" si="5"/>
        <v>5</v>
      </c>
      <c r="M36" s="36">
        <f t="shared" si="5"/>
        <v>4</v>
      </c>
      <c r="N36" s="36">
        <f t="shared" si="5"/>
        <v>4</v>
      </c>
      <c r="O36" s="36">
        <f t="shared" si="5"/>
        <v>0</v>
      </c>
      <c r="P36" s="36">
        <f t="shared" si="5"/>
        <v>0</v>
      </c>
    </row>
    <row r="37" spans="1:16" s="33" customFormat="1" ht="14.25" customHeight="1">
      <c r="A37" s="254"/>
      <c r="B37" s="42" t="s">
        <v>46</v>
      </c>
      <c r="C37" s="36">
        <f aca="true" t="shared" si="6" ref="C37:P37">C33+C29</f>
        <v>850</v>
      </c>
      <c r="D37" s="36">
        <f t="shared" si="6"/>
        <v>0</v>
      </c>
      <c r="E37" s="36">
        <f t="shared" si="6"/>
        <v>1</v>
      </c>
      <c r="F37" s="36">
        <f t="shared" si="6"/>
        <v>7</v>
      </c>
      <c r="G37" s="36">
        <f t="shared" si="6"/>
        <v>23</v>
      </c>
      <c r="H37" s="36">
        <f t="shared" si="6"/>
        <v>65</v>
      </c>
      <c r="I37" s="36">
        <f t="shared" si="6"/>
        <v>73</v>
      </c>
      <c r="J37" s="36">
        <f t="shared" si="6"/>
        <v>149</v>
      </c>
      <c r="K37" s="36">
        <f t="shared" si="6"/>
        <v>109</v>
      </c>
      <c r="L37" s="36">
        <f t="shared" si="6"/>
        <v>85</v>
      </c>
      <c r="M37" s="36">
        <f t="shared" si="6"/>
        <v>95</v>
      </c>
      <c r="N37" s="36">
        <f t="shared" si="6"/>
        <v>243</v>
      </c>
      <c r="O37" s="36">
        <f t="shared" si="6"/>
        <v>0</v>
      </c>
      <c r="P37" s="36">
        <f t="shared" si="6"/>
        <v>0</v>
      </c>
    </row>
    <row r="38" spans="1:16" s="33" customFormat="1" ht="14.25" customHeight="1">
      <c r="A38" s="254"/>
      <c r="B38" s="42" t="s">
        <v>47</v>
      </c>
      <c r="C38" s="36">
        <f aca="true" t="shared" si="7" ref="C38:P38">C34+C30</f>
        <v>4081</v>
      </c>
      <c r="D38" s="36">
        <f t="shared" si="7"/>
        <v>0</v>
      </c>
      <c r="E38" s="36">
        <f t="shared" si="7"/>
        <v>2</v>
      </c>
      <c r="F38" s="36">
        <f t="shared" si="7"/>
        <v>37</v>
      </c>
      <c r="G38" s="36">
        <f t="shared" si="7"/>
        <v>115</v>
      </c>
      <c r="H38" s="36">
        <f t="shared" si="7"/>
        <v>295</v>
      </c>
      <c r="I38" s="36">
        <f t="shared" si="7"/>
        <v>509</v>
      </c>
      <c r="J38" s="36">
        <f t="shared" si="7"/>
        <v>724</v>
      </c>
      <c r="K38" s="36">
        <f t="shared" si="7"/>
        <v>536</v>
      </c>
      <c r="L38" s="36">
        <f t="shared" si="7"/>
        <v>466</v>
      </c>
      <c r="M38" s="36">
        <f t="shared" si="7"/>
        <v>449</v>
      </c>
      <c r="N38" s="36">
        <f t="shared" si="7"/>
        <v>948</v>
      </c>
      <c r="O38" s="36">
        <f t="shared" si="7"/>
        <v>0</v>
      </c>
      <c r="P38" s="36">
        <f t="shared" si="7"/>
        <v>0</v>
      </c>
    </row>
    <row r="39" spans="1:16" s="33" customFormat="1" ht="14.25" customHeight="1">
      <c r="A39" s="253" t="s">
        <v>58</v>
      </c>
      <c r="B39" s="41" t="s">
        <v>38</v>
      </c>
      <c r="C39" s="35">
        <v>88</v>
      </c>
      <c r="D39" s="35">
        <v>0</v>
      </c>
      <c r="E39" s="35">
        <v>0</v>
      </c>
      <c r="F39" s="35">
        <v>3</v>
      </c>
      <c r="G39" s="35">
        <v>2</v>
      </c>
      <c r="H39" s="35">
        <v>6</v>
      </c>
      <c r="I39" s="35">
        <v>13</v>
      </c>
      <c r="J39" s="35">
        <v>20</v>
      </c>
      <c r="K39" s="35">
        <v>5</v>
      </c>
      <c r="L39" s="35">
        <v>9</v>
      </c>
      <c r="M39" s="35">
        <v>16</v>
      </c>
      <c r="N39" s="35">
        <v>14</v>
      </c>
      <c r="O39" s="35">
        <v>0</v>
      </c>
      <c r="P39" s="35">
        <v>0</v>
      </c>
    </row>
    <row r="40" spans="1:16" s="33" customFormat="1" ht="14.25" customHeight="1">
      <c r="A40" s="253"/>
      <c r="B40" s="41" t="s">
        <v>45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</row>
    <row r="41" spans="1:16" s="33" customFormat="1" ht="14.25" customHeight="1">
      <c r="A41" s="253"/>
      <c r="B41" s="41" t="s">
        <v>46</v>
      </c>
      <c r="C41" s="35">
        <v>9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0</v>
      </c>
      <c r="J41" s="35">
        <v>4</v>
      </c>
      <c r="K41" s="35">
        <v>0</v>
      </c>
      <c r="L41" s="35">
        <v>0</v>
      </c>
      <c r="M41" s="35">
        <v>1</v>
      </c>
      <c r="N41" s="35">
        <v>2</v>
      </c>
      <c r="O41" s="35">
        <v>0</v>
      </c>
      <c r="P41" s="35">
        <v>0</v>
      </c>
    </row>
    <row r="42" spans="1:16" s="33" customFormat="1" ht="14.25" customHeight="1">
      <c r="A42" s="253"/>
      <c r="B42" s="41" t="s">
        <v>47</v>
      </c>
      <c r="C42" s="35">
        <v>79</v>
      </c>
      <c r="D42" s="35">
        <v>0</v>
      </c>
      <c r="E42" s="35">
        <v>0</v>
      </c>
      <c r="F42" s="35">
        <v>2</v>
      </c>
      <c r="G42" s="35">
        <v>1</v>
      </c>
      <c r="H42" s="35">
        <v>6</v>
      </c>
      <c r="I42" s="35">
        <v>13</v>
      </c>
      <c r="J42" s="35">
        <v>16</v>
      </c>
      <c r="K42" s="35">
        <v>5</v>
      </c>
      <c r="L42" s="35">
        <v>9</v>
      </c>
      <c r="M42" s="35">
        <v>15</v>
      </c>
      <c r="N42" s="35">
        <v>12</v>
      </c>
      <c r="O42" s="35">
        <v>0</v>
      </c>
      <c r="P42" s="35">
        <v>0</v>
      </c>
    </row>
    <row r="43" spans="1:16" s="33" customFormat="1" ht="14.25" customHeight="1">
      <c r="A43" s="253" t="s">
        <v>15</v>
      </c>
      <c r="B43" s="41" t="s">
        <v>38</v>
      </c>
      <c r="C43" s="35">
        <v>4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4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</row>
    <row r="44" spans="1:16" s="33" customFormat="1" ht="14.25" customHeight="1">
      <c r="A44" s="253"/>
      <c r="B44" s="41" t="s">
        <v>45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</row>
    <row r="45" spans="1:16" s="33" customFormat="1" ht="14.25" customHeight="1">
      <c r="A45" s="253"/>
      <c r="B45" s="41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</row>
    <row r="46" spans="1:16" s="33" customFormat="1" ht="14.25" customHeight="1">
      <c r="A46" s="253"/>
      <c r="B46" s="41" t="s">
        <v>47</v>
      </c>
      <c r="C46" s="35">
        <v>4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4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</row>
    <row r="47" spans="1:16" s="33" customFormat="1" ht="14.25" customHeight="1">
      <c r="A47" s="254" t="s">
        <v>59</v>
      </c>
      <c r="B47" s="42" t="s">
        <v>38</v>
      </c>
      <c r="C47" s="36">
        <f aca="true" t="shared" si="8" ref="C47:P47">C43+C39</f>
        <v>92</v>
      </c>
      <c r="D47" s="36">
        <f t="shared" si="8"/>
        <v>0</v>
      </c>
      <c r="E47" s="36">
        <f t="shared" si="8"/>
        <v>0</v>
      </c>
      <c r="F47" s="36">
        <f t="shared" si="8"/>
        <v>3</v>
      </c>
      <c r="G47" s="36">
        <f t="shared" si="8"/>
        <v>2</v>
      </c>
      <c r="H47" s="36">
        <f t="shared" si="8"/>
        <v>6</v>
      </c>
      <c r="I47" s="36">
        <f t="shared" si="8"/>
        <v>17</v>
      </c>
      <c r="J47" s="36">
        <f t="shared" si="8"/>
        <v>20</v>
      </c>
      <c r="K47" s="36">
        <f t="shared" si="8"/>
        <v>5</v>
      </c>
      <c r="L47" s="36">
        <f t="shared" si="8"/>
        <v>9</v>
      </c>
      <c r="M47" s="36">
        <f t="shared" si="8"/>
        <v>16</v>
      </c>
      <c r="N47" s="36">
        <f t="shared" si="8"/>
        <v>14</v>
      </c>
      <c r="O47" s="36">
        <f t="shared" si="8"/>
        <v>0</v>
      </c>
      <c r="P47" s="36">
        <f t="shared" si="8"/>
        <v>0</v>
      </c>
    </row>
    <row r="48" spans="1:16" s="33" customFormat="1" ht="14.25" customHeight="1">
      <c r="A48" s="254"/>
      <c r="B48" s="42" t="s">
        <v>45</v>
      </c>
      <c r="C48" s="36">
        <f aca="true" t="shared" si="9" ref="C48:P48">C44+C40</f>
        <v>0</v>
      </c>
      <c r="D48" s="36">
        <f t="shared" si="9"/>
        <v>0</v>
      </c>
      <c r="E48" s="36">
        <f t="shared" si="9"/>
        <v>0</v>
      </c>
      <c r="F48" s="36">
        <f t="shared" si="9"/>
        <v>0</v>
      </c>
      <c r="G48" s="36">
        <f t="shared" si="9"/>
        <v>0</v>
      </c>
      <c r="H48" s="36">
        <f t="shared" si="9"/>
        <v>0</v>
      </c>
      <c r="I48" s="36">
        <f t="shared" si="9"/>
        <v>0</v>
      </c>
      <c r="J48" s="36">
        <f t="shared" si="9"/>
        <v>0</v>
      </c>
      <c r="K48" s="36">
        <f t="shared" si="9"/>
        <v>0</v>
      </c>
      <c r="L48" s="36">
        <f t="shared" si="9"/>
        <v>0</v>
      </c>
      <c r="M48" s="36">
        <f t="shared" si="9"/>
        <v>0</v>
      </c>
      <c r="N48" s="36">
        <f t="shared" si="9"/>
        <v>0</v>
      </c>
      <c r="O48" s="36">
        <f t="shared" si="9"/>
        <v>0</v>
      </c>
      <c r="P48" s="36">
        <f t="shared" si="9"/>
        <v>0</v>
      </c>
    </row>
    <row r="49" spans="1:16" s="33" customFormat="1" ht="14.25" customHeight="1">
      <c r="A49" s="254"/>
      <c r="B49" s="42" t="s">
        <v>46</v>
      </c>
      <c r="C49" s="36">
        <f aca="true" t="shared" si="10" ref="C49:P49">C45+C41</f>
        <v>9</v>
      </c>
      <c r="D49" s="36">
        <f t="shared" si="10"/>
        <v>0</v>
      </c>
      <c r="E49" s="36">
        <f t="shared" si="10"/>
        <v>0</v>
      </c>
      <c r="F49" s="36">
        <f t="shared" si="10"/>
        <v>1</v>
      </c>
      <c r="G49" s="36">
        <f t="shared" si="10"/>
        <v>1</v>
      </c>
      <c r="H49" s="36">
        <f t="shared" si="10"/>
        <v>0</v>
      </c>
      <c r="I49" s="36">
        <f t="shared" si="10"/>
        <v>0</v>
      </c>
      <c r="J49" s="36">
        <f t="shared" si="10"/>
        <v>4</v>
      </c>
      <c r="K49" s="36">
        <f t="shared" si="10"/>
        <v>0</v>
      </c>
      <c r="L49" s="36">
        <f t="shared" si="10"/>
        <v>0</v>
      </c>
      <c r="M49" s="36">
        <f t="shared" si="10"/>
        <v>1</v>
      </c>
      <c r="N49" s="36">
        <f t="shared" si="10"/>
        <v>2</v>
      </c>
      <c r="O49" s="36">
        <f t="shared" si="10"/>
        <v>0</v>
      </c>
      <c r="P49" s="36">
        <f t="shared" si="10"/>
        <v>0</v>
      </c>
    </row>
    <row r="50" spans="1:16" s="33" customFormat="1" ht="14.25" customHeight="1">
      <c r="A50" s="254"/>
      <c r="B50" s="42" t="s">
        <v>47</v>
      </c>
      <c r="C50" s="36">
        <f aca="true" t="shared" si="11" ref="C50:P50">C46+C42</f>
        <v>83</v>
      </c>
      <c r="D50" s="36">
        <f t="shared" si="11"/>
        <v>0</v>
      </c>
      <c r="E50" s="36">
        <f t="shared" si="11"/>
        <v>0</v>
      </c>
      <c r="F50" s="36">
        <f t="shared" si="11"/>
        <v>2</v>
      </c>
      <c r="G50" s="36">
        <f t="shared" si="11"/>
        <v>1</v>
      </c>
      <c r="H50" s="36">
        <f t="shared" si="11"/>
        <v>6</v>
      </c>
      <c r="I50" s="36">
        <f t="shared" si="11"/>
        <v>17</v>
      </c>
      <c r="J50" s="36">
        <f t="shared" si="11"/>
        <v>16</v>
      </c>
      <c r="K50" s="36">
        <f t="shared" si="11"/>
        <v>5</v>
      </c>
      <c r="L50" s="36">
        <f t="shared" si="11"/>
        <v>9</v>
      </c>
      <c r="M50" s="36">
        <f t="shared" si="11"/>
        <v>15</v>
      </c>
      <c r="N50" s="36">
        <f t="shared" si="11"/>
        <v>12</v>
      </c>
      <c r="O50" s="36">
        <f t="shared" si="11"/>
        <v>0</v>
      </c>
      <c r="P50" s="36">
        <f t="shared" si="11"/>
        <v>0</v>
      </c>
    </row>
    <row r="51" spans="1:16" s="33" customFormat="1" ht="14.25" customHeight="1">
      <c r="A51" s="255" t="s">
        <v>38</v>
      </c>
      <c r="B51" s="50" t="s">
        <v>38</v>
      </c>
      <c r="C51" s="51">
        <f aca="true" t="shared" si="12" ref="C51:P51">C47+C35+C23</f>
        <v>326519</v>
      </c>
      <c r="D51" s="51">
        <f t="shared" si="12"/>
        <v>0</v>
      </c>
      <c r="E51" s="51">
        <f t="shared" si="12"/>
        <v>981</v>
      </c>
      <c r="F51" s="51">
        <f t="shared" si="12"/>
        <v>1827</v>
      </c>
      <c r="G51" s="51">
        <f t="shared" si="12"/>
        <v>17330</v>
      </c>
      <c r="H51" s="51">
        <f t="shared" si="12"/>
        <v>12511</v>
      </c>
      <c r="I51" s="51">
        <f t="shared" si="12"/>
        <v>12021</v>
      </c>
      <c r="J51" s="51">
        <f t="shared" si="12"/>
        <v>24454</v>
      </c>
      <c r="K51" s="51">
        <f t="shared" si="12"/>
        <v>34185</v>
      </c>
      <c r="L51" s="51">
        <f t="shared" si="12"/>
        <v>59314</v>
      </c>
      <c r="M51" s="51">
        <f t="shared" si="12"/>
        <v>81317</v>
      </c>
      <c r="N51" s="51">
        <f t="shared" si="12"/>
        <v>82579</v>
      </c>
      <c r="O51" s="51">
        <f t="shared" si="12"/>
        <v>0</v>
      </c>
      <c r="P51" s="51">
        <f t="shared" si="12"/>
        <v>0</v>
      </c>
    </row>
    <row r="52" spans="1:16" s="33" customFormat="1" ht="14.25" customHeight="1">
      <c r="A52" s="255"/>
      <c r="B52" s="50" t="s">
        <v>45</v>
      </c>
      <c r="C52" s="51">
        <f aca="true" t="shared" si="13" ref="C52:P52">C48+C36+C24</f>
        <v>6198</v>
      </c>
      <c r="D52" s="51">
        <f t="shared" si="13"/>
        <v>0</v>
      </c>
      <c r="E52" s="51">
        <f t="shared" si="13"/>
        <v>15</v>
      </c>
      <c r="F52" s="51">
        <f t="shared" si="13"/>
        <v>11</v>
      </c>
      <c r="G52" s="51">
        <f t="shared" si="13"/>
        <v>554</v>
      </c>
      <c r="H52" s="51">
        <f t="shared" si="13"/>
        <v>177</v>
      </c>
      <c r="I52" s="51">
        <f t="shared" si="13"/>
        <v>93</v>
      </c>
      <c r="J52" s="51">
        <f t="shared" si="13"/>
        <v>131</v>
      </c>
      <c r="K52" s="51">
        <f t="shared" si="13"/>
        <v>443</v>
      </c>
      <c r="L52" s="51">
        <f t="shared" si="13"/>
        <v>1133</v>
      </c>
      <c r="M52" s="51">
        <f t="shared" si="13"/>
        <v>2544</v>
      </c>
      <c r="N52" s="51">
        <f t="shared" si="13"/>
        <v>1097</v>
      </c>
      <c r="O52" s="51">
        <f t="shared" si="13"/>
        <v>0</v>
      </c>
      <c r="P52" s="51">
        <f t="shared" si="13"/>
        <v>0</v>
      </c>
    </row>
    <row r="53" spans="1:16" s="33" customFormat="1" ht="14.25" customHeight="1">
      <c r="A53" s="255"/>
      <c r="B53" s="50" t="s">
        <v>46</v>
      </c>
      <c r="C53" s="51">
        <f aca="true" t="shared" si="14" ref="C53:P53">C49+C37+C25</f>
        <v>95235</v>
      </c>
      <c r="D53" s="51">
        <f t="shared" si="14"/>
        <v>0</v>
      </c>
      <c r="E53" s="51">
        <f t="shared" si="14"/>
        <v>385</v>
      </c>
      <c r="F53" s="51">
        <f t="shared" si="14"/>
        <v>574</v>
      </c>
      <c r="G53" s="51">
        <f t="shared" si="14"/>
        <v>5339</v>
      </c>
      <c r="H53" s="51">
        <f t="shared" si="14"/>
        <v>2599</v>
      </c>
      <c r="I53" s="51">
        <f t="shared" si="14"/>
        <v>2020</v>
      </c>
      <c r="J53" s="51">
        <f t="shared" si="14"/>
        <v>4884</v>
      </c>
      <c r="K53" s="51">
        <f t="shared" si="14"/>
        <v>7086</v>
      </c>
      <c r="L53" s="51">
        <f t="shared" si="14"/>
        <v>15770</v>
      </c>
      <c r="M53" s="51">
        <f t="shared" si="14"/>
        <v>24897</v>
      </c>
      <c r="N53" s="51">
        <f t="shared" si="14"/>
        <v>31681</v>
      </c>
      <c r="O53" s="51">
        <f t="shared" si="14"/>
        <v>0</v>
      </c>
      <c r="P53" s="51">
        <f t="shared" si="14"/>
        <v>0</v>
      </c>
    </row>
    <row r="54" spans="1:16" s="33" customFormat="1" ht="14.25" customHeight="1">
      <c r="A54" s="255"/>
      <c r="B54" s="50" t="s">
        <v>47</v>
      </c>
      <c r="C54" s="51">
        <f aca="true" t="shared" si="15" ref="C54:P54">C50+C38+C26</f>
        <v>225086</v>
      </c>
      <c r="D54" s="51">
        <f t="shared" si="15"/>
        <v>0</v>
      </c>
      <c r="E54" s="51">
        <f t="shared" si="15"/>
        <v>581</v>
      </c>
      <c r="F54" s="51">
        <f t="shared" si="15"/>
        <v>1242</v>
      </c>
      <c r="G54" s="51">
        <f t="shared" si="15"/>
        <v>11437</v>
      </c>
      <c r="H54" s="51">
        <f t="shared" si="15"/>
        <v>9735</v>
      </c>
      <c r="I54" s="51">
        <f t="shared" si="15"/>
        <v>9908</v>
      </c>
      <c r="J54" s="51">
        <f t="shared" si="15"/>
        <v>19439</v>
      </c>
      <c r="K54" s="51">
        <f t="shared" si="15"/>
        <v>26656</v>
      </c>
      <c r="L54" s="51">
        <f t="shared" si="15"/>
        <v>42411</v>
      </c>
      <c r="M54" s="51">
        <f t="shared" si="15"/>
        <v>53876</v>
      </c>
      <c r="N54" s="51">
        <f t="shared" si="15"/>
        <v>49801</v>
      </c>
      <c r="O54" s="51">
        <f t="shared" si="15"/>
        <v>0</v>
      </c>
      <c r="P54" s="51">
        <f t="shared" si="15"/>
        <v>0</v>
      </c>
    </row>
    <row r="55" spans="1:16" s="33" customFormat="1" ht="14.25" customHeight="1">
      <c r="A55" s="251" t="s">
        <v>18</v>
      </c>
      <c r="B55" s="43" t="s">
        <v>38</v>
      </c>
      <c r="C55" s="37">
        <v>3806</v>
      </c>
      <c r="D55" s="37">
        <v>0</v>
      </c>
      <c r="E55" s="37">
        <v>12</v>
      </c>
      <c r="F55" s="37">
        <v>50</v>
      </c>
      <c r="G55" s="37">
        <v>892</v>
      </c>
      <c r="H55" s="37">
        <v>794</v>
      </c>
      <c r="I55" s="37">
        <v>413</v>
      </c>
      <c r="J55" s="37">
        <v>520</v>
      </c>
      <c r="K55" s="37">
        <v>287</v>
      </c>
      <c r="L55" s="37">
        <v>171</v>
      </c>
      <c r="M55" s="37">
        <v>263</v>
      </c>
      <c r="N55" s="37">
        <v>404</v>
      </c>
      <c r="O55" s="37">
        <v>0</v>
      </c>
      <c r="P55" s="37">
        <v>0</v>
      </c>
    </row>
    <row r="56" spans="1:16" s="33" customFormat="1" ht="14.25" customHeight="1">
      <c r="A56" s="251"/>
      <c r="B56" s="43" t="s">
        <v>45</v>
      </c>
      <c r="C56" s="38">
        <v>20</v>
      </c>
      <c r="D56" s="38">
        <v>0</v>
      </c>
      <c r="E56" s="38">
        <v>0</v>
      </c>
      <c r="F56" s="38">
        <v>0</v>
      </c>
      <c r="G56" s="38">
        <v>4</v>
      </c>
      <c r="H56" s="38">
        <v>8</v>
      </c>
      <c r="I56" s="38">
        <v>2</v>
      </c>
      <c r="J56" s="38">
        <v>1</v>
      </c>
      <c r="K56" s="38">
        <v>2</v>
      </c>
      <c r="L56" s="38">
        <v>0</v>
      </c>
      <c r="M56" s="38">
        <v>1</v>
      </c>
      <c r="N56" s="38">
        <v>2</v>
      </c>
      <c r="O56" s="38">
        <v>0</v>
      </c>
      <c r="P56" s="38">
        <v>0</v>
      </c>
    </row>
    <row r="57" spans="1:16" s="33" customFormat="1" ht="14.25" customHeight="1">
      <c r="A57" s="251"/>
      <c r="B57" s="44" t="s">
        <v>46</v>
      </c>
      <c r="C57" s="38">
        <v>1061</v>
      </c>
      <c r="D57" s="38">
        <v>0</v>
      </c>
      <c r="E57" s="38">
        <v>6</v>
      </c>
      <c r="F57" s="38">
        <v>14</v>
      </c>
      <c r="G57" s="38">
        <v>298</v>
      </c>
      <c r="H57" s="38">
        <v>233</v>
      </c>
      <c r="I57" s="38">
        <v>86</v>
      </c>
      <c r="J57" s="38">
        <v>125</v>
      </c>
      <c r="K57" s="38">
        <v>76</v>
      </c>
      <c r="L57" s="38">
        <v>40</v>
      </c>
      <c r="M57" s="38">
        <v>73</v>
      </c>
      <c r="N57" s="38">
        <v>110</v>
      </c>
      <c r="O57" s="38">
        <v>0</v>
      </c>
      <c r="P57" s="38">
        <v>0</v>
      </c>
    </row>
    <row r="58" spans="1:16" s="33" customFormat="1" ht="14.25" customHeight="1">
      <c r="A58" s="251"/>
      <c r="B58" s="44" t="s">
        <v>47</v>
      </c>
      <c r="C58" s="38">
        <v>2725</v>
      </c>
      <c r="D58" s="38">
        <v>0</v>
      </c>
      <c r="E58" s="38">
        <v>6</v>
      </c>
      <c r="F58" s="38">
        <v>36</v>
      </c>
      <c r="G58" s="38">
        <v>590</v>
      </c>
      <c r="H58" s="38">
        <v>553</v>
      </c>
      <c r="I58" s="38">
        <v>325</v>
      </c>
      <c r="J58" s="38">
        <v>394</v>
      </c>
      <c r="K58" s="38">
        <v>209</v>
      </c>
      <c r="L58" s="38">
        <v>131</v>
      </c>
      <c r="M58" s="38">
        <v>189</v>
      </c>
      <c r="N58" s="38">
        <v>292</v>
      </c>
      <c r="O58" s="38">
        <v>0</v>
      </c>
      <c r="P58" s="38">
        <v>0</v>
      </c>
    </row>
    <row r="59" spans="1:16" ht="14.25" customHeight="1">
      <c r="A59" s="252" t="s">
        <v>19</v>
      </c>
      <c r="B59" s="52" t="s">
        <v>38</v>
      </c>
      <c r="C59" s="53">
        <f aca="true" t="shared" si="16" ref="C59:P59">C55+C51</f>
        <v>330325</v>
      </c>
      <c r="D59" s="53">
        <f t="shared" si="16"/>
        <v>0</v>
      </c>
      <c r="E59" s="53">
        <f t="shared" si="16"/>
        <v>993</v>
      </c>
      <c r="F59" s="53">
        <f t="shared" si="16"/>
        <v>1877</v>
      </c>
      <c r="G59" s="53">
        <f t="shared" si="16"/>
        <v>18222</v>
      </c>
      <c r="H59" s="53">
        <f t="shared" si="16"/>
        <v>13305</v>
      </c>
      <c r="I59" s="53">
        <f t="shared" si="16"/>
        <v>12434</v>
      </c>
      <c r="J59" s="53">
        <f t="shared" si="16"/>
        <v>24974</v>
      </c>
      <c r="K59" s="53">
        <f t="shared" si="16"/>
        <v>34472</v>
      </c>
      <c r="L59" s="53">
        <f t="shared" si="16"/>
        <v>59485</v>
      </c>
      <c r="M59" s="53">
        <f t="shared" si="16"/>
        <v>81580</v>
      </c>
      <c r="N59" s="53">
        <f t="shared" si="16"/>
        <v>82983</v>
      </c>
      <c r="O59" s="53">
        <f t="shared" si="16"/>
        <v>0</v>
      </c>
      <c r="P59" s="53">
        <f t="shared" si="16"/>
        <v>0</v>
      </c>
    </row>
    <row r="60" spans="1:16" ht="14.25" customHeight="1">
      <c r="A60" s="252"/>
      <c r="B60" s="52" t="s">
        <v>45</v>
      </c>
      <c r="C60" s="53">
        <f aca="true" t="shared" si="17" ref="C60:P60">C56+C52</f>
        <v>6218</v>
      </c>
      <c r="D60" s="53">
        <f t="shared" si="17"/>
        <v>0</v>
      </c>
      <c r="E60" s="53">
        <f t="shared" si="17"/>
        <v>15</v>
      </c>
      <c r="F60" s="53">
        <f t="shared" si="17"/>
        <v>11</v>
      </c>
      <c r="G60" s="53">
        <f t="shared" si="17"/>
        <v>558</v>
      </c>
      <c r="H60" s="53">
        <f t="shared" si="17"/>
        <v>185</v>
      </c>
      <c r="I60" s="53">
        <f t="shared" si="17"/>
        <v>95</v>
      </c>
      <c r="J60" s="53">
        <f t="shared" si="17"/>
        <v>132</v>
      </c>
      <c r="K60" s="53">
        <f t="shared" si="17"/>
        <v>445</v>
      </c>
      <c r="L60" s="53">
        <f t="shared" si="17"/>
        <v>1133</v>
      </c>
      <c r="M60" s="53">
        <f t="shared" si="17"/>
        <v>2545</v>
      </c>
      <c r="N60" s="53">
        <f t="shared" si="17"/>
        <v>1099</v>
      </c>
      <c r="O60" s="53">
        <f t="shared" si="17"/>
        <v>0</v>
      </c>
      <c r="P60" s="53">
        <f t="shared" si="17"/>
        <v>0</v>
      </c>
    </row>
    <row r="61" spans="1:16" ht="14.25" customHeight="1">
      <c r="A61" s="252"/>
      <c r="B61" s="52" t="s">
        <v>46</v>
      </c>
      <c r="C61" s="53">
        <f aca="true" t="shared" si="18" ref="C61:P61">C57+C53</f>
        <v>96296</v>
      </c>
      <c r="D61" s="53">
        <f t="shared" si="18"/>
        <v>0</v>
      </c>
      <c r="E61" s="53">
        <f t="shared" si="18"/>
        <v>391</v>
      </c>
      <c r="F61" s="53">
        <f t="shared" si="18"/>
        <v>588</v>
      </c>
      <c r="G61" s="53">
        <f t="shared" si="18"/>
        <v>5637</v>
      </c>
      <c r="H61" s="53">
        <f t="shared" si="18"/>
        <v>2832</v>
      </c>
      <c r="I61" s="53">
        <f t="shared" si="18"/>
        <v>2106</v>
      </c>
      <c r="J61" s="53">
        <f t="shared" si="18"/>
        <v>5009</v>
      </c>
      <c r="K61" s="53">
        <f t="shared" si="18"/>
        <v>7162</v>
      </c>
      <c r="L61" s="53">
        <f t="shared" si="18"/>
        <v>15810</v>
      </c>
      <c r="M61" s="53">
        <f t="shared" si="18"/>
        <v>24970</v>
      </c>
      <c r="N61" s="53">
        <f t="shared" si="18"/>
        <v>31791</v>
      </c>
      <c r="O61" s="53">
        <f t="shared" si="18"/>
        <v>0</v>
      </c>
      <c r="P61" s="53">
        <f t="shared" si="18"/>
        <v>0</v>
      </c>
    </row>
    <row r="62" spans="1:16" ht="14.25" customHeight="1">
      <c r="A62" s="252"/>
      <c r="B62" s="52" t="s">
        <v>47</v>
      </c>
      <c r="C62" s="53">
        <f aca="true" t="shared" si="19" ref="C62:P62">C58+C54</f>
        <v>227811</v>
      </c>
      <c r="D62" s="53">
        <f t="shared" si="19"/>
        <v>0</v>
      </c>
      <c r="E62" s="53">
        <f t="shared" si="19"/>
        <v>587</v>
      </c>
      <c r="F62" s="53">
        <f t="shared" si="19"/>
        <v>1278</v>
      </c>
      <c r="G62" s="53">
        <f t="shared" si="19"/>
        <v>12027</v>
      </c>
      <c r="H62" s="53">
        <f t="shared" si="19"/>
        <v>10288</v>
      </c>
      <c r="I62" s="53">
        <f t="shared" si="19"/>
        <v>10233</v>
      </c>
      <c r="J62" s="53">
        <f t="shared" si="19"/>
        <v>19833</v>
      </c>
      <c r="K62" s="53">
        <f t="shared" si="19"/>
        <v>26865</v>
      </c>
      <c r="L62" s="53">
        <f t="shared" si="19"/>
        <v>42542</v>
      </c>
      <c r="M62" s="53">
        <f t="shared" si="19"/>
        <v>54065</v>
      </c>
      <c r="N62" s="53">
        <f t="shared" si="19"/>
        <v>50093</v>
      </c>
      <c r="O62" s="53">
        <f t="shared" si="19"/>
        <v>0</v>
      </c>
      <c r="P62" s="53">
        <f t="shared" si="19"/>
        <v>0</v>
      </c>
    </row>
    <row r="64" spans="1:2" ht="12.75">
      <c r="A64" s="48">
        <v>2007</v>
      </c>
      <c r="B64" s="39" t="s">
        <v>73</v>
      </c>
    </row>
    <row r="65" spans="1:16" s="33" customFormat="1" ht="37.5" customHeight="1">
      <c r="A65" s="49" t="s">
        <v>1</v>
      </c>
      <c r="B65" s="40" t="s">
        <v>44</v>
      </c>
      <c r="C65" s="3" t="s">
        <v>37</v>
      </c>
      <c r="D65" s="16" t="s">
        <v>50</v>
      </c>
      <c r="E65" s="3">
        <v>2</v>
      </c>
      <c r="F65" s="3">
        <v>3</v>
      </c>
      <c r="G65" s="3">
        <v>4</v>
      </c>
      <c r="H65" s="3">
        <v>5</v>
      </c>
      <c r="I65" s="3">
        <v>13</v>
      </c>
      <c r="J65" s="3">
        <v>6</v>
      </c>
      <c r="K65" s="3">
        <v>7</v>
      </c>
      <c r="L65" s="3">
        <v>8</v>
      </c>
      <c r="M65" s="3">
        <v>9</v>
      </c>
      <c r="N65" s="16" t="s">
        <v>51</v>
      </c>
      <c r="O65" s="3">
        <v>11</v>
      </c>
      <c r="P65" s="3">
        <v>12</v>
      </c>
    </row>
    <row r="66" spans="1:16" s="33" customFormat="1" ht="14.25" customHeight="1">
      <c r="A66" s="253" t="s">
        <v>52</v>
      </c>
      <c r="B66" s="41" t="s">
        <v>38</v>
      </c>
      <c r="C66" s="35">
        <v>194694</v>
      </c>
      <c r="D66" s="35">
        <v>932</v>
      </c>
      <c r="E66" s="35">
        <v>783</v>
      </c>
      <c r="F66" s="35">
        <v>993</v>
      </c>
      <c r="G66" s="35">
        <v>10347</v>
      </c>
      <c r="H66" s="35">
        <v>3926</v>
      </c>
      <c r="I66" s="35">
        <v>3196</v>
      </c>
      <c r="J66" s="35">
        <v>9200</v>
      </c>
      <c r="K66" s="35">
        <v>16110</v>
      </c>
      <c r="L66" s="35">
        <v>40610</v>
      </c>
      <c r="M66" s="35">
        <v>59817</v>
      </c>
      <c r="N66" s="35">
        <v>47233</v>
      </c>
      <c r="O66" s="35">
        <v>1114</v>
      </c>
      <c r="P66" s="35">
        <v>433</v>
      </c>
    </row>
    <row r="67" spans="1:16" s="33" customFormat="1" ht="14.25" customHeight="1">
      <c r="A67" s="253"/>
      <c r="B67" s="41" t="s">
        <v>45</v>
      </c>
      <c r="C67" s="35">
        <v>1124</v>
      </c>
      <c r="D67" s="35">
        <v>9</v>
      </c>
      <c r="E67" s="35">
        <v>9</v>
      </c>
      <c r="F67" s="35">
        <v>12</v>
      </c>
      <c r="G67" s="35">
        <v>28</v>
      </c>
      <c r="H67" s="35">
        <v>63</v>
      </c>
      <c r="I67" s="35">
        <v>25</v>
      </c>
      <c r="J67" s="35">
        <v>90</v>
      </c>
      <c r="K67" s="35">
        <v>109</v>
      </c>
      <c r="L67" s="35">
        <v>431</v>
      </c>
      <c r="M67" s="35">
        <v>187</v>
      </c>
      <c r="N67" s="35">
        <v>141</v>
      </c>
      <c r="O67" s="35">
        <v>19</v>
      </c>
      <c r="P67" s="35">
        <v>1</v>
      </c>
    </row>
    <row r="68" spans="1:16" s="33" customFormat="1" ht="14.25" customHeight="1">
      <c r="A68" s="253"/>
      <c r="B68" s="41" t="s">
        <v>46</v>
      </c>
      <c r="C68" s="35">
        <v>83322</v>
      </c>
      <c r="D68" s="35">
        <v>432</v>
      </c>
      <c r="E68" s="35">
        <v>358</v>
      </c>
      <c r="F68" s="35">
        <v>395</v>
      </c>
      <c r="G68" s="35">
        <v>4721</v>
      </c>
      <c r="H68" s="35">
        <v>1377</v>
      </c>
      <c r="I68" s="35">
        <v>1160</v>
      </c>
      <c r="J68" s="35">
        <v>3025</v>
      </c>
      <c r="K68" s="35">
        <v>6034</v>
      </c>
      <c r="L68" s="35">
        <v>17184</v>
      </c>
      <c r="M68" s="35">
        <v>26561</v>
      </c>
      <c r="N68" s="35">
        <v>21465</v>
      </c>
      <c r="O68" s="35">
        <v>410</v>
      </c>
      <c r="P68" s="35">
        <v>200</v>
      </c>
    </row>
    <row r="69" spans="1:16" s="33" customFormat="1" ht="14.25" customHeight="1">
      <c r="A69" s="253"/>
      <c r="B69" s="41" t="s">
        <v>47</v>
      </c>
      <c r="C69" s="35">
        <v>110248</v>
      </c>
      <c r="D69" s="35">
        <v>491</v>
      </c>
      <c r="E69" s="35">
        <v>416</v>
      </c>
      <c r="F69" s="35">
        <v>586</v>
      </c>
      <c r="G69" s="35">
        <v>5598</v>
      </c>
      <c r="H69" s="35">
        <v>2486</v>
      </c>
      <c r="I69" s="35">
        <v>2011</v>
      </c>
      <c r="J69" s="35">
        <v>6085</v>
      </c>
      <c r="K69" s="35">
        <v>9967</v>
      </c>
      <c r="L69" s="35">
        <v>22995</v>
      </c>
      <c r="M69" s="35">
        <v>33069</v>
      </c>
      <c r="N69" s="35">
        <v>25627</v>
      </c>
      <c r="O69" s="35">
        <v>685</v>
      </c>
      <c r="P69" s="35">
        <v>232</v>
      </c>
    </row>
    <row r="70" spans="1:16" s="33" customFormat="1" ht="14.25" customHeight="1">
      <c r="A70" s="253" t="s">
        <v>6</v>
      </c>
      <c r="B70" s="41" t="s">
        <v>38</v>
      </c>
      <c r="C70" s="35">
        <v>51382</v>
      </c>
      <c r="D70" s="35">
        <v>438</v>
      </c>
      <c r="E70" s="35">
        <v>212</v>
      </c>
      <c r="F70" s="35">
        <v>385</v>
      </c>
      <c r="G70" s="35">
        <v>3282</v>
      </c>
      <c r="H70" s="35">
        <v>1712</v>
      </c>
      <c r="I70" s="35">
        <v>1001</v>
      </c>
      <c r="J70" s="35">
        <v>1720</v>
      </c>
      <c r="K70" s="35">
        <v>4908</v>
      </c>
      <c r="L70" s="35">
        <v>8999</v>
      </c>
      <c r="M70" s="35">
        <v>15383</v>
      </c>
      <c r="N70" s="35">
        <v>12385</v>
      </c>
      <c r="O70" s="35">
        <v>822</v>
      </c>
      <c r="P70" s="35">
        <v>135</v>
      </c>
    </row>
    <row r="71" spans="1:16" s="33" customFormat="1" ht="14.25" customHeight="1">
      <c r="A71" s="253"/>
      <c r="B71" s="41" t="s">
        <v>45</v>
      </c>
      <c r="C71" s="35">
        <v>221</v>
      </c>
      <c r="D71" s="35">
        <v>9</v>
      </c>
      <c r="E71" s="35">
        <v>4</v>
      </c>
      <c r="F71" s="35">
        <v>3</v>
      </c>
      <c r="G71" s="35">
        <v>9</v>
      </c>
      <c r="H71" s="35">
        <v>14</v>
      </c>
      <c r="I71" s="35">
        <v>11</v>
      </c>
      <c r="J71" s="35">
        <v>18</v>
      </c>
      <c r="K71" s="35">
        <v>34</v>
      </c>
      <c r="L71" s="35">
        <v>62</v>
      </c>
      <c r="M71" s="35">
        <v>20</v>
      </c>
      <c r="N71" s="35">
        <v>29</v>
      </c>
      <c r="O71" s="35">
        <v>8</v>
      </c>
      <c r="P71" s="35">
        <v>0</v>
      </c>
    </row>
    <row r="72" spans="1:16" s="33" customFormat="1" ht="14.25" customHeight="1">
      <c r="A72" s="253"/>
      <c r="B72" s="41" t="s">
        <v>46</v>
      </c>
      <c r="C72" s="35">
        <v>21266</v>
      </c>
      <c r="D72" s="35">
        <v>197</v>
      </c>
      <c r="E72" s="35">
        <v>90</v>
      </c>
      <c r="F72" s="35">
        <v>140</v>
      </c>
      <c r="G72" s="35">
        <v>1384</v>
      </c>
      <c r="H72" s="35">
        <v>572</v>
      </c>
      <c r="I72" s="35">
        <v>347</v>
      </c>
      <c r="J72" s="35">
        <v>512</v>
      </c>
      <c r="K72" s="35">
        <v>1892</v>
      </c>
      <c r="L72" s="35">
        <v>3644</v>
      </c>
      <c r="M72" s="35">
        <v>6516</v>
      </c>
      <c r="N72" s="35">
        <v>5587</v>
      </c>
      <c r="O72" s="35">
        <v>325</v>
      </c>
      <c r="P72" s="35">
        <v>60</v>
      </c>
    </row>
    <row r="73" spans="1:16" s="33" customFormat="1" ht="14.25" customHeight="1">
      <c r="A73" s="253"/>
      <c r="B73" s="41" t="s">
        <v>47</v>
      </c>
      <c r="C73" s="35">
        <v>29895</v>
      </c>
      <c r="D73" s="35">
        <v>232</v>
      </c>
      <c r="E73" s="35">
        <v>118</v>
      </c>
      <c r="F73" s="35">
        <v>242</v>
      </c>
      <c r="G73" s="35">
        <v>1889</v>
      </c>
      <c r="H73" s="35">
        <v>1126</v>
      </c>
      <c r="I73" s="35">
        <v>643</v>
      </c>
      <c r="J73" s="35">
        <v>1190</v>
      </c>
      <c r="K73" s="35">
        <v>2982</v>
      </c>
      <c r="L73" s="35">
        <v>5293</v>
      </c>
      <c r="M73" s="35">
        <v>8847</v>
      </c>
      <c r="N73" s="35">
        <v>6769</v>
      </c>
      <c r="O73" s="35">
        <v>489</v>
      </c>
      <c r="P73" s="35">
        <v>75</v>
      </c>
    </row>
    <row r="74" spans="1:16" s="33" customFormat="1" ht="14.25" customHeight="1">
      <c r="A74" s="253" t="s">
        <v>53</v>
      </c>
      <c r="B74" s="41" t="s">
        <v>38</v>
      </c>
      <c r="C74" s="35">
        <v>41344</v>
      </c>
      <c r="D74" s="35">
        <v>1147</v>
      </c>
      <c r="E74" s="35">
        <v>212</v>
      </c>
      <c r="F74" s="35">
        <v>400</v>
      </c>
      <c r="G74" s="35">
        <v>2448</v>
      </c>
      <c r="H74" s="35">
        <v>1998</v>
      </c>
      <c r="I74" s="35">
        <v>1631</v>
      </c>
      <c r="J74" s="35">
        <v>2073</v>
      </c>
      <c r="K74" s="35">
        <v>5628</v>
      </c>
      <c r="L74" s="35">
        <v>7759</v>
      </c>
      <c r="M74" s="35">
        <v>8689</v>
      </c>
      <c r="N74" s="35">
        <v>8302</v>
      </c>
      <c r="O74" s="35">
        <v>928</v>
      </c>
      <c r="P74" s="35">
        <v>129</v>
      </c>
    </row>
    <row r="75" spans="1:16" s="33" customFormat="1" ht="14.25" customHeight="1">
      <c r="A75" s="253"/>
      <c r="B75" s="41" t="s">
        <v>45</v>
      </c>
      <c r="C75" s="35">
        <v>221</v>
      </c>
      <c r="D75" s="35">
        <v>9</v>
      </c>
      <c r="E75" s="35">
        <v>4</v>
      </c>
      <c r="F75" s="35">
        <v>4</v>
      </c>
      <c r="G75" s="35">
        <v>5</v>
      </c>
      <c r="H75" s="35">
        <v>19</v>
      </c>
      <c r="I75" s="35">
        <v>9</v>
      </c>
      <c r="J75" s="35">
        <v>31</v>
      </c>
      <c r="K75" s="35">
        <v>33</v>
      </c>
      <c r="L75" s="35">
        <v>57</v>
      </c>
      <c r="M75" s="35">
        <v>19</v>
      </c>
      <c r="N75" s="35">
        <v>23</v>
      </c>
      <c r="O75" s="35">
        <v>6</v>
      </c>
      <c r="P75" s="35">
        <v>2</v>
      </c>
    </row>
    <row r="76" spans="1:16" s="33" customFormat="1" ht="14.25" customHeight="1">
      <c r="A76" s="253"/>
      <c r="B76" s="41" t="s">
        <v>46</v>
      </c>
      <c r="C76" s="35">
        <v>16102</v>
      </c>
      <c r="D76" s="35">
        <v>527</v>
      </c>
      <c r="E76" s="35">
        <v>97</v>
      </c>
      <c r="F76" s="35">
        <v>156</v>
      </c>
      <c r="G76" s="35">
        <v>942</v>
      </c>
      <c r="H76" s="35">
        <v>654</v>
      </c>
      <c r="I76" s="35">
        <v>585</v>
      </c>
      <c r="J76" s="35">
        <v>574</v>
      </c>
      <c r="K76" s="35">
        <v>1941</v>
      </c>
      <c r="L76" s="35">
        <v>3089</v>
      </c>
      <c r="M76" s="35">
        <v>3551</v>
      </c>
      <c r="N76" s="35">
        <v>3557</v>
      </c>
      <c r="O76" s="35">
        <v>376</v>
      </c>
      <c r="P76" s="35">
        <v>53</v>
      </c>
    </row>
    <row r="77" spans="1:16" s="33" customFormat="1" ht="14.25" customHeight="1">
      <c r="A77" s="253"/>
      <c r="B77" s="41" t="s">
        <v>47</v>
      </c>
      <c r="C77" s="35">
        <v>25021</v>
      </c>
      <c r="D77" s="35">
        <v>611</v>
      </c>
      <c r="E77" s="35">
        <v>111</v>
      </c>
      <c r="F77" s="35">
        <v>240</v>
      </c>
      <c r="G77" s="35">
        <v>1501</v>
      </c>
      <c r="H77" s="35">
        <v>1325</v>
      </c>
      <c r="I77" s="35">
        <v>1037</v>
      </c>
      <c r="J77" s="35">
        <v>1468</v>
      </c>
      <c r="K77" s="35">
        <v>3654</v>
      </c>
      <c r="L77" s="35">
        <v>4613</v>
      </c>
      <c r="M77" s="35">
        <v>5119</v>
      </c>
      <c r="N77" s="35">
        <v>4722</v>
      </c>
      <c r="O77" s="35">
        <v>546</v>
      </c>
      <c r="P77" s="35">
        <v>74</v>
      </c>
    </row>
    <row r="78" spans="1:16" s="33" customFormat="1" ht="14.25" customHeight="1">
      <c r="A78" s="253" t="s">
        <v>54</v>
      </c>
      <c r="B78" s="41" t="s">
        <v>38</v>
      </c>
      <c r="C78" s="35">
        <v>11811</v>
      </c>
      <c r="D78" s="35">
        <v>646</v>
      </c>
      <c r="E78" s="35">
        <v>44</v>
      </c>
      <c r="F78" s="35">
        <v>135</v>
      </c>
      <c r="G78" s="35">
        <v>556</v>
      </c>
      <c r="H78" s="35">
        <v>1100</v>
      </c>
      <c r="I78" s="35">
        <v>922</v>
      </c>
      <c r="J78" s="35">
        <v>1232</v>
      </c>
      <c r="K78" s="35">
        <v>2240</v>
      </c>
      <c r="L78" s="35">
        <v>1869</v>
      </c>
      <c r="M78" s="35">
        <v>1412</v>
      </c>
      <c r="N78" s="35">
        <v>1373</v>
      </c>
      <c r="O78" s="35">
        <v>247</v>
      </c>
      <c r="P78" s="35">
        <v>35</v>
      </c>
    </row>
    <row r="79" spans="1:16" s="33" customFormat="1" ht="14.25" customHeight="1">
      <c r="A79" s="253"/>
      <c r="B79" s="41" t="s">
        <v>45</v>
      </c>
      <c r="C79" s="35">
        <v>62</v>
      </c>
      <c r="D79" s="35">
        <v>3</v>
      </c>
      <c r="E79" s="35">
        <v>0</v>
      </c>
      <c r="F79" s="35">
        <v>0</v>
      </c>
      <c r="G79" s="35">
        <v>3</v>
      </c>
      <c r="H79" s="35">
        <v>7</v>
      </c>
      <c r="I79" s="35">
        <v>3</v>
      </c>
      <c r="J79" s="35">
        <v>6</v>
      </c>
      <c r="K79" s="35">
        <v>9</v>
      </c>
      <c r="L79" s="35">
        <v>18</v>
      </c>
      <c r="M79" s="35">
        <v>4</v>
      </c>
      <c r="N79" s="35">
        <v>5</v>
      </c>
      <c r="O79" s="35">
        <v>4</v>
      </c>
      <c r="P79" s="35">
        <v>0</v>
      </c>
    </row>
    <row r="80" spans="1:16" s="33" customFormat="1" ht="14.25" customHeight="1">
      <c r="A80" s="253"/>
      <c r="B80" s="41" t="s">
        <v>46</v>
      </c>
      <c r="C80" s="35">
        <v>4144</v>
      </c>
      <c r="D80" s="35">
        <v>292</v>
      </c>
      <c r="E80" s="35">
        <v>23</v>
      </c>
      <c r="F80" s="35">
        <v>56</v>
      </c>
      <c r="G80" s="35">
        <v>193</v>
      </c>
      <c r="H80" s="35">
        <v>347</v>
      </c>
      <c r="I80" s="35">
        <v>310</v>
      </c>
      <c r="J80" s="35">
        <v>307</v>
      </c>
      <c r="K80" s="35">
        <v>744</v>
      </c>
      <c r="L80" s="35">
        <v>699</v>
      </c>
      <c r="M80" s="35">
        <v>536</v>
      </c>
      <c r="N80" s="35">
        <v>527</v>
      </c>
      <c r="O80" s="35">
        <v>97</v>
      </c>
      <c r="P80" s="35">
        <v>13</v>
      </c>
    </row>
    <row r="81" spans="1:16" s="33" customFormat="1" ht="14.25" customHeight="1">
      <c r="A81" s="253"/>
      <c r="B81" s="41" t="s">
        <v>47</v>
      </c>
      <c r="C81" s="35">
        <v>7605</v>
      </c>
      <c r="D81" s="35">
        <v>351</v>
      </c>
      <c r="E81" s="35">
        <v>21</v>
      </c>
      <c r="F81" s="35">
        <v>79</v>
      </c>
      <c r="G81" s="35">
        <v>360</v>
      </c>
      <c r="H81" s="35">
        <v>746</v>
      </c>
      <c r="I81" s="35">
        <v>609</v>
      </c>
      <c r="J81" s="35">
        <v>919</v>
      </c>
      <c r="K81" s="35">
        <v>1487</v>
      </c>
      <c r="L81" s="35">
        <v>1152</v>
      </c>
      <c r="M81" s="35">
        <v>872</v>
      </c>
      <c r="N81" s="35">
        <v>841</v>
      </c>
      <c r="O81" s="35">
        <v>146</v>
      </c>
      <c r="P81" s="35">
        <v>22</v>
      </c>
    </row>
    <row r="82" spans="1:16" s="33" customFormat="1" ht="14.25" customHeight="1">
      <c r="A82" s="253" t="s">
        <v>9</v>
      </c>
      <c r="B82" s="41" t="s">
        <v>38</v>
      </c>
      <c r="C82" s="35">
        <v>5475</v>
      </c>
      <c r="D82" s="35">
        <v>331</v>
      </c>
      <c r="E82" s="35">
        <v>7</v>
      </c>
      <c r="F82" s="35">
        <v>54</v>
      </c>
      <c r="G82" s="35">
        <v>246</v>
      </c>
      <c r="H82" s="35">
        <v>599</v>
      </c>
      <c r="I82" s="35">
        <v>513</v>
      </c>
      <c r="J82" s="35">
        <v>782</v>
      </c>
      <c r="K82" s="35">
        <v>1127</v>
      </c>
      <c r="L82" s="35">
        <v>713</v>
      </c>
      <c r="M82" s="35">
        <v>480</v>
      </c>
      <c r="N82" s="35">
        <v>460</v>
      </c>
      <c r="O82" s="35">
        <v>121</v>
      </c>
      <c r="P82" s="35">
        <v>42</v>
      </c>
    </row>
    <row r="83" spans="1:16" s="33" customFormat="1" ht="14.25" customHeight="1">
      <c r="A83" s="253"/>
      <c r="B83" s="41" t="s">
        <v>45</v>
      </c>
      <c r="C83" s="35">
        <v>41</v>
      </c>
      <c r="D83" s="35">
        <v>2</v>
      </c>
      <c r="E83" s="35">
        <v>0</v>
      </c>
      <c r="F83" s="35">
        <v>1</v>
      </c>
      <c r="G83" s="35">
        <v>0</v>
      </c>
      <c r="H83" s="35">
        <v>5</v>
      </c>
      <c r="I83" s="35">
        <v>3</v>
      </c>
      <c r="J83" s="35">
        <v>7</v>
      </c>
      <c r="K83" s="35">
        <v>9</v>
      </c>
      <c r="L83" s="35">
        <v>6</v>
      </c>
      <c r="M83" s="35">
        <v>1</v>
      </c>
      <c r="N83" s="35">
        <v>5</v>
      </c>
      <c r="O83" s="35">
        <v>1</v>
      </c>
      <c r="P83" s="35">
        <v>1</v>
      </c>
    </row>
    <row r="84" spans="1:16" s="33" customFormat="1" ht="14.25" customHeight="1">
      <c r="A84" s="253"/>
      <c r="B84" s="41" t="s">
        <v>46</v>
      </c>
      <c r="C84" s="35">
        <v>1784</v>
      </c>
      <c r="D84" s="35">
        <v>137</v>
      </c>
      <c r="E84" s="35">
        <v>3</v>
      </c>
      <c r="F84" s="35">
        <v>26</v>
      </c>
      <c r="G84" s="35">
        <v>97</v>
      </c>
      <c r="H84" s="35">
        <v>177</v>
      </c>
      <c r="I84" s="35">
        <v>144</v>
      </c>
      <c r="J84" s="35">
        <v>173</v>
      </c>
      <c r="K84" s="35">
        <v>351</v>
      </c>
      <c r="L84" s="35">
        <v>261</v>
      </c>
      <c r="M84" s="35">
        <v>180</v>
      </c>
      <c r="N84" s="35">
        <v>180</v>
      </c>
      <c r="O84" s="35">
        <v>42</v>
      </c>
      <c r="P84" s="35">
        <v>13</v>
      </c>
    </row>
    <row r="85" spans="1:16" s="33" customFormat="1" ht="14.25" customHeight="1">
      <c r="A85" s="253"/>
      <c r="B85" s="41" t="s">
        <v>47</v>
      </c>
      <c r="C85" s="35">
        <v>3650</v>
      </c>
      <c r="D85" s="35">
        <v>192</v>
      </c>
      <c r="E85" s="35">
        <v>4</v>
      </c>
      <c r="F85" s="35">
        <v>27</v>
      </c>
      <c r="G85" s="35">
        <v>149</v>
      </c>
      <c r="H85" s="35">
        <v>417</v>
      </c>
      <c r="I85" s="35">
        <v>366</v>
      </c>
      <c r="J85" s="35">
        <v>602</v>
      </c>
      <c r="K85" s="35">
        <v>767</v>
      </c>
      <c r="L85" s="35">
        <v>446</v>
      </c>
      <c r="M85" s="35">
        <v>299</v>
      </c>
      <c r="N85" s="35">
        <v>275</v>
      </c>
      <c r="O85" s="35">
        <v>78</v>
      </c>
      <c r="P85" s="35">
        <v>28</v>
      </c>
    </row>
    <row r="86" spans="1:16" s="33" customFormat="1" ht="14.25" customHeight="1">
      <c r="A86" s="254" t="s">
        <v>55</v>
      </c>
      <c r="B86" s="42" t="s">
        <v>38</v>
      </c>
      <c r="C86" s="36">
        <v>304706</v>
      </c>
      <c r="D86" s="36">
        <v>3494</v>
      </c>
      <c r="E86" s="36">
        <v>1258</v>
      </c>
      <c r="F86" s="36">
        <v>1967</v>
      </c>
      <c r="G86" s="36">
        <v>16879</v>
      </c>
      <c r="H86" s="36">
        <v>9335</v>
      </c>
      <c r="I86" s="36">
        <v>7263</v>
      </c>
      <c r="J86" s="36">
        <v>15007</v>
      </c>
      <c r="K86" s="36">
        <v>30013</v>
      </c>
      <c r="L86" s="36">
        <v>59950</v>
      </c>
      <c r="M86" s="36">
        <v>85781</v>
      </c>
      <c r="N86" s="36">
        <v>69753</v>
      </c>
      <c r="O86" s="36">
        <v>3232</v>
      </c>
      <c r="P86" s="36">
        <v>774</v>
      </c>
    </row>
    <row r="87" spans="1:16" s="33" customFormat="1" ht="14.25" customHeight="1">
      <c r="A87" s="254"/>
      <c r="B87" s="42" t="s">
        <v>45</v>
      </c>
      <c r="C87" s="36">
        <v>1669</v>
      </c>
      <c r="D87" s="36">
        <v>32</v>
      </c>
      <c r="E87" s="36">
        <v>17</v>
      </c>
      <c r="F87" s="36">
        <v>20</v>
      </c>
      <c r="G87" s="36">
        <v>45</v>
      </c>
      <c r="H87" s="36">
        <v>108</v>
      </c>
      <c r="I87" s="36">
        <v>51</v>
      </c>
      <c r="J87" s="36">
        <v>152</v>
      </c>
      <c r="K87" s="36">
        <v>194</v>
      </c>
      <c r="L87" s="36">
        <v>574</v>
      </c>
      <c r="M87" s="36">
        <v>231</v>
      </c>
      <c r="N87" s="36">
        <v>203</v>
      </c>
      <c r="O87" s="36">
        <v>38</v>
      </c>
      <c r="P87" s="36">
        <v>4</v>
      </c>
    </row>
    <row r="88" spans="1:16" s="33" customFormat="1" ht="14.25" customHeight="1">
      <c r="A88" s="254"/>
      <c r="B88" s="42" t="s">
        <v>46</v>
      </c>
      <c r="C88" s="36">
        <v>126618</v>
      </c>
      <c r="D88" s="36">
        <v>1585</v>
      </c>
      <c r="E88" s="36">
        <v>571</v>
      </c>
      <c r="F88" s="36">
        <v>773</v>
      </c>
      <c r="G88" s="36">
        <v>7337</v>
      </c>
      <c r="H88" s="36">
        <v>3127</v>
      </c>
      <c r="I88" s="36">
        <v>2546</v>
      </c>
      <c r="J88" s="36">
        <v>4591</v>
      </c>
      <c r="K88" s="36">
        <v>10962</v>
      </c>
      <c r="L88" s="36">
        <v>24877</v>
      </c>
      <c r="M88" s="36">
        <v>37344</v>
      </c>
      <c r="N88" s="36">
        <v>31316</v>
      </c>
      <c r="O88" s="36">
        <v>1250</v>
      </c>
      <c r="P88" s="36">
        <v>339</v>
      </c>
    </row>
    <row r="89" spans="1:16" s="33" customFormat="1" ht="14.25" customHeight="1">
      <c r="A89" s="254"/>
      <c r="B89" s="42" t="s">
        <v>47</v>
      </c>
      <c r="C89" s="36">
        <v>176419</v>
      </c>
      <c r="D89" s="36">
        <v>1877</v>
      </c>
      <c r="E89" s="36">
        <v>670</v>
      </c>
      <c r="F89" s="36">
        <v>1174</v>
      </c>
      <c r="G89" s="36">
        <v>9497</v>
      </c>
      <c r="H89" s="36">
        <v>6100</v>
      </c>
      <c r="I89" s="36">
        <v>4666</v>
      </c>
      <c r="J89" s="36">
        <v>10264</v>
      </c>
      <c r="K89" s="36">
        <v>18857</v>
      </c>
      <c r="L89" s="36">
        <v>34499</v>
      </c>
      <c r="M89" s="36">
        <v>48206</v>
      </c>
      <c r="N89" s="36">
        <v>38234</v>
      </c>
      <c r="O89" s="36">
        <v>1944</v>
      </c>
      <c r="P89" s="36">
        <v>431</v>
      </c>
    </row>
    <row r="90" spans="1:16" s="33" customFormat="1" ht="14.25" customHeight="1">
      <c r="A90" s="253" t="s">
        <v>56</v>
      </c>
      <c r="B90" s="41" t="s">
        <v>38</v>
      </c>
      <c r="C90" s="35">
        <v>4227</v>
      </c>
      <c r="D90" s="35">
        <v>121</v>
      </c>
      <c r="E90" s="35">
        <v>0</v>
      </c>
      <c r="F90" s="35">
        <v>75</v>
      </c>
      <c r="G90" s="35">
        <v>148</v>
      </c>
      <c r="H90" s="35">
        <v>413</v>
      </c>
      <c r="I90" s="35">
        <v>368</v>
      </c>
      <c r="J90" s="35">
        <v>604</v>
      </c>
      <c r="K90" s="35">
        <v>625</v>
      </c>
      <c r="L90" s="35">
        <v>542</v>
      </c>
      <c r="M90" s="35">
        <v>370</v>
      </c>
      <c r="N90" s="35">
        <v>830</v>
      </c>
      <c r="O90" s="35">
        <v>64</v>
      </c>
      <c r="P90" s="35">
        <v>67</v>
      </c>
    </row>
    <row r="91" spans="1:16" s="33" customFormat="1" ht="14.25" customHeight="1">
      <c r="A91" s="253"/>
      <c r="B91" s="41" t="s">
        <v>45</v>
      </c>
      <c r="C91" s="35">
        <v>53</v>
      </c>
      <c r="D91" s="35">
        <v>1</v>
      </c>
      <c r="E91" s="35">
        <v>0</v>
      </c>
      <c r="F91" s="35">
        <v>0</v>
      </c>
      <c r="G91" s="35">
        <v>1</v>
      </c>
      <c r="H91" s="35">
        <v>8</v>
      </c>
      <c r="I91" s="35">
        <v>5</v>
      </c>
      <c r="J91" s="35">
        <v>9</v>
      </c>
      <c r="K91" s="35">
        <v>6</v>
      </c>
      <c r="L91" s="35">
        <v>7</v>
      </c>
      <c r="M91" s="35">
        <v>4</v>
      </c>
      <c r="N91" s="35">
        <v>10</v>
      </c>
      <c r="O91" s="35">
        <v>2</v>
      </c>
      <c r="P91" s="35">
        <v>0</v>
      </c>
    </row>
    <row r="92" spans="1:16" s="33" customFormat="1" ht="14.25" customHeight="1">
      <c r="A92" s="253"/>
      <c r="B92" s="41" t="s">
        <v>46</v>
      </c>
      <c r="C92" s="35">
        <v>1360</v>
      </c>
      <c r="D92" s="35">
        <v>54</v>
      </c>
      <c r="E92" s="35">
        <v>0</v>
      </c>
      <c r="F92" s="35">
        <v>29</v>
      </c>
      <c r="G92" s="35">
        <v>51</v>
      </c>
      <c r="H92" s="35">
        <v>128</v>
      </c>
      <c r="I92" s="35">
        <v>107</v>
      </c>
      <c r="J92" s="35">
        <v>163</v>
      </c>
      <c r="K92" s="35">
        <v>182</v>
      </c>
      <c r="L92" s="35">
        <v>181</v>
      </c>
      <c r="M92" s="35">
        <v>128</v>
      </c>
      <c r="N92" s="35">
        <v>293</v>
      </c>
      <c r="O92" s="35">
        <v>23</v>
      </c>
      <c r="P92" s="35">
        <v>21</v>
      </c>
    </row>
    <row r="93" spans="1:16" s="33" customFormat="1" ht="14.25" customHeight="1">
      <c r="A93" s="253"/>
      <c r="B93" s="41" t="s">
        <v>47</v>
      </c>
      <c r="C93" s="35">
        <v>2814</v>
      </c>
      <c r="D93" s="35">
        <v>66</v>
      </c>
      <c r="E93" s="35">
        <v>0</v>
      </c>
      <c r="F93" s="35">
        <v>46</v>
      </c>
      <c r="G93" s="35">
        <v>96</v>
      </c>
      <c r="H93" s="35">
        <v>277</v>
      </c>
      <c r="I93" s="35">
        <v>256</v>
      </c>
      <c r="J93" s="35">
        <v>432</v>
      </c>
      <c r="K93" s="35">
        <v>437</v>
      </c>
      <c r="L93" s="35">
        <v>354</v>
      </c>
      <c r="M93" s="35">
        <v>238</v>
      </c>
      <c r="N93" s="35">
        <v>527</v>
      </c>
      <c r="O93" s="35">
        <v>39</v>
      </c>
      <c r="P93" s="35">
        <v>46</v>
      </c>
    </row>
    <row r="94" spans="1:16" s="33" customFormat="1" ht="14.25" customHeight="1">
      <c r="A94" s="253" t="s">
        <v>12</v>
      </c>
      <c r="B94" s="41" t="s">
        <v>38</v>
      </c>
      <c r="C94" s="35">
        <v>761</v>
      </c>
      <c r="D94" s="35">
        <v>6</v>
      </c>
      <c r="E94" s="35">
        <v>0</v>
      </c>
      <c r="F94" s="35">
        <v>3</v>
      </c>
      <c r="G94" s="35">
        <v>8</v>
      </c>
      <c r="H94" s="35">
        <v>47</v>
      </c>
      <c r="I94" s="35">
        <v>53</v>
      </c>
      <c r="J94" s="35">
        <v>111</v>
      </c>
      <c r="K94" s="35">
        <v>65</v>
      </c>
      <c r="L94" s="35">
        <v>89</v>
      </c>
      <c r="M94" s="35">
        <v>126</v>
      </c>
      <c r="N94" s="35">
        <v>244</v>
      </c>
      <c r="O94" s="35">
        <v>2</v>
      </c>
      <c r="P94" s="35">
        <v>7</v>
      </c>
    </row>
    <row r="95" spans="1:16" s="33" customFormat="1" ht="14.25" customHeight="1">
      <c r="A95" s="253"/>
      <c r="B95" s="41" t="s">
        <v>45</v>
      </c>
      <c r="C95" s="35">
        <v>8</v>
      </c>
      <c r="D95" s="35">
        <v>0</v>
      </c>
      <c r="E95" s="35">
        <v>0</v>
      </c>
      <c r="F95" s="35">
        <v>0</v>
      </c>
      <c r="G95" s="35">
        <v>0</v>
      </c>
      <c r="H95" s="35">
        <v>2</v>
      </c>
      <c r="I95" s="35">
        <v>0</v>
      </c>
      <c r="J95" s="35">
        <v>0</v>
      </c>
      <c r="K95" s="35">
        <v>1</v>
      </c>
      <c r="L95" s="35">
        <v>0</v>
      </c>
      <c r="M95" s="35">
        <v>1</v>
      </c>
      <c r="N95" s="35">
        <v>3</v>
      </c>
      <c r="O95" s="35">
        <v>0</v>
      </c>
      <c r="P95" s="35">
        <v>1</v>
      </c>
    </row>
    <row r="96" spans="1:16" s="33" customFormat="1" ht="14.25" customHeight="1">
      <c r="A96" s="253"/>
      <c r="B96" s="41" t="s">
        <v>46</v>
      </c>
      <c r="C96" s="35">
        <v>236</v>
      </c>
      <c r="D96" s="35">
        <v>2</v>
      </c>
      <c r="E96" s="35">
        <v>0</v>
      </c>
      <c r="F96" s="35">
        <v>1</v>
      </c>
      <c r="G96" s="35">
        <v>0</v>
      </c>
      <c r="H96" s="35">
        <v>14</v>
      </c>
      <c r="I96" s="35">
        <v>18</v>
      </c>
      <c r="J96" s="35">
        <v>27</v>
      </c>
      <c r="K96" s="35">
        <v>17</v>
      </c>
      <c r="L96" s="35">
        <v>27</v>
      </c>
      <c r="M96" s="35">
        <v>45</v>
      </c>
      <c r="N96" s="35">
        <v>83</v>
      </c>
      <c r="O96" s="35">
        <v>0</v>
      </c>
      <c r="P96" s="35">
        <v>2</v>
      </c>
    </row>
    <row r="97" spans="1:16" s="33" customFormat="1" ht="14.25" customHeight="1">
      <c r="A97" s="253"/>
      <c r="B97" s="41" t="s">
        <v>47</v>
      </c>
      <c r="C97" s="35">
        <v>517</v>
      </c>
      <c r="D97" s="35">
        <v>4</v>
      </c>
      <c r="E97" s="35">
        <v>0</v>
      </c>
      <c r="F97" s="35">
        <v>2</v>
      </c>
      <c r="G97" s="35">
        <v>8</v>
      </c>
      <c r="H97" s="35">
        <v>31</v>
      </c>
      <c r="I97" s="35">
        <v>35</v>
      </c>
      <c r="J97" s="35">
        <v>84</v>
      </c>
      <c r="K97" s="35">
        <v>47</v>
      </c>
      <c r="L97" s="35">
        <v>62</v>
      </c>
      <c r="M97" s="35">
        <v>80</v>
      </c>
      <c r="N97" s="35">
        <v>158</v>
      </c>
      <c r="O97" s="35">
        <v>2</v>
      </c>
      <c r="P97" s="35">
        <v>4</v>
      </c>
    </row>
    <row r="98" spans="1:16" s="33" customFormat="1" ht="14.25" customHeight="1">
      <c r="A98" s="254" t="s">
        <v>57</v>
      </c>
      <c r="B98" s="42" t="s">
        <v>38</v>
      </c>
      <c r="C98" s="36">
        <v>4988</v>
      </c>
      <c r="D98" s="36">
        <v>127</v>
      </c>
      <c r="E98" s="36">
        <v>0</v>
      </c>
      <c r="F98" s="36">
        <v>78</v>
      </c>
      <c r="G98" s="36">
        <v>156</v>
      </c>
      <c r="H98" s="36">
        <v>460</v>
      </c>
      <c r="I98" s="36">
        <v>421</v>
      </c>
      <c r="J98" s="36">
        <v>715</v>
      </c>
      <c r="K98" s="36">
        <v>690</v>
      </c>
      <c r="L98" s="36">
        <v>631</v>
      </c>
      <c r="M98" s="36">
        <v>496</v>
      </c>
      <c r="N98" s="36">
        <v>1074</v>
      </c>
      <c r="O98" s="36">
        <v>66</v>
      </c>
      <c r="P98" s="36">
        <v>74</v>
      </c>
    </row>
    <row r="99" spans="1:16" s="33" customFormat="1" ht="14.25" customHeight="1">
      <c r="A99" s="254"/>
      <c r="B99" s="42" t="s">
        <v>45</v>
      </c>
      <c r="C99" s="36">
        <v>61</v>
      </c>
      <c r="D99" s="36">
        <v>1</v>
      </c>
      <c r="E99" s="36">
        <v>0</v>
      </c>
      <c r="F99" s="36">
        <v>0</v>
      </c>
      <c r="G99" s="36">
        <v>1</v>
      </c>
      <c r="H99" s="36">
        <v>10</v>
      </c>
      <c r="I99" s="36">
        <v>5</v>
      </c>
      <c r="J99" s="36">
        <v>9</v>
      </c>
      <c r="K99" s="36">
        <v>7</v>
      </c>
      <c r="L99" s="36">
        <v>7</v>
      </c>
      <c r="M99" s="36">
        <v>5</v>
      </c>
      <c r="N99" s="36">
        <v>13</v>
      </c>
      <c r="O99" s="36">
        <v>2</v>
      </c>
      <c r="P99" s="36">
        <v>1</v>
      </c>
    </row>
    <row r="100" spans="1:16" s="33" customFormat="1" ht="14.25" customHeight="1">
      <c r="A100" s="254"/>
      <c r="B100" s="42" t="s">
        <v>46</v>
      </c>
      <c r="C100" s="36">
        <v>1596</v>
      </c>
      <c r="D100" s="36">
        <v>56</v>
      </c>
      <c r="E100" s="36">
        <v>0</v>
      </c>
      <c r="F100" s="36">
        <v>30</v>
      </c>
      <c r="G100" s="36">
        <v>51</v>
      </c>
      <c r="H100" s="36">
        <v>142</v>
      </c>
      <c r="I100" s="36">
        <v>125</v>
      </c>
      <c r="J100" s="36">
        <v>190</v>
      </c>
      <c r="K100" s="36">
        <v>199</v>
      </c>
      <c r="L100" s="36">
        <v>208</v>
      </c>
      <c r="M100" s="36">
        <v>173</v>
      </c>
      <c r="N100" s="36">
        <v>376</v>
      </c>
      <c r="O100" s="36">
        <v>23</v>
      </c>
      <c r="P100" s="36">
        <v>23</v>
      </c>
    </row>
    <row r="101" spans="1:16" s="33" customFormat="1" ht="14.25" customHeight="1">
      <c r="A101" s="254"/>
      <c r="B101" s="42" t="s">
        <v>47</v>
      </c>
      <c r="C101" s="36">
        <v>3331</v>
      </c>
      <c r="D101" s="36">
        <v>70</v>
      </c>
      <c r="E101" s="36">
        <v>0</v>
      </c>
      <c r="F101" s="36">
        <v>48</v>
      </c>
      <c r="G101" s="36">
        <v>104</v>
      </c>
      <c r="H101" s="36">
        <v>308</v>
      </c>
      <c r="I101" s="36">
        <v>291</v>
      </c>
      <c r="J101" s="36">
        <v>516</v>
      </c>
      <c r="K101" s="36">
        <v>484</v>
      </c>
      <c r="L101" s="36">
        <v>416</v>
      </c>
      <c r="M101" s="36">
        <v>318</v>
      </c>
      <c r="N101" s="36">
        <v>685</v>
      </c>
      <c r="O101" s="36">
        <v>41</v>
      </c>
      <c r="P101" s="36">
        <v>50</v>
      </c>
    </row>
    <row r="102" spans="1:16" s="33" customFormat="1" ht="14.25" customHeight="1">
      <c r="A102" s="253" t="s">
        <v>58</v>
      </c>
      <c r="B102" s="41" t="s">
        <v>38</v>
      </c>
      <c r="C102" s="35">
        <v>114</v>
      </c>
      <c r="D102" s="35">
        <v>0</v>
      </c>
      <c r="E102" s="35">
        <v>0</v>
      </c>
      <c r="F102" s="35">
        <v>0</v>
      </c>
      <c r="G102" s="35">
        <v>11</v>
      </c>
      <c r="H102" s="35">
        <v>9</v>
      </c>
      <c r="I102" s="35">
        <v>9</v>
      </c>
      <c r="J102" s="35">
        <v>15</v>
      </c>
      <c r="K102" s="35">
        <v>11</v>
      </c>
      <c r="L102" s="35">
        <v>17</v>
      </c>
      <c r="M102" s="35">
        <v>18</v>
      </c>
      <c r="N102" s="35">
        <v>24</v>
      </c>
      <c r="O102" s="35">
        <v>0</v>
      </c>
      <c r="P102" s="35">
        <v>0</v>
      </c>
    </row>
    <row r="103" spans="1:16" s="33" customFormat="1" ht="14.25" customHeight="1">
      <c r="A103" s="253"/>
      <c r="B103" s="41" t="s">
        <v>45</v>
      </c>
      <c r="C103" s="35">
        <v>1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1</v>
      </c>
      <c r="M103" s="35">
        <v>0</v>
      </c>
      <c r="N103" s="35">
        <v>0</v>
      </c>
      <c r="O103" s="35">
        <v>0</v>
      </c>
      <c r="P103" s="35">
        <v>0</v>
      </c>
    </row>
    <row r="104" spans="1:16" s="33" customFormat="1" ht="14.25" customHeight="1">
      <c r="A104" s="253"/>
      <c r="B104" s="41" t="s">
        <v>46</v>
      </c>
      <c r="C104" s="35">
        <v>30</v>
      </c>
      <c r="D104" s="35">
        <v>0</v>
      </c>
      <c r="E104" s="35">
        <v>0</v>
      </c>
      <c r="F104" s="35">
        <v>0</v>
      </c>
      <c r="G104" s="35">
        <v>4</v>
      </c>
      <c r="H104" s="35">
        <v>2</v>
      </c>
      <c r="I104" s="35">
        <v>3</v>
      </c>
      <c r="J104" s="35">
        <v>1</v>
      </c>
      <c r="K104" s="35">
        <v>3</v>
      </c>
      <c r="L104" s="35">
        <v>4</v>
      </c>
      <c r="M104" s="35">
        <v>4</v>
      </c>
      <c r="N104" s="35">
        <v>9</v>
      </c>
      <c r="O104" s="35">
        <v>0</v>
      </c>
      <c r="P104" s="35">
        <v>0</v>
      </c>
    </row>
    <row r="105" spans="1:16" s="33" customFormat="1" ht="14.25" customHeight="1">
      <c r="A105" s="253"/>
      <c r="B105" s="41" t="s">
        <v>47</v>
      </c>
      <c r="C105" s="35">
        <v>83</v>
      </c>
      <c r="D105" s="35">
        <v>0</v>
      </c>
      <c r="E105" s="35">
        <v>0</v>
      </c>
      <c r="F105" s="35">
        <v>0</v>
      </c>
      <c r="G105" s="35">
        <v>7</v>
      </c>
      <c r="H105" s="35">
        <v>7</v>
      </c>
      <c r="I105" s="35">
        <v>6</v>
      </c>
      <c r="J105" s="35">
        <v>14</v>
      </c>
      <c r="K105" s="35">
        <v>8</v>
      </c>
      <c r="L105" s="35">
        <v>12</v>
      </c>
      <c r="M105" s="35">
        <v>14</v>
      </c>
      <c r="N105" s="35">
        <v>15</v>
      </c>
      <c r="O105" s="35">
        <v>0</v>
      </c>
      <c r="P105" s="35">
        <v>0</v>
      </c>
    </row>
    <row r="106" spans="1:16" s="33" customFormat="1" ht="14.25" customHeight="1">
      <c r="A106" s="253" t="s">
        <v>15</v>
      </c>
      <c r="B106" s="41" t="s">
        <v>38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</row>
    <row r="107" spans="1:16" s="33" customFormat="1" ht="14.25" customHeight="1">
      <c r="A107" s="253"/>
      <c r="B107" s="41" t="s">
        <v>45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</row>
    <row r="108" spans="1:16" s="33" customFormat="1" ht="14.25" customHeight="1">
      <c r="A108" s="253"/>
      <c r="B108" s="41" t="s">
        <v>46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</row>
    <row r="109" spans="1:16" s="33" customFormat="1" ht="14.25" customHeight="1">
      <c r="A109" s="253"/>
      <c r="B109" s="41" t="s">
        <v>47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</row>
    <row r="110" spans="1:16" s="33" customFormat="1" ht="14.25" customHeight="1">
      <c r="A110" s="254" t="s">
        <v>59</v>
      </c>
      <c r="B110" s="42" t="s">
        <v>38</v>
      </c>
      <c r="C110" s="36">
        <v>114</v>
      </c>
      <c r="D110" s="36">
        <v>0</v>
      </c>
      <c r="E110" s="36">
        <v>0</v>
      </c>
      <c r="F110" s="36">
        <v>0</v>
      </c>
      <c r="G110" s="36">
        <v>11</v>
      </c>
      <c r="H110" s="36">
        <v>9</v>
      </c>
      <c r="I110" s="36">
        <v>9</v>
      </c>
      <c r="J110" s="36">
        <v>15</v>
      </c>
      <c r="K110" s="36">
        <v>11</v>
      </c>
      <c r="L110" s="36">
        <v>17</v>
      </c>
      <c r="M110" s="36">
        <v>18</v>
      </c>
      <c r="N110" s="36">
        <v>24</v>
      </c>
      <c r="O110" s="36">
        <v>0</v>
      </c>
      <c r="P110" s="36">
        <v>0</v>
      </c>
    </row>
    <row r="111" spans="1:16" s="33" customFormat="1" ht="14.25" customHeight="1">
      <c r="A111" s="254"/>
      <c r="B111" s="42" t="s">
        <v>45</v>
      </c>
      <c r="C111" s="36">
        <v>1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1</v>
      </c>
      <c r="M111" s="36">
        <v>0</v>
      </c>
      <c r="N111" s="36">
        <v>0</v>
      </c>
      <c r="O111" s="36">
        <v>0</v>
      </c>
      <c r="P111" s="36">
        <v>0</v>
      </c>
    </row>
    <row r="112" spans="1:16" s="33" customFormat="1" ht="14.25" customHeight="1">
      <c r="A112" s="254"/>
      <c r="B112" s="42" t="s">
        <v>46</v>
      </c>
      <c r="C112" s="36">
        <v>30</v>
      </c>
      <c r="D112" s="36">
        <v>0</v>
      </c>
      <c r="E112" s="36">
        <v>0</v>
      </c>
      <c r="F112" s="36">
        <v>0</v>
      </c>
      <c r="G112" s="36">
        <v>4</v>
      </c>
      <c r="H112" s="36">
        <v>2</v>
      </c>
      <c r="I112" s="36">
        <v>3</v>
      </c>
      <c r="J112" s="36">
        <v>1</v>
      </c>
      <c r="K112" s="36">
        <v>3</v>
      </c>
      <c r="L112" s="36">
        <v>4</v>
      </c>
      <c r="M112" s="36">
        <v>4</v>
      </c>
      <c r="N112" s="36">
        <v>9</v>
      </c>
      <c r="O112" s="36">
        <v>0</v>
      </c>
      <c r="P112" s="36">
        <v>0</v>
      </c>
    </row>
    <row r="113" spans="1:16" s="33" customFormat="1" ht="14.25" customHeight="1">
      <c r="A113" s="254"/>
      <c r="B113" s="42" t="s">
        <v>47</v>
      </c>
      <c r="C113" s="36">
        <v>83</v>
      </c>
      <c r="D113" s="36">
        <v>0</v>
      </c>
      <c r="E113" s="36">
        <v>0</v>
      </c>
      <c r="F113" s="36">
        <v>0</v>
      </c>
      <c r="G113" s="36">
        <v>7</v>
      </c>
      <c r="H113" s="36">
        <v>7</v>
      </c>
      <c r="I113" s="36">
        <v>6</v>
      </c>
      <c r="J113" s="36">
        <v>14</v>
      </c>
      <c r="K113" s="36">
        <v>8</v>
      </c>
      <c r="L113" s="36">
        <v>12</v>
      </c>
      <c r="M113" s="36">
        <v>14</v>
      </c>
      <c r="N113" s="36">
        <v>15</v>
      </c>
      <c r="O113" s="36">
        <v>0</v>
      </c>
      <c r="P113" s="36">
        <v>0</v>
      </c>
    </row>
    <row r="114" spans="1:16" s="33" customFormat="1" ht="14.25" customHeight="1">
      <c r="A114" s="255" t="s">
        <v>38</v>
      </c>
      <c r="B114" s="50" t="s">
        <v>38</v>
      </c>
      <c r="C114" s="51">
        <v>309808</v>
      </c>
      <c r="D114" s="51">
        <v>3621</v>
      </c>
      <c r="E114" s="51">
        <v>1258</v>
      </c>
      <c r="F114" s="51">
        <v>2045</v>
      </c>
      <c r="G114" s="51">
        <v>17046</v>
      </c>
      <c r="H114" s="51">
        <v>9804</v>
      </c>
      <c r="I114" s="51">
        <v>7693</v>
      </c>
      <c r="J114" s="51">
        <v>15737</v>
      </c>
      <c r="K114" s="51">
        <v>30714</v>
      </c>
      <c r="L114" s="51">
        <v>60598</v>
      </c>
      <c r="M114" s="51">
        <v>86295</v>
      </c>
      <c r="N114" s="51">
        <v>70851</v>
      </c>
      <c r="O114" s="51">
        <v>3298</v>
      </c>
      <c r="P114" s="51">
        <v>848</v>
      </c>
    </row>
    <row r="115" spans="1:16" s="33" customFormat="1" ht="14.25" customHeight="1">
      <c r="A115" s="255"/>
      <c r="B115" s="50" t="s">
        <v>45</v>
      </c>
      <c r="C115" s="51">
        <v>1731</v>
      </c>
      <c r="D115" s="51">
        <v>33</v>
      </c>
      <c r="E115" s="51">
        <v>17</v>
      </c>
      <c r="F115" s="51">
        <v>20</v>
      </c>
      <c r="G115" s="51">
        <v>46</v>
      </c>
      <c r="H115" s="51">
        <v>118</v>
      </c>
      <c r="I115" s="51">
        <v>56</v>
      </c>
      <c r="J115" s="51">
        <v>161</v>
      </c>
      <c r="K115" s="51">
        <v>201</v>
      </c>
      <c r="L115" s="51">
        <v>582</v>
      </c>
      <c r="M115" s="51">
        <v>236</v>
      </c>
      <c r="N115" s="51">
        <v>216</v>
      </c>
      <c r="O115" s="51">
        <v>40</v>
      </c>
      <c r="P115" s="51">
        <v>5</v>
      </c>
    </row>
    <row r="116" spans="1:16" s="33" customFormat="1" ht="14.25" customHeight="1">
      <c r="A116" s="255"/>
      <c r="B116" s="50" t="s">
        <v>46</v>
      </c>
      <c r="C116" s="51">
        <v>128244</v>
      </c>
      <c r="D116" s="51">
        <v>1641</v>
      </c>
      <c r="E116" s="51">
        <v>571</v>
      </c>
      <c r="F116" s="51">
        <v>803</v>
      </c>
      <c r="G116" s="51">
        <v>7392</v>
      </c>
      <c r="H116" s="51">
        <v>3271</v>
      </c>
      <c r="I116" s="51">
        <v>2674</v>
      </c>
      <c r="J116" s="51">
        <v>4782</v>
      </c>
      <c r="K116" s="51">
        <v>11164</v>
      </c>
      <c r="L116" s="51">
        <v>25089</v>
      </c>
      <c r="M116" s="51">
        <v>37521</v>
      </c>
      <c r="N116" s="51">
        <v>31701</v>
      </c>
      <c r="O116" s="51">
        <v>1273</v>
      </c>
      <c r="P116" s="51">
        <v>362</v>
      </c>
    </row>
    <row r="117" spans="1:16" s="33" customFormat="1" ht="14.25" customHeight="1">
      <c r="A117" s="255"/>
      <c r="B117" s="50" t="s">
        <v>47</v>
      </c>
      <c r="C117" s="51">
        <v>179833</v>
      </c>
      <c r="D117" s="51">
        <v>1947</v>
      </c>
      <c r="E117" s="51">
        <v>670</v>
      </c>
      <c r="F117" s="51">
        <v>1222</v>
      </c>
      <c r="G117" s="51">
        <v>9608</v>
      </c>
      <c r="H117" s="51">
        <v>6415</v>
      </c>
      <c r="I117" s="51">
        <v>4963</v>
      </c>
      <c r="J117" s="51">
        <v>10794</v>
      </c>
      <c r="K117" s="51">
        <v>19349</v>
      </c>
      <c r="L117" s="51">
        <v>34927</v>
      </c>
      <c r="M117" s="51">
        <v>48538</v>
      </c>
      <c r="N117" s="51">
        <v>38934</v>
      </c>
      <c r="O117" s="51">
        <v>1985</v>
      </c>
      <c r="P117" s="51">
        <v>481</v>
      </c>
    </row>
    <row r="118" spans="1:16" s="33" customFormat="1" ht="14.25" customHeight="1">
      <c r="A118" s="251" t="s">
        <v>18</v>
      </c>
      <c r="B118" s="43" t="s">
        <v>38</v>
      </c>
      <c r="C118" s="37">
        <v>7046</v>
      </c>
      <c r="D118" s="37">
        <v>114</v>
      </c>
      <c r="E118" s="37">
        <v>66</v>
      </c>
      <c r="F118" s="37">
        <v>161</v>
      </c>
      <c r="G118" s="37">
        <v>377</v>
      </c>
      <c r="H118" s="37">
        <v>726</v>
      </c>
      <c r="I118" s="37">
        <v>468</v>
      </c>
      <c r="J118" s="37">
        <v>965</v>
      </c>
      <c r="K118" s="37">
        <v>1552</v>
      </c>
      <c r="L118" s="37">
        <v>1260</v>
      </c>
      <c r="M118" s="37">
        <v>379</v>
      </c>
      <c r="N118" s="37">
        <v>816</v>
      </c>
      <c r="O118" s="37">
        <v>137</v>
      </c>
      <c r="P118" s="37">
        <v>25</v>
      </c>
    </row>
    <row r="119" spans="1:16" s="33" customFormat="1" ht="14.25" customHeight="1">
      <c r="A119" s="251"/>
      <c r="B119" s="43" t="s">
        <v>45</v>
      </c>
      <c r="C119" s="38">
        <v>418</v>
      </c>
      <c r="D119" s="38">
        <v>3</v>
      </c>
      <c r="E119" s="38">
        <v>3</v>
      </c>
      <c r="F119" s="38">
        <v>3</v>
      </c>
      <c r="G119" s="38">
        <v>3</v>
      </c>
      <c r="H119" s="38">
        <v>38</v>
      </c>
      <c r="I119" s="38">
        <v>20</v>
      </c>
      <c r="J119" s="38">
        <v>28</v>
      </c>
      <c r="K119" s="38">
        <v>97</v>
      </c>
      <c r="L119" s="38">
        <v>113</v>
      </c>
      <c r="M119" s="38">
        <v>37</v>
      </c>
      <c r="N119" s="38">
        <v>51</v>
      </c>
      <c r="O119" s="38">
        <v>19</v>
      </c>
      <c r="P119" s="38">
        <v>3</v>
      </c>
    </row>
    <row r="120" spans="1:16" s="33" customFormat="1" ht="14.25" customHeight="1">
      <c r="A120" s="251"/>
      <c r="B120" s="44" t="s">
        <v>46</v>
      </c>
      <c r="C120" s="38">
        <v>2337</v>
      </c>
      <c r="D120" s="38">
        <v>48</v>
      </c>
      <c r="E120" s="38">
        <v>38</v>
      </c>
      <c r="F120" s="38">
        <v>69</v>
      </c>
      <c r="G120" s="38">
        <v>168</v>
      </c>
      <c r="H120" s="38">
        <v>234</v>
      </c>
      <c r="I120" s="38">
        <v>148</v>
      </c>
      <c r="J120" s="38">
        <v>343</v>
      </c>
      <c r="K120" s="38">
        <v>493</v>
      </c>
      <c r="L120" s="38">
        <v>385</v>
      </c>
      <c r="M120" s="38">
        <v>119</v>
      </c>
      <c r="N120" s="38">
        <v>268</v>
      </c>
      <c r="O120" s="38">
        <v>15</v>
      </c>
      <c r="P120" s="38">
        <v>9</v>
      </c>
    </row>
    <row r="121" spans="1:16" s="33" customFormat="1" ht="14.25" customHeight="1">
      <c r="A121" s="251"/>
      <c r="B121" s="44" t="s">
        <v>47</v>
      </c>
      <c r="C121" s="38">
        <v>4291</v>
      </c>
      <c r="D121" s="38">
        <v>63</v>
      </c>
      <c r="E121" s="38">
        <v>25</v>
      </c>
      <c r="F121" s="38">
        <v>89</v>
      </c>
      <c r="G121" s="38">
        <v>206</v>
      </c>
      <c r="H121" s="38">
        <v>454</v>
      </c>
      <c r="I121" s="38">
        <v>300</v>
      </c>
      <c r="J121" s="38">
        <v>594</v>
      </c>
      <c r="K121" s="38">
        <v>962</v>
      </c>
      <c r="L121" s="38">
        <v>762</v>
      </c>
      <c r="M121" s="38">
        <v>223</v>
      </c>
      <c r="N121" s="38">
        <v>497</v>
      </c>
      <c r="O121" s="38">
        <v>103</v>
      </c>
      <c r="P121" s="38">
        <v>13</v>
      </c>
    </row>
    <row r="122" spans="1:16" ht="14.25" customHeight="1">
      <c r="A122" s="252" t="s">
        <v>19</v>
      </c>
      <c r="B122" s="52" t="s">
        <v>38</v>
      </c>
      <c r="C122" s="53">
        <v>316854</v>
      </c>
      <c r="D122" s="53">
        <v>3735</v>
      </c>
      <c r="E122" s="53">
        <v>1324</v>
      </c>
      <c r="F122" s="53">
        <v>2206</v>
      </c>
      <c r="G122" s="53">
        <v>17423</v>
      </c>
      <c r="H122" s="53">
        <v>10530</v>
      </c>
      <c r="I122" s="53">
        <v>8161</v>
      </c>
      <c r="J122" s="53">
        <v>16702</v>
      </c>
      <c r="K122" s="53">
        <v>32266</v>
      </c>
      <c r="L122" s="53">
        <v>61858</v>
      </c>
      <c r="M122" s="53">
        <v>86674</v>
      </c>
      <c r="N122" s="53">
        <v>71667</v>
      </c>
      <c r="O122" s="53">
        <v>3435</v>
      </c>
      <c r="P122" s="53">
        <v>873</v>
      </c>
    </row>
    <row r="123" spans="1:16" ht="14.25" customHeight="1">
      <c r="A123" s="252"/>
      <c r="B123" s="52" t="s">
        <v>45</v>
      </c>
      <c r="C123" s="53">
        <v>2149</v>
      </c>
      <c r="D123" s="53">
        <v>36</v>
      </c>
      <c r="E123" s="53">
        <v>20</v>
      </c>
      <c r="F123" s="53">
        <v>23</v>
      </c>
      <c r="G123" s="53">
        <v>49</v>
      </c>
      <c r="H123" s="53">
        <v>156</v>
      </c>
      <c r="I123" s="53">
        <v>76</v>
      </c>
      <c r="J123" s="53">
        <v>189</v>
      </c>
      <c r="K123" s="53">
        <v>298</v>
      </c>
      <c r="L123" s="53">
        <v>695</v>
      </c>
      <c r="M123" s="53">
        <v>273</v>
      </c>
      <c r="N123" s="53">
        <v>267</v>
      </c>
      <c r="O123" s="53">
        <v>59</v>
      </c>
      <c r="P123" s="53">
        <v>8</v>
      </c>
    </row>
    <row r="124" spans="1:16" ht="14.25" customHeight="1">
      <c r="A124" s="252"/>
      <c r="B124" s="52" t="s">
        <v>46</v>
      </c>
      <c r="C124" s="53">
        <v>130581</v>
      </c>
      <c r="D124" s="53">
        <v>1689</v>
      </c>
      <c r="E124" s="53">
        <v>609</v>
      </c>
      <c r="F124" s="53">
        <v>872</v>
      </c>
      <c r="G124" s="53">
        <v>7560</v>
      </c>
      <c r="H124" s="53">
        <v>3505</v>
      </c>
      <c r="I124" s="53">
        <v>2822</v>
      </c>
      <c r="J124" s="53">
        <v>5125</v>
      </c>
      <c r="K124" s="53">
        <v>11657</v>
      </c>
      <c r="L124" s="53">
        <v>25474</v>
      </c>
      <c r="M124" s="53">
        <v>37640</v>
      </c>
      <c r="N124" s="53">
        <v>31969</v>
      </c>
      <c r="O124" s="53">
        <v>1288</v>
      </c>
      <c r="P124" s="53">
        <v>371</v>
      </c>
    </row>
    <row r="125" spans="1:16" ht="14.25" customHeight="1">
      <c r="A125" s="252"/>
      <c r="B125" s="52" t="s">
        <v>47</v>
      </c>
      <c r="C125" s="53">
        <v>184124</v>
      </c>
      <c r="D125" s="53">
        <v>2010</v>
      </c>
      <c r="E125" s="53">
        <v>695</v>
      </c>
      <c r="F125" s="53">
        <v>1311</v>
      </c>
      <c r="G125" s="53">
        <v>9814</v>
      </c>
      <c r="H125" s="53">
        <v>6869</v>
      </c>
      <c r="I125" s="53">
        <v>5263</v>
      </c>
      <c r="J125" s="53">
        <v>11388</v>
      </c>
      <c r="K125" s="53">
        <v>20311</v>
      </c>
      <c r="L125" s="53">
        <v>35689</v>
      </c>
      <c r="M125" s="53">
        <v>48761</v>
      </c>
      <c r="N125" s="53">
        <v>39431</v>
      </c>
      <c r="O125" s="53">
        <v>2088</v>
      </c>
      <c r="P125" s="53">
        <v>494</v>
      </c>
    </row>
    <row r="127" spans="1:3" ht="18.75" customHeight="1">
      <c r="A127" s="39" t="s">
        <v>74</v>
      </c>
      <c r="C127" s="39" t="s">
        <v>73</v>
      </c>
    </row>
    <row r="128" spans="1:16" s="33" customFormat="1" ht="24">
      <c r="A128" s="49" t="s">
        <v>1</v>
      </c>
      <c r="B128" s="40" t="s">
        <v>44</v>
      </c>
      <c r="C128" s="3" t="s">
        <v>37</v>
      </c>
      <c r="D128" s="16" t="s">
        <v>50</v>
      </c>
      <c r="E128" s="3">
        <v>2</v>
      </c>
      <c r="F128" s="3">
        <v>3</v>
      </c>
      <c r="G128" s="3">
        <v>4</v>
      </c>
      <c r="H128" s="3">
        <v>5</v>
      </c>
      <c r="I128" s="3">
        <v>13</v>
      </c>
      <c r="J128" s="3">
        <v>6</v>
      </c>
      <c r="K128" s="3">
        <v>7</v>
      </c>
      <c r="L128" s="3">
        <v>8</v>
      </c>
      <c r="M128" s="3">
        <v>9</v>
      </c>
      <c r="N128" s="16" t="s">
        <v>51</v>
      </c>
      <c r="O128" s="3">
        <v>11</v>
      </c>
      <c r="P128" s="3">
        <v>12</v>
      </c>
    </row>
    <row r="129" spans="1:16" s="33" customFormat="1" ht="14.25" customHeight="1">
      <c r="A129" s="253" t="s">
        <v>52</v>
      </c>
      <c r="B129" s="41" t="s">
        <v>38</v>
      </c>
      <c r="C129" s="54">
        <f aca="true" t="shared" si="20" ref="C129:C165">(C66-C3)/C3</f>
        <v>-0.039084362800017765</v>
      </c>
      <c r="D129" s="54"/>
      <c r="E129" s="54">
        <f aca="true" t="shared" si="21" ref="E129:N129">(E66-E3)/E3</f>
        <v>1.1219512195121952</v>
      </c>
      <c r="F129" s="54">
        <f t="shared" si="21"/>
        <v>-0.05248091603053435</v>
      </c>
      <c r="G129" s="54">
        <f t="shared" si="21"/>
        <v>-0.1389697927935425</v>
      </c>
      <c r="H129" s="54">
        <f t="shared" si="21"/>
        <v>-0.43274093339112846</v>
      </c>
      <c r="I129" s="54">
        <f t="shared" si="21"/>
        <v>-0.4136855622821501</v>
      </c>
      <c r="J129" s="54">
        <f t="shared" si="21"/>
        <v>-0.3552908199018921</v>
      </c>
      <c r="K129" s="54">
        <f t="shared" si="21"/>
        <v>-0.11837136759152848</v>
      </c>
      <c r="L129" s="54">
        <f t="shared" si="21"/>
        <v>0.12321947171898769</v>
      </c>
      <c r="M129" s="54">
        <f t="shared" si="21"/>
        <v>0.05885789138285067</v>
      </c>
      <c r="N129" s="54">
        <f t="shared" si="21"/>
        <v>-0.0849332584226127</v>
      </c>
      <c r="O129" s="54"/>
      <c r="P129" s="54"/>
    </row>
    <row r="130" spans="1:16" s="33" customFormat="1" ht="14.25" customHeight="1">
      <c r="A130" s="253"/>
      <c r="B130" s="41" t="s">
        <v>45</v>
      </c>
      <c r="C130" s="54">
        <f t="shared" si="20"/>
        <v>-0.7258536585365853</v>
      </c>
      <c r="D130" s="54"/>
      <c r="E130" s="54">
        <f aca="true" t="shared" si="22" ref="E130:N130">(E67-E4)/E4</f>
        <v>0.5</v>
      </c>
      <c r="F130" s="54">
        <f t="shared" si="22"/>
        <v>1</v>
      </c>
      <c r="G130" s="54">
        <f t="shared" si="22"/>
        <v>-0.9354838709677419</v>
      </c>
      <c r="H130" s="54">
        <f t="shared" si="22"/>
        <v>-0.38235294117647056</v>
      </c>
      <c r="I130" s="54">
        <f t="shared" si="22"/>
        <v>-0.5</v>
      </c>
      <c r="J130" s="54">
        <f t="shared" si="22"/>
        <v>0.2857142857142857</v>
      </c>
      <c r="K130" s="54">
        <f t="shared" si="22"/>
        <v>-0.5674603174603174</v>
      </c>
      <c r="L130" s="54">
        <f t="shared" si="22"/>
        <v>-0.30818619582664525</v>
      </c>
      <c r="M130" s="54">
        <f t="shared" si="22"/>
        <v>-0.8977583378895572</v>
      </c>
      <c r="N130" s="54">
        <f t="shared" si="22"/>
        <v>-0.8063186813186813</v>
      </c>
      <c r="O130" s="54"/>
      <c r="P130" s="54"/>
    </row>
    <row r="131" spans="1:16" s="33" customFormat="1" ht="14.25" customHeight="1">
      <c r="A131" s="253"/>
      <c r="B131" s="41" t="s">
        <v>46</v>
      </c>
      <c r="C131" s="54">
        <f t="shared" si="20"/>
        <v>0.28782071097372486</v>
      </c>
      <c r="D131" s="54"/>
      <c r="E131" s="54">
        <f aca="true" t="shared" si="23" ref="E131:N131">(E68-E5)/E5</f>
        <v>1.3708609271523178</v>
      </c>
      <c r="F131" s="54">
        <f t="shared" si="23"/>
        <v>0.039473684210526314</v>
      </c>
      <c r="G131" s="54">
        <f t="shared" si="23"/>
        <v>0.17059261095958345</v>
      </c>
      <c r="H131" s="54">
        <f t="shared" si="23"/>
        <v>-0.14418893722809198</v>
      </c>
      <c r="I131" s="54">
        <f t="shared" si="23"/>
        <v>0.04504504504504504</v>
      </c>
      <c r="J131" s="54">
        <f t="shared" si="23"/>
        <v>-0.08444309927360774</v>
      </c>
      <c r="K131" s="54">
        <f t="shared" si="23"/>
        <v>0.38235967926689574</v>
      </c>
      <c r="L131" s="54">
        <f t="shared" si="23"/>
        <v>0.6953433307024467</v>
      </c>
      <c r="M131" s="54">
        <f t="shared" si="23"/>
        <v>0.4440819877127168</v>
      </c>
      <c r="N131" s="54">
        <f t="shared" si="23"/>
        <v>0.011593383288562138</v>
      </c>
      <c r="O131" s="54"/>
      <c r="P131" s="54"/>
    </row>
    <row r="132" spans="1:16" s="33" customFormat="1" ht="14.25" customHeight="1">
      <c r="A132" s="253"/>
      <c r="B132" s="41" t="s">
        <v>47</v>
      </c>
      <c r="C132" s="54">
        <f t="shared" si="20"/>
        <v>-0.1761039659823784</v>
      </c>
      <c r="D132" s="54"/>
      <c r="E132" s="54">
        <f aca="true" t="shared" si="24" ref="E132:N132">(E69-E6)/E6</f>
        <v>0.9622641509433962</v>
      </c>
      <c r="F132" s="54">
        <f t="shared" si="24"/>
        <v>-0.1148036253776435</v>
      </c>
      <c r="G132" s="54">
        <f t="shared" si="24"/>
        <v>-0.2585430463576159</v>
      </c>
      <c r="H132" s="54">
        <f t="shared" si="24"/>
        <v>-0.5228406909788867</v>
      </c>
      <c r="I132" s="54">
        <f t="shared" si="24"/>
        <v>-0.5313446749009555</v>
      </c>
      <c r="J132" s="54">
        <f t="shared" si="24"/>
        <v>-0.4415381791483113</v>
      </c>
      <c r="K132" s="54">
        <f t="shared" si="24"/>
        <v>-0.2701376684241359</v>
      </c>
      <c r="L132" s="54">
        <f t="shared" si="24"/>
        <v>-0.09454244762954796</v>
      </c>
      <c r="M132" s="54">
        <f t="shared" si="24"/>
        <v>-0.08825475599669148</v>
      </c>
      <c r="N132" s="54">
        <f t="shared" si="24"/>
        <v>-0.1362655881361645</v>
      </c>
      <c r="O132" s="54"/>
      <c r="P132" s="54"/>
    </row>
    <row r="133" spans="1:16" s="33" customFormat="1" ht="14.25" customHeight="1">
      <c r="A133" s="253" t="s">
        <v>6</v>
      </c>
      <c r="B133" s="41" t="s">
        <v>38</v>
      </c>
      <c r="C133" s="54">
        <f t="shared" si="20"/>
        <v>-0.07499819975516671</v>
      </c>
      <c r="D133" s="54"/>
      <c r="E133" s="54">
        <f aca="true" t="shared" si="25" ref="E133:N133">(E70-E7)/E7</f>
        <v>-0.1417004048582996</v>
      </c>
      <c r="F133" s="54">
        <f t="shared" si="25"/>
        <v>0.1882716049382716</v>
      </c>
      <c r="G133" s="54">
        <f t="shared" si="25"/>
        <v>0.39659574468085107</v>
      </c>
      <c r="H133" s="54">
        <f t="shared" si="25"/>
        <v>0.08491761723700887</v>
      </c>
      <c r="I133" s="54">
        <f t="shared" si="25"/>
        <v>-0.2885572139303483</v>
      </c>
      <c r="J133" s="54">
        <f t="shared" si="25"/>
        <v>-0.31962025316455694</v>
      </c>
      <c r="K133" s="54">
        <f t="shared" si="25"/>
        <v>0.028068705488060328</v>
      </c>
      <c r="L133" s="54">
        <f t="shared" si="25"/>
        <v>-0.12622584716962812</v>
      </c>
      <c r="M133" s="54">
        <f t="shared" si="25"/>
        <v>0.06596909431085857</v>
      </c>
      <c r="N133" s="54">
        <f t="shared" si="25"/>
        <v>-0.29670641680863147</v>
      </c>
      <c r="O133" s="54"/>
      <c r="P133" s="54"/>
    </row>
    <row r="134" spans="1:16" s="33" customFormat="1" ht="14.25" customHeight="1">
      <c r="A134" s="253"/>
      <c r="B134" s="41" t="s">
        <v>45</v>
      </c>
      <c r="C134" s="54">
        <f t="shared" si="20"/>
        <v>-0.8040780141843972</v>
      </c>
      <c r="D134" s="54"/>
      <c r="E134" s="54">
        <f aca="true" t="shared" si="26" ref="E134:N134">(E71-E8)/E8</f>
        <v>0.3333333333333333</v>
      </c>
      <c r="F134" s="54">
        <f t="shared" si="26"/>
        <v>0</v>
      </c>
      <c r="G134" s="54">
        <f t="shared" si="26"/>
        <v>-0.8524590163934426</v>
      </c>
      <c r="H134" s="54">
        <f t="shared" si="26"/>
        <v>-0.06666666666666667</v>
      </c>
      <c r="I134" s="54">
        <f t="shared" si="26"/>
        <v>-0.26666666666666666</v>
      </c>
      <c r="J134" s="54">
        <f t="shared" si="26"/>
        <v>0.2</v>
      </c>
      <c r="K134" s="54">
        <f t="shared" si="26"/>
        <v>-0.5277777777777778</v>
      </c>
      <c r="L134" s="54">
        <f t="shared" si="26"/>
        <v>-0.751004016064257</v>
      </c>
      <c r="M134" s="54">
        <f t="shared" si="26"/>
        <v>-0.9567099567099567</v>
      </c>
      <c r="N134" s="54">
        <f t="shared" si="26"/>
        <v>-0.8755364806866953</v>
      </c>
      <c r="O134" s="54"/>
      <c r="P134" s="54"/>
    </row>
    <row r="135" spans="1:16" s="33" customFormat="1" ht="14.25" customHeight="1">
      <c r="A135" s="253"/>
      <c r="B135" s="41" t="s">
        <v>46</v>
      </c>
      <c r="C135" s="54">
        <f t="shared" si="20"/>
        <v>0.31645412900829517</v>
      </c>
      <c r="D135" s="54"/>
      <c r="E135" s="54">
        <f aca="true" t="shared" si="27" ref="E135:N135">(E72-E9)/E9</f>
        <v>-0.10891089108910891</v>
      </c>
      <c r="F135" s="54">
        <f t="shared" si="27"/>
        <v>0.48936170212765956</v>
      </c>
      <c r="G135" s="54">
        <f t="shared" si="27"/>
        <v>1.1358024691358024</v>
      </c>
      <c r="H135" s="54">
        <f t="shared" si="27"/>
        <v>0.958904109589041</v>
      </c>
      <c r="I135" s="54">
        <f t="shared" si="27"/>
        <v>0.3346153846153846</v>
      </c>
      <c r="J135" s="54">
        <f t="shared" si="27"/>
        <v>0.11546840958605664</v>
      </c>
      <c r="K135" s="54">
        <f t="shared" si="27"/>
        <v>1.1022222222222222</v>
      </c>
      <c r="L135" s="54">
        <f t="shared" si="27"/>
        <v>0.40858136838036335</v>
      </c>
      <c r="M135" s="54">
        <f t="shared" si="27"/>
        <v>0.5784883720930233</v>
      </c>
      <c r="N135" s="54">
        <f t="shared" si="27"/>
        <v>-0.16424831712789828</v>
      </c>
      <c r="O135" s="54"/>
      <c r="P135" s="54"/>
    </row>
    <row r="136" spans="1:16" s="33" customFormat="1" ht="14.25" customHeight="1">
      <c r="A136" s="253"/>
      <c r="B136" s="41" t="s">
        <v>47</v>
      </c>
      <c r="C136" s="54">
        <f t="shared" si="20"/>
        <v>-0.21875816651858046</v>
      </c>
      <c r="D136" s="54"/>
      <c r="E136" s="54">
        <f aca="true" t="shared" si="28" ref="E136:N136">(E73-E10)/E10</f>
        <v>-0.17482517482517482</v>
      </c>
      <c r="F136" s="54">
        <f t="shared" si="28"/>
        <v>0.06607929515418502</v>
      </c>
      <c r="G136" s="54">
        <f t="shared" si="28"/>
        <v>0.15112736136502133</v>
      </c>
      <c r="H136" s="54">
        <f t="shared" si="28"/>
        <v>-0.11408339889850512</v>
      </c>
      <c r="I136" s="54">
        <f t="shared" si="28"/>
        <v>-0.43197879858657245</v>
      </c>
      <c r="J136" s="54">
        <f t="shared" si="28"/>
        <v>-0.4206426484907498</v>
      </c>
      <c r="K136" s="54">
        <f t="shared" si="28"/>
        <v>-0.21567596002104156</v>
      </c>
      <c r="L136" s="54">
        <f t="shared" si="28"/>
        <v>-0.2907677877529144</v>
      </c>
      <c r="M136" s="54">
        <f t="shared" si="28"/>
        <v>-0.10100599532567829</v>
      </c>
      <c r="N136" s="54">
        <f t="shared" si="28"/>
        <v>-0.3669098391320614</v>
      </c>
      <c r="O136" s="54"/>
      <c r="P136" s="54"/>
    </row>
    <row r="137" spans="1:16" s="33" customFormat="1" ht="14.25" customHeight="1">
      <c r="A137" s="253" t="s">
        <v>53</v>
      </c>
      <c r="B137" s="41" t="s">
        <v>38</v>
      </c>
      <c r="C137" s="54">
        <f t="shared" si="20"/>
        <v>-0.09014084507042254</v>
      </c>
      <c r="D137" s="54"/>
      <c r="E137" s="54">
        <f aca="true" t="shared" si="29" ref="E137:N137">(E74-E11)/E11</f>
        <v>-0.2689655172413793</v>
      </c>
      <c r="F137" s="54">
        <f t="shared" si="29"/>
        <v>0.5209125475285171</v>
      </c>
      <c r="G137" s="54">
        <f t="shared" si="29"/>
        <v>0.212481426448737</v>
      </c>
      <c r="H137" s="54">
        <f t="shared" si="29"/>
        <v>-0.01089108910891089</v>
      </c>
      <c r="I137" s="54">
        <f t="shared" si="29"/>
        <v>-0.35097493036211697</v>
      </c>
      <c r="J137" s="54">
        <f t="shared" si="29"/>
        <v>-0.4317434210526316</v>
      </c>
      <c r="K137" s="54">
        <f t="shared" si="29"/>
        <v>-0.21462461624337148</v>
      </c>
      <c r="L137" s="54">
        <f t="shared" si="29"/>
        <v>-0.17290267562093595</v>
      </c>
      <c r="M137" s="54">
        <f t="shared" si="29"/>
        <v>0.07284849981479195</v>
      </c>
      <c r="N137" s="54">
        <f t="shared" si="29"/>
        <v>-0.17318992132257743</v>
      </c>
      <c r="O137" s="54"/>
      <c r="P137" s="54"/>
    </row>
    <row r="138" spans="1:16" s="33" customFormat="1" ht="14.25" customHeight="1">
      <c r="A138" s="253"/>
      <c r="B138" s="41" t="s">
        <v>45</v>
      </c>
      <c r="C138" s="54">
        <f t="shared" si="20"/>
        <v>-0.7141009055627425</v>
      </c>
      <c r="D138" s="54"/>
      <c r="E138" s="54">
        <f aca="true" t="shared" si="30" ref="E138:E145">(E75-E12)/E12</f>
        <v>0</v>
      </c>
      <c r="F138" s="54"/>
      <c r="G138" s="54">
        <f aca="true" t="shared" si="31" ref="G138:N147">(G75-G12)/G12</f>
        <v>-0.9019607843137255</v>
      </c>
      <c r="H138" s="54">
        <f t="shared" si="31"/>
        <v>-0.3448275862068966</v>
      </c>
      <c r="I138" s="54">
        <f t="shared" si="31"/>
        <v>-0.4375</v>
      </c>
      <c r="J138" s="54">
        <f t="shared" si="31"/>
        <v>0.14814814814814814</v>
      </c>
      <c r="K138" s="54">
        <f t="shared" si="31"/>
        <v>-0.625</v>
      </c>
      <c r="L138" s="54">
        <f t="shared" si="31"/>
        <v>-0.7397260273972602</v>
      </c>
      <c r="M138" s="54">
        <f t="shared" si="31"/>
        <v>-0.9128440366972477</v>
      </c>
      <c r="N138" s="54">
        <f t="shared" si="31"/>
        <v>-0.8099173553719008</v>
      </c>
      <c r="O138" s="54"/>
      <c r="P138" s="54"/>
    </row>
    <row r="139" spans="1:16" s="33" customFormat="1" ht="14.25" customHeight="1">
      <c r="A139" s="253"/>
      <c r="B139" s="41" t="s">
        <v>46</v>
      </c>
      <c r="C139" s="54">
        <f t="shared" si="20"/>
        <v>0.5261112690740214</v>
      </c>
      <c r="D139" s="54"/>
      <c r="E139" s="54">
        <f t="shared" si="30"/>
        <v>-0.11818181818181818</v>
      </c>
      <c r="F139" s="54">
        <f aca="true" t="shared" si="32" ref="F139:F145">(F76-F13)/F13</f>
        <v>1.4761904761904763</v>
      </c>
      <c r="G139" s="54">
        <f t="shared" si="31"/>
        <v>0.9107505070993914</v>
      </c>
      <c r="H139" s="54">
        <f t="shared" si="31"/>
        <v>0.8217270194986073</v>
      </c>
      <c r="I139" s="54">
        <f t="shared" si="31"/>
        <v>0.6340782122905028</v>
      </c>
      <c r="J139" s="54">
        <f t="shared" si="31"/>
        <v>0.08506616257088846</v>
      </c>
      <c r="K139" s="54">
        <f t="shared" si="31"/>
        <v>0.531965272296764</v>
      </c>
      <c r="L139" s="54">
        <f t="shared" si="31"/>
        <v>0.31727078891258</v>
      </c>
      <c r="M139" s="54">
        <f t="shared" si="31"/>
        <v>0.803453529710513</v>
      </c>
      <c r="N139" s="54">
        <f t="shared" si="31"/>
        <v>0.1631785480706344</v>
      </c>
      <c r="O139" s="54"/>
      <c r="P139" s="54"/>
    </row>
    <row r="140" spans="1:16" s="33" customFormat="1" ht="14.25" customHeight="1">
      <c r="A140" s="253"/>
      <c r="B140" s="41" t="s">
        <v>47</v>
      </c>
      <c r="C140" s="54">
        <f t="shared" si="20"/>
        <v>-0.2665904560909837</v>
      </c>
      <c r="D140" s="54"/>
      <c r="E140" s="54">
        <f t="shared" si="30"/>
        <v>-0.3693181818181818</v>
      </c>
      <c r="F140" s="54">
        <f t="shared" si="32"/>
        <v>0.2</v>
      </c>
      <c r="G140" s="54">
        <f t="shared" si="31"/>
        <v>0.017627118644067796</v>
      </c>
      <c r="H140" s="54">
        <f t="shared" si="31"/>
        <v>-0.1881127450980392</v>
      </c>
      <c r="I140" s="54">
        <f t="shared" si="31"/>
        <v>-0.5151940158952781</v>
      </c>
      <c r="J140" s="54">
        <f t="shared" si="31"/>
        <v>-0.5252263906856404</v>
      </c>
      <c r="K140" s="54">
        <f t="shared" si="31"/>
        <v>-0.3711925658234383</v>
      </c>
      <c r="L140" s="54">
        <f t="shared" si="31"/>
        <v>-0.32330937362476164</v>
      </c>
      <c r="M140" s="54">
        <f t="shared" si="31"/>
        <v>-0.1341339648173207</v>
      </c>
      <c r="N140" s="54">
        <f t="shared" si="31"/>
        <v>-0.31186243077819875</v>
      </c>
      <c r="O140" s="54"/>
      <c r="P140" s="54"/>
    </row>
    <row r="141" spans="1:16" s="33" customFormat="1" ht="14.25" customHeight="1">
      <c r="A141" s="253" t="s">
        <v>54</v>
      </c>
      <c r="B141" s="41" t="s">
        <v>38</v>
      </c>
      <c r="C141" s="54">
        <f t="shared" si="20"/>
        <v>-0.03204392722504507</v>
      </c>
      <c r="D141" s="54"/>
      <c r="E141" s="54">
        <f t="shared" si="30"/>
        <v>-0.3230769230769231</v>
      </c>
      <c r="F141" s="54">
        <f t="shared" si="32"/>
        <v>0.33663366336633666</v>
      </c>
      <c r="G141" s="54">
        <f t="shared" si="31"/>
        <v>0.025830258302583026</v>
      </c>
      <c r="H141" s="54">
        <f t="shared" si="31"/>
        <v>0.08588351431391905</v>
      </c>
      <c r="I141" s="54">
        <f t="shared" si="31"/>
        <v>-0.32945454545454544</v>
      </c>
      <c r="J141" s="54">
        <f t="shared" si="31"/>
        <v>-0.3685289595079446</v>
      </c>
      <c r="K141" s="54">
        <f t="shared" si="31"/>
        <v>-0.0013374944271065537</v>
      </c>
      <c r="L141" s="54">
        <f t="shared" si="31"/>
        <v>-0.1611310592459605</v>
      </c>
      <c r="M141" s="54">
        <f t="shared" si="31"/>
        <v>0.15359477124183007</v>
      </c>
      <c r="N141" s="54">
        <f t="shared" si="31"/>
        <v>-0.05958904109589041</v>
      </c>
      <c r="O141" s="54"/>
      <c r="P141" s="54"/>
    </row>
    <row r="142" spans="1:16" s="33" customFormat="1" ht="14.25" customHeight="1">
      <c r="A142" s="253"/>
      <c r="B142" s="41" t="s">
        <v>45</v>
      </c>
      <c r="C142" s="54">
        <f t="shared" si="20"/>
        <v>-0.5571428571428572</v>
      </c>
      <c r="D142" s="54"/>
      <c r="E142" s="54">
        <f t="shared" si="30"/>
        <v>-1</v>
      </c>
      <c r="F142" s="54">
        <f t="shared" si="32"/>
        <v>-1</v>
      </c>
      <c r="G142" s="54">
        <f t="shared" si="31"/>
        <v>-0.5</v>
      </c>
      <c r="H142" s="54">
        <f t="shared" si="31"/>
        <v>-0.5625</v>
      </c>
      <c r="I142" s="54">
        <f t="shared" si="31"/>
        <v>-0.5714285714285714</v>
      </c>
      <c r="J142" s="54">
        <f t="shared" si="31"/>
        <v>-0.5714285714285714</v>
      </c>
      <c r="K142" s="54">
        <f t="shared" si="31"/>
        <v>-0.625</v>
      </c>
      <c r="L142" s="54">
        <f t="shared" si="31"/>
        <v>-0.4375</v>
      </c>
      <c r="M142" s="54">
        <f t="shared" si="31"/>
        <v>-0.8518518518518519</v>
      </c>
      <c r="N142" s="54">
        <f t="shared" si="31"/>
        <v>-0.5</v>
      </c>
      <c r="O142" s="54"/>
      <c r="P142" s="54"/>
    </row>
    <row r="143" spans="1:16" s="33" customFormat="1" ht="14.25" customHeight="1">
      <c r="A143" s="253"/>
      <c r="B143" s="41" t="s">
        <v>46</v>
      </c>
      <c r="C143" s="54">
        <f t="shared" si="20"/>
        <v>1.0126274890723652</v>
      </c>
      <c r="D143" s="54"/>
      <c r="E143" s="54">
        <f t="shared" si="30"/>
        <v>0.2777777777777778</v>
      </c>
      <c r="F143" s="54">
        <f t="shared" si="32"/>
        <v>1.3333333333333333</v>
      </c>
      <c r="G143" s="54">
        <f t="shared" si="31"/>
        <v>1.0315789473684212</v>
      </c>
      <c r="H143" s="54">
        <f t="shared" si="31"/>
        <v>1.1419753086419753</v>
      </c>
      <c r="I143" s="54">
        <f t="shared" si="31"/>
        <v>1.1527777777777777</v>
      </c>
      <c r="J143" s="54">
        <f t="shared" si="31"/>
        <v>0.149812734082397</v>
      </c>
      <c r="K143" s="54">
        <f t="shared" si="31"/>
        <v>1.5220338983050847</v>
      </c>
      <c r="L143" s="54">
        <f t="shared" si="31"/>
        <v>0.4592901878914405</v>
      </c>
      <c r="M143" s="54">
        <f t="shared" si="31"/>
        <v>1.1967213114754098</v>
      </c>
      <c r="N143" s="54">
        <f t="shared" si="31"/>
        <v>0.5921450151057401</v>
      </c>
      <c r="O143" s="54"/>
      <c r="P143" s="54"/>
    </row>
    <row r="144" spans="1:16" s="33" customFormat="1" ht="14.25" customHeight="1">
      <c r="A144" s="253"/>
      <c r="B144" s="41" t="s">
        <v>47</v>
      </c>
      <c r="C144" s="54">
        <f t="shared" si="20"/>
        <v>-0.23972808157552733</v>
      </c>
      <c r="D144" s="54"/>
      <c r="E144" s="54">
        <f t="shared" si="30"/>
        <v>-0.5333333333333333</v>
      </c>
      <c r="F144" s="54">
        <f t="shared" si="32"/>
        <v>0.05333333333333334</v>
      </c>
      <c r="G144" s="54">
        <f t="shared" si="31"/>
        <v>-0.1836734693877551</v>
      </c>
      <c r="H144" s="54">
        <f t="shared" si="31"/>
        <v>-0.10658682634730539</v>
      </c>
      <c r="I144" s="54">
        <f t="shared" si="31"/>
        <v>-0.5024509803921569</v>
      </c>
      <c r="J144" s="54">
        <f t="shared" si="31"/>
        <v>-0.4497005988023952</v>
      </c>
      <c r="K144" s="54">
        <f t="shared" si="31"/>
        <v>-0.22713097713097713</v>
      </c>
      <c r="L144" s="54">
        <f t="shared" si="31"/>
        <v>-0.32906231799650554</v>
      </c>
      <c r="M144" s="54">
        <f t="shared" si="31"/>
        <v>-0.08499475341028331</v>
      </c>
      <c r="N144" s="54">
        <f t="shared" si="31"/>
        <v>-0.2484361036639857</v>
      </c>
      <c r="O144" s="54"/>
      <c r="P144" s="54"/>
    </row>
    <row r="145" spans="1:16" s="33" customFormat="1" ht="14.25" customHeight="1">
      <c r="A145" s="253" t="s">
        <v>9</v>
      </c>
      <c r="B145" s="41" t="s">
        <v>38</v>
      </c>
      <c r="C145" s="54">
        <f t="shared" si="20"/>
        <v>-0.03456180567801093</v>
      </c>
      <c r="D145" s="54"/>
      <c r="E145" s="54">
        <f t="shared" si="30"/>
        <v>0</v>
      </c>
      <c r="F145" s="54">
        <f t="shared" si="32"/>
        <v>0.22727272727272727</v>
      </c>
      <c r="G145" s="54">
        <f t="shared" si="31"/>
        <v>-0.05747126436781609</v>
      </c>
      <c r="H145" s="54">
        <f t="shared" si="31"/>
        <v>-0.019639934533551555</v>
      </c>
      <c r="I145" s="54">
        <f t="shared" si="31"/>
        <v>-0.24</v>
      </c>
      <c r="J145" s="54">
        <f t="shared" si="31"/>
        <v>-0.326442721791559</v>
      </c>
      <c r="K145" s="54">
        <f t="shared" si="31"/>
        <v>0.04642525533890436</v>
      </c>
      <c r="L145" s="54">
        <f t="shared" si="31"/>
        <v>0.03935860058309038</v>
      </c>
      <c r="M145" s="54">
        <f t="shared" si="31"/>
        <v>-0.05325443786982249</v>
      </c>
      <c r="N145" s="54">
        <f t="shared" si="31"/>
        <v>-0.2834890965732087</v>
      </c>
      <c r="O145" s="54"/>
      <c r="P145" s="54"/>
    </row>
    <row r="146" spans="1:16" s="33" customFormat="1" ht="14.25" customHeight="1">
      <c r="A146" s="253"/>
      <c r="B146" s="41" t="s">
        <v>45</v>
      </c>
      <c r="C146" s="54">
        <f t="shared" si="20"/>
        <v>0.17142857142857143</v>
      </c>
      <c r="D146" s="54"/>
      <c r="E146" s="54"/>
      <c r="F146" s="54"/>
      <c r="G146" s="54">
        <f t="shared" si="31"/>
        <v>-1</v>
      </c>
      <c r="H146" s="54">
        <f t="shared" si="31"/>
        <v>-0.6153846153846154</v>
      </c>
      <c r="I146" s="54">
        <f t="shared" si="31"/>
        <v>-0.25</v>
      </c>
      <c r="J146" s="54">
        <f t="shared" si="31"/>
        <v>2.5</v>
      </c>
      <c r="K146" s="54">
        <f t="shared" si="31"/>
        <v>0.8</v>
      </c>
      <c r="L146" s="54">
        <f t="shared" si="31"/>
        <v>0.2</v>
      </c>
      <c r="M146" s="54">
        <f t="shared" si="31"/>
        <v>-0.75</v>
      </c>
      <c r="N146" s="54">
        <f t="shared" si="31"/>
        <v>4</v>
      </c>
      <c r="O146" s="54"/>
      <c r="P146" s="54"/>
    </row>
    <row r="147" spans="1:16" s="33" customFormat="1" ht="14.25" customHeight="1">
      <c r="A147" s="253"/>
      <c r="B147" s="41" t="s">
        <v>46</v>
      </c>
      <c r="C147" s="54">
        <f t="shared" si="20"/>
        <v>0.956140350877193</v>
      </c>
      <c r="D147" s="54"/>
      <c r="E147" s="54">
        <f aca="true" t="shared" si="33" ref="E147:F153">(E84-E21)/E21</f>
        <v>-0.25</v>
      </c>
      <c r="F147" s="54">
        <f t="shared" si="33"/>
        <v>4.2</v>
      </c>
      <c r="G147" s="54">
        <f t="shared" si="31"/>
        <v>1.108695652173913</v>
      </c>
      <c r="H147" s="54">
        <f t="shared" si="31"/>
        <v>0.5803571428571429</v>
      </c>
      <c r="I147" s="54">
        <f t="shared" si="31"/>
        <v>0.92</v>
      </c>
      <c r="J147" s="54">
        <f t="shared" si="31"/>
        <v>0.005813953488372093</v>
      </c>
      <c r="K147" s="54">
        <f t="shared" si="31"/>
        <v>1.34</v>
      </c>
      <c r="L147" s="54">
        <f t="shared" si="31"/>
        <v>0.8913043478260869</v>
      </c>
      <c r="M147" s="54">
        <f t="shared" si="31"/>
        <v>1.6865671641791045</v>
      </c>
      <c r="N147" s="54">
        <f t="shared" si="31"/>
        <v>0.25874125874125875</v>
      </c>
      <c r="O147" s="54"/>
      <c r="P147" s="54"/>
    </row>
    <row r="148" spans="1:16" s="33" customFormat="1" ht="14.25" customHeight="1">
      <c r="A148" s="253"/>
      <c r="B148" s="41" t="s">
        <v>47</v>
      </c>
      <c r="C148" s="54">
        <f t="shared" si="20"/>
        <v>-0.22734970364098223</v>
      </c>
      <c r="D148" s="54"/>
      <c r="E148" s="54">
        <f t="shared" si="33"/>
        <v>0.3333333333333333</v>
      </c>
      <c r="F148" s="54">
        <f t="shared" si="33"/>
        <v>-0.3076923076923077</v>
      </c>
      <c r="G148" s="54">
        <f aca="true" t="shared" si="34" ref="G148:N157">(G85-G22)/G22</f>
        <v>-0.3037383177570093</v>
      </c>
      <c r="H148" s="54">
        <f t="shared" si="34"/>
        <v>-0.1419753086419753</v>
      </c>
      <c r="I148" s="54">
        <f t="shared" si="34"/>
        <v>-0.3859060402684564</v>
      </c>
      <c r="J148" s="54">
        <f t="shared" si="34"/>
        <v>-0.3900709219858156</v>
      </c>
      <c r="K148" s="54">
        <f t="shared" si="34"/>
        <v>-0.1681127982646421</v>
      </c>
      <c r="L148" s="54">
        <f t="shared" si="34"/>
        <v>-0.17863720073664824</v>
      </c>
      <c r="M148" s="54">
        <f t="shared" si="34"/>
        <v>-0.31422018348623854</v>
      </c>
      <c r="N148" s="54">
        <f t="shared" si="34"/>
        <v>-0.44779116465863456</v>
      </c>
      <c r="O148" s="54"/>
      <c r="P148" s="54"/>
    </row>
    <row r="149" spans="1:16" s="33" customFormat="1" ht="14.25" customHeight="1">
      <c r="A149" s="254" t="s">
        <v>55</v>
      </c>
      <c r="B149" s="42" t="s">
        <v>38</v>
      </c>
      <c r="C149" s="55">
        <f t="shared" si="20"/>
        <v>-0.05215973920130399</v>
      </c>
      <c r="D149" s="55"/>
      <c r="E149" s="55">
        <f t="shared" si="33"/>
        <v>0.28629856850715746</v>
      </c>
      <c r="F149" s="55">
        <f t="shared" si="33"/>
        <v>0.1050561797752809</v>
      </c>
      <c r="G149" s="55">
        <f t="shared" si="34"/>
        <v>-0.018034789691081507</v>
      </c>
      <c r="H149" s="55">
        <f t="shared" si="34"/>
        <v>-0.23124433830190233</v>
      </c>
      <c r="I149" s="55">
        <f t="shared" si="34"/>
        <v>-0.3640661938534279</v>
      </c>
      <c r="J149" s="55">
        <f t="shared" si="34"/>
        <v>-0.3629764835724595</v>
      </c>
      <c r="K149" s="55">
        <f t="shared" si="34"/>
        <v>-0.10497122237795604</v>
      </c>
      <c r="L149" s="55">
        <f t="shared" si="34"/>
        <v>0.020442901155764352</v>
      </c>
      <c r="M149" s="55">
        <f t="shared" si="34"/>
        <v>0.062263940658551384</v>
      </c>
      <c r="N149" s="55">
        <f t="shared" si="34"/>
        <v>-0.14276760476834213</v>
      </c>
      <c r="O149" s="55"/>
      <c r="P149" s="55"/>
    </row>
    <row r="150" spans="1:16" s="33" customFormat="1" ht="14.25" customHeight="1">
      <c r="A150" s="254"/>
      <c r="B150" s="42" t="s">
        <v>45</v>
      </c>
      <c r="C150" s="55">
        <f t="shared" si="20"/>
        <v>-0.7297603626943006</v>
      </c>
      <c r="D150" s="55"/>
      <c r="E150" s="55">
        <f t="shared" si="33"/>
        <v>0.13333333333333333</v>
      </c>
      <c r="F150" s="55">
        <f t="shared" si="33"/>
        <v>0.8181818181818182</v>
      </c>
      <c r="G150" s="55">
        <f t="shared" si="34"/>
        <v>-0.918625678119349</v>
      </c>
      <c r="H150" s="55">
        <f t="shared" si="34"/>
        <v>-0.38285714285714284</v>
      </c>
      <c r="I150" s="55">
        <f t="shared" si="34"/>
        <v>-0.44565217391304346</v>
      </c>
      <c r="J150" s="55">
        <f t="shared" si="34"/>
        <v>0.1875</v>
      </c>
      <c r="K150" s="55">
        <f t="shared" si="34"/>
        <v>-0.5600907029478458</v>
      </c>
      <c r="L150" s="55">
        <f t="shared" si="34"/>
        <v>-0.49113475177304966</v>
      </c>
      <c r="M150" s="55">
        <f t="shared" si="34"/>
        <v>-0.9090551181102362</v>
      </c>
      <c r="N150" s="55">
        <f t="shared" si="34"/>
        <v>-0.8142726440988106</v>
      </c>
      <c r="O150" s="55"/>
      <c r="P150" s="55"/>
    </row>
    <row r="151" spans="1:16" s="33" customFormat="1" ht="14.25" customHeight="1">
      <c r="A151" s="254"/>
      <c r="B151" s="42" t="s">
        <v>46</v>
      </c>
      <c r="C151" s="55">
        <f t="shared" si="20"/>
        <v>0.34163346613545814</v>
      </c>
      <c r="D151" s="55"/>
      <c r="E151" s="55">
        <f t="shared" si="33"/>
        <v>0.4869791666666667</v>
      </c>
      <c r="F151" s="55">
        <f t="shared" si="33"/>
        <v>0.3657243816254417</v>
      </c>
      <c r="G151" s="55">
        <f t="shared" si="34"/>
        <v>0.3804327375352775</v>
      </c>
      <c r="H151" s="55">
        <f t="shared" si="34"/>
        <v>0.234017363851618</v>
      </c>
      <c r="I151" s="55">
        <f t="shared" si="34"/>
        <v>0.3076527991782229</v>
      </c>
      <c r="J151" s="55">
        <f t="shared" si="34"/>
        <v>-0.029592052420207144</v>
      </c>
      <c r="K151" s="55">
        <f t="shared" si="34"/>
        <v>0.5711623907123405</v>
      </c>
      <c r="L151" s="55">
        <f t="shared" si="34"/>
        <v>0.586037615556264</v>
      </c>
      <c r="M151" s="55">
        <f t="shared" si="34"/>
        <v>0.5057457360590298</v>
      </c>
      <c r="N151" s="55">
        <f t="shared" si="34"/>
        <v>-0.003817279552105866</v>
      </c>
      <c r="O151" s="55"/>
      <c r="P151" s="55"/>
    </row>
    <row r="152" spans="1:16" s="33" customFormat="1" ht="14.25" customHeight="1">
      <c r="A152" s="254"/>
      <c r="B152" s="42" t="s">
        <v>47</v>
      </c>
      <c r="C152" s="55">
        <f t="shared" si="20"/>
        <v>-0.20144213794914043</v>
      </c>
      <c r="D152" s="55"/>
      <c r="E152" s="55">
        <f t="shared" si="33"/>
        <v>0.15716753022452504</v>
      </c>
      <c r="F152" s="55">
        <f t="shared" si="33"/>
        <v>-0.024106400665004156</v>
      </c>
      <c r="G152" s="55">
        <f t="shared" si="34"/>
        <v>-0.1611165091423019</v>
      </c>
      <c r="H152" s="55">
        <f t="shared" si="34"/>
        <v>-0.35340258638965444</v>
      </c>
      <c r="I152" s="55">
        <f t="shared" si="34"/>
        <v>-0.5026646770411426</v>
      </c>
      <c r="J152" s="55">
        <f t="shared" si="34"/>
        <v>-0.45109364137119634</v>
      </c>
      <c r="K152" s="55">
        <f t="shared" si="34"/>
        <v>-0.27792456442657476</v>
      </c>
      <c r="L152" s="55">
        <f t="shared" si="34"/>
        <v>-0.1773416634872186</v>
      </c>
      <c r="M152" s="55">
        <f t="shared" si="34"/>
        <v>-0.09746873361791358</v>
      </c>
      <c r="N152" s="55">
        <f t="shared" si="34"/>
        <v>-0.21717409553448946</v>
      </c>
      <c r="O152" s="55"/>
      <c r="P152" s="55"/>
    </row>
    <row r="153" spans="1:16" s="33" customFormat="1" ht="14.25" customHeight="1">
      <c r="A153" s="253" t="s">
        <v>56</v>
      </c>
      <c r="B153" s="41" t="s">
        <v>38</v>
      </c>
      <c r="C153" s="54">
        <f t="shared" si="20"/>
        <v>-0.011228070175438596</v>
      </c>
      <c r="D153" s="54"/>
      <c r="E153" s="54">
        <f t="shared" si="33"/>
        <v>-1</v>
      </c>
      <c r="F153" s="54">
        <f t="shared" si="33"/>
        <v>0.7441860465116279</v>
      </c>
      <c r="G153" s="54">
        <f t="shared" si="34"/>
        <v>0.14728682170542637</v>
      </c>
      <c r="H153" s="54">
        <f t="shared" si="34"/>
        <v>0.3365695792880259</v>
      </c>
      <c r="I153" s="54">
        <f t="shared" si="34"/>
        <v>-0.28957528957528955</v>
      </c>
      <c r="J153" s="54">
        <f t="shared" si="34"/>
        <v>-0.1726027397260274</v>
      </c>
      <c r="K153" s="54">
        <f t="shared" si="34"/>
        <v>0.09265734265734266</v>
      </c>
      <c r="L153" s="54">
        <f t="shared" si="34"/>
        <v>0.14345991561181434</v>
      </c>
      <c r="M153" s="54">
        <f t="shared" si="34"/>
        <v>-0.16478555304740405</v>
      </c>
      <c r="N153" s="54">
        <f t="shared" si="34"/>
        <v>-0.2125237191650854</v>
      </c>
      <c r="O153" s="54"/>
      <c r="P153" s="54"/>
    </row>
    <row r="154" spans="1:16" s="33" customFormat="1" ht="14.25" customHeight="1">
      <c r="A154" s="253"/>
      <c r="B154" s="41" t="s">
        <v>45</v>
      </c>
      <c r="C154" s="54">
        <f t="shared" si="20"/>
        <v>1.9444444444444444</v>
      </c>
      <c r="D154" s="54"/>
      <c r="E154" s="54"/>
      <c r="F154" s="54"/>
      <c r="G154" s="54">
        <f t="shared" si="34"/>
        <v>0</v>
      </c>
      <c r="H154" s="54">
        <f t="shared" si="34"/>
        <v>3</v>
      </c>
      <c r="I154" s="54">
        <f t="shared" si="34"/>
        <v>4</v>
      </c>
      <c r="J154" s="54">
        <f t="shared" si="34"/>
        <v>2</v>
      </c>
      <c r="K154" s="54">
        <f t="shared" si="34"/>
        <v>2</v>
      </c>
      <c r="L154" s="54">
        <f t="shared" si="34"/>
        <v>0.4</v>
      </c>
      <c r="M154" s="54">
        <f t="shared" si="34"/>
        <v>3</v>
      </c>
      <c r="N154" s="54">
        <f t="shared" si="34"/>
        <v>2.3333333333333335</v>
      </c>
      <c r="O154" s="54"/>
      <c r="P154" s="54"/>
    </row>
    <row r="155" spans="1:16" s="33" customFormat="1" ht="14.25" customHeight="1">
      <c r="A155" s="253"/>
      <c r="B155" s="41" t="s">
        <v>46</v>
      </c>
      <c r="C155" s="54">
        <f t="shared" si="20"/>
        <v>0.825503355704698</v>
      </c>
      <c r="D155" s="54"/>
      <c r="E155" s="54">
        <f>(E92-E29)/E29</f>
        <v>-1</v>
      </c>
      <c r="F155" s="54">
        <f>(F92-F29)/F29</f>
        <v>3.142857142857143</v>
      </c>
      <c r="G155" s="54">
        <f t="shared" si="34"/>
        <v>1.3181818181818181</v>
      </c>
      <c r="H155" s="54">
        <f t="shared" si="34"/>
        <v>1.3272727272727274</v>
      </c>
      <c r="I155" s="54">
        <f t="shared" si="34"/>
        <v>0.5507246376811594</v>
      </c>
      <c r="J155" s="54">
        <f t="shared" si="34"/>
        <v>0.3360655737704918</v>
      </c>
      <c r="K155" s="54">
        <f t="shared" si="34"/>
        <v>0.8762886597938144</v>
      </c>
      <c r="L155" s="54">
        <f t="shared" si="34"/>
        <v>1.445945945945946</v>
      </c>
      <c r="M155" s="54">
        <f t="shared" si="34"/>
        <v>0.6</v>
      </c>
      <c r="N155" s="54">
        <f t="shared" si="34"/>
        <v>0.3440366972477064</v>
      </c>
      <c r="O155" s="54"/>
      <c r="P155" s="54"/>
    </row>
    <row r="156" spans="1:16" s="33" customFormat="1" ht="14.25" customHeight="1">
      <c r="A156" s="253"/>
      <c r="B156" s="41" t="s">
        <v>47</v>
      </c>
      <c r="C156" s="54">
        <f t="shared" si="20"/>
        <v>-0.19874715261958997</v>
      </c>
      <c r="D156" s="54"/>
      <c r="E156" s="54">
        <f>(E93-E30)/E30</f>
        <v>-1</v>
      </c>
      <c r="F156" s="54">
        <f>(F93-F30)/F30</f>
        <v>0.2777777777777778</v>
      </c>
      <c r="G156" s="54">
        <f t="shared" si="34"/>
        <v>-0.09433962264150944</v>
      </c>
      <c r="H156" s="54">
        <f t="shared" si="34"/>
        <v>0.0992063492063492</v>
      </c>
      <c r="I156" s="54">
        <f t="shared" si="34"/>
        <v>-0.42857142857142855</v>
      </c>
      <c r="J156" s="54">
        <f t="shared" si="34"/>
        <v>-0.2859504132231405</v>
      </c>
      <c r="K156" s="54">
        <f t="shared" si="34"/>
        <v>-0.07610993657505286</v>
      </c>
      <c r="L156" s="54">
        <f t="shared" si="34"/>
        <v>-0.10379746835443038</v>
      </c>
      <c r="M156" s="54">
        <f t="shared" si="34"/>
        <v>-0.3425414364640884</v>
      </c>
      <c r="N156" s="54">
        <f t="shared" si="34"/>
        <v>-0.3673469387755102</v>
      </c>
      <c r="O156" s="54"/>
      <c r="P156" s="54"/>
    </row>
    <row r="157" spans="1:16" s="33" customFormat="1" ht="14.25" customHeight="1">
      <c r="A157" s="253" t="s">
        <v>12</v>
      </c>
      <c r="B157" s="41" t="s">
        <v>38</v>
      </c>
      <c r="C157" s="54">
        <f t="shared" si="20"/>
        <v>0.1224188790560472</v>
      </c>
      <c r="D157" s="54"/>
      <c r="E157" s="54"/>
      <c r="F157" s="54">
        <f>(F94-F31)/F31</f>
        <v>2</v>
      </c>
      <c r="G157" s="54">
        <f t="shared" si="34"/>
        <v>-0.2</v>
      </c>
      <c r="H157" s="54">
        <f t="shared" si="34"/>
        <v>-0.11320754716981132</v>
      </c>
      <c r="I157" s="54">
        <f t="shared" si="34"/>
        <v>-0.18461538461538463</v>
      </c>
      <c r="J157" s="54">
        <f t="shared" si="34"/>
        <v>-0.23972602739726026</v>
      </c>
      <c r="K157" s="54">
        <f t="shared" si="34"/>
        <v>-0.13333333333333333</v>
      </c>
      <c r="L157" s="54">
        <f t="shared" si="34"/>
        <v>0.08536585365853659</v>
      </c>
      <c r="M157" s="54">
        <f t="shared" si="34"/>
        <v>0.2</v>
      </c>
      <c r="N157" s="54">
        <f t="shared" si="34"/>
        <v>0.7304964539007093</v>
      </c>
      <c r="O157" s="54"/>
      <c r="P157" s="54"/>
    </row>
    <row r="158" spans="1:16" s="33" customFormat="1" ht="14.25" customHeight="1">
      <c r="A158" s="253"/>
      <c r="B158" s="41" t="s">
        <v>45</v>
      </c>
      <c r="C158" s="54">
        <f t="shared" si="20"/>
        <v>1</v>
      </c>
      <c r="D158" s="54"/>
      <c r="E158" s="54"/>
      <c r="F158" s="54"/>
      <c r="G158" s="54" t="e">
        <f aca="true" t="shared" si="35" ref="G158:G165">(G95-G32)/G32</f>
        <v>#DIV/0!</v>
      </c>
      <c r="H158" s="54"/>
      <c r="I158" s="54"/>
      <c r="J158" s="54"/>
      <c r="K158" s="54"/>
      <c r="L158" s="54"/>
      <c r="M158" s="54">
        <f aca="true" t="shared" si="36" ref="M158:N165">(M95-M32)/M32</f>
        <v>-0.6666666666666666</v>
      </c>
      <c r="N158" s="54">
        <f t="shared" si="36"/>
        <v>2</v>
      </c>
      <c r="O158" s="54"/>
      <c r="P158" s="54"/>
    </row>
    <row r="159" spans="1:16" s="33" customFormat="1" ht="14.25" customHeight="1">
      <c r="A159" s="253"/>
      <c r="B159" s="41" t="s">
        <v>46</v>
      </c>
      <c r="C159" s="54">
        <f t="shared" si="20"/>
        <v>1.2476190476190476</v>
      </c>
      <c r="D159" s="54"/>
      <c r="E159" s="54"/>
      <c r="F159" s="54"/>
      <c r="G159" s="54">
        <f t="shared" si="35"/>
        <v>-1</v>
      </c>
      <c r="H159" s="54">
        <f aca="true" t="shared" si="37" ref="H159:L165">(H96-H33)/H33</f>
        <v>0.4</v>
      </c>
      <c r="I159" s="54">
        <f t="shared" si="37"/>
        <v>3.5</v>
      </c>
      <c r="J159" s="54">
        <f t="shared" si="37"/>
        <v>0</v>
      </c>
      <c r="K159" s="54">
        <f t="shared" si="37"/>
        <v>0.4166666666666667</v>
      </c>
      <c r="L159" s="54">
        <f t="shared" si="37"/>
        <v>1.4545454545454546</v>
      </c>
      <c r="M159" s="54">
        <f t="shared" si="36"/>
        <v>2</v>
      </c>
      <c r="N159" s="54">
        <f t="shared" si="36"/>
        <v>2.32</v>
      </c>
      <c r="O159" s="54"/>
      <c r="P159" s="54"/>
    </row>
    <row r="160" spans="1:16" s="33" customFormat="1" ht="14.25" customHeight="1">
      <c r="A160" s="253"/>
      <c r="B160" s="41" t="s">
        <v>47</v>
      </c>
      <c r="C160" s="54">
        <f t="shared" si="20"/>
        <v>-0.0913884007029877</v>
      </c>
      <c r="D160" s="54"/>
      <c r="E160" s="54"/>
      <c r="F160" s="54">
        <f>(F97-F34)/F34</f>
        <v>1</v>
      </c>
      <c r="G160" s="54">
        <f t="shared" si="35"/>
        <v>-0.1111111111111111</v>
      </c>
      <c r="H160" s="54">
        <f t="shared" si="37"/>
        <v>-0.27906976744186046</v>
      </c>
      <c r="I160" s="54">
        <f t="shared" si="37"/>
        <v>-0.4262295081967213</v>
      </c>
      <c r="J160" s="54">
        <f t="shared" si="37"/>
        <v>-0.29411764705882354</v>
      </c>
      <c r="K160" s="54">
        <f t="shared" si="37"/>
        <v>-0.25396825396825395</v>
      </c>
      <c r="L160" s="54">
        <f t="shared" si="37"/>
        <v>-0.1267605633802817</v>
      </c>
      <c r="M160" s="54">
        <f t="shared" si="36"/>
        <v>-0.08045977011494253</v>
      </c>
      <c r="N160" s="54">
        <f t="shared" si="36"/>
        <v>0.3739130434782609</v>
      </c>
      <c r="O160" s="54"/>
      <c r="P160" s="54"/>
    </row>
    <row r="161" spans="1:16" s="33" customFormat="1" ht="14.25" customHeight="1">
      <c r="A161" s="254" t="s">
        <v>57</v>
      </c>
      <c r="B161" s="42" t="s">
        <v>38</v>
      </c>
      <c r="C161" s="55">
        <f t="shared" si="20"/>
        <v>0.007066424389259035</v>
      </c>
      <c r="D161" s="55"/>
      <c r="E161" s="55">
        <f>(E98-E35)/E35</f>
        <v>-1</v>
      </c>
      <c r="F161" s="55">
        <f>(F98-F35)/F35</f>
        <v>0.7727272727272727</v>
      </c>
      <c r="G161" s="55">
        <f t="shared" si="35"/>
        <v>0.1223021582733813</v>
      </c>
      <c r="H161" s="55">
        <f t="shared" si="37"/>
        <v>0.27071823204419887</v>
      </c>
      <c r="I161" s="55">
        <f t="shared" si="37"/>
        <v>-0.27787307032590053</v>
      </c>
      <c r="J161" s="55">
        <f t="shared" si="37"/>
        <v>-0.18378995433789955</v>
      </c>
      <c r="K161" s="55">
        <f t="shared" si="37"/>
        <v>0.06646058732612056</v>
      </c>
      <c r="L161" s="55">
        <f t="shared" si="37"/>
        <v>0.13489208633093525</v>
      </c>
      <c r="M161" s="55">
        <f t="shared" si="36"/>
        <v>-0.0948905109489051</v>
      </c>
      <c r="N161" s="55">
        <f t="shared" si="36"/>
        <v>-0.10125523012552301</v>
      </c>
      <c r="O161" s="55"/>
      <c r="P161" s="55"/>
    </row>
    <row r="162" spans="1:16" s="33" customFormat="1" ht="14.25" customHeight="1">
      <c r="A162" s="254"/>
      <c r="B162" s="42" t="s">
        <v>45</v>
      </c>
      <c r="C162" s="55">
        <f t="shared" si="20"/>
        <v>1.7727272727272727</v>
      </c>
      <c r="D162" s="55"/>
      <c r="E162" s="55"/>
      <c r="F162" s="55"/>
      <c r="G162" s="55">
        <f t="shared" si="35"/>
        <v>0</v>
      </c>
      <c r="H162" s="55">
        <f t="shared" si="37"/>
        <v>4</v>
      </c>
      <c r="I162" s="55">
        <f t="shared" si="37"/>
        <v>4</v>
      </c>
      <c r="J162" s="55">
        <f t="shared" si="37"/>
        <v>2</v>
      </c>
      <c r="K162" s="55">
        <f t="shared" si="37"/>
        <v>2.5</v>
      </c>
      <c r="L162" s="55">
        <f t="shared" si="37"/>
        <v>0.4</v>
      </c>
      <c r="M162" s="55">
        <f t="shared" si="36"/>
        <v>0.25</v>
      </c>
      <c r="N162" s="55">
        <f t="shared" si="36"/>
        <v>2.25</v>
      </c>
      <c r="O162" s="55"/>
      <c r="P162" s="55"/>
    </row>
    <row r="163" spans="1:16" s="33" customFormat="1" ht="14.25" customHeight="1">
      <c r="A163" s="254"/>
      <c r="B163" s="42" t="s">
        <v>46</v>
      </c>
      <c r="C163" s="55">
        <f t="shared" si="20"/>
        <v>0.8776470588235294</v>
      </c>
      <c r="D163" s="55"/>
      <c r="E163" s="55">
        <f>(E100-E37)/E37</f>
        <v>-1</v>
      </c>
      <c r="F163" s="55">
        <f>(F100-F37)/F37</f>
        <v>3.2857142857142856</v>
      </c>
      <c r="G163" s="55">
        <f t="shared" si="35"/>
        <v>1.2173913043478262</v>
      </c>
      <c r="H163" s="55">
        <f t="shared" si="37"/>
        <v>1.1846153846153846</v>
      </c>
      <c r="I163" s="55">
        <f t="shared" si="37"/>
        <v>0.7123287671232876</v>
      </c>
      <c r="J163" s="55">
        <f t="shared" si="37"/>
        <v>0.2751677852348993</v>
      </c>
      <c r="K163" s="55">
        <f t="shared" si="37"/>
        <v>0.8256880733944955</v>
      </c>
      <c r="L163" s="55">
        <f t="shared" si="37"/>
        <v>1.4470588235294117</v>
      </c>
      <c r="M163" s="55">
        <f t="shared" si="36"/>
        <v>0.8210526315789474</v>
      </c>
      <c r="N163" s="55">
        <f t="shared" si="36"/>
        <v>0.5473251028806584</v>
      </c>
      <c r="O163" s="55"/>
      <c r="P163" s="55"/>
    </row>
    <row r="164" spans="1:16" s="33" customFormat="1" ht="14.25" customHeight="1">
      <c r="A164" s="254"/>
      <c r="B164" s="42" t="s">
        <v>47</v>
      </c>
      <c r="C164" s="55">
        <f t="shared" si="20"/>
        <v>-0.18377848566527813</v>
      </c>
      <c r="D164" s="55"/>
      <c r="E164" s="55">
        <f>(E101-E38)/E38</f>
        <v>-1</v>
      </c>
      <c r="F164" s="55">
        <f>(F101-F38)/F38</f>
        <v>0.2972972972972973</v>
      </c>
      <c r="G164" s="55">
        <f t="shared" si="35"/>
        <v>-0.09565217391304348</v>
      </c>
      <c r="H164" s="55">
        <f t="shared" si="37"/>
        <v>0.04406779661016949</v>
      </c>
      <c r="I164" s="55">
        <f t="shared" si="37"/>
        <v>-0.42829076620825146</v>
      </c>
      <c r="J164" s="55">
        <f t="shared" si="37"/>
        <v>-0.287292817679558</v>
      </c>
      <c r="K164" s="55">
        <f t="shared" si="37"/>
        <v>-0.09701492537313433</v>
      </c>
      <c r="L164" s="55">
        <f t="shared" si="37"/>
        <v>-0.1072961373390558</v>
      </c>
      <c r="M164" s="55">
        <f t="shared" si="36"/>
        <v>-0.29175946547884185</v>
      </c>
      <c r="N164" s="55">
        <f t="shared" si="36"/>
        <v>-0.27742616033755274</v>
      </c>
      <c r="O164" s="55"/>
      <c r="P164" s="55"/>
    </row>
    <row r="165" spans="1:16" s="33" customFormat="1" ht="14.25" customHeight="1">
      <c r="A165" s="253" t="s">
        <v>58</v>
      </c>
      <c r="B165" s="41" t="s">
        <v>38</v>
      </c>
      <c r="C165" s="54">
        <f t="shared" si="20"/>
        <v>0.29545454545454547</v>
      </c>
      <c r="D165" s="54"/>
      <c r="E165" s="54"/>
      <c r="F165" s="54">
        <f>(F102-F39)/F39</f>
        <v>-1</v>
      </c>
      <c r="G165" s="54">
        <f t="shared" si="35"/>
        <v>4.5</v>
      </c>
      <c r="H165" s="54">
        <f t="shared" si="37"/>
        <v>0.5</v>
      </c>
      <c r="I165" s="54">
        <f t="shared" si="37"/>
        <v>-0.3076923076923077</v>
      </c>
      <c r="J165" s="54">
        <f t="shared" si="37"/>
        <v>-0.25</v>
      </c>
      <c r="K165" s="54">
        <f t="shared" si="37"/>
        <v>1.2</v>
      </c>
      <c r="L165" s="54">
        <f t="shared" si="37"/>
        <v>0.8888888888888888</v>
      </c>
      <c r="M165" s="54">
        <f t="shared" si="36"/>
        <v>0.125</v>
      </c>
      <c r="N165" s="54">
        <f t="shared" si="36"/>
        <v>0.7142857142857143</v>
      </c>
      <c r="O165" s="54"/>
      <c r="P165" s="54"/>
    </row>
    <row r="166" spans="1:16" s="33" customFormat="1" ht="14.25" customHeight="1">
      <c r="A166" s="253"/>
      <c r="B166" s="41" t="s">
        <v>45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</row>
    <row r="167" spans="1:16" s="33" customFormat="1" ht="14.25" customHeight="1">
      <c r="A167" s="253"/>
      <c r="B167" s="41" t="s">
        <v>46</v>
      </c>
      <c r="C167" s="54">
        <f>(C104-C41)/C41</f>
        <v>2.3333333333333335</v>
      </c>
      <c r="D167" s="54"/>
      <c r="E167" s="54"/>
      <c r="F167" s="54">
        <f>(F104-F41)/F41</f>
        <v>-1</v>
      </c>
      <c r="G167" s="54">
        <f>(G104-G41)/G41</f>
        <v>3</v>
      </c>
      <c r="H167" s="54"/>
      <c r="I167" s="54"/>
      <c r="J167" s="54">
        <f>(J104-J41)/J41</f>
        <v>-0.75</v>
      </c>
      <c r="K167" s="54"/>
      <c r="L167" s="54"/>
      <c r="M167" s="54">
        <f>(M104-M41)/M41</f>
        <v>3</v>
      </c>
      <c r="N167" s="54">
        <f>(N104-N41)/N41</f>
        <v>3.5</v>
      </c>
      <c r="O167" s="54"/>
      <c r="P167" s="54"/>
    </row>
    <row r="168" spans="1:16" s="33" customFormat="1" ht="14.25" customHeight="1">
      <c r="A168" s="253"/>
      <c r="B168" s="41" t="s">
        <v>47</v>
      </c>
      <c r="C168" s="54">
        <f>(C105-C42)/C42</f>
        <v>0.05063291139240506</v>
      </c>
      <c r="D168" s="54"/>
      <c r="E168" s="54"/>
      <c r="F168" s="54">
        <f>(F105-F42)/F42</f>
        <v>-1</v>
      </c>
      <c r="G168" s="54">
        <f>(G105-G42)/G42</f>
        <v>6</v>
      </c>
      <c r="H168" s="54">
        <f>(H105-H42)/H42</f>
        <v>0.16666666666666666</v>
      </c>
      <c r="I168" s="54">
        <f>(I105-I42)/I42</f>
        <v>-0.5384615384615384</v>
      </c>
      <c r="J168" s="54">
        <f>(J105-J42)/J42</f>
        <v>-0.125</v>
      </c>
      <c r="K168" s="54">
        <f>(K105-K42)/K42</f>
        <v>0.6</v>
      </c>
      <c r="L168" s="54">
        <f>(L105-L42)/L42</f>
        <v>0.3333333333333333</v>
      </c>
      <c r="M168" s="54">
        <f>(M105-M42)/M42</f>
        <v>-0.06666666666666667</v>
      </c>
      <c r="N168" s="54">
        <f>(N105-N42)/N42</f>
        <v>0.25</v>
      </c>
      <c r="O168" s="54"/>
      <c r="P168" s="54"/>
    </row>
    <row r="169" spans="1:16" s="33" customFormat="1" ht="14.25" customHeight="1">
      <c r="A169" s="253" t="s">
        <v>15</v>
      </c>
      <c r="B169" s="41" t="s">
        <v>38</v>
      </c>
      <c r="C169" s="54">
        <f>(C106-C43)/C43</f>
        <v>-1</v>
      </c>
      <c r="D169" s="54"/>
      <c r="E169" s="54"/>
      <c r="F169" s="54"/>
      <c r="G169" s="54"/>
      <c r="H169" s="54"/>
      <c r="I169" s="54">
        <f>(I106-I43)/I43</f>
        <v>-1</v>
      </c>
      <c r="J169" s="54"/>
      <c r="K169" s="54"/>
      <c r="L169" s="54"/>
      <c r="M169" s="54"/>
      <c r="N169" s="54"/>
      <c r="O169" s="54"/>
      <c r="P169" s="54"/>
    </row>
    <row r="170" spans="1:16" s="33" customFormat="1" ht="14.25" customHeight="1">
      <c r="A170" s="253"/>
      <c r="B170" s="41" t="s">
        <v>45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</row>
    <row r="171" spans="1:16" s="33" customFormat="1" ht="14.25" customHeight="1">
      <c r="A171" s="253"/>
      <c r="B171" s="41" t="s">
        <v>46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</row>
    <row r="172" spans="1:16" s="33" customFormat="1" ht="14.25" customHeight="1">
      <c r="A172" s="253"/>
      <c r="B172" s="41" t="s">
        <v>47</v>
      </c>
      <c r="C172" s="54">
        <f>(C109-C46)/C46</f>
        <v>-1</v>
      </c>
      <c r="D172" s="54"/>
      <c r="E172" s="54"/>
      <c r="F172" s="54"/>
      <c r="G172" s="54"/>
      <c r="H172" s="54"/>
      <c r="I172" s="54">
        <f>(I109-I46)/I46</f>
        <v>-1</v>
      </c>
      <c r="J172" s="54"/>
      <c r="K172" s="54"/>
      <c r="L172" s="54"/>
      <c r="M172" s="54"/>
      <c r="N172" s="54"/>
      <c r="O172" s="54"/>
      <c r="P172" s="54"/>
    </row>
    <row r="173" spans="1:16" s="33" customFormat="1" ht="14.25" customHeight="1">
      <c r="A173" s="254" t="s">
        <v>59</v>
      </c>
      <c r="B173" s="42" t="s">
        <v>38</v>
      </c>
      <c r="C173" s="55">
        <f>(C110-C47)/C47</f>
        <v>0.2391304347826087</v>
      </c>
      <c r="D173" s="55"/>
      <c r="E173" s="55"/>
      <c r="F173" s="55">
        <f>(F110-F47)/F47</f>
        <v>-1</v>
      </c>
      <c r="G173" s="55">
        <f>(G110-G47)/G47</f>
        <v>4.5</v>
      </c>
      <c r="H173" s="55">
        <f>(H110-H47)/H47</f>
        <v>0.5</v>
      </c>
      <c r="I173" s="55">
        <f>(I110-I47)/I47</f>
        <v>-0.47058823529411764</v>
      </c>
      <c r="J173" s="55">
        <f>(J110-J47)/J47</f>
        <v>-0.25</v>
      </c>
      <c r="K173" s="55">
        <f>(K110-K47)/K47</f>
        <v>1.2</v>
      </c>
      <c r="L173" s="55">
        <f>(L110-L47)/L47</f>
        <v>0.8888888888888888</v>
      </c>
      <c r="M173" s="55">
        <f>(M110-M47)/M47</f>
        <v>0.125</v>
      </c>
      <c r="N173" s="55">
        <f>(N110-N47)/N47</f>
        <v>0.7142857142857143</v>
      </c>
      <c r="O173" s="55"/>
      <c r="P173" s="55"/>
    </row>
    <row r="174" spans="1:16" s="33" customFormat="1" ht="14.25" customHeight="1">
      <c r="A174" s="254"/>
      <c r="B174" s="42" t="s">
        <v>45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  <row r="175" spans="1:16" s="33" customFormat="1" ht="14.25" customHeight="1">
      <c r="A175" s="254"/>
      <c r="B175" s="42" t="s">
        <v>46</v>
      </c>
      <c r="C175" s="55">
        <f aca="true" t="shared" si="38" ref="C175:C188">(C112-C49)/C49</f>
        <v>2.3333333333333335</v>
      </c>
      <c r="D175" s="55"/>
      <c r="E175" s="55"/>
      <c r="F175" s="55">
        <f aca="true" t="shared" si="39" ref="F175:G181">(F112-F49)/F49</f>
        <v>-1</v>
      </c>
      <c r="G175" s="55">
        <f t="shared" si="39"/>
        <v>3</v>
      </c>
      <c r="H175" s="55"/>
      <c r="I175" s="55"/>
      <c r="J175" s="55">
        <f aca="true" t="shared" si="40" ref="J175:J188">(J112-J49)/J49</f>
        <v>-0.75</v>
      </c>
      <c r="K175" s="55"/>
      <c r="L175" s="55"/>
      <c r="M175" s="55">
        <f aca="true" t="shared" si="41" ref="M175:N188">(M112-M49)/M49</f>
        <v>3</v>
      </c>
      <c r="N175" s="55">
        <f t="shared" si="41"/>
        <v>3.5</v>
      </c>
      <c r="O175" s="55"/>
      <c r="P175" s="55"/>
    </row>
    <row r="176" spans="1:16" s="33" customFormat="1" ht="14.25" customHeight="1">
      <c r="A176" s="254"/>
      <c r="B176" s="42" t="s">
        <v>47</v>
      </c>
      <c r="C176" s="55">
        <f t="shared" si="38"/>
        <v>0</v>
      </c>
      <c r="D176" s="55"/>
      <c r="E176" s="55"/>
      <c r="F176" s="55">
        <f t="shared" si="39"/>
        <v>-1</v>
      </c>
      <c r="G176" s="55">
        <f t="shared" si="39"/>
        <v>6</v>
      </c>
      <c r="H176" s="55">
        <f aca="true" t="shared" si="42" ref="H176:I188">(H113-H50)/H50</f>
        <v>0.16666666666666666</v>
      </c>
      <c r="I176" s="55">
        <f t="shared" si="42"/>
        <v>-0.6470588235294118</v>
      </c>
      <c r="J176" s="55">
        <f t="shared" si="40"/>
        <v>-0.125</v>
      </c>
      <c r="K176" s="55">
        <f aca="true" t="shared" si="43" ref="K176:L181">(K113-K50)/K50</f>
        <v>0.6</v>
      </c>
      <c r="L176" s="55">
        <f t="shared" si="43"/>
        <v>0.3333333333333333</v>
      </c>
      <c r="M176" s="55">
        <f t="shared" si="41"/>
        <v>-0.06666666666666667</v>
      </c>
      <c r="N176" s="55">
        <f t="shared" si="41"/>
        <v>0.25</v>
      </c>
      <c r="O176" s="55"/>
      <c r="P176" s="55"/>
    </row>
    <row r="177" spans="1:16" s="33" customFormat="1" ht="14.25" customHeight="1">
      <c r="A177" s="255" t="s">
        <v>38</v>
      </c>
      <c r="B177" s="50" t="s">
        <v>38</v>
      </c>
      <c r="C177" s="56">
        <f t="shared" si="38"/>
        <v>-0.051179257562347064</v>
      </c>
      <c r="D177" s="56"/>
      <c r="E177" s="56">
        <f>(E114-E51)/E51</f>
        <v>0.2823649337410805</v>
      </c>
      <c r="F177" s="56">
        <f t="shared" si="39"/>
        <v>0.11932129173508484</v>
      </c>
      <c r="G177" s="56">
        <f t="shared" si="39"/>
        <v>-0.016387766878245818</v>
      </c>
      <c r="H177" s="56">
        <f t="shared" si="42"/>
        <v>-0.2163695947566142</v>
      </c>
      <c r="I177" s="56">
        <f t="shared" si="42"/>
        <v>-0.3600366026120955</v>
      </c>
      <c r="J177" s="56">
        <f t="shared" si="40"/>
        <v>-0.35646519996728554</v>
      </c>
      <c r="K177" s="56">
        <f t="shared" si="43"/>
        <v>-0.10153576129881527</v>
      </c>
      <c r="L177" s="56">
        <f t="shared" si="43"/>
        <v>0.02164750311899383</v>
      </c>
      <c r="M177" s="56">
        <f t="shared" si="41"/>
        <v>0.06121721165315985</v>
      </c>
      <c r="N177" s="56">
        <f t="shared" si="41"/>
        <v>-0.14202157933615084</v>
      </c>
      <c r="O177" s="56"/>
      <c r="P177" s="56"/>
    </row>
    <row r="178" spans="1:16" s="33" customFormat="1" ht="14.25" customHeight="1">
      <c r="A178" s="255"/>
      <c r="B178" s="50" t="s">
        <v>45</v>
      </c>
      <c r="C178" s="56">
        <f t="shared" si="38"/>
        <v>-0.7207163601161665</v>
      </c>
      <c r="D178" s="56"/>
      <c r="E178" s="56">
        <f>(E115-E52)/E52</f>
        <v>0.13333333333333333</v>
      </c>
      <c r="F178" s="56">
        <f t="shared" si="39"/>
        <v>0.8181818181818182</v>
      </c>
      <c r="G178" s="56">
        <f t="shared" si="39"/>
        <v>-0.9169675090252708</v>
      </c>
      <c r="H178" s="56">
        <f t="shared" si="42"/>
        <v>-0.3333333333333333</v>
      </c>
      <c r="I178" s="56">
        <f t="shared" si="42"/>
        <v>-0.3978494623655914</v>
      </c>
      <c r="J178" s="56">
        <f t="shared" si="40"/>
        <v>0.22900763358778625</v>
      </c>
      <c r="K178" s="56">
        <f t="shared" si="43"/>
        <v>-0.54627539503386</v>
      </c>
      <c r="L178" s="56">
        <f t="shared" si="43"/>
        <v>-0.48631950573698146</v>
      </c>
      <c r="M178" s="56">
        <f t="shared" si="41"/>
        <v>-0.9072327044025157</v>
      </c>
      <c r="N178" s="56">
        <f t="shared" si="41"/>
        <v>-0.8030993618960802</v>
      </c>
      <c r="O178" s="56"/>
      <c r="P178" s="56"/>
    </row>
    <row r="179" spans="1:16" s="33" customFormat="1" ht="14.25" customHeight="1">
      <c r="A179" s="255"/>
      <c r="B179" s="50" t="s">
        <v>46</v>
      </c>
      <c r="C179" s="56">
        <f t="shared" si="38"/>
        <v>0.3466057646873523</v>
      </c>
      <c r="D179" s="56"/>
      <c r="E179" s="56">
        <f>(E116-E53)/E53</f>
        <v>0.4831168831168831</v>
      </c>
      <c r="F179" s="56">
        <f t="shared" si="39"/>
        <v>0.3989547038327526</v>
      </c>
      <c r="G179" s="56">
        <f t="shared" si="39"/>
        <v>0.3845289380033714</v>
      </c>
      <c r="H179" s="56">
        <f t="shared" si="42"/>
        <v>0.2585609849942285</v>
      </c>
      <c r="I179" s="56">
        <f t="shared" si="42"/>
        <v>0.3237623762376238</v>
      </c>
      <c r="J179" s="56">
        <f t="shared" si="40"/>
        <v>-0.020884520884520884</v>
      </c>
      <c r="K179" s="56">
        <f t="shared" si="43"/>
        <v>0.5755009878633927</v>
      </c>
      <c r="L179" s="56">
        <f t="shared" si="43"/>
        <v>0.5909321496512365</v>
      </c>
      <c r="M179" s="56">
        <f t="shared" si="41"/>
        <v>0.5070490420532594</v>
      </c>
      <c r="N179" s="56">
        <f t="shared" si="41"/>
        <v>0.0006312932041286576</v>
      </c>
      <c r="O179" s="56"/>
      <c r="P179" s="56"/>
    </row>
    <row r="180" spans="1:16" s="33" customFormat="1" ht="14.25" customHeight="1">
      <c r="A180" s="255"/>
      <c r="B180" s="50" t="s">
        <v>47</v>
      </c>
      <c r="C180" s="56">
        <f t="shared" si="38"/>
        <v>-0.20104759958415894</v>
      </c>
      <c r="D180" s="56"/>
      <c r="E180" s="56">
        <f>(E117-E54)/E54</f>
        <v>0.153184165232358</v>
      </c>
      <c r="F180" s="56">
        <f t="shared" si="39"/>
        <v>-0.01610305958132045</v>
      </c>
      <c r="G180" s="56">
        <f t="shared" si="39"/>
        <v>-0.15991955932499782</v>
      </c>
      <c r="H180" s="56">
        <f t="shared" si="42"/>
        <v>-0.34103749357986646</v>
      </c>
      <c r="I180" s="56">
        <f t="shared" si="42"/>
        <v>-0.4990916431166734</v>
      </c>
      <c r="J180" s="56">
        <f t="shared" si="40"/>
        <v>-0.44472452286640257</v>
      </c>
      <c r="K180" s="56">
        <f t="shared" si="43"/>
        <v>-0.27412214885954383</v>
      </c>
      <c r="L180" s="56">
        <f t="shared" si="43"/>
        <v>-0.17646365329749358</v>
      </c>
      <c r="M180" s="56">
        <f t="shared" si="41"/>
        <v>-0.09907936743633529</v>
      </c>
      <c r="N180" s="56">
        <f t="shared" si="41"/>
        <v>-0.21820846970944358</v>
      </c>
      <c r="O180" s="56"/>
      <c r="P180" s="56"/>
    </row>
    <row r="181" spans="1:16" s="33" customFormat="1" ht="14.25" customHeight="1">
      <c r="A181" s="251" t="s">
        <v>18</v>
      </c>
      <c r="B181" s="43" t="s">
        <v>38</v>
      </c>
      <c r="C181" s="57">
        <f t="shared" si="38"/>
        <v>0.8512874408828166</v>
      </c>
      <c r="D181" s="57"/>
      <c r="E181" s="57">
        <f>(E118-E55)/E55</f>
        <v>4.5</v>
      </c>
      <c r="F181" s="57">
        <f t="shared" si="39"/>
        <v>2.22</v>
      </c>
      <c r="G181" s="57">
        <f t="shared" si="39"/>
        <v>-0.577354260089686</v>
      </c>
      <c r="H181" s="57">
        <f t="shared" si="42"/>
        <v>-0.08564231738035265</v>
      </c>
      <c r="I181" s="57">
        <f t="shared" si="42"/>
        <v>0.13317191283292978</v>
      </c>
      <c r="J181" s="57">
        <f t="shared" si="40"/>
        <v>0.8557692307692307</v>
      </c>
      <c r="K181" s="57">
        <f t="shared" si="43"/>
        <v>4.407665505226481</v>
      </c>
      <c r="L181" s="57">
        <f t="shared" si="43"/>
        <v>6.368421052631579</v>
      </c>
      <c r="M181" s="57">
        <f t="shared" si="41"/>
        <v>0.44106463878326996</v>
      </c>
      <c r="N181" s="57">
        <f t="shared" si="41"/>
        <v>1.0198019801980198</v>
      </c>
      <c r="O181" s="57"/>
      <c r="P181" s="57"/>
    </row>
    <row r="182" spans="1:16" s="33" customFormat="1" ht="14.25" customHeight="1">
      <c r="A182" s="251"/>
      <c r="B182" s="43" t="s">
        <v>45</v>
      </c>
      <c r="C182" s="58">
        <f t="shared" si="38"/>
        <v>19.9</v>
      </c>
      <c r="D182" s="58"/>
      <c r="E182" s="58"/>
      <c r="F182" s="58"/>
      <c r="G182" s="58">
        <f aca="true" t="shared" si="44" ref="G182:G188">(G119-G56)/G56</f>
        <v>-0.25</v>
      </c>
      <c r="H182" s="58">
        <f t="shared" si="42"/>
        <v>3.75</v>
      </c>
      <c r="I182" s="58">
        <f t="shared" si="42"/>
        <v>9</v>
      </c>
      <c r="J182" s="58">
        <f t="shared" si="40"/>
        <v>27</v>
      </c>
      <c r="K182" s="58">
        <f aca="true" t="shared" si="45" ref="K182:K188">(K119-K56)/K56</f>
        <v>47.5</v>
      </c>
      <c r="L182" s="58"/>
      <c r="M182" s="58">
        <f t="shared" si="41"/>
        <v>36</v>
      </c>
      <c r="N182" s="58">
        <f t="shared" si="41"/>
        <v>24.5</v>
      </c>
      <c r="O182" s="58"/>
      <c r="P182" s="58"/>
    </row>
    <row r="183" spans="1:16" s="33" customFormat="1" ht="14.25" customHeight="1">
      <c r="A183" s="251"/>
      <c r="B183" s="44" t="s">
        <v>46</v>
      </c>
      <c r="C183" s="58">
        <f t="shared" si="38"/>
        <v>1.2026390197926484</v>
      </c>
      <c r="D183" s="58"/>
      <c r="E183" s="58">
        <f aca="true" t="shared" si="46" ref="E183:F188">(E120-E57)/E57</f>
        <v>5.333333333333333</v>
      </c>
      <c r="F183" s="58">
        <f t="shared" si="46"/>
        <v>3.9285714285714284</v>
      </c>
      <c r="G183" s="58">
        <f t="shared" si="44"/>
        <v>-0.436241610738255</v>
      </c>
      <c r="H183" s="58">
        <f t="shared" si="42"/>
        <v>0.004291845493562232</v>
      </c>
      <c r="I183" s="58">
        <f t="shared" si="42"/>
        <v>0.7209302325581395</v>
      </c>
      <c r="J183" s="58">
        <f t="shared" si="40"/>
        <v>1.744</v>
      </c>
      <c r="K183" s="58">
        <f t="shared" si="45"/>
        <v>5.4868421052631575</v>
      </c>
      <c r="L183" s="58">
        <f aca="true" t="shared" si="47" ref="L183:L188">(L120-L57)/L57</f>
        <v>8.625</v>
      </c>
      <c r="M183" s="58">
        <f t="shared" si="41"/>
        <v>0.6301369863013698</v>
      </c>
      <c r="N183" s="58">
        <f t="shared" si="41"/>
        <v>1.4363636363636363</v>
      </c>
      <c r="O183" s="58"/>
      <c r="P183" s="58"/>
    </row>
    <row r="184" spans="1:16" s="33" customFormat="1" ht="14.25" customHeight="1">
      <c r="A184" s="251"/>
      <c r="B184" s="44" t="s">
        <v>47</v>
      </c>
      <c r="C184" s="58">
        <f t="shared" si="38"/>
        <v>0.5746788990825689</v>
      </c>
      <c r="D184" s="58"/>
      <c r="E184" s="58">
        <f t="shared" si="46"/>
        <v>3.1666666666666665</v>
      </c>
      <c r="F184" s="58">
        <f t="shared" si="46"/>
        <v>1.4722222222222223</v>
      </c>
      <c r="G184" s="58">
        <f t="shared" si="44"/>
        <v>-0.6508474576271186</v>
      </c>
      <c r="H184" s="58">
        <f t="shared" si="42"/>
        <v>-0.17902350813743217</v>
      </c>
      <c r="I184" s="58">
        <f t="shared" si="42"/>
        <v>-0.07692307692307693</v>
      </c>
      <c r="J184" s="58">
        <f t="shared" si="40"/>
        <v>0.5076142131979695</v>
      </c>
      <c r="K184" s="58">
        <f t="shared" si="45"/>
        <v>3.602870813397129</v>
      </c>
      <c r="L184" s="58">
        <f t="shared" si="47"/>
        <v>4.816793893129771</v>
      </c>
      <c r="M184" s="58">
        <f t="shared" si="41"/>
        <v>0.17989417989417988</v>
      </c>
      <c r="N184" s="58">
        <f t="shared" si="41"/>
        <v>0.702054794520548</v>
      </c>
      <c r="O184" s="58"/>
      <c r="P184" s="58"/>
    </row>
    <row r="185" spans="1:16" ht="14.25" customHeight="1">
      <c r="A185" s="252" t="s">
        <v>19</v>
      </c>
      <c r="B185" s="52" t="s">
        <v>38</v>
      </c>
      <c r="C185" s="59">
        <f t="shared" si="38"/>
        <v>-0.04078104896692651</v>
      </c>
      <c r="D185" s="59"/>
      <c r="E185" s="59">
        <f t="shared" si="46"/>
        <v>0.3333333333333333</v>
      </c>
      <c r="F185" s="59">
        <f t="shared" si="46"/>
        <v>0.17527970165157167</v>
      </c>
      <c r="G185" s="59">
        <f t="shared" si="44"/>
        <v>-0.04384809570848425</v>
      </c>
      <c r="H185" s="59">
        <f t="shared" si="42"/>
        <v>-0.20856820744081173</v>
      </c>
      <c r="I185" s="59">
        <f t="shared" si="42"/>
        <v>-0.34365449573749396</v>
      </c>
      <c r="J185" s="59">
        <f t="shared" si="40"/>
        <v>-0.3312244734523905</v>
      </c>
      <c r="K185" s="59">
        <f t="shared" si="45"/>
        <v>-0.06399396611742864</v>
      </c>
      <c r="L185" s="59">
        <f t="shared" si="47"/>
        <v>0.039892409851223</v>
      </c>
      <c r="M185" s="59">
        <f t="shared" si="41"/>
        <v>0.06244177494483942</v>
      </c>
      <c r="N185" s="59">
        <f t="shared" si="41"/>
        <v>-0.136365279635588</v>
      </c>
      <c r="O185" s="59"/>
      <c r="P185" s="59"/>
    </row>
    <row r="186" spans="1:16" ht="14.25" customHeight="1">
      <c r="A186" s="252"/>
      <c r="B186" s="52" t="s">
        <v>45</v>
      </c>
      <c r="C186" s="59">
        <f t="shared" si="38"/>
        <v>-0.6543904792537794</v>
      </c>
      <c r="D186" s="59"/>
      <c r="E186" s="59">
        <f t="shared" si="46"/>
        <v>0.3333333333333333</v>
      </c>
      <c r="F186" s="59">
        <f t="shared" si="46"/>
        <v>1.0909090909090908</v>
      </c>
      <c r="G186" s="59">
        <f t="shared" si="44"/>
        <v>-0.9121863799283154</v>
      </c>
      <c r="H186" s="59">
        <f t="shared" si="42"/>
        <v>-0.15675675675675677</v>
      </c>
      <c r="I186" s="59">
        <f t="shared" si="42"/>
        <v>-0.2</v>
      </c>
      <c r="J186" s="59">
        <f t="shared" si="40"/>
        <v>0.4318181818181818</v>
      </c>
      <c r="K186" s="59">
        <f t="shared" si="45"/>
        <v>-0.3303370786516854</v>
      </c>
      <c r="L186" s="59">
        <f t="shared" si="47"/>
        <v>-0.38658428949691087</v>
      </c>
      <c r="M186" s="59">
        <f t="shared" si="41"/>
        <v>-0.8927308447937131</v>
      </c>
      <c r="N186" s="59">
        <f t="shared" si="41"/>
        <v>-0.7570518653321201</v>
      </c>
      <c r="O186" s="59"/>
      <c r="P186" s="59"/>
    </row>
    <row r="187" spans="1:16" ht="14.25" customHeight="1">
      <c r="A187" s="252"/>
      <c r="B187" s="52" t="s">
        <v>46</v>
      </c>
      <c r="C187" s="59">
        <f t="shared" si="38"/>
        <v>0.35603763396195065</v>
      </c>
      <c r="D187" s="59"/>
      <c r="E187" s="59">
        <f t="shared" si="46"/>
        <v>0.5575447570332481</v>
      </c>
      <c r="F187" s="59">
        <f t="shared" si="46"/>
        <v>0.48299319727891155</v>
      </c>
      <c r="G187" s="59">
        <f t="shared" si="44"/>
        <v>0.34113890367216604</v>
      </c>
      <c r="H187" s="59">
        <f t="shared" si="42"/>
        <v>0.2376412429378531</v>
      </c>
      <c r="I187" s="59">
        <f t="shared" si="42"/>
        <v>0.33998100664767333</v>
      </c>
      <c r="J187" s="59">
        <f t="shared" si="40"/>
        <v>0.023158315032940708</v>
      </c>
      <c r="K187" s="59">
        <f t="shared" si="45"/>
        <v>0.6276179838034068</v>
      </c>
      <c r="L187" s="59">
        <f t="shared" si="47"/>
        <v>0.6112586970271979</v>
      </c>
      <c r="M187" s="59">
        <f t="shared" si="41"/>
        <v>0.5074088906688026</v>
      </c>
      <c r="N187" s="59">
        <f t="shared" si="41"/>
        <v>0.005599068918876411</v>
      </c>
      <c r="O187" s="59"/>
      <c r="P187" s="59"/>
    </row>
    <row r="188" spans="1:16" ht="14.25" customHeight="1">
      <c r="A188" s="252"/>
      <c r="B188" s="52" t="s">
        <v>47</v>
      </c>
      <c r="C188" s="59">
        <f t="shared" si="38"/>
        <v>-0.19176861521173252</v>
      </c>
      <c r="D188" s="59"/>
      <c r="E188" s="59">
        <f t="shared" si="46"/>
        <v>0.1839863713798978</v>
      </c>
      <c r="F188" s="59">
        <f t="shared" si="46"/>
        <v>0.025821596244131457</v>
      </c>
      <c r="G188" s="59">
        <f t="shared" si="44"/>
        <v>-0.18400266068013635</v>
      </c>
      <c r="H188" s="59">
        <f t="shared" si="42"/>
        <v>-0.3323289269051322</v>
      </c>
      <c r="I188" s="59">
        <f t="shared" si="42"/>
        <v>-0.4856835727548129</v>
      </c>
      <c r="J188" s="59">
        <f t="shared" si="40"/>
        <v>-0.42580547572228106</v>
      </c>
      <c r="K188" s="59">
        <f t="shared" si="45"/>
        <v>-0.2439605434580309</v>
      </c>
      <c r="L188" s="59">
        <f t="shared" si="47"/>
        <v>-0.16108786610878661</v>
      </c>
      <c r="M188" s="59">
        <f t="shared" si="41"/>
        <v>-0.09810413391288264</v>
      </c>
      <c r="N188" s="59">
        <f t="shared" si="41"/>
        <v>-0.2128441099554828</v>
      </c>
      <c r="O188" s="59"/>
      <c r="P188" s="59"/>
    </row>
    <row r="190" spans="1:2" s="33" customFormat="1" ht="12.75">
      <c r="A190" s="45">
        <v>1997</v>
      </c>
      <c r="B190" s="46" t="s">
        <v>72</v>
      </c>
    </row>
    <row r="191" spans="1:12" s="33" customFormat="1" ht="51" customHeight="1">
      <c r="A191" s="49" t="s">
        <v>1</v>
      </c>
      <c r="B191" s="40" t="s">
        <v>44</v>
      </c>
      <c r="C191" s="12" t="s">
        <v>2</v>
      </c>
      <c r="D191" s="12" t="s">
        <v>21</v>
      </c>
      <c r="E191" s="12" t="s">
        <v>22</v>
      </c>
      <c r="F191" s="12" t="s">
        <v>23</v>
      </c>
      <c r="G191" s="12" t="s">
        <v>24</v>
      </c>
      <c r="H191" s="12" t="s">
        <v>25</v>
      </c>
      <c r="I191" s="12" t="s">
        <v>26</v>
      </c>
      <c r="J191" s="12" t="s">
        <v>27</v>
      </c>
      <c r="K191" s="12" t="s">
        <v>28</v>
      </c>
      <c r="L191" s="12" t="s">
        <v>29</v>
      </c>
    </row>
    <row r="192" spans="1:12" s="33" customFormat="1" ht="12.75" customHeight="1">
      <c r="A192" s="253" t="s">
        <v>52</v>
      </c>
      <c r="B192" s="41" t="s">
        <v>38</v>
      </c>
      <c r="C192" s="35">
        <v>202613</v>
      </c>
      <c r="D192" s="35">
        <v>8596</v>
      </c>
      <c r="E192" s="35">
        <v>52486</v>
      </c>
      <c r="F192" s="35">
        <v>43991</v>
      </c>
      <c r="G192" s="35">
        <v>36624</v>
      </c>
      <c r="H192" s="35">
        <v>18708</v>
      </c>
      <c r="I192" s="35">
        <v>10978</v>
      </c>
      <c r="J192" s="35">
        <v>0</v>
      </c>
      <c r="K192" s="35">
        <v>21250</v>
      </c>
      <c r="L192" s="35">
        <v>9980</v>
      </c>
    </row>
    <row r="193" spans="1:12" s="33" customFormat="1" ht="12.75">
      <c r="A193" s="253"/>
      <c r="B193" s="41" t="s">
        <v>45</v>
      </c>
      <c r="C193" s="35">
        <v>4100</v>
      </c>
      <c r="D193" s="35">
        <v>314</v>
      </c>
      <c r="E193" s="35">
        <v>1253</v>
      </c>
      <c r="F193" s="35">
        <v>617</v>
      </c>
      <c r="G193" s="35">
        <v>1048</v>
      </c>
      <c r="H193" s="35">
        <v>279</v>
      </c>
      <c r="I193" s="35">
        <v>161</v>
      </c>
      <c r="J193" s="35">
        <v>0</v>
      </c>
      <c r="K193" s="35">
        <v>313</v>
      </c>
      <c r="L193" s="35">
        <v>115</v>
      </c>
    </row>
    <row r="194" spans="1:12" s="33" customFormat="1" ht="12.75">
      <c r="A194" s="253"/>
      <c r="B194" s="41" t="s">
        <v>46</v>
      </c>
      <c r="C194" s="35">
        <v>64700</v>
      </c>
      <c r="D194" s="35">
        <v>2842</v>
      </c>
      <c r="E194" s="35">
        <v>14807</v>
      </c>
      <c r="F194" s="35">
        <v>11328</v>
      </c>
      <c r="G194" s="35">
        <v>12812</v>
      </c>
      <c r="H194" s="35">
        <v>5707</v>
      </c>
      <c r="I194" s="35">
        <v>3291</v>
      </c>
      <c r="J194" s="35">
        <v>0</v>
      </c>
      <c r="K194" s="35">
        <v>10134</v>
      </c>
      <c r="L194" s="35">
        <v>3779</v>
      </c>
    </row>
    <row r="195" spans="1:12" s="33" customFormat="1" ht="12.75">
      <c r="A195" s="253"/>
      <c r="B195" s="41" t="s">
        <v>47</v>
      </c>
      <c r="C195" s="35">
        <v>133813</v>
      </c>
      <c r="D195" s="35">
        <v>5440</v>
      </c>
      <c r="E195" s="35">
        <v>36426</v>
      </c>
      <c r="F195" s="35">
        <v>32046</v>
      </c>
      <c r="G195" s="35">
        <v>22764</v>
      </c>
      <c r="H195" s="35">
        <v>12722</v>
      </c>
      <c r="I195" s="35">
        <v>7526</v>
      </c>
      <c r="J195" s="35">
        <v>0</v>
      </c>
      <c r="K195" s="35">
        <v>10803</v>
      </c>
      <c r="L195" s="35">
        <v>6086</v>
      </c>
    </row>
    <row r="196" spans="1:12" s="33" customFormat="1" ht="12.75" customHeight="1">
      <c r="A196" s="253" t="s">
        <v>6</v>
      </c>
      <c r="B196" s="41" t="s">
        <v>38</v>
      </c>
      <c r="C196" s="35">
        <v>55548</v>
      </c>
      <c r="D196" s="35">
        <v>1535</v>
      </c>
      <c r="E196" s="35">
        <v>16198</v>
      </c>
      <c r="F196" s="35">
        <v>10610</v>
      </c>
      <c r="G196" s="35">
        <v>10323</v>
      </c>
      <c r="H196" s="35">
        <v>4490</v>
      </c>
      <c r="I196" s="35">
        <v>2638</v>
      </c>
      <c r="J196" s="35">
        <v>0</v>
      </c>
      <c r="K196" s="35">
        <v>6890</v>
      </c>
      <c r="L196" s="35">
        <v>2864</v>
      </c>
    </row>
    <row r="197" spans="1:12" s="33" customFormat="1" ht="12.75">
      <c r="A197" s="253"/>
      <c r="B197" s="41" t="s">
        <v>45</v>
      </c>
      <c r="C197" s="35">
        <v>1128</v>
      </c>
      <c r="D197" s="35">
        <v>39</v>
      </c>
      <c r="E197" s="35">
        <v>440</v>
      </c>
      <c r="F197" s="35">
        <v>142</v>
      </c>
      <c r="G197" s="35">
        <v>294</v>
      </c>
      <c r="H197" s="35">
        <v>56</v>
      </c>
      <c r="I197" s="35">
        <v>35</v>
      </c>
      <c r="J197" s="35">
        <v>0</v>
      </c>
      <c r="K197" s="35">
        <v>91</v>
      </c>
      <c r="L197" s="35">
        <v>31</v>
      </c>
    </row>
    <row r="198" spans="1:12" s="33" customFormat="1" ht="12.75">
      <c r="A198" s="253"/>
      <c r="B198" s="41" t="s">
        <v>46</v>
      </c>
      <c r="C198" s="35">
        <v>16154</v>
      </c>
      <c r="D198" s="35">
        <v>422</v>
      </c>
      <c r="E198" s="35">
        <v>4027</v>
      </c>
      <c r="F198" s="35">
        <v>2295</v>
      </c>
      <c r="G198" s="35">
        <v>3487</v>
      </c>
      <c r="H198" s="35">
        <v>1150</v>
      </c>
      <c r="I198" s="35">
        <v>670</v>
      </c>
      <c r="J198" s="35">
        <v>0</v>
      </c>
      <c r="K198" s="35">
        <v>3180</v>
      </c>
      <c r="L198" s="35">
        <v>923</v>
      </c>
    </row>
    <row r="199" spans="1:12" s="33" customFormat="1" ht="12.75">
      <c r="A199" s="253"/>
      <c r="B199" s="41" t="s">
        <v>47</v>
      </c>
      <c r="C199" s="35">
        <v>38266</v>
      </c>
      <c r="D199" s="35">
        <v>1074</v>
      </c>
      <c r="E199" s="35">
        <v>11731</v>
      </c>
      <c r="F199" s="35">
        <v>8173</v>
      </c>
      <c r="G199" s="35">
        <v>6542</v>
      </c>
      <c r="H199" s="35">
        <v>3284</v>
      </c>
      <c r="I199" s="35">
        <v>1933</v>
      </c>
      <c r="J199" s="35">
        <v>0</v>
      </c>
      <c r="K199" s="35">
        <v>3619</v>
      </c>
      <c r="L199" s="35">
        <v>1910</v>
      </c>
    </row>
    <row r="200" spans="1:12" s="33" customFormat="1" ht="12.75" customHeight="1">
      <c r="A200" s="253" t="s">
        <v>53</v>
      </c>
      <c r="B200" s="41" t="s">
        <v>38</v>
      </c>
      <c r="C200" s="35">
        <v>45440</v>
      </c>
      <c r="D200" s="35">
        <v>1280</v>
      </c>
      <c r="E200" s="35">
        <v>13460</v>
      </c>
      <c r="F200" s="35">
        <v>15259</v>
      </c>
      <c r="G200" s="35">
        <v>6913</v>
      </c>
      <c r="H200" s="35">
        <v>3316</v>
      </c>
      <c r="I200" s="35">
        <v>1495</v>
      </c>
      <c r="J200" s="35">
        <v>0</v>
      </c>
      <c r="K200" s="35">
        <v>1851</v>
      </c>
      <c r="L200" s="35">
        <v>1866</v>
      </c>
    </row>
    <row r="201" spans="1:12" s="33" customFormat="1" ht="12.75">
      <c r="A201" s="253"/>
      <c r="B201" s="41" t="s">
        <v>45</v>
      </c>
      <c r="C201" s="35">
        <v>773</v>
      </c>
      <c r="D201" s="35">
        <v>35</v>
      </c>
      <c r="E201" s="35">
        <v>332</v>
      </c>
      <c r="F201" s="35">
        <v>169</v>
      </c>
      <c r="G201" s="35">
        <v>130</v>
      </c>
      <c r="H201" s="35">
        <v>36</v>
      </c>
      <c r="I201" s="35">
        <v>30</v>
      </c>
      <c r="J201" s="35">
        <v>0</v>
      </c>
      <c r="K201" s="35">
        <v>21</v>
      </c>
      <c r="L201" s="35">
        <v>20</v>
      </c>
    </row>
    <row r="202" spans="1:12" s="33" customFormat="1" ht="12.75">
      <c r="A202" s="253"/>
      <c r="B202" s="41" t="s">
        <v>46</v>
      </c>
      <c r="C202" s="35">
        <v>10551</v>
      </c>
      <c r="D202" s="35">
        <v>305</v>
      </c>
      <c r="E202" s="35">
        <v>3198</v>
      </c>
      <c r="F202" s="35">
        <v>2730</v>
      </c>
      <c r="G202" s="35">
        <v>1997</v>
      </c>
      <c r="H202" s="35">
        <v>772</v>
      </c>
      <c r="I202" s="35">
        <v>340</v>
      </c>
      <c r="J202" s="35">
        <v>0</v>
      </c>
      <c r="K202" s="35">
        <v>786</v>
      </c>
      <c r="L202" s="35">
        <v>423</v>
      </c>
    </row>
    <row r="203" spans="1:12" s="33" customFormat="1" ht="12.75">
      <c r="A203" s="253"/>
      <c r="B203" s="41" t="s">
        <v>47</v>
      </c>
      <c r="C203" s="35">
        <v>34116</v>
      </c>
      <c r="D203" s="35">
        <v>940</v>
      </c>
      <c r="E203" s="35">
        <v>9930</v>
      </c>
      <c r="F203" s="35">
        <v>12360</v>
      </c>
      <c r="G203" s="35">
        <v>4786</v>
      </c>
      <c r="H203" s="35">
        <v>2508</v>
      </c>
      <c r="I203" s="35">
        <v>1125</v>
      </c>
      <c r="J203" s="35">
        <v>0</v>
      </c>
      <c r="K203" s="35">
        <v>1044</v>
      </c>
      <c r="L203" s="35">
        <v>1423</v>
      </c>
    </row>
    <row r="204" spans="1:12" s="33" customFormat="1" ht="12.75" customHeight="1">
      <c r="A204" s="253" t="s">
        <v>54</v>
      </c>
      <c r="B204" s="41" t="s">
        <v>38</v>
      </c>
      <c r="C204" s="35">
        <v>12202</v>
      </c>
      <c r="D204" s="35">
        <v>309</v>
      </c>
      <c r="E204" s="35">
        <v>2868</v>
      </c>
      <c r="F204" s="35">
        <v>6373</v>
      </c>
      <c r="G204" s="35">
        <v>1173</v>
      </c>
      <c r="H204" s="35">
        <v>715</v>
      </c>
      <c r="I204" s="35">
        <v>224</v>
      </c>
      <c r="J204" s="35">
        <v>0</v>
      </c>
      <c r="K204" s="35">
        <v>35</v>
      </c>
      <c r="L204" s="35">
        <v>505</v>
      </c>
    </row>
    <row r="205" spans="1:12" s="33" customFormat="1" ht="12.75">
      <c r="A205" s="253"/>
      <c r="B205" s="41" t="s">
        <v>45</v>
      </c>
      <c r="C205" s="35">
        <v>140</v>
      </c>
      <c r="D205" s="35">
        <v>5</v>
      </c>
      <c r="E205" s="35">
        <v>39</v>
      </c>
      <c r="F205" s="35">
        <v>64</v>
      </c>
      <c r="G205" s="35">
        <v>16</v>
      </c>
      <c r="H205" s="35">
        <v>5</v>
      </c>
      <c r="I205" s="35">
        <v>8</v>
      </c>
      <c r="J205" s="35">
        <v>0</v>
      </c>
      <c r="K205" s="35">
        <v>0</v>
      </c>
      <c r="L205" s="35">
        <v>3</v>
      </c>
    </row>
    <row r="206" spans="1:12" s="33" customFormat="1" ht="12.75">
      <c r="A206" s="253"/>
      <c r="B206" s="41" t="s">
        <v>46</v>
      </c>
      <c r="C206" s="35">
        <v>2059</v>
      </c>
      <c r="D206" s="35">
        <v>40</v>
      </c>
      <c r="E206" s="35">
        <v>579</v>
      </c>
      <c r="F206" s="35">
        <v>916</v>
      </c>
      <c r="G206" s="35">
        <v>260</v>
      </c>
      <c r="H206" s="35">
        <v>129</v>
      </c>
      <c r="I206" s="35">
        <v>59</v>
      </c>
      <c r="J206" s="35">
        <v>0</v>
      </c>
      <c r="K206" s="35">
        <v>9</v>
      </c>
      <c r="L206" s="35">
        <v>67</v>
      </c>
    </row>
    <row r="207" spans="1:12" s="33" customFormat="1" ht="12.75">
      <c r="A207" s="253"/>
      <c r="B207" s="41" t="s">
        <v>47</v>
      </c>
      <c r="C207" s="35">
        <v>10003</v>
      </c>
      <c r="D207" s="35">
        <v>264</v>
      </c>
      <c r="E207" s="35">
        <v>2250</v>
      </c>
      <c r="F207" s="35">
        <v>5393</v>
      </c>
      <c r="G207" s="35">
        <v>897</v>
      </c>
      <c r="H207" s="35">
        <v>581</v>
      </c>
      <c r="I207" s="35">
        <v>157</v>
      </c>
      <c r="J207" s="35">
        <v>0</v>
      </c>
      <c r="K207" s="35">
        <v>26</v>
      </c>
      <c r="L207" s="35">
        <v>435</v>
      </c>
    </row>
    <row r="208" spans="1:12" s="33" customFormat="1" ht="12.75" customHeight="1">
      <c r="A208" s="253" t="s">
        <v>9</v>
      </c>
      <c r="B208" s="41" t="s">
        <v>38</v>
      </c>
      <c r="C208" s="35">
        <v>5671</v>
      </c>
      <c r="D208" s="35">
        <v>162</v>
      </c>
      <c r="E208" s="35">
        <v>1077</v>
      </c>
      <c r="F208" s="35">
        <v>3221</v>
      </c>
      <c r="G208" s="35">
        <v>528</v>
      </c>
      <c r="H208" s="35">
        <v>366</v>
      </c>
      <c r="I208" s="35">
        <v>56</v>
      </c>
      <c r="J208" s="35">
        <v>0</v>
      </c>
      <c r="K208" s="35">
        <v>14</v>
      </c>
      <c r="L208" s="35">
        <v>247</v>
      </c>
    </row>
    <row r="209" spans="1:12" s="33" customFormat="1" ht="12.75">
      <c r="A209" s="253"/>
      <c r="B209" s="41" t="s">
        <v>45</v>
      </c>
      <c r="C209" s="35">
        <v>35</v>
      </c>
      <c r="D209" s="35">
        <v>1</v>
      </c>
      <c r="E209" s="35">
        <v>14</v>
      </c>
      <c r="F209" s="35">
        <v>14</v>
      </c>
      <c r="G209" s="35">
        <v>3</v>
      </c>
      <c r="H209" s="35">
        <v>3</v>
      </c>
      <c r="I209" s="35">
        <v>0</v>
      </c>
      <c r="J209" s="35">
        <v>0</v>
      </c>
      <c r="K209" s="35">
        <v>0</v>
      </c>
      <c r="L209" s="35">
        <v>0</v>
      </c>
    </row>
    <row r="210" spans="1:12" s="33" customFormat="1" ht="12.75">
      <c r="A210" s="253"/>
      <c r="B210" s="41" t="s">
        <v>46</v>
      </c>
      <c r="C210" s="35">
        <v>912</v>
      </c>
      <c r="D210" s="35">
        <v>26</v>
      </c>
      <c r="E210" s="35">
        <v>184</v>
      </c>
      <c r="F210" s="35">
        <v>473</v>
      </c>
      <c r="G210" s="35">
        <v>99</v>
      </c>
      <c r="H210" s="35">
        <v>76</v>
      </c>
      <c r="I210" s="35">
        <v>17</v>
      </c>
      <c r="J210" s="35">
        <v>0</v>
      </c>
      <c r="K210" s="35">
        <v>4</v>
      </c>
      <c r="L210" s="35">
        <v>33</v>
      </c>
    </row>
    <row r="211" spans="1:12" s="33" customFormat="1" ht="12.75">
      <c r="A211" s="253"/>
      <c r="B211" s="41" t="s">
        <v>47</v>
      </c>
      <c r="C211" s="35">
        <v>4724</v>
      </c>
      <c r="D211" s="35">
        <v>135</v>
      </c>
      <c r="E211" s="35">
        <v>879</v>
      </c>
      <c r="F211" s="35">
        <v>2734</v>
      </c>
      <c r="G211" s="35">
        <v>426</v>
      </c>
      <c r="H211" s="35">
        <v>287</v>
      </c>
      <c r="I211" s="35">
        <v>39</v>
      </c>
      <c r="J211" s="35">
        <v>0</v>
      </c>
      <c r="K211" s="35">
        <v>10</v>
      </c>
      <c r="L211" s="35">
        <v>214</v>
      </c>
    </row>
    <row r="212" spans="1:12" s="33" customFormat="1" ht="12.75" customHeight="1">
      <c r="A212" s="254" t="s">
        <v>55</v>
      </c>
      <c r="B212" s="42" t="s">
        <v>38</v>
      </c>
      <c r="C212" s="36">
        <v>321474</v>
      </c>
      <c r="D212" s="36">
        <v>11882</v>
      </c>
      <c r="E212" s="36">
        <v>86089</v>
      </c>
      <c r="F212" s="36">
        <v>79454</v>
      </c>
      <c r="G212" s="36">
        <v>55561</v>
      </c>
      <c r="H212" s="36">
        <v>27595</v>
      </c>
      <c r="I212" s="36">
        <v>15391</v>
      </c>
      <c r="J212" s="36">
        <v>0</v>
      </c>
      <c r="K212" s="36">
        <v>30040</v>
      </c>
      <c r="L212" s="36">
        <v>15462</v>
      </c>
    </row>
    <row r="213" spans="1:12" s="33" customFormat="1" ht="12.75">
      <c r="A213" s="254"/>
      <c r="B213" s="42" t="s">
        <v>45</v>
      </c>
      <c r="C213" s="36">
        <v>6176</v>
      </c>
      <c r="D213" s="36">
        <v>394</v>
      </c>
      <c r="E213" s="36">
        <v>2078</v>
      </c>
      <c r="F213" s="36">
        <v>1006</v>
      </c>
      <c r="G213" s="36">
        <v>1491</v>
      </c>
      <c r="H213" s="36">
        <v>379</v>
      </c>
      <c r="I213" s="36">
        <v>234</v>
      </c>
      <c r="J213" s="36">
        <v>0</v>
      </c>
      <c r="K213" s="36">
        <v>425</v>
      </c>
      <c r="L213" s="36">
        <v>169</v>
      </c>
    </row>
    <row r="214" spans="1:12" s="33" customFormat="1" ht="12.75">
      <c r="A214" s="254"/>
      <c r="B214" s="42" t="s">
        <v>46</v>
      </c>
      <c r="C214" s="36">
        <v>94376</v>
      </c>
      <c r="D214" s="36">
        <v>3635</v>
      </c>
      <c r="E214" s="36">
        <v>22795</v>
      </c>
      <c r="F214" s="36">
        <v>17742</v>
      </c>
      <c r="G214" s="36">
        <v>18655</v>
      </c>
      <c r="H214" s="36">
        <v>7834</v>
      </c>
      <c r="I214" s="36">
        <v>4377</v>
      </c>
      <c r="J214" s="36">
        <v>0</v>
      </c>
      <c r="K214" s="36">
        <v>14113</v>
      </c>
      <c r="L214" s="36">
        <v>5225</v>
      </c>
    </row>
    <row r="215" spans="1:12" s="33" customFormat="1" ht="12.75">
      <c r="A215" s="254"/>
      <c r="B215" s="42" t="s">
        <v>47</v>
      </c>
      <c r="C215" s="36">
        <v>220922</v>
      </c>
      <c r="D215" s="36">
        <v>7853</v>
      </c>
      <c r="E215" s="36">
        <v>61216</v>
      </c>
      <c r="F215" s="36">
        <v>60706</v>
      </c>
      <c r="G215" s="36">
        <v>35415</v>
      </c>
      <c r="H215" s="36">
        <v>19382</v>
      </c>
      <c r="I215" s="36">
        <v>10780</v>
      </c>
      <c r="J215" s="36">
        <v>0</v>
      </c>
      <c r="K215" s="36">
        <v>15502</v>
      </c>
      <c r="L215" s="36">
        <v>10068</v>
      </c>
    </row>
    <row r="216" spans="1:12" s="33" customFormat="1" ht="12.75" customHeight="1">
      <c r="A216" s="253" t="s">
        <v>56</v>
      </c>
      <c r="B216" s="41" t="s">
        <v>38</v>
      </c>
      <c r="C216" s="35">
        <v>4275</v>
      </c>
      <c r="D216" s="35">
        <v>71</v>
      </c>
      <c r="E216" s="35">
        <v>678</v>
      </c>
      <c r="F216" s="35">
        <v>2076</v>
      </c>
      <c r="G216" s="35">
        <v>771</v>
      </c>
      <c r="H216" s="35">
        <v>295</v>
      </c>
      <c r="I216" s="35">
        <v>31</v>
      </c>
      <c r="J216" s="35">
        <v>0</v>
      </c>
      <c r="K216" s="35">
        <v>9</v>
      </c>
      <c r="L216" s="35">
        <v>344</v>
      </c>
    </row>
    <row r="217" spans="1:12" s="33" customFormat="1" ht="12.75">
      <c r="A217" s="253"/>
      <c r="B217" s="41" t="s">
        <v>45</v>
      </c>
      <c r="C217" s="35">
        <v>18</v>
      </c>
      <c r="D217" s="35">
        <v>0</v>
      </c>
      <c r="E217" s="35">
        <v>9</v>
      </c>
      <c r="F217" s="35">
        <v>6</v>
      </c>
      <c r="G217" s="35">
        <v>3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</row>
    <row r="218" spans="1:12" s="33" customFormat="1" ht="12.75">
      <c r="A218" s="253"/>
      <c r="B218" s="41" t="s">
        <v>46</v>
      </c>
      <c r="C218" s="35">
        <v>745</v>
      </c>
      <c r="D218" s="35">
        <v>14</v>
      </c>
      <c r="E218" s="35">
        <v>112</v>
      </c>
      <c r="F218" s="35">
        <v>321</v>
      </c>
      <c r="G218" s="35">
        <v>153</v>
      </c>
      <c r="H218" s="35">
        <v>62</v>
      </c>
      <c r="I218" s="35">
        <v>6</v>
      </c>
      <c r="J218" s="35">
        <v>0</v>
      </c>
      <c r="K218" s="35">
        <v>2</v>
      </c>
      <c r="L218" s="35">
        <v>75</v>
      </c>
    </row>
    <row r="219" spans="1:12" s="33" customFormat="1" ht="12.75">
      <c r="A219" s="253"/>
      <c r="B219" s="41" t="s">
        <v>47</v>
      </c>
      <c r="C219" s="35">
        <v>3512</v>
      </c>
      <c r="D219" s="35">
        <v>57</v>
      </c>
      <c r="E219" s="35">
        <v>557</v>
      </c>
      <c r="F219" s="35">
        <v>1749</v>
      </c>
      <c r="G219" s="35">
        <v>615</v>
      </c>
      <c r="H219" s="35">
        <v>233</v>
      </c>
      <c r="I219" s="35">
        <v>25</v>
      </c>
      <c r="J219" s="35">
        <v>0</v>
      </c>
      <c r="K219" s="35">
        <v>7</v>
      </c>
      <c r="L219" s="35">
        <v>269</v>
      </c>
    </row>
    <row r="220" spans="1:12" s="33" customFormat="1" ht="12.75" customHeight="1">
      <c r="A220" s="253" t="s">
        <v>12</v>
      </c>
      <c r="B220" s="41" t="s">
        <v>38</v>
      </c>
      <c r="C220" s="35">
        <v>678</v>
      </c>
      <c r="D220" s="35">
        <v>0</v>
      </c>
      <c r="E220" s="35">
        <v>94</v>
      </c>
      <c r="F220" s="35">
        <v>354</v>
      </c>
      <c r="G220" s="35">
        <v>156</v>
      </c>
      <c r="H220" s="35">
        <v>47</v>
      </c>
      <c r="I220" s="35">
        <v>0</v>
      </c>
      <c r="J220" s="35">
        <v>0</v>
      </c>
      <c r="K220" s="35">
        <v>0</v>
      </c>
      <c r="L220" s="35">
        <v>27</v>
      </c>
    </row>
    <row r="221" spans="1:12" s="33" customFormat="1" ht="12.75">
      <c r="A221" s="253"/>
      <c r="B221" s="41" t="s">
        <v>45</v>
      </c>
      <c r="C221" s="35">
        <v>4</v>
      </c>
      <c r="D221" s="35">
        <v>0</v>
      </c>
      <c r="E221" s="35">
        <v>2</v>
      </c>
      <c r="F221" s="35">
        <v>0</v>
      </c>
      <c r="G221" s="35">
        <v>1</v>
      </c>
      <c r="H221" s="35">
        <v>0</v>
      </c>
      <c r="I221" s="35">
        <v>0</v>
      </c>
      <c r="J221" s="35">
        <v>0</v>
      </c>
      <c r="K221" s="35">
        <v>0</v>
      </c>
      <c r="L221" s="35">
        <v>1</v>
      </c>
    </row>
    <row r="222" spans="1:12" s="33" customFormat="1" ht="12.75">
      <c r="A222" s="253"/>
      <c r="B222" s="41" t="s">
        <v>46</v>
      </c>
      <c r="C222" s="35">
        <v>105</v>
      </c>
      <c r="D222" s="35">
        <v>0</v>
      </c>
      <c r="E222" s="35">
        <v>11</v>
      </c>
      <c r="F222" s="35">
        <v>54</v>
      </c>
      <c r="G222" s="35">
        <v>25</v>
      </c>
      <c r="H222" s="35">
        <v>10</v>
      </c>
      <c r="I222" s="35">
        <v>0</v>
      </c>
      <c r="J222" s="35">
        <v>0</v>
      </c>
      <c r="K222" s="35">
        <v>0</v>
      </c>
      <c r="L222" s="35">
        <v>5</v>
      </c>
    </row>
    <row r="223" spans="1:12" s="33" customFormat="1" ht="12.75">
      <c r="A223" s="253"/>
      <c r="B223" s="41" t="s">
        <v>47</v>
      </c>
      <c r="C223" s="35">
        <v>569</v>
      </c>
      <c r="D223" s="35">
        <v>0</v>
      </c>
      <c r="E223" s="35">
        <v>81</v>
      </c>
      <c r="F223" s="35">
        <v>300</v>
      </c>
      <c r="G223" s="35">
        <v>130</v>
      </c>
      <c r="H223" s="35">
        <v>37</v>
      </c>
      <c r="I223" s="35">
        <v>0</v>
      </c>
      <c r="J223" s="35">
        <v>0</v>
      </c>
      <c r="K223" s="35">
        <v>0</v>
      </c>
      <c r="L223" s="35">
        <v>21</v>
      </c>
    </row>
    <row r="224" spans="1:12" s="33" customFormat="1" ht="12.75" customHeight="1">
      <c r="A224" s="254" t="s">
        <v>57</v>
      </c>
      <c r="B224" s="42" t="s">
        <v>38</v>
      </c>
      <c r="C224" s="36">
        <v>4953</v>
      </c>
      <c r="D224" s="36">
        <v>71</v>
      </c>
      <c r="E224" s="36">
        <v>772</v>
      </c>
      <c r="F224" s="36">
        <v>2430</v>
      </c>
      <c r="G224" s="36">
        <v>927</v>
      </c>
      <c r="H224" s="36">
        <v>342</v>
      </c>
      <c r="I224" s="36">
        <v>31</v>
      </c>
      <c r="J224" s="36">
        <v>0</v>
      </c>
      <c r="K224" s="36">
        <v>9</v>
      </c>
      <c r="L224" s="36">
        <v>371</v>
      </c>
    </row>
    <row r="225" spans="1:12" s="33" customFormat="1" ht="12.75">
      <c r="A225" s="254"/>
      <c r="B225" s="42" t="s">
        <v>45</v>
      </c>
      <c r="C225" s="36">
        <v>22</v>
      </c>
      <c r="D225" s="36">
        <v>0</v>
      </c>
      <c r="E225" s="36">
        <v>11</v>
      </c>
      <c r="F225" s="36">
        <v>6</v>
      </c>
      <c r="G225" s="36">
        <v>4</v>
      </c>
      <c r="H225" s="36">
        <v>0</v>
      </c>
      <c r="I225" s="36">
        <v>0</v>
      </c>
      <c r="J225" s="36">
        <v>0</v>
      </c>
      <c r="K225" s="36">
        <v>0</v>
      </c>
      <c r="L225" s="36">
        <v>1</v>
      </c>
    </row>
    <row r="226" spans="1:12" s="33" customFormat="1" ht="12.75">
      <c r="A226" s="254"/>
      <c r="B226" s="42" t="s">
        <v>46</v>
      </c>
      <c r="C226" s="36">
        <v>850</v>
      </c>
      <c r="D226" s="36">
        <v>14</v>
      </c>
      <c r="E226" s="36">
        <v>123</v>
      </c>
      <c r="F226" s="36">
        <v>375</v>
      </c>
      <c r="G226" s="36">
        <v>178</v>
      </c>
      <c r="H226" s="36">
        <v>72</v>
      </c>
      <c r="I226" s="36">
        <v>6</v>
      </c>
      <c r="J226" s="36">
        <v>0</v>
      </c>
      <c r="K226" s="36">
        <v>2</v>
      </c>
      <c r="L226" s="36">
        <v>80</v>
      </c>
    </row>
    <row r="227" spans="1:12" s="33" customFormat="1" ht="12.75">
      <c r="A227" s="254"/>
      <c r="B227" s="42" t="s">
        <v>47</v>
      </c>
      <c r="C227" s="36">
        <v>4081</v>
      </c>
      <c r="D227" s="36">
        <v>57</v>
      </c>
      <c r="E227" s="36">
        <v>638</v>
      </c>
      <c r="F227" s="36">
        <v>2049</v>
      </c>
      <c r="G227" s="36">
        <v>745</v>
      </c>
      <c r="H227" s="36">
        <v>270</v>
      </c>
      <c r="I227" s="36">
        <v>25</v>
      </c>
      <c r="J227" s="36">
        <v>0</v>
      </c>
      <c r="K227" s="36">
        <v>7</v>
      </c>
      <c r="L227" s="36">
        <v>290</v>
      </c>
    </row>
    <row r="228" spans="1:12" s="33" customFormat="1" ht="12.75" customHeight="1">
      <c r="A228" s="253" t="s">
        <v>58</v>
      </c>
      <c r="B228" s="41" t="s">
        <v>38</v>
      </c>
      <c r="C228" s="35">
        <v>88</v>
      </c>
      <c r="D228" s="35">
        <v>3</v>
      </c>
      <c r="E228" s="35">
        <v>8</v>
      </c>
      <c r="F228" s="35">
        <v>45</v>
      </c>
      <c r="G228" s="35">
        <v>21</v>
      </c>
      <c r="H228" s="35">
        <v>7</v>
      </c>
      <c r="I228" s="35">
        <v>1</v>
      </c>
      <c r="J228" s="35">
        <v>0</v>
      </c>
      <c r="K228" s="35">
        <v>0</v>
      </c>
      <c r="L228" s="35">
        <v>3</v>
      </c>
    </row>
    <row r="229" spans="1:12" s="33" customFormat="1" ht="12.75">
      <c r="A229" s="253"/>
      <c r="B229" s="41" t="s">
        <v>45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</row>
    <row r="230" spans="1:12" s="33" customFormat="1" ht="12.75">
      <c r="A230" s="253"/>
      <c r="B230" s="41" t="s">
        <v>46</v>
      </c>
      <c r="C230" s="35">
        <v>9</v>
      </c>
      <c r="D230" s="35">
        <v>1</v>
      </c>
      <c r="E230" s="35">
        <v>0</v>
      </c>
      <c r="F230" s="35">
        <v>4</v>
      </c>
      <c r="G230" s="35">
        <v>3</v>
      </c>
      <c r="H230" s="35">
        <v>0</v>
      </c>
      <c r="I230" s="35">
        <v>0</v>
      </c>
      <c r="J230" s="35">
        <v>0</v>
      </c>
      <c r="K230" s="35">
        <v>0</v>
      </c>
      <c r="L230" s="35">
        <v>1</v>
      </c>
    </row>
    <row r="231" spans="1:12" s="33" customFormat="1" ht="12.75">
      <c r="A231" s="253"/>
      <c r="B231" s="41" t="s">
        <v>47</v>
      </c>
      <c r="C231" s="35">
        <v>79</v>
      </c>
      <c r="D231" s="35">
        <v>2</v>
      </c>
      <c r="E231" s="35">
        <v>8</v>
      </c>
      <c r="F231" s="35">
        <v>41</v>
      </c>
      <c r="G231" s="35">
        <v>18</v>
      </c>
      <c r="H231" s="35">
        <v>7</v>
      </c>
      <c r="I231" s="35">
        <v>1</v>
      </c>
      <c r="J231" s="35">
        <v>0</v>
      </c>
      <c r="K231" s="35">
        <v>0</v>
      </c>
      <c r="L231" s="35">
        <v>2</v>
      </c>
    </row>
    <row r="232" spans="1:12" s="33" customFormat="1" ht="12.75" customHeight="1">
      <c r="A232" s="253" t="s">
        <v>15</v>
      </c>
      <c r="B232" s="41" t="s">
        <v>38</v>
      </c>
      <c r="C232" s="35">
        <v>4</v>
      </c>
      <c r="D232" s="35">
        <v>0</v>
      </c>
      <c r="E232" s="35">
        <v>0</v>
      </c>
      <c r="F232" s="35">
        <v>4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</row>
    <row r="233" spans="1:12" s="33" customFormat="1" ht="12.75">
      <c r="A233" s="253"/>
      <c r="B233" s="41" t="s">
        <v>45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</row>
    <row r="234" spans="1:12" s="33" customFormat="1" ht="12.75">
      <c r="A234" s="253"/>
      <c r="B234" s="41" t="s">
        <v>46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</row>
    <row r="235" spans="1:12" s="33" customFormat="1" ht="12.75">
      <c r="A235" s="253"/>
      <c r="B235" s="41" t="s">
        <v>47</v>
      </c>
      <c r="C235" s="35">
        <v>4</v>
      </c>
      <c r="D235" s="35">
        <v>0</v>
      </c>
      <c r="E235" s="35">
        <v>0</v>
      </c>
      <c r="F235" s="35">
        <v>4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</row>
    <row r="236" spans="1:12" s="33" customFormat="1" ht="12.75" customHeight="1">
      <c r="A236" s="254" t="s">
        <v>59</v>
      </c>
      <c r="B236" s="42" t="s">
        <v>38</v>
      </c>
      <c r="C236" s="36">
        <v>92</v>
      </c>
      <c r="D236" s="36">
        <v>3</v>
      </c>
      <c r="E236" s="36">
        <v>8</v>
      </c>
      <c r="F236" s="36">
        <v>49</v>
      </c>
      <c r="G236" s="36">
        <v>21</v>
      </c>
      <c r="H236" s="36">
        <v>7</v>
      </c>
      <c r="I236" s="36">
        <v>1</v>
      </c>
      <c r="J236" s="36">
        <v>0</v>
      </c>
      <c r="K236" s="36">
        <v>0</v>
      </c>
      <c r="L236" s="36">
        <v>3</v>
      </c>
    </row>
    <row r="237" spans="1:12" s="33" customFormat="1" ht="12.75">
      <c r="A237" s="254"/>
      <c r="B237" s="42" t="s">
        <v>45</v>
      </c>
      <c r="C237" s="36">
        <v>0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</row>
    <row r="238" spans="1:12" s="33" customFormat="1" ht="12.75">
      <c r="A238" s="254"/>
      <c r="B238" s="42" t="s">
        <v>46</v>
      </c>
      <c r="C238" s="36">
        <v>9</v>
      </c>
      <c r="D238" s="36">
        <v>1</v>
      </c>
      <c r="E238" s="36">
        <v>0</v>
      </c>
      <c r="F238" s="36">
        <v>4</v>
      </c>
      <c r="G238" s="36">
        <v>3</v>
      </c>
      <c r="H238" s="36">
        <v>0</v>
      </c>
      <c r="I238" s="36">
        <v>0</v>
      </c>
      <c r="J238" s="36">
        <v>0</v>
      </c>
      <c r="K238" s="36">
        <v>0</v>
      </c>
      <c r="L238" s="36">
        <v>1</v>
      </c>
    </row>
    <row r="239" spans="1:12" s="33" customFormat="1" ht="12.75">
      <c r="A239" s="254"/>
      <c r="B239" s="42" t="s">
        <v>47</v>
      </c>
      <c r="C239" s="36">
        <v>83</v>
      </c>
      <c r="D239" s="36">
        <v>2</v>
      </c>
      <c r="E239" s="36">
        <v>8</v>
      </c>
      <c r="F239" s="36">
        <v>45</v>
      </c>
      <c r="G239" s="36">
        <v>18</v>
      </c>
      <c r="H239" s="36">
        <v>7</v>
      </c>
      <c r="I239" s="36">
        <v>1</v>
      </c>
      <c r="J239" s="36">
        <v>0</v>
      </c>
      <c r="K239" s="36">
        <v>0</v>
      </c>
      <c r="L239" s="36">
        <v>2</v>
      </c>
    </row>
    <row r="240" spans="1:12" s="33" customFormat="1" ht="12.75" customHeight="1">
      <c r="A240" s="255" t="s">
        <v>38</v>
      </c>
      <c r="B240" s="50" t="s">
        <v>38</v>
      </c>
      <c r="C240" s="51">
        <v>326519</v>
      </c>
      <c r="D240" s="51">
        <v>11956</v>
      </c>
      <c r="E240" s="51">
        <v>86869</v>
      </c>
      <c r="F240" s="51">
        <v>81933</v>
      </c>
      <c r="G240" s="51">
        <v>56509</v>
      </c>
      <c r="H240" s="51">
        <v>27944</v>
      </c>
      <c r="I240" s="51">
        <v>15423</v>
      </c>
      <c r="J240" s="51">
        <v>0</v>
      </c>
      <c r="K240" s="51">
        <v>30049</v>
      </c>
      <c r="L240" s="51">
        <v>15836</v>
      </c>
    </row>
    <row r="241" spans="1:12" s="33" customFormat="1" ht="12.75">
      <c r="A241" s="255"/>
      <c r="B241" s="50" t="s">
        <v>45</v>
      </c>
      <c r="C241" s="51">
        <v>6198</v>
      </c>
      <c r="D241" s="51">
        <v>394</v>
      </c>
      <c r="E241" s="51">
        <v>2089</v>
      </c>
      <c r="F241" s="51">
        <v>1012</v>
      </c>
      <c r="G241" s="51">
        <v>1495</v>
      </c>
      <c r="H241" s="51">
        <v>379</v>
      </c>
      <c r="I241" s="51">
        <v>234</v>
      </c>
      <c r="J241" s="51">
        <v>0</v>
      </c>
      <c r="K241" s="51">
        <v>425</v>
      </c>
      <c r="L241" s="51">
        <v>170</v>
      </c>
    </row>
    <row r="242" spans="1:12" s="33" customFormat="1" ht="12.75">
      <c r="A242" s="255"/>
      <c r="B242" s="50" t="s">
        <v>46</v>
      </c>
      <c r="C242" s="51">
        <v>95235</v>
      </c>
      <c r="D242" s="51">
        <v>3650</v>
      </c>
      <c r="E242" s="51">
        <v>22918</v>
      </c>
      <c r="F242" s="51">
        <v>18121</v>
      </c>
      <c r="G242" s="51">
        <v>18836</v>
      </c>
      <c r="H242" s="51">
        <v>7906</v>
      </c>
      <c r="I242" s="51">
        <v>4383</v>
      </c>
      <c r="J242" s="51">
        <v>0</v>
      </c>
      <c r="K242" s="51">
        <v>14115</v>
      </c>
      <c r="L242" s="51">
        <v>5306</v>
      </c>
    </row>
    <row r="243" spans="1:12" s="33" customFormat="1" ht="12.75">
      <c r="A243" s="255"/>
      <c r="B243" s="50" t="s">
        <v>47</v>
      </c>
      <c r="C243" s="51">
        <v>225086</v>
      </c>
      <c r="D243" s="51">
        <v>7912</v>
      </c>
      <c r="E243" s="51">
        <v>61862</v>
      </c>
      <c r="F243" s="51">
        <v>62800</v>
      </c>
      <c r="G243" s="51">
        <v>36178</v>
      </c>
      <c r="H243" s="51">
        <v>19659</v>
      </c>
      <c r="I243" s="51">
        <v>10806</v>
      </c>
      <c r="J243" s="51">
        <v>0</v>
      </c>
      <c r="K243" s="51">
        <v>15509</v>
      </c>
      <c r="L243" s="51">
        <v>10360</v>
      </c>
    </row>
    <row r="244" spans="1:12" s="33" customFormat="1" ht="12.75" customHeight="1">
      <c r="A244" s="251" t="s">
        <v>18</v>
      </c>
      <c r="B244" s="43" t="s">
        <v>38</v>
      </c>
      <c r="C244" s="37">
        <v>3806</v>
      </c>
      <c r="D244" s="37">
        <v>594</v>
      </c>
      <c r="E244" s="37">
        <v>684</v>
      </c>
      <c r="F244" s="37">
        <v>1170</v>
      </c>
      <c r="G244" s="37">
        <v>203</v>
      </c>
      <c r="H244" s="37">
        <v>628</v>
      </c>
      <c r="I244" s="37">
        <v>271</v>
      </c>
      <c r="J244" s="37">
        <v>0</v>
      </c>
      <c r="K244" s="37">
        <v>75</v>
      </c>
      <c r="L244" s="37">
        <v>181</v>
      </c>
    </row>
    <row r="245" spans="1:12" s="33" customFormat="1" ht="12.75">
      <c r="A245" s="251"/>
      <c r="B245" s="43" t="s">
        <v>45</v>
      </c>
      <c r="C245" s="38">
        <v>20</v>
      </c>
      <c r="D245" s="38">
        <v>4</v>
      </c>
      <c r="E245" s="38">
        <v>8</v>
      </c>
      <c r="F245" s="38">
        <v>2</v>
      </c>
      <c r="G245" s="38">
        <v>3</v>
      </c>
      <c r="H245" s="38">
        <v>1</v>
      </c>
      <c r="I245" s="38">
        <v>2</v>
      </c>
      <c r="J245" s="38">
        <v>0</v>
      </c>
      <c r="K245" s="38">
        <v>0</v>
      </c>
      <c r="L245" s="38">
        <v>0</v>
      </c>
    </row>
    <row r="246" spans="1:12" s="33" customFormat="1" ht="12.75">
      <c r="A246" s="251"/>
      <c r="B246" s="44" t="s">
        <v>46</v>
      </c>
      <c r="C246" s="38">
        <v>1061</v>
      </c>
      <c r="D246" s="38">
        <v>196</v>
      </c>
      <c r="E246" s="38">
        <v>185</v>
      </c>
      <c r="F246" s="38">
        <v>292</v>
      </c>
      <c r="G246" s="38">
        <v>46</v>
      </c>
      <c r="H246" s="38">
        <v>186</v>
      </c>
      <c r="I246" s="38">
        <v>78</v>
      </c>
      <c r="J246" s="38">
        <v>0</v>
      </c>
      <c r="K246" s="38">
        <v>24</v>
      </c>
      <c r="L246" s="38">
        <v>54</v>
      </c>
    </row>
    <row r="247" spans="1:12" s="33" customFormat="1" ht="12.75">
      <c r="A247" s="251"/>
      <c r="B247" s="44" t="s">
        <v>47</v>
      </c>
      <c r="C247" s="38">
        <v>2725</v>
      </c>
      <c r="D247" s="38">
        <v>394</v>
      </c>
      <c r="E247" s="38">
        <v>491</v>
      </c>
      <c r="F247" s="38">
        <v>876</v>
      </c>
      <c r="G247" s="38">
        <v>154</v>
      </c>
      <c r="H247" s="38">
        <v>441</v>
      </c>
      <c r="I247" s="38">
        <v>191</v>
      </c>
      <c r="J247" s="38">
        <v>0</v>
      </c>
      <c r="K247" s="38">
        <v>51</v>
      </c>
      <c r="L247" s="38">
        <v>127</v>
      </c>
    </row>
    <row r="248" spans="1:12" s="33" customFormat="1" ht="12.75" customHeight="1">
      <c r="A248" s="252" t="s">
        <v>19</v>
      </c>
      <c r="B248" s="52" t="s">
        <v>38</v>
      </c>
      <c r="C248" s="53">
        <v>330325</v>
      </c>
      <c r="D248" s="53">
        <v>12550</v>
      </c>
      <c r="E248" s="53">
        <v>87553</v>
      </c>
      <c r="F248" s="53">
        <v>83103</v>
      </c>
      <c r="G248" s="53">
        <v>56712</v>
      </c>
      <c r="H248" s="53">
        <v>28572</v>
      </c>
      <c r="I248" s="53">
        <v>15694</v>
      </c>
      <c r="J248" s="53">
        <v>0</v>
      </c>
      <c r="K248" s="53">
        <v>30124</v>
      </c>
      <c r="L248" s="53">
        <v>16017</v>
      </c>
    </row>
    <row r="249" spans="1:12" s="33" customFormat="1" ht="12.75">
      <c r="A249" s="252"/>
      <c r="B249" s="52" t="s">
        <v>45</v>
      </c>
      <c r="C249" s="53">
        <v>6218</v>
      </c>
      <c r="D249" s="53">
        <v>398</v>
      </c>
      <c r="E249" s="53">
        <v>2097</v>
      </c>
      <c r="F249" s="53">
        <v>1014</v>
      </c>
      <c r="G249" s="53">
        <v>1498</v>
      </c>
      <c r="H249" s="53">
        <v>380</v>
      </c>
      <c r="I249" s="53">
        <v>236</v>
      </c>
      <c r="J249" s="53">
        <v>0</v>
      </c>
      <c r="K249" s="53">
        <v>425</v>
      </c>
      <c r="L249" s="53">
        <v>170</v>
      </c>
    </row>
    <row r="250" spans="1:12" s="33" customFormat="1" ht="12.75">
      <c r="A250" s="252"/>
      <c r="B250" s="52" t="s">
        <v>46</v>
      </c>
      <c r="C250" s="53">
        <v>96296</v>
      </c>
      <c r="D250" s="53">
        <v>3846</v>
      </c>
      <c r="E250" s="53">
        <v>23103</v>
      </c>
      <c r="F250" s="53">
        <v>18413</v>
      </c>
      <c r="G250" s="53">
        <v>18882</v>
      </c>
      <c r="H250" s="53">
        <v>8092</v>
      </c>
      <c r="I250" s="53">
        <v>4461</v>
      </c>
      <c r="J250" s="53">
        <v>0</v>
      </c>
      <c r="K250" s="53">
        <v>14139</v>
      </c>
      <c r="L250" s="53">
        <v>5360</v>
      </c>
    </row>
    <row r="251" spans="1:12" s="33" customFormat="1" ht="12.75">
      <c r="A251" s="252"/>
      <c r="B251" s="52" t="s">
        <v>47</v>
      </c>
      <c r="C251" s="53">
        <v>227811</v>
      </c>
      <c r="D251" s="53">
        <v>8306</v>
      </c>
      <c r="E251" s="53">
        <v>62353</v>
      </c>
      <c r="F251" s="53">
        <v>63676</v>
      </c>
      <c r="G251" s="53">
        <v>36332</v>
      </c>
      <c r="H251" s="53">
        <v>20100</v>
      </c>
      <c r="I251" s="53">
        <v>10997</v>
      </c>
      <c r="J251" s="53">
        <v>0</v>
      </c>
      <c r="K251" s="53">
        <v>15560</v>
      </c>
      <c r="L251" s="53">
        <v>10487</v>
      </c>
    </row>
    <row r="252" spans="1:2" s="33" customFormat="1" ht="12.75" customHeight="1">
      <c r="A252" s="47"/>
      <c r="B252" s="47"/>
    </row>
    <row r="253" spans="1:2" s="33" customFormat="1" ht="12.75">
      <c r="A253" s="60">
        <v>2007</v>
      </c>
      <c r="B253" s="46" t="s">
        <v>72</v>
      </c>
    </row>
    <row r="254" spans="1:12" s="33" customFormat="1" ht="48" customHeight="1">
      <c r="A254" s="49" t="s">
        <v>1</v>
      </c>
      <c r="B254" s="40" t="s">
        <v>44</v>
      </c>
      <c r="C254" s="12" t="s">
        <v>2</v>
      </c>
      <c r="D254" s="12" t="s">
        <v>21</v>
      </c>
      <c r="E254" s="12" t="s">
        <v>22</v>
      </c>
      <c r="F254" s="12" t="s">
        <v>23</v>
      </c>
      <c r="G254" s="12" t="s">
        <v>24</v>
      </c>
      <c r="H254" s="12" t="s">
        <v>25</v>
      </c>
      <c r="I254" s="12" t="s">
        <v>26</v>
      </c>
      <c r="J254" s="12" t="s">
        <v>27</v>
      </c>
      <c r="K254" s="12" t="s">
        <v>28</v>
      </c>
      <c r="L254" s="12" t="s">
        <v>29</v>
      </c>
    </row>
    <row r="255" spans="1:12" s="33" customFormat="1" ht="12.75" customHeight="1">
      <c r="A255" s="253" t="s">
        <v>52</v>
      </c>
      <c r="B255" s="41" t="s">
        <v>38</v>
      </c>
      <c r="C255" s="35">
        <v>194694</v>
      </c>
      <c r="D255" s="35">
        <v>9017</v>
      </c>
      <c r="E255" s="35">
        <v>52217</v>
      </c>
      <c r="F255" s="35">
        <v>33147</v>
      </c>
      <c r="G255" s="35">
        <v>44796</v>
      </c>
      <c r="H255" s="35">
        <v>17400</v>
      </c>
      <c r="I255" s="35">
        <v>12554</v>
      </c>
      <c r="J255" s="35">
        <v>14819</v>
      </c>
      <c r="K255" s="35">
        <v>1237</v>
      </c>
      <c r="L255" s="35">
        <v>9507</v>
      </c>
    </row>
    <row r="256" spans="1:12" s="33" customFormat="1" ht="12.75">
      <c r="A256" s="253"/>
      <c r="B256" s="41" t="s">
        <v>45</v>
      </c>
      <c r="C256" s="35">
        <v>1124</v>
      </c>
      <c r="D256" s="35">
        <v>29</v>
      </c>
      <c r="E256" s="35">
        <v>339</v>
      </c>
      <c r="F256" s="35">
        <v>323</v>
      </c>
      <c r="G256" s="35">
        <v>163</v>
      </c>
      <c r="H256" s="35">
        <v>110</v>
      </c>
      <c r="I256" s="35">
        <v>65</v>
      </c>
      <c r="J256" s="35">
        <v>34</v>
      </c>
      <c r="K256" s="35">
        <v>19</v>
      </c>
      <c r="L256" s="35">
        <v>42</v>
      </c>
    </row>
    <row r="257" spans="1:12" s="33" customFormat="1" ht="12.75">
      <c r="A257" s="253"/>
      <c r="B257" s="41" t="s">
        <v>46</v>
      </c>
      <c r="C257" s="35">
        <v>83322</v>
      </c>
      <c r="D257" s="35">
        <v>4116</v>
      </c>
      <c r="E257" s="35">
        <v>22143</v>
      </c>
      <c r="F257" s="35">
        <v>12304</v>
      </c>
      <c r="G257" s="35">
        <v>20002</v>
      </c>
      <c r="H257" s="35">
        <v>7496</v>
      </c>
      <c r="I257" s="35">
        <v>5464</v>
      </c>
      <c r="J257" s="35">
        <v>7164</v>
      </c>
      <c r="K257" s="35">
        <v>496</v>
      </c>
      <c r="L257" s="35">
        <v>4137</v>
      </c>
    </row>
    <row r="258" spans="1:12" s="33" customFormat="1" ht="12.75">
      <c r="A258" s="253"/>
      <c r="B258" s="41" t="s">
        <v>47</v>
      </c>
      <c r="C258" s="35">
        <v>110248</v>
      </c>
      <c r="D258" s="35">
        <v>4872</v>
      </c>
      <c r="E258" s="35">
        <v>29735</v>
      </c>
      <c r="F258" s="35">
        <v>20520</v>
      </c>
      <c r="G258" s="35">
        <v>24631</v>
      </c>
      <c r="H258" s="35">
        <v>9794</v>
      </c>
      <c r="I258" s="35">
        <v>7025</v>
      </c>
      <c r="J258" s="35">
        <v>7621</v>
      </c>
      <c r="K258" s="35">
        <v>722</v>
      </c>
      <c r="L258" s="35">
        <v>5328</v>
      </c>
    </row>
    <row r="259" spans="1:12" s="33" customFormat="1" ht="12.75" customHeight="1">
      <c r="A259" s="253" t="s">
        <v>6</v>
      </c>
      <c r="B259" s="41" t="s">
        <v>38</v>
      </c>
      <c r="C259" s="35">
        <v>51382</v>
      </c>
      <c r="D259" s="35">
        <v>2808</v>
      </c>
      <c r="E259" s="35">
        <v>14900</v>
      </c>
      <c r="F259" s="35">
        <v>8968</v>
      </c>
      <c r="G259" s="35">
        <v>9983</v>
      </c>
      <c r="H259" s="35">
        <v>4457</v>
      </c>
      <c r="I259" s="35">
        <v>3287</v>
      </c>
      <c r="J259" s="35">
        <v>4547</v>
      </c>
      <c r="K259" s="35">
        <v>693</v>
      </c>
      <c r="L259" s="35">
        <v>1739</v>
      </c>
    </row>
    <row r="260" spans="1:12" s="33" customFormat="1" ht="12.75">
      <c r="A260" s="253"/>
      <c r="B260" s="41" t="s">
        <v>45</v>
      </c>
      <c r="C260" s="35">
        <v>221</v>
      </c>
      <c r="D260" s="35">
        <v>14</v>
      </c>
      <c r="E260" s="35">
        <v>60</v>
      </c>
      <c r="F260" s="35">
        <v>75</v>
      </c>
      <c r="G260" s="35">
        <v>20</v>
      </c>
      <c r="H260" s="35">
        <v>22</v>
      </c>
      <c r="I260" s="35">
        <v>11</v>
      </c>
      <c r="J260" s="35">
        <v>5</v>
      </c>
      <c r="K260" s="35">
        <v>8</v>
      </c>
      <c r="L260" s="35">
        <v>6</v>
      </c>
    </row>
    <row r="261" spans="1:12" s="33" customFormat="1" ht="12.75">
      <c r="A261" s="253"/>
      <c r="B261" s="41" t="s">
        <v>46</v>
      </c>
      <c r="C261" s="35">
        <v>21266</v>
      </c>
      <c r="D261" s="35">
        <v>1186</v>
      </c>
      <c r="E261" s="35">
        <v>6109</v>
      </c>
      <c r="F261" s="35">
        <v>3278</v>
      </c>
      <c r="G261" s="35">
        <v>4247</v>
      </c>
      <c r="H261" s="35">
        <v>1826</v>
      </c>
      <c r="I261" s="35">
        <v>1393</v>
      </c>
      <c r="J261" s="35">
        <v>2248</v>
      </c>
      <c r="K261" s="35">
        <v>278</v>
      </c>
      <c r="L261" s="35">
        <v>701</v>
      </c>
    </row>
    <row r="262" spans="1:12" s="33" customFormat="1" ht="12.75">
      <c r="A262" s="253"/>
      <c r="B262" s="41" t="s">
        <v>47</v>
      </c>
      <c r="C262" s="35">
        <v>29895</v>
      </c>
      <c r="D262" s="35">
        <v>1608</v>
      </c>
      <c r="E262" s="35">
        <v>8731</v>
      </c>
      <c r="F262" s="35">
        <v>5615</v>
      </c>
      <c r="G262" s="35">
        <v>5716</v>
      </c>
      <c r="H262" s="35">
        <v>2609</v>
      </c>
      <c r="I262" s="35">
        <v>1883</v>
      </c>
      <c r="J262" s="35">
        <v>2294</v>
      </c>
      <c r="K262" s="35">
        <v>407</v>
      </c>
      <c r="L262" s="35">
        <v>1032</v>
      </c>
    </row>
    <row r="263" spans="1:12" s="33" customFormat="1" ht="12.75" customHeight="1">
      <c r="A263" s="253" t="s">
        <v>53</v>
      </c>
      <c r="B263" s="41" t="s">
        <v>38</v>
      </c>
      <c r="C263" s="35">
        <v>41344</v>
      </c>
      <c r="D263" s="35">
        <v>2592</v>
      </c>
      <c r="E263" s="35">
        <v>12077</v>
      </c>
      <c r="F263" s="35">
        <v>10787</v>
      </c>
      <c r="G263" s="35">
        <v>6109</v>
      </c>
      <c r="H263" s="35">
        <v>3483</v>
      </c>
      <c r="I263" s="35">
        <v>2552</v>
      </c>
      <c r="J263" s="35">
        <v>1715</v>
      </c>
      <c r="K263" s="35">
        <v>751</v>
      </c>
      <c r="L263" s="35">
        <v>1278</v>
      </c>
    </row>
    <row r="264" spans="1:12" s="33" customFormat="1" ht="12.75">
      <c r="A264" s="253"/>
      <c r="B264" s="41" t="s">
        <v>45</v>
      </c>
      <c r="C264" s="35">
        <v>221</v>
      </c>
      <c r="D264" s="35">
        <v>14</v>
      </c>
      <c r="E264" s="35">
        <v>55</v>
      </c>
      <c r="F264" s="35">
        <v>94</v>
      </c>
      <c r="G264" s="35">
        <v>16</v>
      </c>
      <c r="H264" s="35">
        <v>9</v>
      </c>
      <c r="I264" s="35">
        <v>16</v>
      </c>
      <c r="J264" s="35">
        <v>7</v>
      </c>
      <c r="K264" s="35">
        <v>6</v>
      </c>
      <c r="L264" s="35">
        <v>4</v>
      </c>
    </row>
    <row r="265" spans="1:12" s="33" customFormat="1" ht="12.75">
      <c r="A265" s="253"/>
      <c r="B265" s="41" t="s">
        <v>46</v>
      </c>
      <c r="C265" s="35">
        <v>16102</v>
      </c>
      <c r="D265" s="35">
        <v>1069</v>
      </c>
      <c r="E265" s="35">
        <v>4764</v>
      </c>
      <c r="F265" s="35">
        <v>3722</v>
      </c>
      <c r="G265" s="35">
        <v>2545</v>
      </c>
      <c r="H265" s="35">
        <v>1379</v>
      </c>
      <c r="I265" s="35">
        <v>1063</v>
      </c>
      <c r="J265" s="35">
        <v>779</v>
      </c>
      <c r="K265" s="35">
        <v>302</v>
      </c>
      <c r="L265" s="35">
        <v>479</v>
      </c>
    </row>
    <row r="266" spans="1:12" s="33" customFormat="1" ht="12.75">
      <c r="A266" s="253"/>
      <c r="B266" s="41" t="s">
        <v>47</v>
      </c>
      <c r="C266" s="35">
        <v>25021</v>
      </c>
      <c r="D266" s="35">
        <v>1509</v>
      </c>
      <c r="E266" s="35">
        <v>7258</v>
      </c>
      <c r="F266" s="35">
        <v>6971</v>
      </c>
      <c r="G266" s="35">
        <v>3548</v>
      </c>
      <c r="H266" s="35">
        <v>2095</v>
      </c>
      <c r="I266" s="35">
        <v>1473</v>
      </c>
      <c r="J266" s="35">
        <v>929</v>
      </c>
      <c r="K266" s="35">
        <v>443</v>
      </c>
      <c r="L266" s="35">
        <v>795</v>
      </c>
    </row>
    <row r="267" spans="1:12" s="33" customFormat="1" ht="12.75" customHeight="1">
      <c r="A267" s="253" t="s">
        <v>54</v>
      </c>
      <c r="B267" s="41" t="s">
        <v>38</v>
      </c>
      <c r="C267" s="35">
        <v>11811</v>
      </c>
      <c r="D267" s="35">
        <v>797</v>
      </c>
      <c r="E267" s="35">
        <v>2939</v>
      </c>
      <c r="F267" s="35">
        <v>5031</v>
      </c>
      <c r="G267" s="35">
        <v>1177</v>
      </c>
      <c r="H267" s="35">
        <v>793</v>
      </c>
      <c r="I267" s="35">
        <v>499</v>
      </c>
      <c r="J267" s="35">
        <v>96</v>
      </c>
      <c r="K267" s="35">
        <v>212</v>
      </c>
      <c r="L267" s="35">
        <v>267</v>
      </c>
    </row>
    <row r="268" spans="1:12" s="33" customFormat="1" ht="12.75">
      <c r="A268" s="253"/>
      <c r="B268" s="41" t="s">
        <v>45</v>
      </c>
      <c r="C268" s="35">
        <v>62</v>
      </c>
      <c r="D268" s="35">
        <v>4</v>
      </c>
      <c r="E268" s="35">
        <v>16</v>
      </c>
      <c r="F268" s="35">
        <v>27</v>
      </c>
      <c r="G268" s="35">
        <v>5</v>
      </c>
      <c r="H268" s="35">
        <v>2</v>
      </c>
      <c r="I268" s="35">
        <v>0</v>
      </c>
      <c r="J268" s="35">
        <v>0</v>
      </c>
      <c r="K268" s="35">
        <v>4</v>
      </c>
      <c r="L268" s="35">
        <v>4</v>
      </c>
    </row>
    <row r="269" spans="1:12" s="33" customFormat="1" ht="12.75">
      <c r="A269" s="253"/>
      <c r="B269" s="41" t="s">
        <v>46</v>
      </c>
      <c r="C269" s="35">
        <v>4144</v>
      </c>
      <c r="D269" s="35">
        <v>310</v>
      </c>
      <c r="E269" s="35">
        <v>1093</v>
      </c>
      <c r="F269" s="35">
        <v>1566</v>
      </c>
      <c r="G269" s="35">
        <v>461</v>
      </c>
      <c r="H269" s="35">
        <v>303</v>
      </c>
      <c r="I269" s="35">
        <v>212</v>
      </c>
      <c r="J269" s="35">
        <v>45</v>
      </c>
      <c r="K269" s="35">
        <v>85</v>
      </c>
      <c r="L269" s="35">
        <v>69</v>
      </c>
    </row>
    <row r="270" spans="1:12" s="33" customFormat="1" ht="12.75">
      <c r="A270" s="253"/>
      <c r="B270" s="41" t="s">
        <v>47</v>
      </c>
      <c r="C270" s="35">
        <v>7605</v>
      </c>
      <c r="D270" s="35">
        <v>483</v>
      </c>
      <c r="E270" s="35">
        <v>1830</v>
      </c>
      <c r="F270" s="35">
        <v>3438</v>
      </c>
      <c r="G270" s="35">
        <v>711</v>
      </c>
      <c r="H270" s="35">
        <v>488</v>
      </c>
      <c r="I270" s="35">
        <v>287</v>
      </c>
      <c r="J270" s="35">
        <v>51</v>
      </c>
      <c r="K270" s="35">
        <v>123</v>
      </c>
      <c r="L270" s="35">
        <v>194</v>
      </c>
    </row>
    <row r="271" spans="1:12" s="33" customFormat="1" ht="12.75" customHeight="1">
      <c r="A271" s="253" t="s">
        <v>9</v>
      </c>
      <c r="B271" s="41" t="s">
        <v>38</v>
      </c>
      <c r="C271" s="35">
        <v>5475</v>
      </c>
      <c r="D271" s="35">
        <v>411</v>
      </c>
      <c r="E271" s="35">
        <v>1163</v>
      </c>
      <c r="F271" s="35">
        <v>2741</v>
      </c>
      <c r="G271" s="35">
        <v>398</v>
      </c>
      <c r="H271" s="35">
        <v>290</v>
      </c>
      <c r="I271" s="35">
        <v>162</v>
      </c>
      <c r="J271" s="35">
        <v>44</v>
      </c>
      <c r="K271" s="35">
        <v>125</v>
      </c>
      <c r="L271" s="35">
        <v>141</v>
      </c>
    </row>
    <row r="272" spans="1:12" s="33" customFormat="1" ht="12.75">
      <c r="A272" s="253"/>
      <c r="B272" s="41" t="s">
        <v>45</v>
      </c>
      <c r="C272" s="35">
        <v>41</v>
      </c>
      <c r="D272" s="35">
        <v>2</v>
      </c>
      <c r="E272" s="35">
        <v>4</v>
      </c>
      <c r="F272" s="35">
        <v>24</v>
      </c>
      <c r="G272" s="35">
        <v>4</v>
      </c>
      <c r="H272" s="35">
        <v>1</v>
      </c>
      <c r="I272" s="35">
        <v>1</v>
      </c>
      <c r="J272" s="35">
        <v>1</v>
      </c>
      <c r="K272" s="35">
        <v>2</v>
      </c>
      <c r="L272" s="35">
        <v>2</v>
      </c>
    </row>
    <row r="273" spans="1:12" s="33" customFormat="1" ht="12.75">
      <c r="A273" s="253"/>
      <c r="B273" s="41" t="s">
        <v>46</v>
      </c>
      <c r="C273" s="35">
        <v>1784</v>
      </c>
      <c r="D273" s="35">
        <v>159</v>
      </c>
      <c r="E273" s="35">
        <v>400</v>
      </c>
      <c r="F273" s="35">
        <v>805</v>
      </c>
      <c r="G273" s="35">
        <v>150</v>
      </c>
      <c r="H273" s="35">
        <v>112</v>
      </c>
      <c r="I273" s="35">
        <v>62</v>
      </c>
      <c r="J273" s="35">
        <v>16</v>
      </c>
      <c r="K273" s="35">
        <v>42</v>
      </c>
      <c r="L273" s="35">
        <v>38</v>
      </c>
    </row>
    <row r="274" spans="1:12" s="33" customFormat="1" ht="12.75">
      <c r="A274" s="253"/>
      <c r="B274" s="41" t="s">
        <v>47</v>
      </c>
      <c r="C274" s="35">
        <v>3650</v>
      </c>
      <c r="D274" s="35">
        <v>250</v>
      </c>
      <c r="E274" s="35">
        <v>759</v>
      </c>
      <c r="F274" s="35">
        <v>1912</v>
      </c>
      <c r="G274" s="35">
        <v>244</v>
      </c>
      <c r="H274" s="35">
        <v>177</v>
      </c>
      <c r="I274" s="35">
        <v>99</v>
      </c>
      <c r="J274" s="35">
        <v>27</v>
      </c>
      <c r="K274" s="35">
        <v>81</v>
      </c>
      <c r="L274" s="35">
        <v>101</v>
      </c>
    </row>
    <row r="275" spans="1:12" s="33" customFormat="1" ht="12.75" customHeight="1">
      <c r="A275" s="254" t="s">
        <v>55</v>
      </c>
      <c r="B275" s="42" t="s">
        <v>38</v>
      </c>
      <c r="C275" s="36">
        <v>304706</v>
      </c>
      <c r="D275" s="36">
        <v>15625</v>
      </c>
      <c r="E275" s="36">
        <v>83296</v>
      </c>
      <c r="F275" s="36">
        <v>60674</v>
      </c>
      <c r="G275" s="36">
        <v>62463</v>
      </c>
      <c r="H275" s="36">
        <v>26423</v>
      </c>
      <c r="I275" s="36">
        <v>19054</v>
      </c>
      <c r="J275" s="36">
        <v>21221</v>
      </c>
      <c r="K275" s="36">
        <v>3018</v>
      </c>
      <c r="L275" s="36">
        <v>12932</v>
      </c>
    </row>
    <row r="276" spans="1:12" s="33" customFormat="1" ht="12.75">
      <c r="A276" s="254"/>
      <c r="B276" s="42" t="s">
        <v>45</v>
      </c>
      <c r="C276" s="36">
        <v>1669</v>
      </c>
      <c r="D276" s="36">
        <v>63</v>
      </c>
      <c r="E276" s="36">
        <v>474</v>
      </c>
      <c r="F276" s="36">
        <v>543</v>
      </c>
      <c r="G276" s="36">
        <v>208</v>
      </c>
      <c r="H276" s="36">
        <v>144</v>
      </c>
      <c r="I276" s="36">
        <v>93</v>
      </c>
      <c r="J276" s="36">
        <v>47</v>
      </c>
      <c r="K276" s="36">
        <v>39</v>
      </c>
      <c r="L276" s="36">
        <v>58</v>
      </c>
    </row>
    <row r="277" spans="1:12" s="33" customFormat="1" ht="12.75">
      <c r="A277" s="254"/>
      <c r="B277" s="42" t="s">
        <v>46</v>
      </c>
      <c r="C277" s="36">
        <v>126618</v>
      </c>
      <c r="D277" s="36">
        <v>6840</v>
      </c>
      <c r="E277" s="36">
        <v>34509</v>
      </c>
      <c r="F277" s="36">
        <v>21675</v>
      </c>
      <c r="G277" s="36">
        <v>27405</v>
      </c>
      <c r="H277" s="36">
        <v>11116</v>
      </c>
      <c r="I277" s="36">
        <v>8194</v>
      </c>
      <c r="J277" s="36">
        <v>10252</v>
      </c>
      <c r="K277" s="36">
        <v>1203</v>
      </c>
      <c r="L277" s="36">
        <v>5424</v>
      </c>
    </row>
    <row r="278" spans="1:12" s="33" customFormat="1" ht="12.75">
      <c r="A278" s="254"/>
      <c r="B278" s="42" t="s">
        <v>47</v>
      </c>
      <c r="C278" s="36">
        <v>176419</v>
      </c>
      <c r="D278" s="36">
        <v>8722</v>
      </c>
      <c r="E278" s="36">
        <v>48313</v>
      </c>
      <c r="F278" s="36">
        <v>38456</v>
      </c>
      <c r="G278" s="36">
        <v>34850</v>
      </c>
      <c r="H278" s="36">
        <v>15163</v>
      </c>
      <c r="I278" s="36">
        <v>10767</v>
      </c>
      <c r="J278" s="36">
        <v>10922</v>
      </c>
      <c r="K278" s="36">
        <v>1776</v>
      </c>
      <c r="L278" s="36">
        <v>7450</v>
      </c>
    </row>
    <row r="279" spans="1:12" s="33" customFormat="1" ht="12.75" customHeight="1">
      <c r="A279" s="253" t="s">
        <v>56</v>
      </c>
      <c r="B279" s="41" t="s">
        <v>38</v>
      </c>
      <c r="C279" s="35">
        <v>4227</v>
      </c>
      <c r="D279" s="35">
        <v>188</v>
      </c>
      <c r="E279" s="35">
        <v>654</v>
      </c>
      <c r="F279" s="35">
        <v>2004</v>
      </c>
      <c r="G279" s="35">
        <v>691</v>
      </c>
      <c r="H279" s="35">
        <v>266</v>
      </c>
      <c r="I279" s="35">
        <v>80</v>
      </c>
      <c r="J279" s="35">
        <v>11</v>
      </c>
      <c r="K279" s="35">
        <v>112</v>
      </c>
      <c r="L279" s="35">
        <v>221</v>
      </c>
    </row>
    <row r="280" spans="1:12" s="33" customFormat="1" ht="12.75">
      <c r="A280" s="253"/>
      <c r="B280" s="41" t="s">
        <v>45</v>
      </c>
      <c r="C280" s="35">
        <v>53</v>
      </c>
      <c r="D280" s="35">
        <v>2</v>
      </c>
      <c r="E280" s="35">
        <v>8</v>
      </c>
      <c r="F280" s="35">
        <v>29</v>
      </c>
      <c r="G280" s="35">
        <v>7</v>
      </c>
      <c r="H280" s="35">
        <v>1</v>
      </c>
      <c r="I280" s="35">
        <v>2</v>
      </c>
      <c r="J280" s="35">
        <v>0</v>
      </c>
      <c r="K280" s="35">
        <v>1</v>
      </c>
      <c r="L280" s="35">
        <v>3</v>
      </c>
    </row>
    <row r="281" spans="1:12" s="33" customFormat="1" ht="12.75">
      <c r="A281" s="253"/>
      <c r="B281" s="41" t="s">
        <v>46</v>
      </c>
      <c r="C281" s="35">
        <v>1360</v>
      </c>
      <c r="D281" s="35">
        <v>68</v>
      </c>
      <c r="E281" s="35">
        <v>221</v>
      </c>
      <c r="F281" s="35">
        <v>588</v>
      </c>
      <c r="G281" s="35">
        <v>241</v>
      </c>
      <c r="H281" s="35">
        <v>106</v>
      </c>
      <c r="I281" s="35">
        <v>34</v>
      </c>
      <c r="J281" s="35">
        <v>6</v>
      </c>
      <c r="K281" s="35">
        <v>36</v>
      </c>
      <c r="L281" s="35">
        <v>60</v>
      </c>
    </row>
    <row r="282" spans="1:12" s="33" customFormat="1" ht="12.75">
      <c r="A282" s="253"/>
      <c r="B282" s="41" t="s">
        <v>47</v>
      </c>
      <c r="C282" s="35">
        <v>2814</v>
      </c>
      <c r="D282" s="35">
        <v>118</v>
      </c>
      <c r="E282" s="35">
        <v>425</v>
      </c>
      <c r="F282" s="35">
        <v>1387</v>
      </c>
      <c r="G282" s="35">
        <v>443</v>
      </c>
      <c r="H282" s="35">
        <v>159</v>
      </c>
      <c r="I282" s="35">
        <v>44</v>
      </c>
      <c r="J282" s="35">
        <v>5</v>
      </c>
      <c r="K282" s="35">
        <v>75</v>
      </c>
      <c r="L282" s="35">
        <v>158</v>
      </c>
    </row>
    <row r="283" spans="1:12" s="33" customFormat="1" ht="12.75" customHeight="1">
      <c r="A283" s="253" t="s">
        <v>12</v>
      </c>
      <c r="B283" s="41" t="s">
        <v>38</v>
      </c>
      <c r="C283" s="35">
        <v>761</v>
      </c>
      <c r="D283" s="35">
        <v>10</v>
      </c>
      <c r="E283" s="35">
        <v>90</v>
      </c>
      <c r="F283" s="35">
        <v>314</v>
      </c>
      <c r="G283" s="35">
        <v>225</v>
      </c>
      <c r="H283" s="35">
        <v>57</v>
      </c>
      <c r="I283" s="35">
        <v>2</v>
      </c>
      <c r="J283" s="35">
        <v>0</v>
      </c>
      <c r="K283" s="35">
        <v>9</v>
      </c>
      <c r="L283" s="35">
        <v>54</v>
      </c>
    </row>
    <row r="284" spans="1:12" s="33" customFormat="1" ht="12.75">
      <c r="A284" s="253"/>
      <c r="B284" s="41" t="s">
        <v>45</v>
      </c>
      <c r="C284" s="35">
        <v>8</v>
      </c>
      <c r="D284" s="35">
        <v>0</v>
      </c>
      <c r="E284" s="35">
        <v>1</v>
      </c>
      <c r="F284" s="35">
        <v>1</v>
      </c>
      <c r="G284" s="35">
        <v>4</v>
      </c>
      <c r="H284" s="35">
        <v>1</v>
      </c>
      <c r="I284" s="35">
        <v>0</v>
      </c>
      <c r="J284" s="35">
        <v>0</v>
      </c>
      <c r="K284" s="35">
        <v>1</v>
      </c>
      <c r="L284" s="35">
        <v>0</v>
      </c>
    </row>
    <row r="285" spans="1:12" s="33" customFormat="1" ht="12.75">
      <c r="A285" s="253"/>
      <c r="B285" s="41" t="s">
        <v>46</v>
      </c>
      <c r="C285" s="35">
        <v>236</v>
      </c>
      <c r="D285" s="35">
        <v>2</v>
      </c>
      <c r="E285" s="35">
        <v>27</v>
      </c>
      <c r="F285" s="35">
        <v>89</v>
      </c>
      <c r="G285" s="35">
        <v>80</v>
      </c>
      <c r="H285" s="35">
        <v>20</v>
      </c>
      <c r="I285" s="35">
        <v>0</v>
      </c>
      <c r="J285" s="35">
        <v>0</v>
      </c>
      <c r="K285" s="35">
        <v>2</v>
      </c>
      <c r="L285" s="35">
        <v>16</v>
      </c>
    </row>
    <row r="286" spans="1:12" s="33" customFormat="1" ht="12.75">
      <c r="A286" s="253"/>
      <c r="B286" s="41" t="s">
        <v>47</v>
      </c>
      <c r="C286" s="35">
        <v>517</v>
      </c>
      <c r="D286" s="35">
        <v>8</v>
      </c>
      <c r="E286" s="35">
        <v>62</v>
      </c>
      <c r="F286" s="35">
        <v>224</v>
      </c>
      <c r="G286" s="35">
        <v>141</v>
      </c>
      <c r="H286" s="35">
        <v>36</v>
      </c>
      <c r="I286" s="35">
        <v>2</v>
      </c>
      <c r="J286" s="35">
        <v>0</v>
      </c>
      <c r="K286" s="35">
        <v>6</v>
      </c>
      <c r="L286" s="35">
        <v>38</v>
      </c>
    </row>
    <row r="287" spans="1:12" s="33" customFormat="1" ht="12.75" customHeight="1">
      <c r="A287" s="254" t="s">
        <v>57</v>
      </c>
      <c r="B287" s="42" t="s">
        <v>38</v>
      </c>
      <c r="C287" s="36">
        <v>4988</v>
      </c>
      <c r="D287" s="36">
        <v>198</v>
      </c>
      <c r="E287" s="36">
        <v>744</v>
      </c>
      <c r="F287" s="36">
        <v>2318</v>
      </c>
      <c r="G287" s="36">
        <v>916</v>
      </c>
      <c r="H287" s="36">
        <v>323</v>
      </c>
      <c r="I287" s="36">
        <v>82</v>
      </c>
      <c r="J287" s="36">
        <v>11</v>
      </c>
      <c r="K287" s="36">
        <v>121</v>
      </c>
      <c r="L287" s="36">
        <v>275</v>
      </c>
    </row>
    <row r="288" spans="1:12" s="33" customFormat="1" ht="12.75">
      <c r="A288" s="254"/>
      <c r="B288" s="42" t="s">
        <v>45</v>
      </c>
      <c r="C288" s="36">
        <v>61</v>
      </c>
      <c r="D288" s="36">
        <v>2</v>
      </c>
      <c r="E288" s="36">
        <v>9</v>
      </c>
      <c r="F288" s="36">
        <v>30</v>
      </c>
      <c r="G288" s="36">
        <v>11</v>
      </c>
      <c r="H288" s="36">
        <v>2</v>
      </c>
      <c r="I288" s="36">
        <v>2</v>
      </c>
      <c r="J288" s="36">
        <v>0</v>
      </c>
      <c r="K288" s="36">
        <v>2</v>
      </c>
      <c r="L288" s="36">
        <v>3</v>
      </c>
    </row>
    <row r="289" spans="1:12" s="33" customFormat="1" ht="12.75">
      <c r="A289" s="254"/>
      <c r="B289" s="42" t="s">
        <v>46</v>
      </c>
      <c r="C289" s="36">
        <v>1596</v>
      </c>
      <c r="D289" s="36">
        <v>70</v>
      </c>
      <c r="E289" s="36">
        <v>248</v>
      </c>
      <c r="F289" s="36">
        <v>677</v>
      </c>
      <c r="G289" s="36">
        <v>321</v>
      </c>
      <c r="H289" s="36">
        <v>126</v>
      </c>
      <c r="I289" s="36">
        <v>34</v>
      </c>
      <c r="J289" s="36">
        <v>6</v>
      </c>
      <c r="K289" s="36">
        <v>38</v>
      </c>
      <c r="L289" s="36">
        <v>76</v>
      </c>
    </row>
    <row r="290" spans="1:12" s="33" customFormat="1" ht="12.75">
      <c r="A290" s="254"/>
      <c r="B290" s="42" t="s">
        <v>47</v>
      </c>
      <c r="C290" s="36">
        <v>3331</v>
      </c>
      <c r="D290" s="36">
        <v>126</v>
      </c>
      <c r="E290" s="36">
        <v>487</v>
      </c>
      <c r="F290" s="36">
        <v>1611</v>
      </c>
      <c r="G290" s="36">
        <v>584</v>
      </c>
      <c r="H290" s="36">
        <v>195</v>
      </c>
      <c r="I290" s="36">
        <v>46</v>
      </c>
      <c r="J290" s="36">
        <v>5</v>
      </c>
      <c r="K290" s="36">
        <v>81</v>
      </c>
      <c r="L290" s="36">
        <v>196</v>
      </c>
    </row>
    <row r="291" spans="1:12" s="33" customFormat="1" ht="12.75" customHeight="1">
      <c r="A291" s="253" t="s">
        <v>58</v>
      </c>
      <c r="B291" s="41" t="s">
        <v>38</v>
      </c>
      <c r="C291" s="35">
        <v>114</v>
      </c>
      <c r="D291" s="35">
        <v>1</v>
      </c>
      <c r="E291" s="35">
        <v>17</v>
      </c>
      <c r="F291" s="35">
        <v>60</v>
      </c>
      <c r="G291" s="35">
        <v>23</v>
      </c>
      <c r="H291" s="35">
        <v>8</v>
      </c>
      <c r="I291" s="35">
        <v>2</v>
      </c>
      <c r="J291" s="35">
        <v>0</v>
      </c>
      <c r="K291" s="35">
        <v>0</v>
      </c>
      <c r="L291" s="35">
        <v>3</v>
      </c>
    </row>
    <row r="292" spans="1:12" s="33" customFormat="1" ht="12.75">
      <c r="A292" s="253"/>
      <c r="B292" s="41" t="s">
        <v>45</v>
      </c>
      <c r="C292" s="35">
        <v>1</v>
      </c>
      <c r="D292" s="35">
        <v>0</v>
      </c>
      <c r="E292" s="35">
        <v>0</v>
      </c>
      <c r="F292" s="35">
        <v>1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</row>
    <row r="293" spans="1:12" s="33" customFormat="1" ht="12.75">
      <c r="A293" s="253"/>
      <c r="B293" s="41" t="s">
        <v>46</v>
      </c>
      <c r="C293" s="35">
        <v>30</v>
      </c>
      <c r="D293" s="35">
        <v>1</v>
      </c>
      <c r="E293" s="35">
        <v>4</v>
      </c>
      <c r="F293" s="35">
        <v>15</v>
      </c>
      <c r="G293" s="35">
        <v>8</v>
      </c>
      <c r="H293" s="35">
        <v>2</v>
      </c>
      <c r="I293" s="35">
        <v>0</v>
      </c>
      <c r="J293" s="35">
        <v>0</v>
      </c>
      <c r="K293" s="35">
        <v>0</v>
      </c>
      <c r="L293" s="35">
        <v>0</v>
      </c>
    </row>
    <row r="294" spans="1:12" s="33" customFormat="1" ht="12.75">
      <c r="A294" s="253"/>
      <c r="B294" s="41" t="s">
        <v>47</v>
      </c>
      <c r="C294" s="35">
        <v>83</v>
      </c>
      <c r="D294" s="35">
        <v>0</v>
      </c>
      <c r="E294" s="35">
        <v>13</v>
      </c>
      <c r="F294" s="35">
        <v>44</v>
      </c>
      <c r="G294" s="35">
        <v>15</v>
      </c>
      <c r="H294" s="35">
        <v>6</v>
      </c>
      <c r="I294" s="35">
        <v>2</v>
      </c>
      <c r="J294" s="35">
        <v>0</v>
      </c>
      <c r="K294" s="35">
        <v>0</v>
      </c>
      <c r="L294" s="35">
        <v>3</v>
      </c>
    </row>
    <row r="295" spans="1:12" s="33" customFormat="1" ht="12.75" customHeight="1">
      <c r="A295" s="253" t="s">
        <v>15</v>
      </c>
      <c r="B295" s="41" t="s">
        <v>38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</row>
    <row r="296" spans="1:12" s="33" customFormat="1" ht="12.75">
      <c r="A296" s="253"/>
      <c r="B296" s="41" t="s">
        <v>45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</row>
    <row r="297" spans="1:12" s="33" customFormat="1" ht="12.75">
      <c r="A297" s="253"/>
      <c r="B297" s="41" t="s">
        <v>46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</row>
    <row r="298" spans="1:12" s="33" customFormat="1" ht="12.75">
      <c r="A298" s="253"/>
      <c r="B298" s="41" t="s">
        <v>47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</row>
    <row r="299" spans="1:12" s="33" customFormat="1" ht="12.75" customHeight="1">
      <c r="A299" s="254" t="s">
        <v>59</v>
      </c>
      <c r="B299" s="42" t="s">
        <v>38</v>
      </c>
      <c r="C299" s="36">
        <v>114</v>
      </c>
      <c r="D299" s="36">
        <v>1</v>
      </c>
      <c r="E299" s="36">
        <v>17</v>
      </c>
      <c r="F299" s="36">
        <v>60</v>
      </c>
      <c r="G299" s="36">
        <v>23</v>
      </c>
      <c r="H299" s="36">
        <v>8</v>
      </c>
      <c r="I299" s="36">
        <v>2</v>
      </c>
      <c r="J299" s="36">
        <v>0</v>
      </c>
      <c r="K299" s="36">
        <v>0</v>
      </c>
      <c r="L299" s="36">
        <v>3</v>
      </c>
    </row>
    <row r="300" spans="1:12" s="33" customFormat="1" ht="12.75">
      <c r="A300" s="254"/>
      <c r="B300" s="42" t="s">
        <v>45</v>
      </c>
      <c r="C300" s="36">
        <v>1</v>
      </c>
      <c r="D300" s="36">
        <v>0</v>
      </c>
      <c r="E300" s="36">
        <v>0</v>
      </c>
      <c r="F300" s="36">
        <v>1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</row>
    <row r="301" spans="1:12" s="33" customFormat="1" ht="12.75">
      <c r="A301" s="254"/>
      <c r="B301" s="42" t="s">
        <v>46</v>
      </c>
      <c r="C301" s="36">
        <v>30</v>
      </c>
      <c r="D301" s="36">
        <v>1</v>
      </c>
      <c r="E301" s="36">
        <v>4</v>
      </c>
      <c r="F301" s="36">
        <v>15</v>
      </c>
      <c r="G301" s="36">
        <v>8</v>
      </c>
      <c r="H301" s="36">
        <v>2</v>
      </c>
      <c r="I301" s="36">
        <v>0</v>
      </c>
      <c r="J301" s="36">
        <v>0</v>
      </c>
      <c r="K301" s="36">
        <v>0</v>
      </c>
      <c r="L301" s="36">
        <v>0</v>
      </c>
    </row>
    <row r="302" spans="1:12" s="33" customFormat="1" ht="12.75">
      <c r="A302" s="254"/>
      <c r="B302" s="42" t="s">
        <v>47</v>
      </c>
      <c r="C302" s="36">
        <v>83</v>
      </c>
      <c r="D302" s="36">
        <v>0</v>
      </c>
      <c r="E302" s="36">
        <v>13</v>
      </c>
      <c r="F302" s="36">
        <v>44</v>
      </c>
      <c r="G302" s="36">
        <v>15</v>
      </c>
      <c r="H302" s="36">
        <v>6</v>
      </c>
      <c r="I302" s="36">
        <v>2</v>
      </c>
      <c r="J302" s="36">
        <v>0</v>
      </c>
      <c r="K302" s="36">
        <v>0</v>
      </c>
      <c r="L302" s="36">
        <v>3</v>
      </c>
    </row>
    <row r="303" spans="1:12" s="33" customFormat="1" ht="12.75" customHeight="1">
      <c r="A303" s="255" t="s">
        <v>38</v>
      </c>
      <c r="B303" s="50" t="s">
        <v>38</v>
      </c>
      <c r="C303" s="51">
        <v>309808</v>
      </c>
      <c r="D303" s="51">
        <v>15824</v>
      </c>
      <c r="E303" s="51">
        <v>84057</v>
      </c>
      <c r="F303" s="51">
        <v>63052</v>
      </c>
      <c r="G303" s="51">
        <v>63402</v>
      </c>
      <c r="H303" s="51">
        <v>26754</v>
      </c>
      <c r="I303" s="51">
        <v>19138</v>
      </c>
      <c r="J303" s="51">
        <v>21232</v>
      </c>
      <c r="K303" s="51">
        <v>3139</v>
      </c>
      <c r="L303" s="51">
        <v>13210</v>
      </c>
    </row>
    <row r="304" spans="1:12" s="33" customFormat="1" ht="12.75">
      <c r="A304" s="255"/>
      <c r="B304" s="50" t="s">
        <v>45</v>
      </c>
      <c r="C304" s="51">
        <v>1731</v>
      </c>
      <c r="D304" s="51">
        <v>65</v>
      </c>
      <c r="E304" s="51">
        <v>483</v>
      </c>
      <c r="F304" s="51">
        <v>574</v>
      </c>
      <c r="G304" s="51">
        <v>219</v>
      </c>
      <c r="H304" s="51">
        <v>146</v>
      </c>
      <c r="I304" s="51">
        <v>95</v>
      </c>
      <c r="J304" s="51">
        <v>47</v>
      </c>
      <c r="K304" s="51">
        <v>41</v>
      </c>
      <c r="L304" s="51">
        <v>61</v>
      </c>
    </row>
    <row r="305" spans="1:12" s="33" customFormat="1" ht="12.75">
      <c r="A305" s="255"/>
      <c r="B305" s="50" t="s">
        <v>46</v>
      </c>
      <c r="C305" s="51">
        <v>128244</v>
      </c>
      <c r="D305" s="51">
        <v>6911</v>
      </c>
      <c r="E305" s="51">
        <v>34761</v>
      </c>
      <c r="F305" s="51">
        <v>22367</v>
      </c>
      <c r="G305" s="51">
        <v>27734</v>
      </c>
      <c r="H305" s="51">
        <v>11244</v>
      </c>
      <c r="I305" s="51">
        <v>8228</v>
      </c>
      <c r="J305" s="51">
        <v>10258</v>
      </c>
      <c r="K305" s="51">
        <v>1241</v>
      </c>
      <c r="L305" s="51">
        <v>5500</v>
      </c>
    </row>
    <row r="306" spans="1:12" s="33" customFormat="1" ht="12.75">
      <c r="A306" s="255"/>
      <c r="B306" s="50" t="s">
        <v>47</v>
      </c>
      <c r="C306" s="51">
        <v>179833</v>
      </c>
      <c r="D306" s="51">
        <v>8848</v>
      </c>
      <c r="E306" s="51">
        <v>48813</v>
      </c>
      <c r="F306" s="51">
        <v>40111</v>
      </c>
      <c r="G306" s="51">
        <v>35449</v>
      </c>
      <c r="H306" s="51">
        <v>15364</v>
      </c>
      <c r="I306" s="51">
        <v>10815</v>
      </c>
      <c r="J306" s="51">
        <v>10927</v>
      </c>
      <c r="K306" s="51">
        <v>1857</v>
      </c>
      <c r="L306" s="51">
        <v>7649</v>
      </c>
    </row>
    <row r="307" spans="1:12" s="33" customFormat="1" ht="12.75" customHeight="1">
      <c r="A307" s="251" t="s">
        <v>18</v>
      </c>
      <c r="B307" s="43" t="s">
        <v>38</v>
      </c>
      <c r="C307" s="37">
        <v>7046</v>
      </c>
      <c r="D307" s="37">
        <v>448</v>
      </c>
      <c r="E307" s="37">
        <v>1524</v>
      </c>
      <c r="F307" s="37">
        <v>2957</v>
      </c>
      <c r="G307" s="37">
        <v>310</v>
      </c>
      <c r="H307" s="37">
        <v>833</v>
      </c>
      <c r="I307" s="37">
        <v>469</v>
      </c>
      <c r="J307" s="37">
        <v>168</v>
      </c>
      <c r="K307" s="37">
        <v>134</v>
      </c>
      <c r="L307" s="37">
        <v>203</v>
      </c>
    </row>
    <row r="308" spans="1:12" s="33" customFormat="1" ht="12.75">
      <c r="A308" s="251"/>
      <c r="B308" s="43" t="s">
        <v>45</v>
      </c>
      <c r="C308" s="38">
        <v>418</v>
      </c>
      <c r="D308" s="38">
        <v>4</v>
      </c>
      <c r="E308" s="38">
        <v>130</v>
      </c>
      <c r="F308" s="38">
        <v>146</v>
      </c>
      <c r="G308" s="38">
        <v>21</v>
      </c>
      <c r="H308" s="38">
        <v>43</v>
      </c>
      <c r="I308" s="38">
        <v>35</v>
      </c>
      <c r="J308" s="38">
        <v>6</v>
      </c>
      <c r="K308" s="38">
        <v>18</v>
      </c>
      <c r="L308" s="38">
        <v>15</v>
      </c>
    </row>
    <row r="309" spans="1:12" s="33" customFormat="1" ht="12.75">
      <c r="A309" s="251"/>
      <c r="B309" s="44" t="s">
        <v>46</v>
      </c>
      <c r="C309" s="38">
        <v>2337</v>
      </c>
      <c r="D309" s="38">
        <v>197</v>
      </c>
      <c r="E309" s="38">
        <v>475</v>
      </c>
      <c r="F309" s="38">
        <v>972</v>
      </c>
      <c r="G309" s="38">
        <v>103</v>
      </c>
      <c r="H309" s="38">
        <v>289</v>
      </c>
      <c r="I309" s="38">
        <v>157</v>
      </c>
      <c r="J309" s="38">
        <v>62</v>
      </c>
      <c r="K309" s="38">
        <v>22</v>
      </c>
      <c r="L309" s="38">
        <v>60</v>
      </c>
    </row>
    <row r="310" spans="1:12" s="33" customFormat="1" ht="12.75">
      <c r="A310" s="251"/>
      <c r="B310" s="44" t="s">
        <v>47</v>
      </c>
      <c r="C310" s="38">
        <v>4291</v>
      </c>
      <c r="D310" s="38">
        <v>247</v>
      </c>
      <c r="E310" s="38">
        <v>919</v>
      </c>
      <c r="F310" s="38">
        <v>1839</v>
      </c>
      <c r="G310" s="38">
        <v>186</v>
      </c>
      <c r="H310" s="38">
        <v>501</v>
      </c>
      <c r="I310" s="38">
        <v>277</v>
      </c>
      <c r="J310" s="38">
        <v>100</v>
      </c>
      <c r="K310" s="38">
        <v>94</v>
      </c>
      <c r="L310" s="38">
        <v>128</v>
      </c>
    </row>
    <row r="311" spans="1:12" s="33" customFormat="1" ht="12.75" customHeight="1">
      <c r="A311" s="252" t="s">
        <v>19</v>
      </c>
      <c r="B311" s="52" t="s">
        <v>38</v>
      </c>
      <c r="C311" s="53">
        <v>316854</v>
      </c>
      <c r="D311" s="53">
        <v>16272</v>
      </c>
      <c r="E311" s="53">
        <v>85581</v>
      </c>
      <c r="F311" s="53">
        <v>66009</v>
      </c>
      <c r="G311" s="53">
        <v>63712</v>
      </c>
      <c r="H311" s="53">
        <v>27587</v>
      </c>
      <c r="I311" s="53">
        <v>19607</v>
      </c>
      <c r="J311" s="53">
        <v>21400</v>
      </c>
      <c r="K311" s="53">
        <v>3273</v>
      </c>
      <c r="L311" s="53">
        <v>13413</v>
      </c>
    </row>
    <row r="312" spans="1:12" s="33" customFormat="1" ht="12.75">
      <c r="A312" s="252"/>
      <c r="B312" s="52" t="s">
        <v>45</v>
      </c>
      <c r="C312" s="53">
        <v>2149</v>
      </c>
      <c r="D312" s="53">
        <v>69</v>
      </c>
      <c r="E312" s="53">
        <v>613</v>
      </c>
      <c r="F312" s="53">
        <v>720</v>
      </c>
      <c r="G312" s="53">
        <v>240</v>
      </c>
      <c r="H312" s="53">
        <v>189</v>
      </c>
      <c r="I312" s="53">
        <v>130</v>
      </c>
      <c r="J312" s="53">
        <v>53</v>
      </c>
      <c r="K312" s="53">
        <v>59</v>
      </c>
      <c r="L312" s="53">
        <v>76</v>
      </c>
    </row>
    <row r="313" spans="1:12" s="33" customFormat="1" ht="12.75">
      <c r="A313" s="252"/>
      <c r="B313" s="52" t="s">
        <v>46</v>
      </c>
      <c r="C313" s="53">
        <v>130581</v>
      </c>
      <c r="D313" s="53">
        <v>7108</v>
      </c>
      <c r="E313" s="53">
        <v>35236</v>
      </c>
      <c r="F313" s="53">
        <v>23339</v>
      </c>
      <c r="G313" s="53">
        <v>27837</v>
      </c>
      <c r="H313" s="53">
        <v>11533</v>
      </c>
      <c r="I313" s="53">
        <v>8385</v>
      </c>
      <c r="J313" s="53">
        <v>10320</v>
      </c>
      <c r="K313" s="53">
        <v>1263</v>
      </c>
      <c r="L313" s="53">
        <v>5560</v>
      </c>
    </row>
    <row r="314" spans="1:12" s="33" customFormat="1" ht="12.75">
      <c r="A314" s="252"/>
      <c r="B314" s="52" t="s">
        <v>47</v>
      </c>
      <c r="C314" s="53">
        <v>184124</v>
      </c>
      <c r="D314" s="53">
        <v>9095</v>
      </c>
      <c r="E314" s="53">
        <v>49732</v>
      </c>
      <c r="F314" s="53">
        <v>41950</v>
      </c>
      <c r="G314" s="53">
        <v>35635</v>
      </c>
      <c r="H314" s="53">
        <v>15865</v>
      </c>
      <c r="I314" s="53">
        <v>11092</v>
      </c>
      <c r="J314" s="53">
        <v>11027</v>
      </c>
      <c r="K314" s="53">
        <v>1951</v>
      </c>
      <c r="L314" s="53">
        <v>7777</v>
      </c>
    </row>
    <row r="316" spans="1:3" ht="26.25" customHeight="1">
      <c r="A316" s="39" t="s">
        <v>74</v>
      </c>
      <c r="C316" s="39" t="s">
        <v>73</v>
      </c>
    </row>
    <row r="317" spans="1:12" s="33" customFormat="1" ht="48" customHeight="1">
      <c r="A317" s="49" t="s">
        <v>1</v>
      </c>
      <c r="B317" s="40" t="s">
        <v>44</v>
      </c>
      <c r="C317" s="12" t="s">
        <v>2</v>
      </c>
      <c r="D317" s="12" t="s">
        <v>21</v>
      </c>
      <c r="E317" s="12" t="s">
        <v>22</v>
      </c>
      <c r="F317" s="12" t="s">
        <v>23</v>
      </c>
      <c r="G317" s="12" t="s">
        <v>24</v>
      </c>
      <c r="H317" s="12" t="s">
        <v>25</v>
      </c>
      <c r="I317" s="12" t="s">
        <v>26</v>
      </c>
      <c r="J317" s="12" t="s">
        <v>27</v>
      </c>
      <c r="K317" s="12" t="s">
        <v>28</v>
      </c>
      <c r="L317" s="12" t="s">
        <v>29</v>
      </c>
    </row>
    <row r="318" spans="1:12" s="33" customFormat="1" ht="12.75" customHeight="1">
      <c r="A318" s="253" t="s">
        <v>52</v>
      </c>
      <c r="B318" s="41" t="s">
        <v>38</v>
      </c>
      <c r="C318" s="54">
        <f aca="true" t="shared" si="48" ref="C318:C354">(C255-C192)/C192</f>
        <v>-0.039084362800017765</v>
      </c>
      <c r="D318" s="54"/>
      <c r="E318" s="54">
        <f aca="true" t="shared" si="49" ref="E318:I326">(E255-E192)/E192</f>
        <v>-0.00512517623747285</v>
      </c>
      <c r="F318" s="54">
        <f t="shared" si="49"/>
        <v>-0.24650496692505286</v>
      </c>
      <c r="G318" s="54">
        <f t="shared" si="49"/>
        <v>0.22313237221494103</v>
      </c>
      <c r="H318" s="54">
        <f t="shared" si="49"/>
        <v>-0.06991661321359846</v>
      </c>
      <c r="I318" s="54">
        <f t="shared" si="49"/>
        <v>0.1435598469666606</v>
      </c>
      <c r="J318" s="54"/>
      <c r="K318" s="54">
        <f aca="true" t="shared" si="50" ref="K318:L330">(K255-K192)/K192</f>
        <v>-0.9417882352941176</v>
      </c>
      <c r="L318" s="54">
        <f t="shared" si="50"/>
        <v>-0.04739478957915832</v>
      </c>
    </row>
    <row r="319" spans="1:12" s="33" customFormat="1" ht="12.75">
      <c r="A319" s="253"/>
      <c r="B319" s="41" t="s">
        <v>45</v>
      </c>
      <c r="C319" s="54">
        <f t="shared" si="48"/>
        <v>-0.7258536585365853</v>
      </c>
      <c r="D319" s="54"/>
      <c r="E319" s="54">
        <f t="shared" si="49"/>
        <v>-0.7294493216280926</v>
      </c>
      <c r="F319" s="54">
        <f t="shared" si="49"/>
        <v>-0.47649918962722854</v>
      </c>
      <c r="G319" s="54">
        <f t="shared" si="49"/>
        <v>-0.8444656488549618</v>
      </c>
      <c r="H319" s="54">
        <f t="shared" si="49"/>
        <v>-0.6057347670250897</v>
      </c>
      <c r="I319" s="54">
        <f t="shared" si="49"/>
        <v>-0.5962732919254659</v>
      </c>
      <c r="J319" s="54"/>
      <c r="K319" s="54">
        <f t="shared" si="50"/>
        <v>-0.939297124600639</v>
      </c>
      <c r="L319" s="54">
        <f t="shared" si="50"/>
        <v>-0.6347826086956522</v>
      </c>
    </row>
    <row r="320" spans="1:12" s="33" customFormat="1" ht="12.75">
      <c r="A320" s="253"/>
      <c r="B320" s="41" t="s">
        <v>46</v>
      </c>
      <c r="C320" s="54">
        <f t="shared" si="48"/>
        <v>0.28782071097372486</v>
      </c>
      <c r="D320" s="54"/>
      <c r="E320" s="54">
        <f t="shared" si="49"/>
        <v>0.49544134530965084</v>
      </c>
      <c r="F320" s="54">
        <f t="shared" si="49"/>
        <v>0.08615819209039548</v>
      </c>
      <c r="G320" s="54">
        <f t="shared" si="49"/>
        <v>0.5611926319075866</v>
      </c>
      <c r="H320" s="54">
        <f t="shared" si="49"/>
        <v>0.31347468021727704</v>
      </c>
      <c r="I320" s="54">
        <f t="shared" si="49"/>
        <v>0.6602856274688544</v>
      </c>
      <c r="J320" s="54"/>
      <c r="K320" s="54">
        <f t="shared" si="50"/>
        <v>-0.9510558515887113</v>
      </c>
      <c r="L320" s="54">
        <f t="shared" si="50"/>
        <v>0.09473405662873777</v>
      </c>
    </row>
    <row r="321" spans="1:12" s="33" customFormat="1" ht="12.75">
      <c r="A321" s="253"/>
      <c r="B321" s="41" t="s">
        <v>47</v>
      </c>
      <c r="C321" s="54">
        <f t="shared" si="48"/>
        <v>-0.1761039659823784</v>
      </c>
      <c r="D321" s="54"/>
      <c r="E321" s="54">
        <f t="shared" si="49"/>
        <v>-0.18368747597869653</v>
      </c>
      <c r="F321" s="54">
        <f t="shared" si="49"/>
        <v>-0.3596704736940648</v>
      </c>
      <c r="G321" s="54">
        <f t="shared" si="49"/>
        <v>0.08201546301177297</v>
      </c>
      <c r="H321" s="54">
        <f t="shared" si="49"/>
        <v>-0.23015249174658073</v>
      </c>
      <c r="I321" s="54">
        <f t="shared" si="49"/>
        <v>-0.06656922668083975</v>
      </c>
      <c r="J321" s="54"/>
      <c r="K321" s="54">
        <f t="shared" si="50"/>
        <v>-0.9331667129501064</v>
      </c>
      <c r="L321" s="54">
        <f t="shared" si="50"/>
        <v>-0.12454814327965823</v>
      </c>
    </row>
    <row r="322" spans="1:12" s="33" customFormat="1" ht="12.75" customHeight="1">
      <c r="A322" s="253" t="s">
        <v>6</v>
      </c>
      <c r="B322" s="41" t="s">
        <v>38</v>
      </c>
      <c r="C322" s="54">
        <f t="shared" si="48"/>
        <v>-0.07499819975516671</v>
      </c>
      <c r="D322" s="54"/>
      <c r="E322" s="54">
        <f t="shared" si="49"/>
        <v>-0.08013334979627114</v>
      </c>
      <c r="F322" s="54">
        <f t="shared" si="49"/>
        <v>-0.15475966069745523</v>
      </c>
      <c r="G322" s="54">
        <f t="shared" si="49"/>
        <v>-0.03293616196842003</v>
      </c>
      <c r="H322" s="54">
        <f t="shared" si="49"/>
        <v>-0.0073496659242761695</v>
      </c>
      <c r="I322" s="54">
        <f t="shared" si="49"/>
        <v>0.2460197119029568</v>
      </c>
      <c r="J322" s="54"/>
      <c r="K322" s="54">
        <f t="shared" si="50"/>
        <v>-0.8994194484760523</v>
      </c>
      <c r="L322" s="54">
        <f t="shared" si="50"/>
        <v>-0.3928072625698324</v>
      </c>
    </row>
    <row r="323" spans="1:12" s="33" customFormat="1" ht="12.75">
      <c r="A323" s="253"/>
      <c r="B323" s="41" t="s">
        <v>45</v>
      </c>
      <c r="C323" s="54">
        <f t="shared" si="48"/>
        <v>-0.8040780141843972</v>
      </c>
      <c r="D323" s="54"/>
      <c r="E323" s="54">
        <f t="shared" si="49"/>
        <v>-0.8636363636363636</v>
      </c>
      <c r="F323" s="54">
        <f t="shared" si="49"/>
        <v>-0.47183098591549294</v>
      </c>
      <c r="G323" s="54">
        <f t="shared" si="49"/>
        <v>-0.9319727891156463</v>
      </c>
      <c r="H323" s="54">
        <f t="shared" si="49"/>
        <v>-0.6071428571428571</v>
      </c>
      <c r="I323" s="54">
        <f t="shared" si="49"/>
        <v>-0.6857142857142857</v>
      </c>
      <c r="J323" s="54"/>
      <c r="K323" s="54">
        <f t="shared" si="50"/>
        <v>-0.9120879120879121</v>
      </c>
      <c r="L323" s="54">
        <f t="shared" si="50"/>
        <v>-0.8064516129032258</v>
      </c>
    </row>
    <row r="324" spans="1:12" s="33" customFormat="1" ht="12.75">
      <c r="A324" s="253"/>
      <c r="B324" s="41" t="s">
        <v>46</v>
      </c>
      <c r="C324" s="54">
        <f t="shared" si="48"/>
        <v>0.31645412900829517</v>
      </c>
      <c r="D324" s="54"/>
      <c r="E324" s="54">
        <f t="shared" si="49"/>
        <v>0.5170101812763844</v>
      </c>
      <c r="F324" s="54">
        <f t="shared" si="49"/>
        <v>0.428322440087146</v>
      </c>
      <c r="G324" s="54">
        <f t="shared" si="49"/>
        <v>0.21795239460854604</v>
      </c>
      <c r="H324" s="54">
        <f t="shared" si="49"/>
        <v>0.5878260869565217</v>
      </c>
      <c r="I324" s="54">
        <f t="shared" si="49"/>
        <v>1.0791044776119403</v>
      </c>
      <c r="J324" s="54"/>
      <c r="K324" s="54">
        <f t="shared" si="50"/>
        <v>-0.9125786163522013</v>
      </c>
      <c r="L324" s="54">
        <f t="shared" si="50"/>
        <v>-0.24052004333694474</v>
      </c>
    </row>
    <row r="325" spans="1:12" s="33" customFormat="1" ht="12.75">
      <c r="A325" s="253"/>
      <c r="B325" s="41" t="s">
        <v>47</v>
      </c>
      <c r="C325" s="54">
        <f t="shared" si="48"/>
        <v>-0.21875816651858046</v>
      </c>
      <c r="D325" s="54"/>
      <c r="E325" s="54">
        <f t="shared" si="49"/>
        <v>-0.25573267411132894</v>
      </c>
      <c r="F325" s="54">
        <f t="shared" si="49"/>
        <v>-0.31298176924018106</v>
      </c>
      <c r="G325" s="54">
        <f t="shared" si="49"/>
        <v>-0.12626108223784777</v>
      </c>
      <c r="H325" s="54">
        <f t="shared" si="49"/>
        <v>-0.20554202192448234</v>
      </c>
      <c r="I325" s="54">
        <f t="shared" si="49"/>
        <v>-0.02586652871184687</v>
      </c>
      <c r="J325" s="54"/>
      <c r="K325" s="54">
        <f t="shared" si="50"/>
        <v>-0.8875379939209727</v>
      </c>
      <c r="L325" s="54">
        <f t="shared" si="50"/>
        <v>-0.45968586387434557</v>
      </c>
    </row>
    <row r="326" spans="1:12" s="33" customFormat="1" ht="12.75" customHeight="1">
      <c r="A326" s="253" t="s">
        <v>53</v>
      </c>
      <c r="B326" s="41" t="s">
        <v>38</v>
      </c>
      <c r="C326" s="54">
        <f t="shared" si="48"/>
        <v>-0.09014084507042254</v>
      </c>
      <c r="D326" s="54"/>
      <c r="E326" s="54">
        <f t="shared" si="49"/>
        <v>-0.10274888558692422</v>
      </c>
      <c r="F326" s="54">
        <f t="shared" si="49"/>
        <v>-0.2930729405596697</v>
      </c>
      <c r="G326" s="54">
        <f t="shared" si="49"/>
        <v>-0.11630261825546073</v>
      </c>
      <c r="H326" s="54">
        <f t="shared" si="49"/>
        <v>0.050361881785283474</v>
      </c>
      <c r="I326" s="54">
        <f t="shared" si="49"/>
        <v>0.7070234113712375</v>
      </c>
      <c r="J326" s="54"/>
      <c r="K326" s="54">
        <f t="shared" si="50"/>
        <v>-0.5942733657482442</v>
      </c>
      <c r="L326" s="54">
        <f t="shared" si="50"/>
        <v>-0.31511254019292606</v>
      </c>
    </row>
    <row r="327" spans="1:12" s="33" customFormat="1" ht="12.75">
      <c r="A327" s="253"/>
      <c r="B327" s="41" t="s">
        <v>45</v>
      </c>
      <c r="C327" s="54">
        <f t="shared" si="48"/>
        <v>-0.7141009055627425</v>
      </c>
      <c r="D327" s="54"/>
      <c r="E327" s="54">
        <f aca="true" t="shared" si="51" ref="E327:E334">(E264-E201)/E201</f>
        <v>-0.8343373493975904</v>
      </c>
      <c r="F327" s="54"/>
      <c r="G327" s="54">
        <f aca="true" t="shared" si="52" ref="G327:I334">(G264-G201)/G201</f>
        <v>-0.8769230769230769</v>
      </c>
      <c r="H327" s="54">
        <f t="shared" si="52"/>
        <v>-0.75</v>
      </c>
      <c r="I327" s="54">
        <f t="shared" si="52"/>
        <v>-0.4666666666666667</v>
      </c>
      <c r="J327" s="54"/>
      <c r="K327" s="54">
        <f t="shared" si="50"/>
        <v>-0.7142857142857143</v>
      </c>
      <c r="L327" s="54">
        <f t="shared" si="50"/>
        <v>-0.8</v>
      </c>
    </row>
    <row r="328" spans="1:12" s="33" customFormat="1" ht="12.75">
      <c r="A328" s="253"/>
      <c r="B328" s="41" t="s">
        <v>46</v>
      </c>
      <c r="C328" s="54">
        <f t="shared" si="48"/>
        <v>0.5261112690740214</v>
      </c>
      <c r="D328" s="54"/>
      <c r="E328" s="54">
        <f t="shared" si="51"/>
        <v>0.4896810506566604</v>
      </c>
      <c r="F328" s="54">
        <f aca="true" t="shared" si="53" ref="F328:F334">(F265-F202)/F202</f>
        <v>0.36336996336996336</v>
      </c>
      <c r="G328" s="54">
        <f t="shared" si="52"/>
        <v>0.27441161742613923</v>
      </c>
      <c r="H328" s="54">
        <f t="shared" si="52"/>
        <v>0.7862694300518135</v>
      </c>
      <c r="I328" s="54">
        <f t="shared" si="52"/>
        <v>2.126470588235294</v>
      </c>
      <c r="J328" s="54"/>
      <c r="K328" s="54">
        <f t="shared" si="50"/>
        <v>-0.6157760814249363</v>
      </c>
      <c r="L328" s="54">
        <f t="shared" si="50"/>
        <v>0.13238770685579196</v>
      </c>
    </row>
    <row r="329" spans="1:12" s="33" customFormat="1" ht="12.75">
      <c r="A329" s="253"/>
      <c r="B329" s="41" t="s">
        <v>47</v>
      </c>
      <c r="C329" s="54">
        <f t="shared" si="48"/>
        <v>-0.2665904560909837</v>
      </c>
      <c r="D329" s="54"/>
      <c r="E329" s="54">
        <f t="shared" si="51"/>
        <v>-0.2690835850956697</v>
      </c>
      <c r="F329" s="54">
        <f t="shared" si="53"/>
        <v>-0.4360032362459547</v>
      </c>
      <c r="G329" s="54">
        <f t="shared" si="52"/>
        <v>-0.25867112411199333</v>
      </c>
      <c r="H329" s="54">
        <f t="shared" si="52"/>
        <v>-0.1646730462519936</v>
      </c>
      <c r="I329" s="54">
        <f t="shared" si="52"/>
        <v>0.30933333333333335</v>
      </c>
      <c r="J329" s="54"/>
      <c r="K329" s="54">
        <f t="shared" si="50"/>
        <v>-0.5756704980842912</v>
      </c>
      <c r="L329" s="54">
        <f t="shared" si="50"/>
        <v>-0.4413211524947294</v>
      </c>
    </row>
    <row r="330" spans="1:12" s="33" customFormat="1" ht="12.75" customHeight="1">
      <c r="A330" s="253" t="s">
        <v>54</v>
      </c>
      <c r="B330" s="41" t="s">
        <v>38</v>
      </c>
      <c r="C330" s="54">
        <f t="shared" si="48"/>
        <v>-0.03204392722504507</v>
      </c>
      <c r="D330" s="54"/>
      <c r="E330" s="54">
        <f t="shared" si="51"/>
        <v>0.024755927475592746</v>
      </c>
      <c r="F330" s="54">
        <f t="shared" si="53"/>
        <v>-0.2105758669386474</v>
      </c>
      <c r="G330" s="54">
        <f t="shared" si="52"/>
        <v>0.0034100596760443308</v>
      </c>
      <c r="H330" s="54">
        <f t="shared" si="52"/>
        <v>0.10909090909090909</v>
      </c>
      <c r="I330" s="54">
        <f t="shared" si="52"/>
        <v>1.2276785714285714</v>
      </c>
      <c r="J330" s="54"/>
      <c r="K330" s="54">
        <f t="shared" si="50"/>
        <v>5.057142857142857</v>
      </c>
      <c r="L330" s="54">
        <f t="shared" si="50"/>
        <v>-0.47128712871287126</v>
      </c>
    </row>
    <row r="331" spans="1:12" s="33" customFormat="1" ht="12.75">
      <c r="A331" s="253"/>
      <c r="B331" s="41" t="s">
        <v>45</v>
      </c>
      <c r="C331" s="54">
        <f t="shared" si="48"/>
        <v>-0.5571428571428572</v>
      </c>
      <c r="D331" s="54"/>
      <c r="E331" s="54">
        <f t="shared" si="51"/>
        <v>-0.5897435897435898</v>
      </c>
      <c r="F331" s="54">
        <f t="shared" si="53"/>
        <v>-0.578125</v>
      </c>
      <c r="G331" s="54">
        <f t="shared" si="52"/>
        <v>-0.6875</v>
      </c>
      <c r="H331" s="54">
        <f t="shared" si="52"/>
        <v>-0.6</v>
      </c>
      <c r="I331" s="54">
        <f t="shared" si="52"/>
        <v>-1</v>
      </c>
      <c r="J331" s="54"/>
      <c r="K331" s="54"/>
      <c r="L331" s="54">
        <f>(L268-L205)/L205</f>
        <v>0.3333333333333333</v>
      </c>
    </row>
    <row r="332" spans="1:12" s="33" customFormat="1" ht="12.75">
      <c r="A332" s="253"/>
      <c r="B332" s="41" t="s">
        <v>46</v>
      </c>
      <c r="C332" s="54">
        <f t="shared" si="48"/>
        <v>1.0126274890723652</v>
      </c>
      <c r="D332" s="54"/>
      <c r="E332" s="54">
        <f t="shared" si="51"/>
        <v>0.8877374784110535</v>
      </c>
      <c r="F332" s="54">
        <f t="shared" si="53"/>
        <v>0.7096069868995634</v>
      </c>
      <c r="G332" s="54">
        <f t="shared" si="52"/>
        <v>0.7730769230769231</v>
      </c>
      <c r="H332" s="54">
        <f t="shared" si="52"/>
        <v>1.3488372093023255</v>
      </c>
      <c r="I332" s="54">
        <f t="shared" si="52"/>
        <v>2.593220338983051</v>
      </c>
      <c r="J332" s="54"/>
      <c r="K332" s="54">
        <f>(K269-K206)/K206</f>
        <v>8.444444444444445</v>
      </c>
      <c r="L332" s="54">
        <f>(L269-L206)/L206</f>
        <v>0.029850746268656716</v>
      </c>
    </row>
    <row r="333" spans="1:12" s="33" customFormat="1" ht="12.75">
      <c r="A333" s="253"/>
      <c r="B333" s="41" t="s">
        <v>47</v>
      </c>
      <c r="C333" s="54">
        <f t="shared" si="48"/>
        <v>-0.23972808157552733</v>
      </c>
      <c r="D333" s="54"/>
      <c r="E333" s="54">
        <f t="shared" si="51"/>
        <v>-0.18666666666666668</v>
      </c>
      <c r="F333" s="54">
        <f t="shared" si="53"/>
        <v>-0.36250695345818656</v>
      </c>
      <c r="G333" s="54">
        <f t="shared" si="52"/>
        <v>-0.20735785953177258</v>
      </c>
      <c r="H333" s="54">
        <f t="shared" si="52"/>
        <v>-0.16006884681583478</v>
      </c>
      <c r="I333" s="54">
        <f t="shared" si="52"/>
        <v>0.8280254777070064</v>
      </c>
      <c r="J333" s="54"/>
      <c r="K333" s="54">
        <f>(K270-K207)/K207</f>
        <v>3.730769230769231</v>
      </c>
      <c r="L333" s="54">
        <f>(L270-L207)/L207</f>
        <v>-0.5540229885057472</v>
      </c>
    </row>
    <row r="334" spans="1:12" s="33" customFormat="1" ht="12.75" customHeight="1">
      <c r="A334" s="253" t="s">
        <v>9</v>
      </c>
      <c r="B334" s="41" t="s">
        <v>38</v>
      </c>
      <c r="C334" s="54">
        <f t="shared" si="48"/>
        <v>-0.03456180567801093</v>
      </c>
      <c r="D334" s="54"/>
      <c r="E334" s="54">
        <f t="shared" si="51"/>
        <v>0.07985143918291551</v>
      </c>
      <c r="F334" s="54">
        <f t="shared" si="53"/>
        <v>-0.14902204284383733</v>
      </c>
      <c r="G334" s="54">
        <f t="shared" si="52"/>
        <v>-0.24621212121212122</v>
      </c>
      <c r="H334" s="54">
        <f t="shared" si="52"/>
        <v>-0.20765027322404372</v>
      </c>
      <c r="I334" s="54">
        <f t="shared" si="52"/>
        <v>1.8928571428571428</v>
      </c>
      <c r="J334" s="54"/>
      <c r="K334" s="54">
        <f>(K271-K208)/K208</f>
        <v>7.928571428571429</v>
      </c>
      <c r="L334" s="54">
        <f>(L271-L208)/L208</f>
        <v>-0.4291497975708502</v>
      </c>
    </row>
    <row r="335" spans="1:12" s="33" customFormat="1" ht="12.75">
      <c r="A335" s="253"/>
      <c r="B335" s="41" t="s">
        <v>45</v>
      </c>
      <c r="C335" s="54">
        <f t="shared" si="48"/>
        <v>0.17142857142857143</v>
      </c>
      <c r="D335" s="54"/>
      <c r="E335" s="54"/>
      <c r="F335" s="54"/>
      <c r="G335" s="54">
        <f aca="true" t="shared" si="54" ref="G335:H342">(G272-G209)/G209</f>
        <v>0.3333333333333333</v>
      </c>
      <c r="H335" s="54">
        <f t="shared" si="54"/>
        <v>-0.6666666666666666</v>
      </c>
      <c r="I335" s="54"/>
      <c r="J335" s="54"/>
      <c r="K335" s="54"/>
      <c r="L335" s="54"/>
    </row>
    <row r="336" spans="1:12" s="33" customFormat="1" ht="12.75">
      <c r="A336" s="253"/>
      <c r="B336" s="41" t="s">
        <v>46</v>
      </c>
      <c r="C336" s="54">
        <f t="shared" si="48"/>
        <v>0.956140350877193</v>
      </c>
      <c r="D336" s="54"/>
      <c r="E336" s="54">
        <f aca="true" t="shared" si="55" ref="E336:F342">(E273-E210)/E210</f>
        <v>1.173913043478261</v>
      </c>
      <c r="F336" s="54">
        <f t="shared" si="55"/>
        <v>0.7019027484143763</v>
      </c>
      <c r="G336" s="54">
        <f t="shared" si="54"/>
        <v>0.5151515151515151</v>
      </c>
      <c r="H336" s="54">
        <f t="shared" si="54"/>
        <v>0.47368421052631576</v>
      </c>
      <c r="I336" s="54">
        <f aca="true" t="shared" si="56" ref="I336:I342">(I273-I210)/I210</f>
        <v>2.6470588235294117</v>
      </c>
      <c r="J336" s="54"/>
      <c r="K336" s="54">
        <f aca="true" t="shared" si="57" ref="K336:L342">(K273-K210)/K210</f>
        <v>9.5</v>
      </c>
      <c r="L336" s="54">
        <f t="shared" si="57"/>
        <v>0.15151515151515152</v>
      </c>
    </row>
    <row r="337" spans="1:12" s="33" customFormat="1" ht="12.75">
      <c r="A337" s="253"/>
      <c r="B337" s="41" t="s">
        <v>47</v>
      </c>
      <c r="C337" s="54">
        <f t="shared" si="48"/>
        <v>-0.22734970364098223</v>
      </c>
      <c r="D337" s="54"/>
      <c r="E337" s="54">
        <f t="shared" si="55"/>
        <v>-0.13651877133105803</v>
      </c>
      <c r="F337" s="54">
        <f t="shared" si="55"/>
        <v>-0.3006583760058522</v>
      </c>
      <c r="G337" s="54">
        <f t="shared" si="54"/>
        <v>-0.4272300469483568</v>
      </c>
      <c r="H337" s="54">
        <f t="shared" si="54"/>
        <v>-0.3832752613240418</v>
      </c>
      <c r="I337" s="54">
        <f t="shared" si="56"/>
        <v>1.5384615384615385</v>
      </c>
      <c r="J337" s="54"/>
      <c r="K337" s="54">
        <f t="shared" si="57"/>
        <v>7.1</v>
      </c>
      <c r="L337" s="54">
        <f t="shared" si="57"/>
        <v>-0.5280373831775701</v>
      </c>
    </row>
    <row r="338" spans="1:12" s="33" customFormat="1" ht="12.75" customHeight="1">
      <c r="A338" s="254" t="s">
        <v>55</v>
      </c>
      <c r="B338" s="42" t="s">
        <v>38</v>
      </c>
      <c r="C338" s="55">
        <f t="shared" si="48"/>
        <v>-0.05215973920130399</v>
      </c>
      <c r="D338" s="55"/>
      <c r="E338" s="55">
        <f t="shared" si="55"/>
        <v>-0.03244316927830501</v>
      </c>
      <c r="F338" s="55">
        <f t="shared" si="55"/>
        <v>-0.2363631786945906</v>
      </c>
      <c r="G338" s="55">
        <f t="shared" si="54"/>
        <v>0.12422382606504563</v>
      </c>
      <c r="H338" s="55">
        <f t="shared" si="54"/>
        <v>-0.04247146222141692</v>
      </c>
      <c r="I338" s="55">
        <f t="shared" si="56"/>
        <v>0.23799623156390098</v>
      </c>
      <c r="J338" s="55"/>
      <c r="K338" s="55">
        <f t="shared" si="57"/>
        <v>-0.8995339547270306</v>
      </c>
      <c r="L338" s="55">
        <f t="shared" si="57"/>
        <v>-0.16362695640926142</v>
      </c>
    </row>
    <row r="339" spans="1:12" s="33" customFormat="1" ht="12.75">
      <c r="A339" s="254"/>
      <c r="B339" s="42" t="s">
        <v>45</v>
      </c>
      <c r="C339" s="55">
        <f t="shared" si="48"/>
        <v>-0.7297603626943006</v>
      </c>
      <c r="D339" s="55"/>
      <c r="E339" s="55">
        <f t="shared" si="55"/>
        <v>-0.7718960538979788</v>
      </c>
      <c r="F339" s="55">
        <f t="shared" si="55"/>
        <v>-0.4602385685884692</v>
      </c>
      <c r="G339" s="55">
        <f t="shared" si="54"/>
        <v>-0.8604963112005366</v>
      </c>
      <c r="H339" s="55">
        <f t="shared" si="54"/>
        <v>-0.6200527704485488</v>
      </c>
      <c r="I339" s="55">
        <f t="shared" si="56"/>
        <v>-0.6025641025641025</v>
      </c>
      <c r="J339" s="55"/>
      <c r="K339" s="55">
        <f t="shared" si="57"/>
        <v>-0.908235294117647</v>
      </c>
      <c r="L339" s="55">
        <f t="shared" si="57"/>
        <v>-0.6568047337278107</v>
      </c>
    </row>
    <row r="340" spans="1:12" s="33" customFormat="1" ht="12.75">
      <c r="A340" s="254"/>
      <c r="B340" s="42" t="s">
        <v>46</v>
      </c>
      <c r="C340" s="55">
        <f t="shared" si="48"/>
        <v>0.34163346613545814</v>
      </c>
      <c r="D340" s="55"/>
      <c r="E340" s="55">
        <f t="shared" si="55"/>
        <v>0.5138846238210134</v>
      </c>
      <c r="F340" s="55">
        <f t="shared" si="55"/>
        <v>0.22167737571863375</v>
      </c>
      <c r="G340" s="55">
        <f t="shared" si="54"/>
        <v>0.46904315196998125</v>
      </c>
      <c r="H340" s="55">
        <f t="shared" si="54"/>
        <v>0.41894306867500636</v>
      </c>
      <c r="I340" s="55">
        <f t="shared" si="56"/>
        <v>0.8720584875485492</v>
      </c>
      <c r="J340" s="55"/>
      <c r="K340" s="55">
        <f t="shared" si="57"/>
        <v>-0.9147594416495429</v>
      </c>
      <c r="L340" s="55">
        <f t="shared" si="57"/>
        <v>0.038086124401913876</v>
      </c>
    </row>
    <row r="341" spans="1:12" s="33" customFormat="1" ht="12.75">
      <c r="A341" s="254"/>
      <c r="B341" s="42" t="s">
        <v>47</v>
      </c>
      <c r="C341" s="55">
        <f t="shared" si="48"/>
        <v>-0.20144213794914043</v>
      </c>
      <c r="D341" s="55"/>
      <c r="E341" s="55">
        <f t="shared" si="55"/>
        <v>-0.21077822791427078</v>
      </c>
      <c r="F341" s="55">
        <f t="shared" si="55"/>
        <v>-0.3665206075182025</v>
      </c>
      <c r="G341" s="55">
        <f t="shared" si="54"/>
        <v>-0.01595369193844416</v>
      </c>
      <c r="H341" s="55">
        <f t="shared" si="54"/>
        <v>-0.21767619440718192</v>
      </c>
      <c r="I341" s="55">
        <f t="shared" si="56"/>
        <v>-0.0012059369202226345</v>
      </c>
      <c r="J341" s="55"/>
      <c r="K341" s="55">
        <f t="shared" si="57"/>
        <v>-0.8854341375306412</v>
      </c>
      <c r="L341" s="55">
        <f t="shared" si="57"/>
        <v>-0.2600317838696861</v>
      </c>
    </row>
    <row r="342" spans="1:12" s="33" customFormat="1" ht="12.75" customHeight="1">
      <c r="A342" s="253" t="s">
        <v>56</v>
      </c>
      <c r="B342" s="41" t="s">
        <v>38</v>
      </c>
      <c r="C342" s="54">
        <f t="shared" si="48"/>
        <v>-0.011228070175438596</v>
      </c>
      <c r="D342" s="54"/>
      <c r="E342" s="54">
        <f t="shared" si="55"/>
        <v>-0.035398230088495575</v>
      </c>
      <c r="F342" s="54">
        <f t="shared" si="55"/>
        <v>-0.03468208092485549</v>
      </c>
      <c r="G342" s="54">
        <f t="shared" si="54"/>
        <v>-0.10376134889753567</v>
      </c>
      <c r="H342" s="54">
        <f t="shared" si="54"/>
        <v>-0.09830508474576272</v>
      </c>
      <c r="I342" s="54">
        <f t="shared" si="56"/>
        <v>1.5806451612903225</v>
      </c>
      <c r="J342" s="54"/>
      <c r="K342" s="54">
        <f t="shared" si="57"/>
        <v>11.444444444444445</v>
      </c>
      <c r="L342" s="54">
        <f t="shared" si="57"/>
        <v>-0.35755813953488375</v>
      </c>
    </row>
    <row r="343" spans="1:12" s="33" customFormat="1" ht="12.75">
      <c r="A343" s="253"/>
      <c r="B343" s="41" t="s">
        <v>45</v>
      </c>
      <c r="C343" s="54">
        <f t="shared" si="48"/>
        <v>1.9444444444444444</v>
      </c>
      <c r="D343" s="54"/>
      <c r="E343" s="54"/>
      <c r="F343" s="54"/>
      <c r="G343" s="54">
        <f aca="true" t="shared" si="58" ref="G343:G354">(G280-G217)/G217</f>
        <v>1.3333333333333333</v>
      </c>
      <c r="H343" s="54"/>
      <c r="I343" s="54"/>
      <c r="J343" s="54"/>
      <c r="K343" s="54"/>
      <c r="L343" s="54"/>
    </row>
    <row r="344" spans="1:12" s="33" customFormat="1" ht="12.75">
      <c r="A344" s="253"/>
      <c r="B344" s="41" t="s">
        <v>46</v>
      </c>
      <c r="C344" s="54">
        <f t="shared" si="48"/>
        <v>0.825503355704698</v>
      </c>
      <c r="D344" s="54"/>
      <c r="E344" s="54">
        <f>(E281-E218)/E218</f>
        <v>0.9732142857142857</v>
      </c>
      <c r="F344" s="54">
        <f>(F281-F218)/F218</f>
        <v>0.8317757009345794</v>
      </c>
      <c r="G344" s="54">
        <f t="shared" si="58"/>
        <v>0.5751633986928104</v>
      </c>
      <c r="H344" s="54">
        <f>(H281-H218)/H218</f>
        <v>0.7096774193548387</v>
      </c>
      <c r="I344" s="54">
        <f>(I281-I218)/I218</f>
        <v>4.666666666666667</v>
      </c>
      <c r="J344" s="54"/>
      <c r="K344" s="54">
        <f>(K281-K218)/K218</f>
        <v>17</v>
      </c>
      <c r="L344" s="54">
        <f>(L281-L218)/L218</f>
        <v>-0.2</v>
      </c>
    </row>
    <row r="345" spans="1:12" s="33" customFormat="1" ht="12.75">
      <c r="A345" s="253"/>
      <c r="B345" s="41" t="s">
        <v>47</v>
      </c>
      <c r="C345" s="54">
        <f t="shared" si="48"/>
        <v>-0.19874715261958997</v>
      </c>
      <c r="D345" s="54"/>
      <c r="E345" s="54">
        <f>(E282-E219)/E219</f>
        <v>-0.236983842010772</v>
      </c>
      <c r="F345" s="54">
        <f>(F282-F219)/F219</f>
        <v>-0.20697541452258433</v>
      </c>
      <c r="G345" s="54">
        <f t="shared" si="58"/>
        <v>-0.27967479674796747</v>
      </c>
      <c r="H345" s="54">
        <f>(H282-H219)/H219</f>
        <v>-0.31759656652360513</v>
      </c>
      <c r="I345" s="54">
        <f>(I282-I219)/I219</f>
        <v>0.76</v>
      </c>
      <c r="J345" s="54"/>
      <c r="K345" s="54">
        <f>(K282-K219)/K219</f>
        <v>9.714285714285714</v>
      </c>
      <c r="L345" s="54">
        <f>(L282-L219)/L219</f>
        <v>-0.41263940520446096</v>
      </c>
    </row>
    <row r="346" spans="1:12" s="33" customFormat="1" ht="12.75" customHeight="1">
      <c r="A346" s="253" t="s">
        <v>12</v>
      </c>
      <c r="B346" s="41" t="s">
        <v>38</v>
      </c>
      <c r="C346" s="54">
        <f t="shared" si="48"/>
        <v>0.1224188790560472</v>
      </c>
      <c r="D346" s="54"/>
      <c r="E346" s="54"/>
      <c r="F346" s="54">
        <f>(F283-F220)/F220</f>
        <v>-0.11299435028248588</v>
      </c>
      <c r="G346" s="54">
        <f t="shared" si="58"/>
        <v>0.4423076923076923</v>
      </c>
      <c r="H346" s="54">
        <f>(H283-H220)/H220</f>
        <v>0.2127659574468085</v>
      </c>
      <c r="I346" s="54"/>
      <c r="J346" s="54"/>
      <c r="K346" s="54"/>
      <c r="L346" s="54">
        <f>(L283-L220)/L220</f>
        <v>1</v>
      </c>
    </row>
    <row r="347" spans="1:12" s="33" customFormat="1" ht="12.75">
      <c r="A347" s="253"/>
      <c r="B347" s="41" t="s">
        <v>45</v>
      </c>
      <c r="C347" s="54">
        <f t="shared" si="48"/>
        <v>1</v>
      </c>
      <c r="D347" s="54"/>
      <c r="E347" s="54"/>
      <c r="F347" s="54"/>
      <c r="G347" s="54">
        <f t="shared" si="58"/>
        <v>3</v>
      </c>
      <c r="H347" s="54"/>
      <c r="I347" s="54"/>
      <c r="J347" s="54"/>
      <c r="K347" s="54"/>
      <c r="L347" s="54"/>
    </row>
    <row r="348" spans="1:12" s="33" customFormat="1" ht="12.75">
      <c r="A348" s="253"/>
      <c r="B348" s="41" t="s">
        <v>46</v>
      </c>
      <c r="C348" s="54">
        <f t="shared" si="48"/>
        <v>1.2476190476190476</v>
      </c>
      <c r="D348" s="54"/>
      <c r="E348" s="54"/>
      <c r="F348" s="54"/>
      <c r="G348" s="54">
        <f t="shared" si="58"/>
        <v>2.2</v>
      </c>
      <c r="H348" s="54">
        <f>(H285-H222)/H222</f>
        <v>1</v>
      </c>
      <c r="I348" s="54"/>
      <c r="J348" s="54"/>
      <c r="K348" s="54"/>
      <c r="L348" s="54">
        <f aca="true" t="shared" si="59" ref="L348:L354">(L285-L222)/L222</f>
        <v>2.2</v>
      </c>
    </row>
    <row r="349" spans="1:12" s="33" customFormat="1" ht="12.75">
      <c r="A349" s="253"/>
      <c r="B349" s="41" t="s">
        <v>47</v>
      </c>
      <c r="C349" s="54">
        <f t="shared" si="48"/>
        <v>-0.0913884007029877</v>
      </c>
      <c r="D349" s="54"/>
      <c r="E349" s="54"/>
      <c r="F349" s="54">
        <f>(F286-F223)/F223</f>
        <v>-0.25333333333333335</v>
      </c>
      <c r="G349" s="54">
        <f t="shared" si="58"/>
        <v>0.08461538461538462</v>
      </c>
      <c r="H349" s="54">
        <f>(H286-H223)/H223</f>
        <v>-0.02702702702702703</v>
      </c>
      <c r="I349" s="54"/>
      <c r="J349" s="54"/>
      <c r="K349" s="54"/>
      <c r="L349" s="54">
        <f t="shared" si="59"/>
        <v>0.8095238095238095</v>
      </c>
    </row>
    <row r="350" spans="1:12" s="33" customFormat="1" ht="12.75" customHeight="1">
      <c r="A350" s="254" t="s">
        <v>57</v>
      </c>
      <c r="B350" s="42" t="s">
        <v>38</v>
      </c>
      <c r="C350" s="55">
        <f t="shared" si="48"/>
        <v>0.007066424389259035</v>
      </c>
      <c r="D350" s="55"/>
      <c r="E350" s="55">
        <f>(E287-E224)/E224</f>
        <v>-0.03626943005181347</v>
      </c>
      <c r="F350" s="55">
        <f>(F287-F224)/F224</f>
        <v>-0.04609053497942387</v>
      </c>
      <c r="G350" s="55">
        <f t="shared" si="58"/>
        <v>-0.011866235167206042</v>
      </c>
      <c r="H350" s="55">
        <f>(H287-H224)/H224</f>
        <v>-0.05555555555555555</v>
      </c>
      <c r="I350" s="55">
        <f>(I287-I224)/I224</f>
        <v>1.6451612903225807</v>
      </c>
      <c r="J350" s="55"/>
      <c r="K350" s="55">
        <f>(K287-K224)/K224</f>
        <v>12.444444444444445</v>
      </c>
      <c r="L350" s="55">
        <f t="shared" si="59"/>
        <v>-0.2587601078167116</v>
      </c>
    </row>
    <row r="351" spans="1:12" s="33" customFormat="1" ht="12.75">
      <c r="A351" s="254"/>
      <c r="B351" s="42" t="s">
        <v>45</v>
      </c>
      <c r="C351" s="55">
        <f t="shared" si="48"/>
        <v>1.7727272727272727</v>
      </c>
      <c r="D351" s="55"/>
      <c r="E351" s="55"/>
      <c r="F351" s="55"/>
      <c r="G351" s="55">
        <f t="shared" si="58"/>
        <v>1.75</v>
      </c>
      <c r="H351" s="55"/>
      <c r="I351" s="55"/>
      <c r="J351" s="55"/>
      <c r="K351" s="55"/>
      <c r="L351" s="55">
        <f t="shared" si="59"/>
        <v>2</v>
      </c>
    </row>
    <row r="352" spans="1:12" s="33" customFormat="1" ht="12.75">
      <c r="A352" s="254"/>
      <c r="B352" s="42" t="s">
        <v>46</v>
      </c>
      <c r="C352" s="55">
        <f t="shared" si="48"/>
        <v>0.8776470588235294</v>
      </c>
      <c r="D352" s="55"/>
      <c r="E352" s="55">
        <f>(E289-E226)/E226</f>
        <v>1.016260162601626</v>
      </c>
      <c r="F352" s="55">
        <f>(F289-F226)/F226</f>
        <v>0.8053333333333333</v>
      </c>
      <c r="G352" s="55">
        <f t="shared" si="58"/>
        <v>0.8033707865168539</v>
      </c>
      <c r="H352" s="55">
        <f aca="true" t="shared" si="60" ref="H352:I354">(H289-H226)/H226</f>
        <v>0.75</v>
      </c>
      <c r="I352" s="55">
        <f t="shared" si="60"/>
        <v>4.666666666666667</v>
      </c>
      <c r="J352" s="55"/>
      <c r="K352" s="55">
        <f>(K289-K226)/K226</f>
        <v>18</v>
      </c>
      <c r="L352" s="55">
        <f t="shared" si="59"/>
        <v>-0.05</v>
      </c>
    </row>
    <row r="353" spans="1:12" s="33" customFormat="1" ht="12.75">
      <c r="A353" s="254"/>
      <c r="B353" s="42" t="s">
        <v>47</v>
      </c>
      <c r="C353" s="55">
        <f t="shared" si="48"/>
        <v>-0.18377848566527813</v>
      </c>
      <c r="D353" s="55"/>
      <c r="E353" s="55">
        <f>(E290-E227)/E227</f>
        <v>-0.23667711598746083</v>
      </c>
      <c r="F353" s="55">
        <f>(F290-F227)/F227</f>
        <v>-0.21376281112737922</v>
      </c>
      <c r="G353" s="55">
        <f t="shared" si="58"/>
        <v>-0.21610738255033557</v>
      </c>
      <c r="H353" s="55">
        <f t="shared" si="60"/>
        <v>-0.2777777777777778</v>
      </c>
      <c r="I353" s="55">
        <f t="shared" si="60"/>
        <v>0.84</v>
      </c>
      <c r="J353" s="55"/>
      <c r="K353" s="55">
        <f>(K290-K227)/K227</f>
        <v>10.571428571428571</v>
      </c>
      <c r="L353" s="55">
        <f t="shared" si="59"/>
        <v>-0.32413793103448274</v>
      </c>
    </row>
    <row r="354" spans="1:12" s="33" customFormat="1" ht="12.75" customHeight="1">
      <c r="A354" s="253" t="s">
        <v>58</v>
      </c>
      <c r="B354" s="41" t="s">
        <v>38</v>
      </c>
      <c r="C354" s="54">
        <f t="shared" si="48"/>
        <v>0.29545454545454547</v>
      </c>
      <c r="D354" s="54"/>
      <c r="E354" s="54"/>
      <c r="F354" s="54">
        <f>(F291-F228)/F228</f>
        <v>0.3333333333333333</v>
      </c>
      <c r="G354" s="54">
        <f t="shared" si="58"/>
        <v>0.09523809523809523</v>
      </c>
      <c r="H354" s="54">
        <f t="shared" si="60"/>
        <v>0.14285714285714285</v>
      </c>
      <c r="I354" s="54">
        <f t="shared" si="60"/>
        <v>1</v>
      </c>
      <c r="J354" s="54"/>
      <c r="K354" s="54"/>
      <c r="L354" s="54">
        <f t="shared" si="59"/>
        <v>0</v>
      </c>
    </row>
    <row r="355" spans="1:12" s="33" customFormat="1" ht="12.75">
      <c r="A355" s="253"/>
      <c r="B355" s="41" t="s">
        <v>45</v>
      </c>
      <c r="C355" s="54"/>
      <c r="D355" s="54"/>
      <c r="E355" s="54"/>
      <c r="F355" s="54"/>
      <c r="G355" s="54"/>
      <c r="H355" s="54"/>
      <c r="I355" s="54"/>
      <c r="J355" s="54"/>
      <c r="K355" s="54"/>
      <c r="L355" s="54"/>
    </row>
    <row r="356" spans="1:12" s="33" customFormat="1" ht="12.75">
      <c r="A356" s="253"/>
      <c r="B356" s="41" t="s">
        <v>46</v>
      </c>
      <c r="C356" s="54">
        <f>(C293-C230)/C230</f>
        <v>2.3333333333333335</v>
      </c>
      <c r="D356" s="54"/>
      <c r="E356" s="54"/>
      <c r="F356" s="54">
        <f>(F293-F230)/F230</f>
        <v>2.75</v>
      </c>
      <c r="G356" s="54">
        <f>(G293-G230)/G230</f>
        <v>1.6666666666666667</v>
      </c>
      <c r="H356" s="54"/>
      <c r="I356" s="54"/>
      <c r="J356" s="54"/>
      <c r="K356" s="54"/>
      <c r="L356" s="54"/>
    </row>
    <row r="357" spans="1:12" s="33" customFormat="1" ht="12.75">
      <c r="A357" s="253"/>
      <c r="B357" s="41" t="s">
        <v>47</v>
      </c>
      <c r="C357" s="54">
        <f>(C294-C231)/C231</f>
        <v>0.05063291139240506</v>
      </c>
      <c r="D357" s="54"/>
      <c r="E357" s="54"/>
      <c r="F357" s="54">
        <f>(F294-F231)/F231</f>
        <v>0.07317073170731707</v>
      </c>
      <c r="G357" s="54">
        <f>(G294-G231)/G231</f>
        <v>-0.16666666666666666</v>
      </c>
      <c r="H357" s="54">
        <f>(H294-H231)/H231</f>
        <v>-0.14285714285714285</v>
      </c>
      <c r="I357" s="54">
        <f>(I294-I231)/I231</f>
        <v>1</v>
      </c>
      <c r="J357" s="54"/>
      <c r="K357" s="54"/>
      <c r="L357" s="54">
        <f>(L294-L231)/L231</f>
        <v>0.5</v>
      </c>
    </row>
    <row r="358" spans="1:12" s="33" customFormat="1" ht="12.75" customHeight="1">
      <c r="A358" s="253" t="s">
        <v>15</v>
      </c>
      <c r="B358" s="41" t="s">
        <v>38</v>
      </c>
      <c r="C358" s="54">
        <f>(C295-C232)/C232</f>
        <v>-1</v>
      </c>
      <c r="D358" s="54"/>
      <c r="E358" s="54"/>
      <c r="F358" s="54"/>
      <c r="G358" s="54"/>
      <c r="H358" s="54"/>
      <c r="I358" s="54"/>
      <c r="J358" s="54"/>
      <c r="K358" s="54"/>
      <c r="L358" s="54"/>
    </row>
    <row r="359" spans="1:12" s="33" customFormat="1" ht="12.75">
      <c r="A359" s="253"/>
      <c r="B359" s="41" t="s">
        <v>45</v>
      </c>
      <c r="C359" s="54"/>
      <c r="D359" s="54"/>
      <c r="E359" s="54"/>
      <c r="F359" s="54"/>
      <c r="G359" s="54"/>
      <c r="H359" s="54"/>
      <c r="I359" s="54"/>
      <c r="J359" s="54"/>
      <c r="K359" s="54"/>
      <c r="L359" s="54"/>
    </row>
    <row r="360" spans="1:12" s="33" customFormat="1" ht="12.75">
      <c r="A360" s="253"/>
      <c r="B360" s="41" t="s">
        <v>46</v>
      </c>
      <c r="C360" s="54"/>
      <c r="D360" s="54"/>
      <c r="E360" s="54"/>
      <c r="F360" s="54"/>
      <c r="G360" s="54"/>
      <c r="H360" s="54"/>
      <c r="I360" s="54"/>
      <c r="J360" s="54"/>
      <c r="K360" s="54"/>
      <c r="L360" s="54"/>
    </row>
    <row r="361" spans="1:12" s="33" customFormat="1" ht="12.75">
      <c r="A361" s="253"/>
      <c r="B361" s="41" t="s">
        <v>47</v>
      </c>
      <c r="C361" s="54"/>
      <c r="D361" s="54"/>
      <c r="E361" s="54"/>
      <c r="F361" s="54"/>
      <c r="G361" s="54"/>
      <c r="H361" s="54"/>
      <c r="I361" s="54"/>
      <c r="J361" s="54"/>
      <c r="K361" s="54"/>
      <c r="L361" s="54"/>
    </row>
    <row r="362" spans="1:12" s="33" customFormat="1" ht="12.75" customHeight="1">
      <c r="A362" s="254" t="s">
        <v>59</v>
      </c>
      <c r="B362" s="42" t="s">
        <v>38</v>
      </c>
      <c r="C362" s="55">
        <f>(C299-C236)/C236</f>
        <v>0.2391304347826087</v>
      </c>
      <c r="D362" s="55"/>
      <c r="E362" s="55"/>
      <c r="F362" s="55">
        <f>(F299-F236)/F236</f>
        <v>0.22448979591836735</v>
      </c>
      <c r="G362" s="55">
        <f>(G299-G236)/G236</f>
        <v>0.09523809523809523</v>
      </c>
      <c r="H362" s="55">
        <f>(H299-H236)/H236</f>
        <v>0.14285714285714285</v>
      </c>
      <c r="I362" s="55">
        <f>(I299-I236)/I236</f>
        <v>1</v>
      </c>
      <c r="J362" s="55"/>
      <c r="K362" s="55"/>
      <c r="L362" s="55">
        <f>(L299-L236)/L236</f>
        <v>0</v>
      </c>
    </row>
    <row r="363" spans="1:12" s="33" customFormat="1" ht="12.75">
      <c r="A363" s="254"/>
      <c r="B363" s="42" t="s">
        <v>45</v>
      </c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s="33" customFormat="1" ht="12.75">
      <c r="A364" s="254"/>
      <c r="B364" s="42" t="s">
        <v>46</v>
      </c>
      <c r="C364" s="55">
        <f aca="true" t="shared" si="61" ref="C364:C377">(C301-C238)/C238</f>
        <v>2.3333333333333335</v>
      </c>
      <c r="D364" s="55"/>
      <c r="E364" s="55"/>
      <c r="F364" s="55">
        <f aca="true" t="shared" si="62" ref="F364:G370">(F301-F238)/F238</f>
        <v>2.75</v>
      </c>
      <c r="G364" s="55">
        <f t="shared" si="62"/>
        <v>1.6666666666666667</v>
      </c>
      <c r="H364" s="55"/>
      <c r="I364" s="55"/>
      <c r="J364" s="55"/>
      <c r="K364" s="55"/>
      <c r="L364" s="55"/>
    </row>
    <row r="365" spans="1:12" s="33" customFormat="1" ht="12.75">
      <c r="A365" s="254"/>
      <c r="B365" s="42" t="s">
        <v>47</v>
      </c>
      <c r="C365" s="55">
        <f t="shared" si="61"/>
        <v>0</v>
      </c>
      <c r="D365" s="55"/>
      <c r="E365" s="55"/>
      <c r="F365" s="55">
        <f t="shared" si="62"/>
        <v>-0.022222222222222223</v>
      </c>
      <c r="G365" s="55">
        <f t="shared" si="62"/>
        <v>-0.16666666666666666</v>
      </c>
      <c r="H365" s="55">
        <f aca="true" t="shared" si="63" ref="H365:I377">(H302-H239)/H239</f>
        <v>-0.14285714285714285</v>
      </c>
      <c r="I365" s="55">
        <f t="shared" si="63"/>
        <v>1</v>
      </c>
      <c r="J365" s="55"/>
      <c r="K365" s="55"/>
      <c r="L365" s="55">
        <f aca="true" t="shared" si="64" ref="L365:L370">(L302-L239)/L239</f>
        <v>0.5</v>
      </c>
    </row>
    <row r="366" spans="1:12" s="33" customFormat="1" ht="12.75" customHeight="1">
      <c r="A366" s="255" t="s">
        <v>38</v>
      </c>
      <c r="B366" s="50" t="s">
        <v>38</v>
      </c>
      <c r="C366" s="56">
        <f t="shared" si="61"/>
        <v>-0.051179257562347064</v>
      </c>
      <c r="D366" s="56"/>
      <c r="E366" s="56">
        <f>(E303-E240)/E240</f>
        <v>-0.0323705809897662</v>
      </c>
      <c r="F366" s="56">
        <f t="shared" si="62"/>
        <v>-0.23044438748733723</v>
      </c>
      <c r="G366" s="56">
        <f t="shared" si="62"/>
        <v>0.1219805694668106</v>
      </c>
      <c r="H366" s="56">
        <f t="shared" si="63"/>
        <v>-0.042585170340681364</v>
      </c>
      <c r="I366" s="56">
        <f t="shared" si="63"/>
        <v>0.24087401932179212</v>
      </c>
      <c r="J366" s="56"/>
      <c r="K366" s="56">
        <f>(K303-K240)/K240</f>
        <v>-0.895537289094479</v>
      </c>
      <c r="L366" s="56">
        <f t="shared" si="64"/>
        <v>-0.16582470320788079</v>
      </c>
    </row>
    <row r="367" spans="1:12" s="33" customFormat="1" ht="12.75">
      <c r="A367" s="255"/>
      <c r="B367" s="50" t="s">
        <v>45</v>
      </c>
      <c r="C367" s="56">
        <f t="shared" si="61"/>
        <v>-0.7207163601161665</v>
      </c>
      <c r="D367" s="56"/>
      <c r="E367" s="56">
        <f>(E304-E241)/E241</f>
        <v>-0.7687888942077549</v>
      </c>
      <c r="F367" s="56">
        <f t="shared" si="62"/>
        <v>-0.43280632411067194</v>
      </c>
      <c r="G367" s="56">
        <f t="shared" si="62"/>
        <v>-0.8535117056856187</v>
      </c>
      <c r="H367" s="56">
        <f t="shared" si="63"/>
        <v>-0.6147757255936676</v>
      </c>
      <c r="I367" s="56">
        <f t="shared" si="63"/>
        <v>-0.594017094017094</v>
      </c>
      <c r="J367" s="56"/>
      <c r="K367" s="56">
        <f>(K304-K241)/K241</f>
        <v>-0.9035294117647059</v>
      </c>
      <c r="L367" s="56">
        <f t="shared" si="64"/>
        <v>-0.6411764705882353</v>
      </c>
    </row>
    <row r="368" spans="1:12" s="33" customFormat="1" ht="12.75">
      <c r="A368" s="255"/>
      <c r="B368" s="50" t="s">
        <v>46</v>
      </c>
      <c r="C368" s="56">
        <f t="shared" si="61"/>
        <v>0.3466057646873523</v>
      </c>
      <c r="D368" s="56"/>
      <c r="E368" s="56">
        <f>(E305-E242)/E242</f>
        <v>0.5167553887773803</v>
      </c>
      <c r="F368" s="56">
        <f t="shared" si="62"/>
        <v>0.23431377959273772</v>
      </c>
      <c r="G368" s="56">
        <f t="shared" si="62"/>
        <v>0.4723932894457422</v>
      </c>
      <c r="H368" s="56">
        <f t="shared" si="63"/>
        <v>0.42221097900328863</v>
      </c>
      <c r="I368" s="56">
        <f t="shared" si="63"/>
        <v>0.8772530230435774</v>
      </c>
      <c r="J368" s="56"/>
      <c r="K368" s="56">
        <f>(K305-K242)/K242</f>
        <v>-0.9120793482111229</v>
      </c>
      <c r="L368" s="56">
        <f t="shared" si="64"/>
        <v>0.0365623822088202</v>
      </c>
    </row>
    <row r="369" spans="1:12" s="33" customFormat="1" ht="12.75">
      <c r="A369" s="255"/>
      <c r="B369" s="50" t="s">
        <v>47</v>
      </c>
      <c r="C369" s="56">
        <f t="shared" si="61"/>
        <v>-0.20104759958415894</v>
      </c>
      <c r="D369" s="56"/>
      <c r="E369" s="56">
        <f>(E306-E243)/E243</f>
        <v>-0.21093724742168052</v>
      </c>
      <c r="F369" s="56">
        <f t="shared" si="62"/>
        <v>-0.3612898089171975</v>
      </c>
      <c r="G369" s="56">
        <f t="shared" si="62"/>
        <v>-0.02015036762673448</v>
      </c>
      <c r="H369" s="56">
        <f t="shared" si="63"/>
        <v>-0.21847499872831783</v>
      </c>
      <c r="I369" s="56">
        <f t="shared" si="63"/>
        <v>0.000832870627429206</v>
      </c>
      <c r="J369" s="56"/>
      <c r="K369" s="56">
        <f>(K306-K243)/K243</f>
        <v>-0.8802630730543556</v>
      </c>
      <c r="L369" s="56">
        <f t="shared" si="64"/>
        <v>-0.2616795366795367</v>
      </c>
    </row>
    <row r="370" spans="1:12" s="33" customFormat="1" ht="12.75" customHeight="1">
      <c r="A370" s="251" t="s">
        <v>18</v>
      </c>
      <c r="B370" s="43" t="s">
        <v>38</v>
      </c>
      <c r="C370" s="57">
        <f t="shared" si="61"/>
        <v>0.8512874408828166</v>
      </c>
      <c r="D370" s="57"/>
      <c r="E370" s="57">
        <f>(E307-E244)/E244</f>
        <v>1.2280701754385965</v>
      </c>
      <c r="F370" s="57">
        <f t="shared" si="62"/>
        <v>1.5273504273504273</v>
      </c>
      <c r="G370" s="57">
        <f t="shared" si="62"/>
        <v>0.5270935960591133</v>
      </c>
      <c r="H370" s="57">
        <f t="shared" si="63"/>
        <v>0.32643312101910826</v>
      </c>
      <c r="I370" s="57">
        <f t="shared" si="63"/>
        <v>0.7306273062730627</v>
      </c>
      <c r="J370" s="57"/>
      <c r="K370" s="57">
        <f>(K307-K244)/K244</f>
        <v>0.7866666666666666</v>
      </c>
      <c r="L370" s="57">
        <f t="shared" si="64"/>
        <v>0.12154696132596685</v>
      </c>
    </row>
    <row r="371" spans="1:12" s="33" customFormat="1" ht="12.75">
      <c r="A371" s="251"/>
      <c r="B371" s="43" t="s">
        <v>45</v>
      </c>
      <c r="C371" s="58">
        <f t="shared" si="61"/>
        <v>19.9</v>
      </c>
      <c r="D371" s="58"/>
      <c r="E371" s="58"/>
      <c r="F371" s="58"/>
      <c r="G371" s="58">
        <f aca="true" t="shared" si="65" ref="G371:G377">(G308-G245)/G245</f>
        <v>6</v>
      </c>
      <c r="H371" s="58">
        <f t="shared" si="63"/>
        <v>42</v>
      </c>
      <c r="I371" s="58">
        <f t="shared" si="63"/>
        <v>16.5</v>
      </c>
      <c r="J371" s="58"/>
      <c r="K371" s="58"/>
      <c r="L371" s="58"/>
    </row>
    <row r="372" spans="1:12" s="33" customFormat="1" ht="12.75">
      <c r="A372" s="251"/>
      <c r="B372" s="44" t="s">
        <v>46</v>
      </c>
      <c r="C372" s="58">
        <f t="shared" si="61"/>
        <v>1.2026390197926484</v>
      </c>
      <c r="D372" s="58"/>
      <c r="E372" s="58">
        <f aca="true" t="shared" si="66" ref="E372:F377">(E309-E246)/E246</f>
        <v>1.5675675675675675</v>
      </c>
      <c r="F372" s="58">
        <f t="shared" si="66"/>
        <v>2.328767123287671</v>
      </c>
      <c r="G372" s="58">
        <f t="shared" si="65"/>
        <v>1.2391304347826086</v>
      </c>
      <c r="H372" s="58">
        <f t="shared" si="63"/>
        <v>0.553763440860215</v>
      </c>
      <c r="I372" s="58">
        <f t="shared" si="63"/>
        <v>1.0128205128205128</v>
      </c>
      <c r="J372" s="58"/>
      <c r="K372" s="58">
        <f aca="true" t="shared" si="67" ref="K372:L377">(K309-K246)/K246</f>
        <v>-0.08333333333333333</v>
      </c>
      <c r="L372" s="58">
        <f t="shared" si="67"/>
        <v>0.1111111111111111</v>
      </c>
    </row>
    <row r="373" spans="1:12" s="33" customFormat="1" ht="12.75">
      <c r="A373" s="251"/>
      <c r="B373" s="44" t="s">
        <v>47</v>
      </c>
      <c r="C373" s="58">
        <f t="shared" si="61"/>
        <v>0.5746788990825689</v>
      </c>
      <c r="D373" s="58"/>
      <c r="E373" s="58">
        <f t="shared" si="66"/>
        <v>0.8716904276985743</v>
      </c>
      <c r="F373" s="58">
        <f t="shared" si="66"/>
        <v>1.0993150684931507</v>
      </c>
      <c r="G373" s="58">
        <f t="shared" si="65"/>
        <v>0.2077922077922078</v>
      </c>
      <c r="H373" s="58">
        <f t="shared" si="63"/>
        <v>0.1360544217687075</v>
      </c>
      <c r="I373" s="58">
        <f t="shared" si="63"/>
        <v>0.450261780104712</v>
      </c>
      <c r="J373" s="58"/>
      <c r="K373" s="58">
        <f t="shared" si="67"/>
        <v>0.8431372549019608</v>
      </c>
      <c r="L373" s="58">
        <f t="shared" si="67"/>
        <v>0.007874015748031496</v>
      </c>
    </row>
    <row r="374" spans="1:12" s="33" customFormat="1" ht="12.75" customHeight="1">
      <c r="A374" s="252" t="s">
        <v>19</v>
      </c>
      <c r="B374" s="52" t="s">
        <v>38</v>
      </c>
      <c r="C374" s="59">
        <f t="shared" si="61"/>
        <v>-0.04078104896692651</v>
      </c>
      <c r="D374" s="59"/>
      <c r="E374" s="59">
        <f t="shared" si="66"/>
        <v>-0.02252350005139744</v>
      </c>
      <c r="F374" s="59">
        <f t="shared" si="66"/>
        <v>-0.20569654525107398</v>
      </c>
      <c r="G374" s="59">
        <f t="shared" si="65"/>
        <v>0.12343066723092115</v>
      </c>
      <c r="H374" s="59">
        <f t="shared" si="63"/>
        <v>-0.03447431051378973</v>
      </c>
      <c r="I374" s="59">
        <f t="shared" si="63"/>
        <v>0.24933095450490633</v>
      </c>
      <c r="J374" s="59"/>
      <c r="K374" s="59">
        <f t="shared" si="67"/>
        <v>-0.8913490904262382</v>
      </c>
      <c r="L374" s="59">
        <f t="shared" si="67"/>
        <v>-0.1625772616594868</v>
      </c>
    </row>
    <row r="375" spans="1:12" s="33" customFormat="1" ht="12.75">
      <c r="A375" s="252"/>
      <c r="B375" s="52" t="s">
        <v>45</v>
      </c>
      <c r="C375" s="59">
        <f t="shared" si="61"/>
        <v>-0.6543904792537794</v>
      </c>
      <c r="D375" s="59"/>
      <c r="E375" s="59">
        <f t="shared" si="66"/>
        <v>-0.7076776347162613</v>
      </c>
      <c r="F375" s="59">
        <f t="shared" si="66"/>
        <v>-0.28994082840236685</v>
      </c>
      <c r="G375" s="59">
        <f t="shared" si="65"/>
        <v>-0.8397863818424566</v>
      </c>
      <c r="H375" s="59">
        <f t="shared" si="63"/>
        <v>-0.5026315789473684</v>
      </c>
      <c r="I375" s="59">
        <f t="shared" si="63"/>
        <v>-0.4491525423728814</v>
      </c>
      <c r="J375" s="59"/>
      <c r="K375" s="59">
        <f t="shared" si="67"/>
        <v>-0.8611764705882353</v>
      </c>
      <c r="L375" s="59">
        <f t="shared" si="67"/>
        <v>-0.5529411764705883</v>
      </c>
    </row>
    <row r="376" spans="1:12" s="33" customFormat="1" ht="12.75">
      <c r="A376" s="252"/>
      <c r="B376" s="52" t="s">
        <v>46</v>
      </c>
      <c r="C376" s="59">
        <f t="shared" si="61"/>
        <v>0.35603763396195065</v>
      </c>
      <c r="D376" s="59"/>
      <c r="E376" s="59">
        <f t="shared" si="66"/>
        <v>0.5251698913561009</v>
      </c>
      <c r="F376" s="59">
        <f t="shared" si="66"/>
        <v>0.2675283766903818</v>
      </c>
      <c r="G376" s="59">
        <f t="shared" si="65"/>
        <v>0.4742612011439466</v>
      </c>
      <c r="H376" s="59">
        <f t="shared" si="63"/>
        <v>0.42523479980227386</v>
      </c>
      <c r="I376" s="59">
        <f t="shared" si="63"/>
        <v>0.8796234028244788</v>
      </c>
      <c r="J376" s="59"/>
      <c r="K376" s="59">
        <f t="shared" si="67"/>
        <v>-0.9106726076808827</v>
      </c>
      <c r="L376" s="59">
        <f t="shared" si="67"/>
        <v>0.03731343283582089</v>
      </c>
    </row>
    <row r="377" spans="1:12" s="33" customFormat="1" ht="12.75">
      <c r="A377" s="252"/>
      <c r="B377" s="52" t="s">
        <v>47</v>
      </c>
      <c r="C377" s="59">
        <f t="shared" si="61"/>
        <v>-0.19176861521173252</v>
      </c>
      <c r="D377" s="59"/>
      <c r="E377" s="59">
        <f t="shared" si="66"/>
        <v>-0.20241207319615737</v>
      </c>
      <c r="F377" s="59">
        <f t="shared" si="66"/>
        <v>-0.3411960550285822</v>
      </c>
      <c r="G377" s="59">
        <f t="shared" si="65"/>
        <v>-0.019184190245513596</v>
      </c>
      <c r="H377" s="59">
        <f t="shared" si="63"/>
        <v>-0.21069651741293532</v>
      </c>
      <c r="I377" s="59">
        <f t="shared" si="63"/>
        <v>0.008638719650813859</v>
      </c>
      <c r="J377" s="59"/>
      <c r="K377" s="59">
        <f t="shared" si="67"/>
        <v>-0.8746143958868895</v>
      </c>
      <c r="L377" s="59">
        <f t="shared" si="67"/>
        <v>-0.2584151806999142</v>
      </c>
    </row>
  </sheetData>
  <mergeCells count="90">
    <mergeCell ref="A370:A373"/>
    <mergeCell ref="A374:A377"/>
    <mergeCell ref="A318:A321"/>
    <mergeCell ref="A322:A325"/>
    <mergeCell ref="A326:A329"/>
    <mergeCell ref="A330:A333"/>
    <mergeCell ref="A334:A337"/>
    <mergeCell ref="A338:A341"/>
    <mergeCell ref="A342:A345"/>
    <mergeCell ref="A350:A353"/>
    <mergeCell ref="A354:A357"/>
    <mergeCell ref="A358:A361"/>
    <mergeCell ref="A362:A365"/>
    <mergeCell ref="A366:A369"/>
    <mergeCell ref="A346:A349"/>
    <mergeCell ref="A299:A302"/>
    <mergeCell ref="A303:A306"/>
    <mergeCell ref="A307:A310"/>
    <mergeCell ref="A311:A314"/>
    <mergeCell ref="A283:A286"/>
    <mergeCell ref="A287:A290"/>
    <mergeCell ref="A291:A294"/>
    <mergeCell ref="A295:A298"/>
    <mergeCell ref="A267:A270"/>
    <mergeCell ref="A271:A274"/>
    <mergeCell ref="A275:A278"/>
    <mergeCell ref="A279:A282"/>
    <mergeCell ref="A248:A251"/>
    <mergeCell ref="A255:A258"/>
    <mergeCell ref="A259:A262"/>
    <mergeCell ref="A263:A266"/>
    <mergeCell ref="A224:A227"/>
    <mergeCell ref="A236:A239"/>
    <mergeCell ref="A240:A243"/>
    <mergeCell ref="A220:A223"/>
    <mergeCell ref="A228:A231"/>
    <mergeCell ref="A232:A235"/>
    <mergeCell ref="A177:A180"/>
    <mergeCell ref="A181:A184"/>
    <mergeCell ref="A185:A188"/>
    <mergeCell ref="A212:A215"/>
    <mergeCell ref="A196:A199"/>
    <mergeCell ref="A200:A203"/>
    <mergeCell ref="A204:A207"/>
    <mergeCell ref="A208:A211"/>
    <mergeCell ref="A161:A164"/>
    <mergeCell ref="A165:A168"/>
    <mergeCell ref="A169:A172"/>
    <mergeCell ref="A173:A176"/>
    <mergeCell ref="A145:A148"/>
    <mergeCell ref="A149:A152"/>
    <mergeCell ref="A153:A156"/>
    <mergeCell ref="A157:A160"/>
    <mergeCell ref="A122:A125"/>
    <mergeCell ref="A129:A132"/>
    <mergeCell ref="A133:A136"/>
    <mergeCell ref="A141:A144"/>
    <mergeCell ref="A106:A109"/>
    <mergeCell ref="A110:A113"/>
    <mergeCell ref="A114:A117"/>
    <mergeCell ref="A118:A121"/>
    <mergeCell ref="A244:A247"/>
    <mergeCell ref="A39:A42"/>
    <mergeCell ref="A47:A50"/>
    <mergeCell ref="A51:A54"/>
    <mergeCell ref="A55:A58"/>
    <mergeCell ref="A59:A62"/>
    <mergeCell ref="A66:A69"/>
    <mergeCell ref="A70:A73"/>
    <mergeCell ref="A74:A77"/>
    <mergeCell ref="A216:A219"/>
    <mergeCell ref="A43:A46"/>
    <mergeCell ref="A192:A195"/>
    <mergeCell ref="A78:A81"/>
    <mergeCell ref="A82:A85"/>
    <mergeCell ref="A86:A89"/>
    <mergeCell ref="A90:A93"/>
    <mergeCell ref="A94:A97"/>
    <mergeCell ref="A98:A101"/>
    <mergeCell ref="A137:A140"/>
    <mergeCell ref="A102:A105"/>
    <mergeCell ref="A3:A6"/>
    <mergeCell ref="A7:A10"/>
    <mergeCell ref="A11:A14"/>
    <mergeCell ref="A15:A18"/>
    <mergeCell ref="A35:A38"/>
    <mergeCell ref="A19:A22"/>
    <mergeCell ref="A23:A26"/>
    <mergeCell ref="A27:A30"/>
    <mergeCell ref="A31:A34"/>
  </mergeCells>
  <printOptions/>
  <pageMargins left="0.75" right="0.75" top="1" bottom="1" header="0" footer="0"/>
  <pageSetup horizontalDpi="300" verticalDpi="300" orientation="landscape" paperSize="9" scale="86" r:id="rId1"/>
  <rowBreaks count="10" manualBreakCount="10">
    <brk id="26" max="255" man="1"/>
    <brk id="63" max="255" man="1"/>
    <brk id="89" max="255" man="1"/>
    <brk id="126" max="255" man="1"/>
    <brk id="152" max="255" man="1"/>
    <brk id="189" max="255" man="1"/>
    <brk id="252" max="255" man="1"/>
    <brk id="278" max="255" man="1"/>
    <brk id="315" max="255" man="1"/>
    <brk id="3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view="pageBreakPreview" zoomScale="60" workbookViewId="0" topLeftCell="A7">
      <selection activeCell="L19" sqref="L19"/>
    </sheetView>
  </sheetViews>
  <sheetFormatPr defaultColWidth="11.421875" defaultRowHeight="12.75"/>
  <cols>
    <col min="1" max="1" width="7.8515625" style="63" customWidth="1"/>
    <col min="2" max="2" width="21.7109375" style="63" customWidth="1"/>
    <col min="3" max="16" width="5.8515625" style="63" customWidth="1"/>
    <col min="17" max="16384" width="11.421875" style="63" customWidth="1"/>
  </cols>
  <sheetData>
    <row r="2" spans="1:2" ht="18" customHeight="1">
      <c r="A2" s="61">
        <v>2007</v>
      </c>
      <c r="B2" s="62" t="s">
        <v>75</v>
      </c>
    </row>
    <row r="3" spans="1:16" s="65" customFormat="1" ht="12">
      <c r="A3" s="256"/>
      <c r="B3" s="256"/>
      <c r="C3" s="64" t="s">
        <v>37</v>
      </c>
      <c r="D3" s="85" t="s">
        <v>50</v>
      </c>
      <c r="E3" s="64">
        <v>2</v>
      </c>
      <c r="F3" s="64">
        <v>3</v>
      </c>
      <c r="G3" s="64">
        <v>4</v>
      </c>
      <c r="H3" s="64">
        <v>5</v>
      </c>
      <c r="I3" s="64">
        <v>13</v>
      </c>
      <c r="J3" s="64">
        <v>6</v>
      </c>
      <c r="K3" s="64">
        <v>7</v>
      </c>
      <c r="L3" s="64">
        <v>8</v>
      </c>
      <c r="M3" s="64">
        <v>9</v>
      </c>
      <c r="N3" s="85" t="s">
        <v>51</v>
      </c>
      <c r="O3" s="64">
        <v>11</v>
      </c>
      <c r="P3" s="64">
        <v>12</v>
      </c>
    </row>
    <row r="4" spans="1:16" s="68" customFormat="1" ht="14.25" customHeight="1">
      <c r="A4" s="257" t="s">
        <v>38</v>
      </c>
      <c r="B4" s="66" t="s">
        <v>38</v>
      </c>
      <c r="C4" s="67">
        <v>3.428414502357286</v>
      </c>
      <c r="D4" s="67">
        <v>3.1903707802988377</v>
      </c>
      <c r="E4" s="67">
        <v>3.5294117647058822</v>
      </c>
      <c r="F4" s="67">
        <v>2.9329608938547485</v>
      </c>
      <c r="G4" s="67">
        <v>3.3253277514597332</v>
      </c>
      <c r="H4" s="67">
        <v>3.372925060435133</v>
      </c>
      <c r="I4" s="67">
        <v>3.402375201288245</v>
      </c>
      <c r="J4" s="67">
        <v>3.348490393412626</v>
      </c>
      <c r="K4" s="67">
        <v>3.4211192573447966</v>
      </c>
      <c r="L4" s="67">
        <v>3.3764033476219635</v>
      </c>
      <c r="M4" s="67">
        <v>3.6506001233455097</v>
      </c>
      <c r="N4" s="67">
        <v>3.368105348324638</v>
      </c>
      <c r="O4" s="67">
        <v>2.475241889584519</v>
      </c>
      <c r="P4" s="67">
        <v>2.71900826446281</v>
      </c>
    </row>
    <row r="5" spans="1:16" s="65" customFormat="1" ht="14.25" customHeight="1">
      <c r="A5" s="257"/>
      <c r="B5" s="69" t="s">
        <v>45</v>
      </c>
      <c r="C5" s="70">
        <v>0.7273623332977068</v>
      </c>
      <c r="D5" s="70">
        <v>0.7343663530713891</v>
      </c>
      <c r="E5" s="70">
        <v>0.9308823529411765</v>
      </c>
      <c r="F5" s="70">
        <v>0.538707102952913</v>
      </c>
      <c r="G5" s="70">
        <v>0.6704858433403107</v>
      </c>
      <c r="H5" s="70">
        <v>0.5961321514907333</v>
      </c>
      <c r="I5" s="70">
        <v>0.5851449275362319</v>
      </c>
      <c r="J5" s="70">
        <v>0.5752973467520586</v>
      </c>
      <c r="K5" s="70">
        <v>0.6362149902421014</v>
      </c>
      <c r="L5" s="70">
        <v>0.7058291779663488</v>
      </c>
      <c r="M5" s="70">
        <v>0.8969590587788795</v>
      </c>
      <c r="N5" s="70">
        <v>0.7239628379320927</v>
      </c>
      <c r="O5" s="70">
        <v>0.3750711439954468</v>
      </c>
      <c r="P5" s="70">
        <v>0.40082644628099173</v>
      </c>
    </row>
    <row r="6" spans="1:16" s="65" customFormat="1" ht="14.25" customHeight="1">
      <c r="A6" s="257"/>
      <c r="B6" s="69" t="s">
        <v>46</v>
      </c>
      <c r="C6" s="70">
        <v>1.2829693493415038</v>
      </c>
      <c r="D6" s="70">
        <v>1.172108467072496</v>
      </c>
      <c r="E6" s="70">
        <v>1.2588235294117647</v>
      </c>
      <c r="F6" s="70">
        <v>1.0965682362330407</v>
      </c>
      <c r="G6" s="70">
        <v>1.2755315632918365</v>
      </c>
      <c r="H6" s="70">
        <v>1.266559226430298</v>
      </c>
      <c r="I6" s="70">
        <v>1.3224637681159421</v>
      </c>
      <c r="J6" s="70">
        <v>1.2685269899359561</v>
      </c>
      <c r="K6" s="70">
        <v>1.3062925259771085</v>
      </c>
      <c r="L6" s="70">
        <v>1.278599131017992</v>
      </c>
      <c r="M6" s="70">
        <v>1.3126571469234782</v>
      </c>
      <c r="N6" s="70">
        <v>1.2803336774265548</v>
      </c>
      <c r="O6" s="70">
        <v>0.8554354012521344</v>
      </c>
      <c r="P6" s="70">
        <v>1.0413223140495869</v>
      </c>
    </row>
    <row r="7" spans="1:16" s="65" customFormat="1" ht="14.25" customHeight="1">
      <c r="A7" s="257"/>
      <c r="B7" s="69" t="s">
        <v>47</v>
      </c>
      <c r="C7" s="70">
        <v>1.4180828197180757</v>
      </c>
      <c r="D7" s="70">
        <v>1.2838959601549529</v>
      </c>
      <c r="E7" s="70">
        <v>1.339705882352941</v>
      </c>
      <c r="F7" s="70">
        <v>1.2976855546687949</v>
      </c>
      <c r="G7" s="70">
        <v>1.3793103448275863</v>
      </c>
      <c r="H7" s="70">
        <v>1.5102336825141016</v>
      </c>
      <c r="I7" s="70">
        <v>1.4947665056360708</v>
      </c>
      <c r="J7" s="70">
        <v>1.504666056724611</v>
      </c>
      <c r="K7" s="70">
        <v>1.4786117411255868</v>
      </c>
      <c r="L7" s="70">
        <v>1.3919750386376228</v>
      </c>
      <c r="M7" s="70">
        <v>1.440983917643152</v>
      </c>
      <c r="N7" s="70">
        <v>1.3638088329659905</v>
      </c>
      <c r="O7" s="70">
        <v>1.244735344336938</v>
      </c>
      <c r="P7" s="70">
        <v>1.2768595041322315</v>
      </c>
    </row>
    <row r="8" spans="1:16" s="68" customFormat="1" ht="14.25" customHeight="1">
      <c r="A8" s="258" t="s">
        <v>18</v>
      </c>
      <c r="B8" s="71" t="s">
        <v>38</v>
      </c>
      <c r="C8" s="72">
        <v>2.5653310104529616</v>
      </c>
      <c r="D8" s="72">
        <v>2.8421052631578947</v>
      </c>
      <c r="E8" s="72">
        <v>3.54</v>
      </c>
      <c r="F8" s="72">
        <v>3.130841121495327</v>
      </c>
      <c r="G8" s="72">
        <v>2.7276119402985075</v>
      </c>
      <c r="H8" s="72">
        <v>2.651282051282051</v>
      </c>
      <c r="I8" s="72">
        <v>2.9371584699453552</v>
      </c>
      <c r="J8" s="72">
        <v>2.9423076923076925</v>
      </c>
      <c r="K8" s="72">
        <v>2.6030188679245283</v>
      </c>
      <c r="L8" s="72">
        <v>2.3602661596958177</v>
      </c>
      <c r="M8" s="72">
        <v>1.9836065573770492</v>
      </c>
      <c r="N8" s="72">
        <v>2.2672955974842766</v>
      </c>
      <c r="O8" s="72">
        <v>1.3898305084745763</v>
      </c>
      <c r="P8" s="72">
        <v>2.45</v>
      </c>
    </row>
    <row r="9" spans="1:16" s="65" customFormat="1" ht="14.25" customHeight="1">
      <c r="A9" s="258"/>
      <c r="B9" s="73" t="s">
        <v>45</v>
      </c>
      <c r="C9" s="74">
        <v>0.5548780487804879</v>
      </c>
      <c r="D9" s="74">
        <v>0.7105263157894737</v>
      </c>
      <c r="E9" s="74">
        <v>1.12</v>
      </c>
      <c r="F9" s="74">
        <v>0.6915887850467289</v>
      </c>
      <c r="G9" s="74">
        <v>0.5335820895522388</v>
      </c>
      <c r="H9" s="74">
        <v>0.49230769230769234</v>
      </c>
      <c r="I9" s="74">
        <v>0.6338797814207651</v>
      </c>
      <c r="J9" s="74">
        <v>0.5877403846153846</v>
      </c>
      <c r="K9" s="74">
        <v>0.5283018867924528</v>
      </c>
      <c r="L9" s="74">
        <v>0.5903041825095057</v>
      </c>
      <c r="M9" s="74">
        <v>0.4557377049180328</v>
      </c>
      <c r="N9" s="74">
        <v>0.5408805031446541</v>
      </c>
      <c r="O9" s="74">
        <v>0.288135593220339</v>
      </c>
      <c r="P9" s="74">
        <v>0.55</v>
      </c>
    </row>
    <row r="10" spans="1:16" s="65" customFormat="1" ht="14.25" customHeight="1">
      <c r="A10" s="258"/>
      <c r="B10" s="75" t="s">
        <v>46</v>
      </c>
      <c r="C10" s="74">
        <v>0.9102787456445993</v>
      </c>
      <c r="D10" s="74">
        <v>1.013157894736842</v>
      </c>
      <c r="E10" s="74">
        <v>1.22</v>
      </c>
      <c r="F10" s="74">
        <v>1.1401869158878504</v>
      </c>
      <c r="G10" s="74">
        <v>1.1007462686567164</v>
      </c>
      <c r="H10" s="74">
        <v>0.9811965811965812</v>
      </c>
      <c r="I10" s="74">
        <v>1.0737704918032787</v>
      </c>
      <c r="J10" s="74">
        <v>1.1045673076923077</v>
      </c>
      <c r="K10" s="74">
        <v>0.9622641509433962</v>
      </c>
      <c r="L10" s="74">
        <v>0.785171102661597</v>
      </c>
      <c r="M10" s="74">
        <v>0.6229508196721312</v>
      </c>
      <c r="N10" s="74">
        <v>0.7122641509433962</v>
      </c>
      <c r="O10" s="74">
        <v>0.17796610169491525</v>
      </c>
      <c r="P10" s="74">
        <v>0.95</v>
      </c>
    </row>
    <row r="11" spans="1:16" s="65" customFormat="1" ht="14.25" customHeight="1">
      <c r="A11" s="258"/>
      <c r="B11" s="75" t="s">
        <v>47</v>
      </c>
      <c r="C11" s="74">
        <v>1.0921602787456446</v>
      </c>
      <c r="D11" s="74">
        <v>1.118421052631579</v>
      </c>
      <c r="E11" s="74">
        <v>1.18</v>
      </c>
      <c r="F11" s="74">
        <v>1.2523364485981308</v>
      </c>
      <c r="G11" s="74">
        <v>1.085820895522388</v>
      </c>
      <c r="H11" s="74">
        <v>1.1675213675213676</v>
      </c>
      <c r="I11" s="74">
        <v>1.215846994535519</v>
      </c>
      <c r="J11" s="74">
        <v>1.2415865384615385</v>
      </c>
      <c r="K11" s="74">
        <v>1.109433962264151</v>
      </c>
      <c r="L11" s="74">
        <v>0.9724334600760456</v>
      </c>
      <c r="M11" s="74">
        <v>0.9016393442622951</v>
      </c>
      <c r="N11" s="74">
        <v>1.0110062893081762</v>
      </c>
      <c r="O11" s="74">
        <v>0.923728813559322</v>
      </c>
      <c r="P11" s="74">
        <v>0.95</v>
      </c>
    </row>
    <row r="12" spans="1:16" s="62" customFormat="1" ht="14.25" customHeight="1">
      <c r="A12" s="256" t="s">
        <v>19</v>
      </c>
      <c r="B12" s="76" t="s">
        <v>38</v>
      </c>
      <c r="C12" s="77">
        <v>3.399967844551374</v>
      </c>
      <c r="D12" s="77">
        <v>3.1763143919277748</v>
      </c>
      <c r="E12" s="77">
        <v>3.53013698630137</v>
      </c>
      <c r="F12" s="77">
        <v>2.948529411764706</v>
      </c>
      <c r="G12" s="77">
        <v>3.308186195826645</v>
      </c>
      <c r="H12" s="77">
        <v>3.3107511045655373</v>
      </c>
      <c r="I12" s="77">
        <v>3.370453693288339</v>
      </c>
      <c r="J12" s="77">
        <v>3.319758544465227</v>
      </c>
      <c r="K12" s="77">
        <v>3.3676789587852496</v>
      </c>
      <c r="L12" s="77">
        <v>3.3461592870278682</v>
      </c>
      <c r="M12" s="77">
        <v>3.6386265690130233</v>
      </c>
      <c r="N12" s="77">
        <v>3.348913073275035</v>
      </c>
      <c r="O12" s="77">
        <v>2.4069333333333334</v>
      </c>
      <c r="P12" s="77">
        <v>2.7083333333333335</v>
      </c>
    </row>
    <row r="13" spans="1:16" ht="14.25" customHeight="1">
      <c r="A13" s="256"/>
      <c r="B13" s="78" t="s">
        <v>45</v>
      </c>
      <c r="C13" s="79">
        <v>0.721677366009394</v>
      </c>
      <c r="D13" s="79">
        <v>0.7334041423260754</v>
      </c>
      <c r="E13" s="79">
        <v>0.9438356164383561</v>
      </c>
      <c r="F13" s="79">
        <v>0.5507352941176471</v>
      </c>
      <c r="G13" s="79">
        <v>0.6665596575708935</v>
      </c>
      <c r="H13" s="79">
        <v>0.5871870397643594</v>
      </c>
      <c r="I13" s="79">
        <v>0.5884889388826396</v>
      </c>
      <c r="J13" s="79">
        <v>0.5761775208297909</v>
      </c>
      <c r="K13" s="79">
        <v>0.629165845000986</v>
      </c>
      <c r="L13" s="79">
        <v>0.702390720045268</v>
      </c>
      <c r="M13" s="79">
        <v>0.89378988766691</v>
      </c>
      <c r="N13" s="79">
        <v>0.7207708544642123</v>
      </c>
      <c r="O13" s="79">
        <v>0.3696</v>
      </c>
      <c r="P13" s="79">
        <v>0.40674603174603174</v>
      </c>
    </row>
    <row r="14" spans="1:16" ht="14.25" customHeight="1">
      <c r="A14" s="256"/>
      <c r="B14" s="78" t="s">
        <v>46</v>
      </c>
      <c r="C14" s="79">
        <v>1.270685714941948</v>
      </c>
      <c r="D14" s="79">
        <v>1.1656930430164631</v>
      </c>
      <c r="E14" s="79">
        <v>1.2561643835616438</v>
      </c>
      <c r="F14" s="79">
        <v>1.1</v>
      </c>
      <c r="G14" s="79">
        <v>1.2705189941144996</v>
      </c>
      <c r="H14" s="79">
        <v>1.2419734904270987</v>
      </c>
      <c r="I14" s="79">
        <v>1.3053993250843645</v>
      </c>
      <c r="J14" s="79">
        <v>1.2569290936915491</v>
      </c>
      <c r="K14" s="79">
        <v>1.2838197594162888</v>
      </c>
      <c r="L14" s="79">
        <v>1.2639128589616635</v>
      </c>
      <c r="M14" s="79">
        <v>1.3077031768834044</v>
      </c>
      <c r="N14" s="79">
        <v>1.2704295622138764</v>
      </c>
      <c r="O14" s="79">
        <v>0.8128</v>
      </c>
      <c r="P14" s="79">
        <v>1.0376984126984128</v>
      </c>
    </row>
    <row r="15" spans="1:16" ht="14.25" customHeight="1">
      <c r="A15" s="256"/>
      <c r="B15" s="78" t="s">
        <v>47</v>
      </c>
      <c r="C15" s="79">
        <v>1.4073406295577477</v>
      </c>
      <c r="D15" s="79">
        <v>1.2772172065852363</v>
      </c>
      <c r="E15" s="79">
        <v>1.3287671232876712</v>
      </c>
      <c r="F15" s="79">
        <v>1.2941176470588236</v>
      </c>
      <c r="G15" s="79">
        <v>1.3708935259497057</v>
      </c>
      <c r="H15" s="79">
        <v>1.4807069219440354</v>
      </c>
      <c r="I15" s="79">
        <v>1.4756280464941882</v>
      </c>
      <c r="J15" s="79">
        <v>1.4860567930624045</v>
      </c>
      <c r="K15" s="79">
        <v>1.4544961546046145</v>
      </c>
      <c r="L15" s="79">
        <v>1.379487904937049</v>
      </c>
      <c r="M15" s="79">
        <v>1.4371099545486659</v>
      </c>
      <c r="N15" s="79">
        <v>1.3576578305326352</v>
      </c>
      <c r="O15" s="79">
        <v>1.2245333333333333</v>
      </c>
      <c r="P15" s="79">
        <v>1.2638888888888888</v>
      </c>
    </row>
    <row r="18" spans="1:2" ht="19.5" customHeight="1">
      <c r="A18" s="61">
        <v>2007</v>
      </c>
      <c r="B18" s="62" t="s">
        <v>75</v>
      </c>
    </row>
    <row r="19" spans="1:16" s="65" customFormat="1" ht="50.25" customHeight="1">
      <c r="A19" s="256"/>
      <c r="B19" s="256"/>
      <c r="C19" s="80" t="s">
        <v>37</v>
      </c>
      <c r="D19" s="86" t="s">
        <v>76</v>
      </c>
      <c r="E19" s="86" t="s">
        <v>77</v>
      </c>
      <c r="F19" s="86" t="s">
        <v>33</v>
      </c>
      <c r="G19" s="86" t="s">
        <v>34</v>
      </c>
      <c r="H19" s="86" t="s">
        <v>25</v>
      </c>
      <c r="I19" s="86" t="s">
        <v>26</v>
      </c>
      <c r="J19" s="86" t="s">
        <v>35</v>
      </c>
      <c r="K19" s="86" t="s">
        <v>36</v>
      </c>
      <c r="L19" s="86" t="s">
        <v>29</v>
      </c>
      <c r="M19" s="81"/>
      <c r="N19" s="82"/>
      <c r="O19" s="82"/>
      <c r="P19" s="82"/>
    </row>
    <row r="20" spans="1:16" s="68" customFormat="1" ht="14.25" customHeight="1">
      <c r="A20" s="257" t="s">
        <v>38</v>
      </c>
      <c r="B20" s="66" t="s">
        <v>38</v>
      </c>
      <c r="C20" s="67">
        <v>3.428414502357286</v>
      </c>
      <c r="D20" s="67">
        <v>3.3227086841472215</v>
      </c>
      <c r="E20" s="67">
        <v>3.4483403043516954</v>
      </c>
      <c r="F20" s="67">
        <v>3.3956756756756756</v>
      </c>
      <c r="G20" s="67">
        <v>3.56764099681469</v>
      </c>
      <c r="H20" s="67">
        <v>3.2670938714295454</v>
      </c>
      <c r="I20" s="67">
        <v>3.489470256187581</v>
      </c>
      <c r="J20" s="67">
        <v>3.5090483936559576</v>
      </c>
      <c r="K20" s="67">
        <v>2.539988324576766</v>
      </c>
      <c r="L20" s="67">
        <v>3.341285714285714</v>
      </c>
      <c r="M20" s="83"/>
      <c r="N20" s="84"/>
      <c r="O20" s="84"/>
      <c r="P20" s="84"/>
    </row>
    <row r="21" spans="1:16" s="65" customFormat="1" ht="14.25" customHeight="1">
      <c r="A21" s="257"/>
      <c r="B21" s="69" t="s">
        <v>45</v>
      </c>
      <c r="C21" s="70">
        <v>0.7273623332977068</v>
      </c>
      <c r="D21" s="70">
        <v>0.6947317777243204</v>
      </c>
      <c r="E21" s="70">
        <v>0.7356945804040225</v>
      </c>
      <c r="F21" s="70">
        <v>0.6321130221130221</v>
      </c>
      <c r="G21" s="70">
        <v>0.8487289988133159</v>
      </c>
      <c r="H21" s="70">
        <v>0.6742109209898425</v>
      </c>
      <c r="I21" s="70">
        <v>0.843573599652627</v>
      </c>
      <c r="J21" s="70">
        <v>0.7615900772671818</v>
      </c>
      <c r="K21" s="70">
        <v>0.38470519556333915</v>
      </c>
      <c r="L21" s="70">
        <v>0.7054285714285714</v>
      </c>
      <c r="M21" s="83"/>
      <c r="N21" s="84"/>
      <c r="O21" s="84"/>
      <c r="P21" s="84"/>
    </row>
    <row r="22" spans="1:16" s="65" customFormat="1" ht="14.25" customHeight="1">
      <c r="A22" s="257"/>
      <c r="B22" s="69" t="s">
        <v>46</v>
      </c>
      <c r="C22" s="70">
        <v>1.2829693493415038</v>
      </c>
      <c r="D22" s="70">
        <v>1.251984604281934</v>
      </c>
      <c r="E22" s="70">
        <v>1.2781436326421642</v>
      </c>
      <c r="F22" s="70">
        <v>1.3096560196560196</v>
      </c>
      <c r="G22" s="70">
        <v>1.313877958903254</v>
      </c>
      <c r="H22" s="70">
        <v>1.2210102938168927</v>
      </c>
      <c r="I22" s="70">
        <v>1.2048415110725141</v>
      </c>
      <c r="J22" s="70">
        <v>1.381557543716958</v>
      </c>
      <c r="K22" s="70">
        <v>0.9112667834208991</v>
      </c>
      <c r="L22" s="70">
        <v>1.2392857142857143</v>
      </c>
      <c r="M22" s="83"/>
      <c r="N22" s="84"/>
      <c r="O22" s="84"/>
      <c r="P22" s="84"/>
    </row>
    <row r="23" spans="1:16" s="65" customFormat="1" ht="14.25" customHeight="1">
      <c r="A23" s="257"/>
      <c r="B23" s="69" t="s">
        <v>47</v>
      </c>
      <c r="C23" s="70">
        <v>1.4180828197180757</v>
      </c>
      <c r="D23" s="70">
        <v>1.375992302140967</v>
      </c>
      <c r="E23" s="70">
        <v>1.4345020913055087</v>
      </c>
      <c r="F23" s="70">
        <v>1.453906633906634</v>
      </c>
      <c r="G23" s="70">
        <v>1.40503403909812</v>
      </c>
      <c r="H23" s="70">
        <v>1.37187265662281</v>
      </c>
      <c r="I23" s="70">
        <v>1.4410551454624403</v>
      </c>
      <c r="J23" s="70">
        <v>1.3659007726718178</v>
      </c>
      <c r="K23" s="70">
        <v>1.2440163455925277</v>
      </c>
      <c r="L23" s="70">
        <v>1.3965714285714286</v>
      </c>
      <c r="M23" s="83"/>
      <c r="N23" s="84"/>
      <c r="O23" s="84"/>
      <c r="P23" s="84"/>
    </row>
    <row r="24" spans="1:16" s="68" customFormat="1" ht="14.25" customHeight="1">
      <c r="A24" s="258" t="s">
        <v>18</v>
      </c>
      <c r="B24" s="71" t="s">
        <v>38</v>
      </c>
      <c r="C24" s="72">
        <v>2.5573170731707315</v>
      </c>
      <c r="D24" s="72">
        <v>2.815181518151815</v>
      </c>
      <c r="E24" s="72">
        <v>2.3102625298329356</v>
      </c>
      <c r="F24" s="72">
        <v>2.810248198558847</v>
      </c>
      <c r="G24" s="72">
        <v>2.217898832684825</v>
      </c>
      <c r="H24" s="72">
        <v>2.459090909090909</v>
      </c>
      <c r="I24" s="72">
        <v>2.382183908045977</v>
      </c>
      <c r="J24" s="72">
        <v>2.0393700787401574</v>
      </c>
      <c r="K24" s="72">
        <v>1.6517857142857142</v>
      </c>
      <c r="L24" s="72">
        <v>2.449438202247191</v>
      </c>
      <c r="M24" s="83"/>
      <c r="N24" s="84"/>
      <c r="O24" s="84"/>
      <c r="P24" s="84"/>
    </row>
    <row r="25" spans="1:16" s="65" customFormat="1" ht="14.25" customHeight="1">
      <c r="A25" s="258"/>
      <c r="B25" s="73" t="s">
        <v>45</v>
      </c>
      <c r="C25" s="74">
        <v>0.5548780487804879</v>
      </c>
      <c r="D25" s="74">
        <v>0.6105610561056105</v>
      </c>
      <c r="E25" s="74">
        <v>0.5083532219570406</v>
      </c>
      <c r="F25" s="74">
        <v>0.588070456365092</v>
      </c>
      <c r="G25" s="74">
        <v>0.5136186770428015</v>
      </c>
      <c r="H25" s="74">
        <v>0.5348484848484848</v>
      </c>
      <c r="I25" s="74">
        <v>0.6063218390804598</v>
      </c>
      <c r="J25" s="74">
        <v>0.4330708661417323</v>
      </c>
      <c r="K25" s="74">
        <v>0.36607142857142855</v>
      </c>
      <c r="L25" s="74">
        <v>0.5617977528089888</v>
      </c>
      <c r="M25" s="83"/>
      <c r="N25" s="84"/>
      <c r="O25" s="84"/>
      <c r="P25" s="84"/>
    </row>
    <row r="26" spans="1:16" s="65" customFormat="1" ht="14.25" customHeight="1">
      <c r="A26" s="258"/>
      <c r="B26" s="75" t="s">
        <v>46</v>
      </c>
      <c r="C26" s="74">
        <v>0.9102787456445993</v>
      </c>
      <c r="D26" s="74">
        <v>1.0759075907590758</v>
      </c>
      <c r="E26" s="74">
        <v>0.8035003977724742</v>
      </c>
      <c r="F26" s="74">
        <v>1.043234587670136</v>
      </c>
      <c r="G26" s="74">
        <v>0.7626459143968871</v>
      </c>
      <c r="H26" s="74">
        <v>0.8621212121212121</v>
      </c>
      <c r="I26" s="74">
        <v>0.7097701149425287</v>
      </c>
      <c r="J26" s="74">
        <v>0.6535433070866141</v>
      </c>
      <c r="K26" s="74">
        <v>0.3392857142857143</v>
      </c>
      <c r="L26" s="74">
        <v>0.8426966292134831</v>
      </c>
      <c r="M26" s="83"/>
      <c r="N26" s="84"/>
      <c r="O26" s="84"/>
      <c r="P26" s="84"/>
    </row>
    <row r="27" spans="1:16" s="65" customFormat="1" ht="14.25" customHeight="1">
      <c r="A27" s="258"/>
      <c r="B27" s="75" t="s">
        <v>47</v>
      </c>
      <c r="C27" s="74">
        <v>1.0921602787456446</v>
      </c>
      <c r="D27" s="74">
        <v>1.1287128712871286</v>
      </c>
      <c r="E27" s="74">
        <v>0.9984089101034208</v>
      </c>
      <c r="F27" s="74">
        <v>1.1789431545236189</v>
      </c>
      <c r="G27" s="74">
        <v>0.9416342412451362</v>
      </c>
      <c r="H27" s="74">
        <v>1.062121212121212</v>
      </c>
      <c r="I27" s="74">
        <v>1.0660919540229885</v>
      </c>
      <c r="J27" s="74">
        <v>0.952755905511811</v>
      </c>
      <c r="K27" s="74">
        <v>0.9464285714285714</v>
      </c>
      <c r="L27" s="74">
        <v>1.0449438202247192</v>
      </c>
      <c r="M27" s="83"/>
      <c r="N27" s="84"/>
      <c r="O27" s="84"/>
      <c r="P27" s="84"/>
    </row>
    <row r="28" spans="1:16" s="62" customFormat="1" ht="14.25" customHeight="1">
      <c r="A28" s="256" t="s">
        <v>19</v>
      </c>
      <c r="B28" s="76" t="s">
        <v>38</v>
      </c>
      <c r="C28" s="77">
        <v>3.3997037105090895</v>
      </c>
      <c r="D28" s="77">
        <v>3.304862481141929</v>
      </c>
      <c r="E28" s="77">
        <v>3.4173790715290555</v>
      </c>
      <c r="F28" s="77">
        <v>3.361822306588268</v>
      </c>
      <c r="G28" s="77">
        <v>3.556894575420552</v>
      </c>
      <c r="H28" s="77">
        <v>3.2323047817861568</v>
      </c>
      <c r="I28" s="77">
        <v>3.449163179916318</v>
      </c>
      <c r="J28" s="77">
        <v>3.490314162400883</v>
      </c>
      <c r="K28" s="77">
        <v>2.4854794520547947</v>
      </c>
      <c r="L28" s="77">
        <v>3.3191696851490664</v>
      </c>
      <c r="M28" s="83"/>
      <c r="N28" s="84"/>
      <c r="O28" s="84"/>
      <c r="P28" s="84"/>
    </row>
    <row r="29" spans="1:16" ht="14.25" customHeight="1">
      <c r="A29" s="256"/>
      <c r="B29" s="78" t="s">
        <v>45</v>
      </c>
      <c r="C29" s="79">
        <v>0.721677366009394</v>
      </c>
      <c r="D29" s="79">
        <v>0.6917720784495764</v>
      </c>
      <c r="E29" s="79">
        <v>0.7295097933124121</v>
      </c>
      <c r="F29" s="79">
        <v>0.629566183619612</v>
      </c>
      <c r="G29" s="79">
        <v>0.8460609064716998</v>
      </c>
      <c r="H29" s="79">
        <v>0.6682105812512231</v>
      </c>
      <c r="I29" s="79">
        <v>0.8349372384937238</v>
      </c>
      <c r="J29" s="79">
        <v>0.7574023888387033</v>
      </c>
      <c r="K29" s="79">
        <v>0.3835616438356164</v>
      </c>
      <c r="L29" s="79">
        <v>0.7018668152688772</v>
      </c>
      <c r="M29" s="83"/>
      <c r="N29" s="84"/>
      <c r="O29" s="84"/>
      <c r="P29" s="84"/>
    </row>
    <row r="30" spans="1:16" ht="14.25" customHeight="1">
      <c r="A30" s="256"/>
      <c r="B30" s="78" t="s">
        <v>46</v>
      </c>
      <c r="C30" s="79">
        <v>1.270685714941948</v>
      </c>
      <c r="D30" s="79">
        <v>1.2457931994893814</v>
      </c>
      <c r="E30" s="79">
        <v>1.2652310356022076</v>
      </c>
      <c r="F30" s="79">
        <v>1.2942497337839716</v>
      </c>
      <c r="G30" s="79">
        <v>1.309489141547136</v>
      </c>
      <c r="H30" s="79">
        <v>1.2055580925044034</v>
      </c>
      <c r="I30" s="79">
        <v>1.1868200836820084</v>
      </c>
      <c r="J30" s="79">
        <v>1.3722774264779685</v>
      </c>
      <c r="K30" s="79">
        <v>0.8761643835616438</v>
      </c>
      <c r="L30" s="79">
        <v>1.2294511005851212</v>
      </c>
      <c r="M30" s="83"/>
      <c r="N30" s="84"/>
      <c r="O30" s="84"/>
      <c r="P30" s="84"/>
    </row>
    <row r="31" spans="1:16" ht="14.25" customHeight="1">
      <c r="A31" s="256"/>
      <c r="B31" s="78" t="s">
        <v>47</v>
      </c>
      <c r="C31" s="79">
        <v>1.4073406295577477</v>
      </c>
      <c r="D31" s="79">
        <v>1.3672972032029709</v>
      </c>
      <c r="E31" s="79">
        <v>1.4226382426144357</v>
      </c>
      <c r="F31" s="79">
        <v>1.4380063891846844</v>
      </c>
      <c r="G31" s="79">
        <v>1.4013445274017162</v>
      </c>
      <c r="H31" s="79">
        <v>1.3585361080305303</v>
      </c>
      <c r="I31" s="79">
        <v>1.4274058577405857</v>
      </c>
      <c r="J31" s="79">
        <v>1.3606343470842115</v>
      </c>
      <c r="K31" s="79">
        <v>1.2257534246575343</v>
      </c>
      <c r="L31" s="79">
        <v>1.3878517692950683</v>
      </c>
      <c r="M31" s="83"/>
      <c r="N31" s="84"/>
      <c r="O31" s="84"/>
      <c r="P31" s="84"/>
    </row>
  </sheetData>
  <mergeCells count="8">
    <mergeCell ref="A3:B3"/>
    <mergeCell ref="A4:A7"/>
    <mergeCell ref="A8:A11"/>
    <mergeCell ref="A12:A15"/>
    <mergeCell ref="A19:B19"/>
    <mergeCell ref="A20:A23"/>
    <mergeCell ref="A24:A27"/>
    <mergeCell ref="A28:A31"/>
  </mergeCells>
  <printOptions/>
  <pageMargins left="0.75" right="0.75" top="1" bottom="1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="75" zoomScaleNormal="75" workbookViewId="0" topLeftCell="A7">
      <selection activeCell="A18" sqref="A18:IV18"/>
    </sheetView>
  </sheetViews>
  <sheetFormatPr defaultColWidth="11.421875" defaultRowHeight="12.75"/>
  <cols>
    <col min="1" max="1" width="13.28125" style="45" customWidth="1"/>
    <col min="2" max="2" width="7.421875" style="45" customWidth="1"/>
    <col min="3" max="3" width="7.140625" style="45" customWidth="1"/>
    <col min="4" max="19" width="6.421875" style="45" customWidth="1"/>
    <col min="20" max="31" width="6.7109375" style="45" customWidth="1"/>
    <col min="32" max="34" width="7.57421875" style="45" customWidth="1"/>
    <col min="35" max="49" width="8.140625" style="45" customWidth="1"/>
    <col min="50" max="16384" width="11.421875" style="45" customWidth="1"/>
  </cols>
  <sheetData>
    <row r="1" spans="1:49" s="25" customFormat="1" ht="35.25" customHeight="1">
      <c r="A1" s="252" t="s">
        <v>1</v>
      </c>
      <c r="B1" s="259" t="s">
        <v>78</v>
      </c>
      <c r="C1" s="259"/>
      <c r="D1" s="259"/>
      <c r="E1" s="259" t="s">
        <v>153</v>
      </c>
      <c r="F1" s="259"/>
      <c r="G1" s="259"/>
      <c r="H1" s="259" t="s">
        <v>154</v>
      </c>
      <c r="I1" s="259"/>
      <c r="J1" s="259"/>
      <c r="K1" s="259" t="s">
        <v>155</v>
      </c>
      <c r="L1" s="259"/>
      <c r="M1" s="259"/>
      <c r="N1" s="259" t="s">
        <v>156</v>
      </c>
      <c r="O1" s="259"/>
      <c r="P1" s="259"/>
      <c r="Q1" s="259" t="s">
        <v>157</v>
      </c>
      <c r="R1" s="259"/>
      <c r="S1" s="259"/>
      <c r="T1" s="259" t="s">
        <v>3</v>
      </c>
      <c r="U1" s="259"/>
      <c r="V1" s="259"/>
      <c r="W1" s="259" t="s">
        <v>158</v>
      </c>
      <c r="X1" s="259"/>
      <c r="Y1" s="259"/>
      <c r="Z1" s="259" t="s">
        <v>159</v>
      </c>
      <c r="AA1" s="259"/>
      <c r="AB1" s="259"/>
      <c r="AC1" s="259" t="s">
        <v>160</v>
      </c>
      <c r="AD1" s="259"/>
      <c r="AE1" s="259"/>
      <c r="AF1" s="259" t="s">
        <v>161</v>
      </c>
      <c r="AG1" s="259"/>
      <c r="AH1" s="259"/>
      <c r="AI1" s="259" t="s">
        <v>162</v>
      </c>
      <c r="AJ1" s="259"/>
      <c r="AK1" s="259"/>
      <c r="AL1" s="259" t="s">
        <v>163</v>
      </c>
      <c r="AM1" s="259"/>
      <c r="AN1" s="259"/>
      <c r="AO1" s="259" t="s">
        <v>164</v>
      </c>
      <c r="AP1" s="259"/>
      <c r="AQ1" s="259"/>
      <c r="AR1" s="259" t="s">
        <v>165</v>
      </c>
      <c r="AS1" s="259"/>
      <c r="AT1" s="259"/>
      <c r="AU1" s="259" t="s">
        <v>4</v>
      </c>
      <c r="AV1" s="259"/>
      <c r="AW1" s="259"/>
    </row>
    <row r="2" spans="1:49" s="25" customFormat="1" ht="12">
      <c r="A2" s="252"/>
      <c r="B2" s="40" t="s">
        <v>38</v>
      </c>
      <c r="C2" s="40" t="s">
        <v>3</v>
      </c>
      <c r="D2" s="40" t="s">
        <v>81</v>
      </c>
      <c r="E2" s="40" t="s">
        <v>38</v>
      </c>
      <c r="F2" s="40" t="s">
        <v>3</v>
      </c>
      <c r="G2" s="40" t="s">
        <v>81</v>
      </c>
      <c r="H2" s="40" t="s">
        <v>38</v>
      </c>
      <c r="I2" s="40" t="s">
        <v>3</v>
      </c>
      <c r="J2" s="40" t="s">
        <v>81</v>
      </c>
      <c r="K2" s="40" t="s">
        <v>38</v>
      </c>
      <c r="L2" s="40" t="s">
        <v>3</v>
      </c>
      <c r="M2" s="40" t="s">
        <v>81</v>
      </c>
      <c r="N2" s="40" t="s">
        <v>38</v>
      </c>
      <c r="O2" s="40" t="s">
        <v>3</v>
      </c>
      <c r="P2" s="40" t="s">
        <v>81</v>
      </c>
      <c r="Q2" s="40" t="s">
        <v>38</v>
      </c>
      <c r="R2" s="40" t="s">
        <v>3</v>
      </c>
      <c r="S2" s="40" t="s">
        <v>81</v>
      </c>
      <c r="T2" s="40" t="s">
        <v>38</v>
      </c>
      <c r="U2" s="40" t="s">
        <v>3</v>
      </c>
      <c r="V2" s="40" t="s">
        <v>81</v>
      </c>
      <c r="W2" s="40" t="s">
        <v>38</v>
      </c>
      <c r="X2" s="40" t="s">
        <v>3</v>
      </c>
      <c r="Y2" s="40" t="s">
        <v>81</v>
      </c>
      <c r="Z2" s="40" t="s">
        <v>38</v>
      </c>
      <c r="AA2" s="40" t="s">
        <v>3</v>
      </c>
      <c r="AB2" s="40" t="s">
        <v>81</v>
      </c>
      <c r="AC2" s="40" t="s">
        <v>38</v>
      </c>
      <c r="AD2" s="40" t="s">
        <v>3</v>
      </c>
      <c r="AE2" s="40" t="s">
        <v>81</v>
      </c>
      <c r="AF2" s="40" t="s">
        <v>38</v>
      </c>
      <c r="AG2" s="40" t="s">
        <v>3</v>
      </c>
      <c r="AH2" s="40" t="s">
        <v>81</v>
      </c>
      <c r="AI2" s="40" t="s">
        <v>38</v>
      </c>
      <c r="AJ2" s="40" t="s">
        <v>3</v>
      </c>
      <c r="AK2" s="40" t="s">
        <v>81</v>
      </c>
      <c r="AL2" s="40" t="s">
        <v>38</v>
      </c>
      <c r="AM2" s="40" t="s">
        <v>3</v>
      </c>
      <c r="AN2" s="40" t="s">
        <v>81</v>
      </c>
      <c r="AO2" s="40" t="s">
        <v>38</v>
      </c>
      <c r="AP2" s="40" t="s">
        <v>3</v>
      </c>
      <c r="AQ2" s="40" t="s">
        <v>81</v>
      </c>
      <c r="AR2" s="40" t="s">
        <v>38</v>
      </c>
      <c r="AS2" s="40" t="s">
        <v>3</v>
      </c>
      <c r="AT2" s="40" t="s">
        <v>81</v>
      </c>
      <c r="AU2" s="40" t="s">
        <v>38</v>
      </c>
      <c r="AV2" s="40" t="s">
        <v>3</v>
      </c>
      <c r="AW2" s="40" t="s">
        <v>81</v>
      </c>
    </row>
    <row r="3" spans="1:49" s="25" customFormat="1" ht="24" customHeight="1">
      <c r="A3" s="206" t="s">
        <v>60</v>
      </c>
      <c r="B3" s="207">
        <v>146423</v>
      </c>
      <c r="C3" s="207">
        <v>109316</v>
      </c>
      <c r="D3" s="208">
        <v>0.746576699015865</v>
      </c>
      <c r="E3" s="207">
        <v>638</v>
      </c>
      <c r="F3" s="207">
        <v>351</v>
      </c>
      <c r="G3" s="208">
        <v>0.5501567398119123</v>
      </c>
      <c r="H3" s="207">
        <v>1013</v>
      </c>
      <c r="I3" s="207">
        <v>193</v>
      </c>
      <c r="J3" s="208">
        <v>0.19052319842053306</v>
      </c>
      <c r="K3" s="207">
        <v>1059</v>
      </c>
      <c r="L3" s="207">
        <v>441</v>
      </c>
      <c r="M3" s="208">
        <v>0.4164305949008499</v>
      </c>
      <c r="N3" s="207">
        <v>1081</v>
      </c>
      <c r="O3" s="207">
        <v>676</v>
      </c>
      <c r="P3" s="208">
        <v>0.6253469010175763</v>
      </c>
      <c r="Q3" s="207">
        <v>7560</v>
      </c>
      <c r="R3" s="207">
        <v>5789</v>
      </c>
      <c r="S3" s="208">
        <v>0.7657407407407407</v>
      </c>
      <c r="T3" s="207">
        <v>4323</v>
      </c>
      <c r="U3" s="207">
        <v>2687</v>
      </c>
      <c r="V3" s="208">
        <v>0.621559102475133</v>
      </c>
      <c r="W3" s="207">
        <v>2902</v>
      </c>
      <c r="X3" s="207">
        <v>2165</v>
      </c>
      <c r="Y3" s="208">
        <v>0.7460372157133012</v>
      </c>
      <c r="Z3" s="207">
        <v>9209</v>
      </c>
      <c r="AA3" s="207">
        <v>6586</v>
      </c>
      <c r="AB3" s="208">
        <v>0.7151699424476056</v>
      </c>
      <c r="AC3" s="207">
        <v>15539</v>
      </c>
      <c r="AD3" s="207">
        <v>10712</v>
      </c>
      <c r="AE3" s="208">
        <v>0.689362249823026</v>
      </c>
      <c r="AF3" s="207">
        <v>35221</v>
      </c>
      <c r="AG3" s="207">
        <v>24177</v>
      </c>
      <c r="AH3" s="208">
        <v>0.6864370687941853</v>
      </c>
      <c r="AI3" s="207">
        <v>36844</v>
      </c>
      <c r="AJ3" s="207">
        <v>29987</v>
      </c>
      <c r="AK3" s="208">
        <v>0.8138909998914342</v>
      </c>
      <c r="AL3" s="207">
        <v>9203</v>
      </c>
      <c r="AM3" s="207">
        <v>7439</v>
      </c>
      <c r="AN3" s="208">
        <v>0.8083233728132131</v>
      </c>
      <c r="AO3" s="207">
        <v>20393</v>
      </c>
      <c r="AP3" s="207">
        <v>17151</v>
      </c>
      <c r="AQ3" s="208">
        <v>0.8410238807433923</v>
      </c>
      <c r="AR3" s="207">
        <v>1059</v>
      </c>
      <c r="AS3" s="207">
        <v>696</v>
      </c>
      <c r="AT3" s="208">
        <v>0.6572237960339944</v>
      </c>
      <c r="AU3" s="207">
        <v>379</v>
      </c>
      <c r="AV3" s="207">
        <v>266</v>
      </c>
      <c r="AW3" s="208">
        <v>0.7018469656992085</v>
      </c>
    </row>
    <row r="4" spans="1:49" s="25" customFormat="1" ht="24" customHeight="1">
      <c r="A4" s="206" t="s">
        <v>61</v>
      </c>
      <c r="B4" s="207">
        <v>35792</v>
      </c>
      <c r="C4" s="207">
        <v>26303</v>
      </c>
      <c r="D4" s="208">
        <v>0.7348848904783192</v>
      </c>
      <c r="E4" s="207">
        <v>314</v>
      </c>
      <c r="F4" s="207">
        <v>192</v>
      </c>
      <c r="G4" s="208">
        <v>0.6114649681528662</v>
      </c>
      <c r="H4" s="207">
        <v>323</v>
      </c>
      <c r="I4" s="207">
        <v>58</v>
      </c>
      <c r="J4" s="208">
        <v>0.17956656346749225</v>
      </c>
      <c r="K4" s="207">
        <v>276</v>
      </c>
      <c r="L4" s="207">
        <v>117</v>
      </c>
      <c r="M4" s="208">
        <v>0.42391304347826086</v>
      </c>
      <c r="N4" s="207">
        <v>393</v>
      </c>
      <c r="O4" s="207">
        <v>228</v>
      </c>
      <c r="P4" s="208">
        <v>0.5801526717557252</v>
      </c>
      <c r="Q4" s="207">
        <v>2272</v>
      </c>
      <c r="R4" s="207">
        <v>1669</v>
      </c>
      <c r="S4" s="208">
        <v>0.7345950704225352</v>
      </c>
      <c r="T4" s="207">
        <v>1772</v>
      </c>
      <c r="U4" s="207">
        <v>1099</v>
      </c>
      <c r="V4" s="208">
        <v>0.6202031602708804</v>
      </c>
      <c r="W4" s="207">
        <v>1011</v>
      </c>
      <c r="X4" s="207">
        <v>642</v>
      </c>
      <c r="Y4" s="208">
        <v>0.6350148367952523</v>
      </c>
      <c r="Z4" s="207">
        <v>2060</v>
      </c>
      <c r="AA4" s="207">
        <v>1171</v>
      </c>
      <c r="AB4" s="208">
        <v>0.5684466019417476</v>
      </c>
      <c r="AC4" s="207">
        <v>4520</v>
      </c>
      <c r="AD4" s="207">
        <v>2890</v>
      </c>
      <c r="AE4" s="208">
        <v>0.6393805309734514</v>
      </c>
      <c r="AF4" s="207">
        <v>6873</v>
      </c>
      <c r="AG4" s="207">
        <v>4738</v>
      </c>
      <c r="AH4" s="208">
        <v>0.6893641786701586</v>
      </c>
      <c r="AI4" s="207">
        <v>8556</v>
      </c>
      <c r="AJ4" s="207">
        <v>7082</v>
      </c>
      <c r="AK4" s="208">
        <v>0.8277232351566153</v>
      </c>
      <c r="AL4" s="207">
        <v>2096</v>
      </c>
      <c r="AM4" s="207">
        <v>1802</v>
      </c>
      <c r="AN4" s="208">
        <v>0.8597328244274809</v>
      </c>
      <c r="AO4" s="207">
        <v>4652</v>
      </c>
      <c r="AP4" s="207">
        <v>4085</v>
      </c>
      <c r="AQ4" s="208">
        <v>0.8781169389509889</v>
      </c>
      <c r="AR4" s="207">
        <v>581</v>
      </c>
      <c r="AS4" s="207">
        <v>461</v>
      </c>
      <c r="AT4" s="208">
        <v>0.7934595524956971</v>
      </c>
      <c r="AU4" s="207">
        <v>93</v>
      </c>
      <c r="AV4" s="207">
        <v>69</v>
      </c>
      <c r="AW4" s="208">
        <v>0.7419354838709677</v>
      </c>
    </row>
    <row r="5" spans="1:49" s="25" customFormat="1" ht="24" customHeight="1">
      <c r="A5" s="206" t="s">
        <v>62</v>
      </c>
      <c r="B5" s="207">
        <v>33609</v>
      </c>
      <c r="C5" s="207">
        <v>21535</v>
      </c>
      <c r="D5" s="208">
        <v>0.6407509893183374</v>
      </c>
      <c r="E5" s="207">
        <v>706</v>
      </c>
      <c r="F5" s="207">
        <v>488</v>
      </c>
      <c r="G5" s="208">
        <v>0.6912181303116147</v>
      </c>
      <c r="H5" s="207">
        <v>306</v>
      </c>
      <c r="I5" s="207">
        <v>64</v>
      </c>
      <c r="J5" s="208">
        <v>0.20915032679738563</v>
      </c>
      <c r="K5" s="207">
        <v>210</v>
      </c>
      <c r="L5" s="207">
        <v>106</v>
      </c>
      <c r="M5" s="208">
        <v>0.5047619047619047</v>
      </c>
      <c r="N5" s="207">
        <v>379</v>
      </c>
      <c r="O5" s="207">
        <v>218</v>
      </c>
      <c r="P5" s="208">
        <v>0.575197889182058</v>
      </c>
      <c r="Q5" s="207">
        <v>1886</v>
      </c>
      <c r="R5" s="207">
        <v>1219</v>
      </c>
      <c r="S5" s="208">
        <v>0.6463414634146342</v>
      </c>
      <c r="T5" s="207">
        <v>2354</v>
      </c>
      <c r="U5" s="207">
        <v>1211</v>
      </c>
      <c r="V5" s="208">
        <v>0.5144435004248088</v>
      </c>
      <c r="W5" s="207">
        <v>1761</v>
      </c>
      <c r="X5" s="207">
        <v>1006</v>
      </c>
      <c r="Y5" s="208">
        <v>0.5712663259511641</v>
      </c>
      <c r="Z5" s="207">
        <v>2901</v>
      </c>
      <c r="AA5" s="207">
        <v>1406</v>
      </c>
      <c r="AB5" s="208">
        <v>0.4846604619096863</v>
      </c>
      <c r="AC5" s="207">
        <v>5693</v>
      </c>
      <c r="AD5" s="207">
        <v>3189</v>
      </c>
      <c r="AE5" s="208">
        <v>0.5601616019673283</v>
      </c>
      <c r="AF5" s="207">
        <v>6327</v>
      </c>
      <c r="AG5" s="207">
        <v>4001</v>
      </c>
      <c r="AH5" s="208">
        <v>0.6323692113165797</v>
      </c>
      <c r="AI5" s="207">
        <v>5414</v>
      </c>
      <c r="AJ5" s="207">
        <v>4010</v>
      </c>
      <c r="AK5" s="208">
        <v>0.74067233099372</v>
      </c>
      <c r="AL5" s="207">
        <v>1832</v>
      </c>
      <c r="AM5" s="207">
        <v>1471</v>
      </c>
      <c r="AN5" s="208">
        <v>0.8029475982532751</v>
      </c>
      <c r="AO5" s="207">
        <v>3128</v>
      </c>
      <c r="AP5" s="207">
        <v>2603</v>
      </c>
      <c r="AQ5" s="208">
        <v>0.8321611253196931</v>
      </c>
      <c r="AR5" s="207">
        <v>604</v>
      </c>
      <c r="AS5" s="207">
        <v>479</v>
      </c>
      <c r="AT5" s="208">
        <v>0.793046357615894</v>
      </c>
      <c r="AU5" s="207">
        <v>108</v>
      </c>
      <c r="AV5" s="207">
        <v>64</v>
      </c>
      <c r="AW5" s="208">
        <v>0.5925925925925926</v>
      </c>
    </row>
    <row r="6" spans="1:49" s="25" customFormat="1" ht="24" customHeight="1">
      <c r="A6" s="206" t="s">
        <v>63</v>
      </c>
      <c r="B6" s="207">
        <v>12357</v>
      </c>
      <c r="C6" s="207">
        <v>6544</v>
      </c>
      <c r="D6" s="208">
        <v>0.5295783766286315</v>
      </c>
      <c r="E6" s="207">
        <v>354</v>
      </c>
      <c r="F6" s="207">
        <v>269</v>
      </c>
      <c r="G6" s="208">
        <v>0.7598870056497176</v>
      </c>
      <c r="H6" s="207">
        <v>76</v>
      </c>
      <c r="I6" s="207">
        <v>21</v>
      </c>
      <c r="J6" s="208">
        <v>0.27631578947368424</v>
      </c>
      <c r="K6" s="207">
        <v>31</v>
      </c>
      <c r="L6" s="207">
        <v>22</v>
      </c>
      <c r="M6" s="208">
        <v>0.7096774193548387</v>
      </c>
      <c r="N6" s="207">
        <v>132</v>
      </c>
      <c r="O6" s="207">
        <v>77</v>
      </c>
      <c r="P6" s="208">
        <v>0.5833333333333334</v>
      </c>
      <c r="Q6" s="207">
        <v>587</v>
      </c>
      <c r="R6" s="207">
        <v>285</v>
      </c>
      <c r="S6" s="208">
        <v>0.4855195911413969</v>
      </c>
      <c r="T6" s="207">
        <v>1331</v>
      </c>
      <c r="U6" s="207">
        <v>634</v>
      </c>
      <c r="V6" s="208">
        <v>0.4763335837716003</v>
      </c>
      <c r="W6" s="207">
        <v>1094</v>
      </c>
      <c r="X6" s="207">
        <v>558</v>
      </c>
      <c r="Y6" s="208">
        <v>0.5100548446069469</v>
      </c>
      <c r="Z6" s="207">
        <v>1805</v>
      </c>
      <c r="AA6" s="207">
        <v>826</v>
      </c>
      <c r="AB6" s="208">
        <v>0.45761772853185595</v>
      </c>
      <c r="AC6" s="207">
        <v>2537</v>
      </c>
      <c r="AD6" s="207">
        <v>1269</v>
      </c>
      <c r="AE6" s="208">
        <v>0.5001970831690974</v>
      </c>
      <c r="AF6" s="207">
        <v>1894</v>
      </c>
      <c r="AG6" s="207">
        <v>1004</v>
      </c>
      <c r="AH6" s="208">
        <v>0.5300950369588173</v>
      </c>
      <c r="AI6" s="207">
        <v>1156</v>
      </c>
      <c r="AJ6" s="207">
        <v>678</v>
      </c>
      <c r="AK6" s="208">
        <v>0.5865051903114187</v>
      </c>
      <c r="AL6" s="207">
        <v>436</v>
      </c>
      <c r="AM6" s="207">
        <v>294</v>
      </c>
      <c r="AN6" s="208">
        <v>0.6743119266055045</v>
      </c>
      <c r="AO6" s="207">
        <v>682</v>
      </c>
      <c r="AP6" s="207">
        <v>454</v>
      </c>
      <c r="AQ6" s="208">
        <v>0.6656891495601173</v>
      </c>
      <c r="AR6" s="207">
        <v>181</v>
      </c>
      <c r="AS6" s="207">
        <v>132</v>
      </c>
      <c r="AT6" s="208">
        <v>0.7292817679558011</v>
      </c>
      <c r="AU6" s="207">
        <v>61</v>
      </c>
      <c r="AV6" s="207">
        <v>21</v>
      </c>
      <c r="AW6" s="208">
        <v>0.3442622950819672</v>
      </c>
    </row>
    <row r="7" spans="1:49" s="25" customFormat="1" ht="24" customHeight="1">
      <c r="A7" s="206" t="s">
        <v>64</v>
      </c>
      <c r="B7" s="207">
        <v>7247</v>
      </c>
      <c r="C7" s="207">
        <v>3154</v>
      </c>
      <c r="D7" s="208">
        <v>0.43521457154684695</v>
      </c>
      <c r="E7" s="207">
        <v>184</v>
      </c>
      <c r="F7" s="207">
        <v>130</v>
      </c>
      <c r="G7" s="208">
        <v>0.7065217391304348</v>
      </c>
      <c r="H7" s="207">
        <v>28</v>
      </c>
      <c r="I7" s="207">
        <v>5</v>
      </c>
      <c r="J7" s="208">
        <v>0.17857142857142858</v>
      </c>
      <c r="K7" s="207">
        <v>7</v>
      </c>
      <c r="L7" s="207">
        <v>3</v>
      </c>
      <c r="M7" s="208">
        <v>0.42857142857142855</v>
      </c>
      <c r="N7" s="207">
        <v>65</v>
      </c>
      <c r="O7" s="207">
        <v>31</v>
      </c>
      <c r="P7" s="208">
        <v>0.47692307692307695</v>
      </c>
      <c r="Q7" s="207">
        <v>323</v>
      </c>
      <c r="R7" s="207">
        <v>135</v>
      </c>
      <c r="S7" s="208">
        <v>0.4179566563467492</v>
      </c>
      <c r="T7" s="207">
        <v>839</v>
      </c>
      <c r="U7" s="207">
        <v>361</v>
      </c>
      <c r="V7" s="208">
        <v>0.4302741358760429</v>
      </c>
      <c r="W7" s="207">
        <v>820</v>
      </c>
      <c r="X7" s="207">
        <v>337</v>
      </c>
      <c r="Y7" s="208">
        <v>0.41097560975609754</v>
      </c>
      <c r="Z7" s="207">
        <v>1328</v>
      </c>
      <c r="AA7" s="207">
        <v>534</v>
      </c>
      <c r="AB7" s="208">
        <v>0.40210843373493976</v>
      </c>
      <c r="AC7" s="207">
        <v>1458</v>
      </c>
      <c r="AD7" s="207">
        <v>615</v>
      </c>
      <c r="AE7" s="208">
        <v>0.4218106995884774</v>
      </c>
      <c r="AF7" s="207">
        <v>911</v>
      </c>
      <c r="AG7" s="207">
        <v>401</v>
      </c>
      <c r="AH7" s="208">
        <v>0.44017563117453345</v>
      </c>
      <c r="AI7" s="207">
        <v>580</v>
      </c>
      <c r="AJ7" s="207">
        <v>253</v>
      </c>
      <c r="AK7" s="208">
        <v>0.4362068965517241</v>
      </c>
      <c r="AL7" s="207">
        <v>204</v>
      </c>
      <c r="AM7" s="207">
        <v>98</v>
      </c>
      <c r="AN7" s="208">
        <v>0.4803921568627451</v>
      </c>
      <c r="AO7" s="207">
        <v>353</v>
      </c>
      <c r="AP7" s="207">
        <v>170</v>
      </c>
      <c r="AQ7" s="208">
        <v>0.48158640226628896</v>
      </c>
      <c r="AR7" s="207">
        <v>85</v>
      </c>
      <c r="AS7" s="207">
        <v>59</v>
      </c>
      <c r="AT7" s="208">
        <v>0.6941176470588235</v>
      </c>
      <c r="AU7" s="207">
        <v>62</v>
      </c>
      <c r="AV7" s="207">
        <v>22</v>
      </c>
      <c r="AW7" s="208">
        <v>0.3548387096774194</v>
      </c>
    </row>
    <row r="8" spans="1:49" s="25" customFormat="1" ht="24" customHeight="1">
      <c r="A8" s="209" t="s">
        <v>65</v>
      </c>
      <c r="B8" s="210">
        <v>235428</v>
      </c>
      <c r="C8" s="210">
        <v>166852</v>
      </c>
      <c r="D8" s="211">
        <v>0.7087177396061641</v>
      </c>
      <c r="E8" s="210">
        <v>2196</v>
      </c>
      <c r="F8" s="210">
        <v>1430</v>
      </c>
      <c r="G8" s="211">
        <v>0.651183970856102</v>
      </c>
      <c r="H8" s="210">
        <v>1746</v>
      </c>
      <c r="I8" s="210">
        <v>341</v>
      </c>
      <c r="J8" s="211">
        <v>0.19530355097365407</v>
      </c>
      <c r="K8" s="210">
        <v>1583</v>
      </c>
      <c r="L8" s="210">
        <v>689</v>
      </c>
      <c r="M8" s="211">
        <v>0.43524952621604546</v>
      </c>
      <c r="N8" s="210">
        <v>2050</v>
      </c>
      <c r="O8" s="210">
        <v>1230</v>
      </c>
      <c r="P8" s="211">
        <v>0.6</v>
      </c>
      <c r="Q8" s="210">
        <v>12628</v>
      </c>
      <c r="R8" s="210">
        <v>9097</v>
      </c>
      <c r="S8" s="211">
        <v>0.7203832752613241</v>
      </c>
      <c r="T8" s="210">
        <v>10619</v>
      </c>
      <c r="U8" s="210">
        <v>5992</v>
      </c>
      <c r="V8" s="211">
        <v>0.5642715886618326</v>
      </c>
      <c r="W8" s="210">
        <v>7588</v>
      </c>
      <c r="X8" s="210">
        <v>4708</v>
      </c>
      <c r="Y8" s="211">
        <v>0.6204533473906167</v>
      </c>
      <c r="Z8" s="210">
        <v>17303</v>
      </c>
      <c r="AA8" s="210">
        <v>10523</v>
      </c>
      <c r="AB8" s="211">
        <v>0.6081604346067156</v>
      </c>
      <c r="AC8" s="210">
        <v>29747</v>
      </c>
      <c r="AD8" s="210">
        <v>18675</v>
      </c>
      <c r="AE8" s="211">
        <v>0.6277943994352372</v>
      </c>
      <c r="AF8" s="210">
        <v>51226</v>
      </c>
      <c r="AG8" s="210">
        <v>34321</v>
      </c>
      <c r="AH8" s="211">
        <v>0.6699918010385352</v>
      </c>
      <c r="AI8" s="210">
        <v>52550</v>
      </c>
      <c r="AJ8" s="210">
        <v>42010</v>
      </c>
      <c r="AK8" s="211">
        <v>0.799429115128449</v>
      </c>
      <c r="AL8" s="210">
        <v>13771</v>
      </c>
      <c r="AM8" s="210">
        <v>11104</v>
      </c>
      <c r="AN8" s="211">
        <v>0.8063321472659938</v>
      </c>
      <c r="AO8" s="210">
        <v>29208</v>
      </c>
      <c r="AP8" s="210">
        <v>24463</v>
      </c>
      <c r="AQ8" s="211">
        <v>0.8375445083538756</v>
      </c>
      <c r="AR8" s="210">
        <v>2510</v>
      </c>
      <c r="AS8" s="210">
        <v>1827</v>
      </c>
      <c r="AT8" s="211">
        <v>0.7278884462151395</v>
      </c>
      <c r="AU8" s="210">
        <v>703</v>
      </c>
      <c r="AV8" s="210">
        <v>442</v>
      </c>
      <c r="AW8" s="211">
        <v>0.6287339971550497</v>
      </c>
    </row>
    <row r="9" spans="1:49" s="25" customFormat="1" ht="24" customHeight="1">
      <c r="A9" s="206" t="s">
        <v>66</v>
      </c>
      <c r="B9" s="207">
        <v>6695</v>
      </c>
      <c r="C9" s="207">
        <v>2619</v>
      </c>
      <c r="D9" s="208">
        <v>0.3911874533233757</v>
      </c>
      <c r="E9" s="207">
        <v>66</v>
      </c>
      <c r="F9" s="207">
        <v>46</v>
      </c>
      <c r="G9" s="208">
        <v>0.696969696969697</v>
      </c>
      <c r="H9" s="207">
        <v>36</v>
      </c>
      <c r="I9" s="207">
        <v>7</v>
      </c>
      <c r="J9" s="208">
        <v>0.19444444444444445</v>
      </c>
      <c r="K9" s="207">
        <v>0</v>
      </c>
      <c r="L9" s="207">
        <v>0</v>
      </c>
      <c r="M9" s="208"/>
      <c r="N9" s="207">
        <v>71</v>
      </c>
      <c r="O9" s="207">
        <v>33</v>
      </c>
      <c r="P9" s="208">
        <v>0.4647887323943662</v>
      </c>
      <c r="Q9" s="207">
        <v>247</v>
      </c>
      <c r="R9" s="207">
        <v>87</v>
      </c>
      <c r="S9" s="208">
        <v>0.3522267206477733</v>
      </c>
      <c r="T9" s="207">
        <v>688</v>
      </c>
      <c r="U9" s="207">
        <v>259</v>
      </c>
      <c r="V9" s="208">
        <v>0.376453488372093</v>
      </c>
      <c r="W9" s="207">
        <v>707</v>
      </c>
      <c r="X9" s="207">
        <v>250</v>
      </c>
      <c r="Y9" s="208">
        <v>0.3536067892503536</v>
      </c>
      <c r="Z9" s="207">
        <v>1150</v>
      </c>
      <c r="AA9" s="207">
        <v>408</v>
      </c>
      <c r="AB9" s="208">
        <v>0.35478260869565215</v>
      </c>
      <c r="AC9" s="207">
        <v>1181</v>
      </c>
      <c r="AD9" s="207">
        <v>387</v>
      </c>
      <c r="AE9" s="208">
        <v>0.327688399661304</v>
      </c>
      <c r="AF9" s="207">
        <v>773</v>
      </c>
      <c r="AG9" s="207">
        <v>322</v>
      </c>
      <c r="AH9" s="208">
        <v>0.4165588615782665</v>
      </c>
      <c r="AI9" s="207">
        <v>608</v>
      </c>
      <c r="AJ9" s="207">
        <v>216</v>
      </c>
      <c r="AK9" s="208">
        <v>0.35526315789473684</v>
      </c>
      <c r="AL9" s="207">
        <v>311</v>
      </c>
      <c r="AM9" s="207">
        <v>143</v>
      </c>
      <c r="AN9" s="208">
        <v>0.45980707395498394</v>
      </c>
      <c r="AO9" s="207">
        <v>695</v>
      </c>
      <c r="AP9" s="207">
        <v>386</v>
      </c>
      <c r="AQ9" s="208">
        <v>0.5553956834532374</v>
      </c>
      <c r="AR9" s="207">
        <v>59</v>
      </c>
      <c r="AS9" s="207">
        <v>34</v>
      </c>
      <c r="AT9" s="208">
        <v>0.576271186440678</v>
      </c>
      <c r="AU9" s="207">
        <v>103</v>
      </c>
      <c r="AV9" s="207">
        <v>41</v>
      </c>
      <c r="AW9" s="208">
        <v>0.39805825242718446</v>
      </c>
    </row>
    <row r="10" spans="1:49" s="25" customFormat="1" ht="24" customHeight="1">
      <c r="A10" s="206" t="s">
        <v>67</v>
      </c>
      <c r="B10" s="207">
        <v>1176</v>
      </c>
      <c r="C10" s="207">
        <v>485</v>
      </c>
      <c r="D10" s="208">
        <v>0.41241496598639454</v>
      </c>
      <c r="E10" s="207">
        <v>3</v>
      </c>
      <c r="F10" s="207">
        <v>2</v>
      </c>
      <c r="G10" s="208">
        <v>0.6666666666666666</v>
      </c>
      <c r="H10" s="207">
        <v>5</v>
      </c>
      <c r="I10" s="207">
        <v>1</v>
      </c>
      <c r="J10" s="208">
        <v>0.2</v>
      </c>
      <c r="K10" s="207">
        <v>0</v>
      </c>
      <c r="L10" s="207">
        <v>0</v>
      </c>
      <c r="M10" s="208"/>
      <c r="N10" s="207">
        <v>11</v>
      </c>
      <c r="O10" s="207">
        <v>2</v>
      </c>
      <c r="P10" s="208">
        <v>0.18181818181818182</v>
      </c>
      <c r="Q10" s="207">
        <v>36</v>
      </c>
      <c r="R10" s="207">
        <v>6</v>
      </c>
      <c r="S10" s="208">
        <v>0.16666666666666666</v>
      </c>
      <c r="T10" s="207">
        <v>84</v>
      </c>
      <c r="U10" s="207">
        <v>33</v>
      </c>
      <c r="V10" s="208">
        <v>0.39285714285714285</v>
      </c>
      <c r="W10" s="207">
        <v>98</v>
      </c>
      <c r="X10" s="207">
        <v>34</v>
      </c>
      <c r="Y10" s="208">
        <v>0.3469387755102041</v>
      </c>
      <c r="Z10" s="207">
        <v>199</v>
      </c>
      <c r="AA10" s="207">
        <v>77</v>
      </c>
      <c r="AB10" s="208">
        <v>0.3869346733668342</v>
      </c>
      <c r="AC10" s="207">
        <v>165</v>
      </c>
      <c r="AD10" s="207">
        <v>41</v>
      </c>
      <c r="AE10" s="208">
        <v>0.24848484848484848</v>
      </c>
      <c r="AF10" s="207">
        <v>133</v>
      </c>
      <c r="AG10" s="207">
        <v>56</v>
      </c>
      <c r="AH10" s="208">
        <v>0.42105263157894735</v>
      </c>
      <c r="AI10" s="207">
        <v>154</v>
      </c>
      <c r="AJ10" s="207">
        <v>75</v>
      </c>
      <c r="AK10" s="208">
        <v>0.487012987012987</v>
      </c>
      <c r="AL10" s="207">
        <v>107</v>
      </c>
      <c r="AM10" s="207">
        <v>55</v>
      </c>
      <c r="AN10" s="208">
        <v>0.514018691588785</v>
      </c>
      <c r="AO10" s="207">
        <v>165</v>
      </c>
      <c r="AP10" s="207">
        <v>97</v>
      </c>
      <c r="AQ10" s="208">
        <v>0.5878787878787879</v>
      </c>
      <c r="AR10" s="207">
        <v>4</v>
      </c>
      <c r="AS10" s="207">
        <v>2</v>
      </c>
      <c r="AT10" s="208">
        <v>0.5</v>
      </c>
      <c r="AU10" s="207">
        <v>12</v>
      </c>
      <c r="AV10" s="207">
        <v>4</v>
      </c>
      <c r="AW10" s="208">
        <v>0.3333333333333333</v>
      </c>
    </row>
    <row r="11" spans="1:49" s="25" customFormat="1" ht="24" customHeight="1">
      <c r="A11" s="209" t="s">
        <v>68</v>
      </c>
      <c r="B11" s="210">
        <v>7871</v>
      </c>
      <c r="C11" s="210">
        <v>3104</v>
      </c>
      <c r="D11" s="211">
        <v>0.39435903951213314</v>
      </c>
      <c r="E11" s="210">
        <v>69</v>
      </c>
      <c r="F11" s="210">
        <v>48</v>
      </c>
      <c r="G11" s="211">
        <v>0.6956521739130435</v>
      </c>
      <c r="H11" s="210">
        <v>41</v>
      </c>
      <c r="I11" s="210">
        <v>8</v>
      </c>
      <c r="J11" s="211">
        <v>0.1951219512195122</v>
      </c>
      <c r="K11" s="210">
        <v>0</v>
      </c>
      <c r="L11" s="210">
        <v>0</v>
      </c>
      <c r="M11" s="211"/>
      <c r="N11" s="210">
        <v>82</v>
      </c>
      <c r="O11" s="210">
        <v>35</v>
      </c>
      <c r="P11" s="211">
        <v>0.4268292682926829</v>
      </c>
      <c r="Q11" s="210">
        <v>283</v>
      </c>
      <c r="R11" s="210">
        <v>93</v>
      </c>
      <c r="S11" s="211">
        <v>0.3286219081272085</v>
      </c>
      <c r="T11" s="210">
        <v>772</v>
      </c>
      <c r="U11" s="210">
        <v>292</v>
      </c>
      <c r="V11" s="211">
        <v>0.37823834196891193</v>
      </c>
      <c r="W11" s="210">
        <v>805</v>
      </c>
      <c r="X11" s="210">
        <v>284</v>
      </c>
      <c r="Y11" s="211">
        <v>0.3527950310559006</v>
      </c>
      <c r="Z11" s="210">
        <v>1349</v>
      </c>
      <c r="AA11" s="210">
        <v>485</v>
      </c>
      <c r="AB11" s="211">
        <v>0.35952557449962935</v>
      </c>
      <c r="AC11" s="210">
        <v>1346</v>
      </c>
      <c r="AD11" s="210">
        <v>428</v>
      </c>
      <c r="AE11" s="211">
        <v>0.3179791976225854</v>
      </c>
      <c r="AF11" s="210">
        <v>906</v>
      </c>
      <c r="AG11" s="210">
        <v>378</v>
      </c>
      <c r="AH11" s="211">
        <v>0.41721854304635764</v>
      </c>
      <c r="AI11" s="210">
        <v>762</v>
      </c>
      <c r="AJ11" s="210">
        <v>291</v>
      </c>
      <c r="AK11" s="211">
        <v>0.38188976377952755</v>
      </c>
      <c r="AL11" s="210">
        <v>418</v>
      </c>
      <c r="AM11" s="210">
        <v>198</v>
      </c>
      <c r="AN11" s="211">
        <v>0.47368421052631576</v>
      </c>
      <c r="AO11" s="210">
        <v>860</v>
      </c>
      <c r="AP11" s="210">
        <v>483</v>
      </c>
      <c r="AQ11" s="211">
        <v>0.5616279069767441</v>
      </c>
      <c r="AR11" s="210">
        <v>63</v>
      </c>
      <c r="AS11" s="210">
        <v>36</v>
      </c>
      <c r="AT11" s="211">
        <v>0.5714285714285714</v>
      </c>
      <c r="AU11" s="210">
        <v>115</v>
      </c>
      <c r="AV11" s="210">
        <v>45</v>
      </c>
      <c r="AW11" s="211">
        <v>0.391304347826087</v>
      </c>
    </row>
    <row r="12" spans="1:49" s="25" customFormat="1" ht="24" customHeight="1">
      <c r="A12" s="206" t="s">
        <v>69</v>
      </c>
      <c r="B12" s="207">
        <v>202</v>
      </c>
      <c r="C12" s="207">
        <v>74</v>
      </c>
      <c r="D12" s="208">
        <v>0.36633663366336633</v>
      </c>
      <c r="E12" s="207">
        <v>1</v>
      </c>
      <c r="F12" s="207">
        <v>0</v>
      </c>
      <c r="G12" s="208">
        <v>0</v>
      </c>
      <c r="H12" s="207">
        <v>0</v>
      </c>
      <c r="I12" s="207">
        <v>0</v>
      </c>
      <c r="J12" s="208"/>
      <c r="K12" s="207">
        <v>0</v>
      </c>
      <c r="L12" s="207">
        <v>0</v>
      </c>
      <c r="M12" s="208"/>
      <c r="N12" s="207">
        <v>5</v>
      </c>
      <c r="O12" s="207">
        <v>0</v>
      </c>
      <c r="P12" s="208">
        <v>0</v>
      </c>
      <c r="Q12" s="207">
        <v>14</v>
      </c>
      <c r="R12" s="207">
        <v>6</v>
      </c>
      <c r="S12" s="208">
        <v>0.42857142857142855</v>
      </c>
      <c r="T12" s="207">
        <v>19</v>
      </c>
      <c r="U12" s="207">
        <v>7</v>
      </c>
      <c r="V12" s="208">
        <v>0.3684210526315789</v>
      </c>
      <c r="W12" s="207">
        <v>16</v>
      </c>
      <c r="X12" s="207">
        <v>5</v>
      </c>
      <c r="Y12" s="208">
        <v>0.3125</v>
      </c>
      <c r="Z12" s="207">
        <v>31</v>
      </c>
      <c r="AA12" s="207">
        <v>12</v>
      </c>
      <c r="AB12" s="208">
        <v>0.3870967741935484</v>
      </c>
      <c r="AC12" s="207">
        <v>33</v>
      </c>
      <c r="AD12" s="207">
        <v>8</v>
      </c>
      <c r="AE12" s="208">
        <v>0.24242424242424243</v>
      </c>
      <c r="AF12" s="207">
        <v>26</v>
      </c>
      <c r="AG12" s="207">
        <v>9</v>
      </c>
      <c r="AH12" s="208">
        <v>0.34615384615384615</v>
      </c>
      <c r="AI12" s="207">
        <v>27</v>
      </c>
      <c r="AJ12" s="207">
        <v>11</v>
      </c>
      <c r="AK12" s="208">
        <v>0.4074074074074074</v>
      </c>
      <c r="AL12" s="207">
        <v>12</v>
      </c>
      <c r="AM12" s="207">
        <v>6</v>
      </c>
      <c r="AN12" s="208">
        <v>0.5</v>
      </c>
      <c r="AO12" s="207">
        <v>16</v>
      </c>
      <c r="AP12" s="207">
        <v>10</v>
      </c>
      <c r="AQ12" s="208">
        <v>0.625</v>
      </c>
      <c r="AR12" s="207">
        <v>1</v>
      </c>
      <c r="AS12" s="207">
        <v>0</v>
      </c>
      <c r="AT12" s="208">
        <v>0</v>
      </c>
      <c r="AU12" s="207">
        <v>1</v>
      </c>
      <c r="AV12" s="207">
        <v>0</v>
      </c>
      <c r="AW12" s="208">
        <v>0</v>
      </c>
    </row>
    <row r="13" spans="1:49" s="25" customFormat="1" ht="24" customHeight="1">
      <c r="A13" s="206" t="s">
        <v>70</v>
      </c>
      <c r="B13" s="207">
        <v>7</v>
      </c>
      <c r="C13" s="207">
        <v>0</v>
      </c>
      <c r="D13" s="208">
        <v>0</v>
      </c>
      <c r="E13" s="207">
        <v>0</v>
      </c>
      <c r="F13" s="207">
        <v>0</v>
      </c>
      <c r="G13" s="208"/>
      <c r="H13" s="207">
        <v>0</v>
      </c>
      <c r="I13" s="207">
        <v>0</v>
      </c>
      <c r="J13" s="208"/>
      <c r="K13" s="207">
        <v>0</v>
      </c>
      <c r="L13" s="207">
        <v>0</v>
      </c>
      <c r="M13" s="208"/>
      <c r="N13" s="207">
        <v>2</v>
      </c>
      <c r="O13" s="207">
        <v>0</v>
      </c>
      <c r="P13" s="208">
        <v>0</v>
      </c>
      <c r="Q13" s="207">
        <v>1</v>
      </c>
      <c r="R13" s="207">
        <v>0</v>
      </c>
      <c r="S13" s="208">
        <v>0</v>
      </c>
      <c r="T13" s="207">
        <v>0</v>
      </c>
      <c r="U13" s="207">
        <v>0</v>
      </c>
      <c r="V13" s="208"/>
      <c r="W13" s="207">
        <v>0</v>
      </c>
      <c r="X13" s="207">
        <v>0</v>
      </c>
      <c r="Y13" s="208"/>
      <c r="Z13" s="207">
        <v>1</v>
      </c>
      <c r="AA13" s="207">
        <v>0</v>
      </c>
      <c r="AB13" s="208">
        <v>0</v>
      </c>
      <c r="AC13" s="207">
        <v>3</v>
      </c>
      <c r="AD13" s="207">
        <v>0</v>
      </c>
      <c r="AE13" s="208">
        <v>0</v>
      </c>
      <c r="AF13" s="207">
        <v>0</v>
      </c>
      <c r="AG13" s="207">
        <v>0</v>
      </c>
      <c r="AH13" s="208"/>
      <c r="AI13" s="207">
        <v>0</v>
      </c>
      <c r="AJ13" s="207">
        <v>0</v>
      </c>
      <c r="AK13" s="208"/>
      <c r="AL13" s="207">
        <v>0</v>
      </c>
      <c r="AM13" s="207">
        <v>0</v>
      </c>
      <c r="AN13" s="208"/>
      <c r="AO13" s="207">
        <v>0</v>
      </c>
      <c r="AP13" s="207">
        <v>0</v>
      </c>
      <c r="AQ13" s="208"/>
      <c r="AR13" s="207">
        <v>0</v>
      </c>
      <c r="AS13" s="207">
        <v>0</v>
      </c>
      <c r="AT13" s="208"/>
      <c r="AU13" s="207">
        <v>0</v>
      </c>
      <c r="AV13" s="207">
        <v>0</v>
      </c>
      <c r="AW13" s="208"/>
    </row>
    <row r="14" spans="1:49" s="25" customFormat="1" ht="24" customHeight="1">
      <c r="A14" s="209" t="s">
        <v>71</v>
      </c>
      <c r="B14" s="210">
        <v>209</v>
      </c>
      <c r="C14" s="210">
        <v>74</v>
      </c>
      <c r="D14" s="211">
        <v>0.35406698564593303</v>
      </c>
      <c r="E14" s="210">
        <v>1</v>
      </c>
      <c r="F14" s="210">
        <v>0</v>
      </c>
      <c r="G14" s="211">
        <v>0</v>
      </c>
      <c r="H14" s="210">
        <v>0</v>
      </c>
      <c r="I14" s="210">
        <v>0</v>
      </c>
      <c r="J14" s="211"/>
      <c r="K14" s="210">
        <v>0</v>
      </c>
      <c r="L14" s="210">
        <v>0</v>
      </c>
      <c r="M14" s="211"/>
      <c r="N14" s="210">
        <v>7</v>
      </c>
      <c r="O14" s="210">
        <v>0</v>
      </c>
      <c r="P14" s="211">
        <v>0</v>
      </c>
      <c r="Q14" s="210">
        <v>15</v>
      </c>
      <c r="R14" s="210">
        <v>6</v>
      </c>
      <c r="S14" s="211">
        <v>0.4</v>
      </c>
      <c r="T14" s="210">
        <v>19</v>
      </c>
      <c r="U14" s="210">
        <v>7</v>
      </c>
      <c r="V14" s="211">
        <v>0.3684210526315789</v>
      </c>
      <c r="W14" s="210">
        <v>16</v>
      </c>
      <c r="X14" s="210">
        <v>5</v>
      </c>
      <c r="Y14" s="211">
        <v>0.3125</v>
      </c>
      <c r="Z14" s="210">
        <v>32</v>
      </c>
      <c r="AA14" s="210">
        <v>12</v>
      </c>
      <c r="AB14" s="211">
        <v>0.375</v>
      </c>
      <c r="AC14" s="210">
        <v>36</v>
      </c>
      <c r="AD14" s="210">
        <v>8</v>
      </c>
      <c r="AE14" s="211">
        <v>0.2222222222222222</v>
      </c>
      <c r="AF14" s="210">
        <v>26</v>
      </c>
      <c r="AG14" s="210">
        <v>9</v>
      </c>
      <c r="AH14" s="211">
        <v>0.34615384615384615</v>
      </c>
      <c r="AI14" s="210">
        <v>27</v>
      </c>
      <c r="AJ14" s="210">
        <v>11</v>
      </c>
      <c r="AK14" s="211">
        <v>0.4074074074074074</v>
      </c>
      <c r="AL14" s="210">
        <v>12</v>
      </c>
      <c r="AM14" s="210">
        <v>6</v>
      </c>
      <c r="AN14" s="211">
        <v>0.5</v>
      </c>
      <c r="AO14" s="210">
        <v>16</v>
      </c>
      <c r="AP14" s="210">
        <v>10</v>
      </c>
      <c r="AQ14" s="211">
        <v>0.625</v>
      </c>
      <c r="AR14" s="210">
        <v>1</v>
      </c>
      <c r="AS14" s="210">
        <v>0</v>
      </c>
      <c r="AT14" s="211">
        <v>0</v>
      </c>
      <c r="AU14" s="210">
        <v>1</v>
      </c>
      <c r="AV14" s="210">
        <v>0</v>
      </c>
      <c r="AW14" s="211">
        <v>0</v>
      </c>
    </row>
    <row r="15" spans="1:49" s="25" customFormat="1" ht="24" customHeight="1">
      <c r="A15" s="221" t="s">
        <v>17</v>
      </c>
      <c r="B15" s="217">
        <v>243508</v>
      </c>
      <c r="C15" s="217">
        <v>170030</v>
      </c>
      <c r="D15" s="218">
        <v>0.6982522134796393</v>
      </c>
      <c r="E15" s="217">
        <v>2266</v>
      </c>
      <c r="F15" s="217">
        <v>1478</v>
      </c>
      <c r="G15" s="218">
        <v>0.6522506619593998</v>
      </c>
      <c r="H15" s="217">
        <v>1787</v>
      </c>
      <c r="I15" s="217">
        <v>349</v>
      </c>
      <c r="J15" s="218">
        <v>0.19529938444320089</v>
      </c>
      <c r="K15" s="217">
        <v>1583</v>
      </c>
      <c r="L15" s="217">
        <v>689</v>
      </c>
      <c r="M15" s="218">
        <v>0.43524952621604546</v>
      </c>
      <c r="N15" s="217">
        <v>2139</v>
      </c>
      <c r="O15" s="217">
        <v>1265</v>
      </c>
      <c r="P15" s="218">
        <v>0.5913978494623656</v>
      </c>
      <c r="Q15" s="217">
        <v>12926</v>
      </c>
      <c r="R15" s="217">
        <v>9196</v>
      </c>
      <c r="S15" s="218">
        <v>0.7114343184279747</v>
      </c>
      <c r="T15" s="217">
        <v>11410</v>
      </c>
      <c r="U15" s="217">
        <v>6291</v>
      </c>
      <c r="V15" s="218">
        <v>0.5513584574934268</v>
      </c>
      <c r="W15" s="217">
        <v>8409</v>
      </c>
      <c r="X15" s="217">
        <v>4997</v>
      </c>
      <c r="Y15" s="218">
        <v>0.5942442621001308</v>
      </c>
      <c r="Z15" s="217">
        <v>18684</v>
      </c>
      <c r="AA15" s="217">
        <v>11020</v>
      </c>
      <c r="AB15" s="218">
        <v>0.5898094626418325</v>
      </c>
      <c r="AC15" s="217">
        <v>31129</v>
      </c>
      <c r="AD15" s="217">
        <v>19111</v>
      </c>
      <c r="AE15" s="218">
        <v>0.6139291336053198</v>
      </c>
      <c r="AF15" s="217">
        <v>52158</v>
      </c>
      <c r="AG15" s="217">
        <v>34708</v>
      </c>
      <c r="AH15" s="218">
        <v>0.6654396257525211</v>
      </c>
      <c r="AI15" s="217">
        <v>53339</v>
      </c>
      <c r="AJ15" s="217">
        <v>42312</v>
      </c>
      <c r="AK15" s="218">
        <v>0.7932657155177263</v>
      </c>
      <c r="AL15" s="217">
        <v>14201</v>
      </c>
      <c r="AM15" s="217">
        <v>11308</v>
      </c>
      <c r="AN15" s="218">
        <v>0.796281951975213</v>
      </c>
      <c r="AO15" s="217">
        <v>30084</v>
      </c>
      <c r="AP15" s="217">
        <v>24956</v>
      </c>
      <c r="AQ15" s="218">
        <v>0.829543943624518</v>
      </c>
      <c r="AR15" s="217">
        <v>2574</v>
      </c>
      <c r="AS15" s="217">
        <v>1863</v>
      </c>
      <c r="AT15" s="218">
        <v>0.7237762237762237</v>
      </c>
      <c r="AU15" s="217">
        <v>819</v>
      </c>
      <c r="AV15" s="217">
        <v>487</v>
      </c>
      <c r="AW15" s="218">
        <v>0.5946275946275946</v>
      </c>
    </row>
    <row r="16" spans="1:49" s="25" customFormat="1" ht="24" customHeight="1">
      <c r="A16" s="20" t="s">
        <v>18</v>
      </c>
      <c r="B16" s="207">
        <v>23031</v>
      </c>
      <c r="C16" s="207">
        <v>5814</v>
      </c>
      <c r="D16" s="208">
        <v>0.252442360296991</v>
      </c>
      <c r="E16" s="207">
        <v>103</v>
      </c>
      <c r="F16" s="207">
        <v>72</v>
      </c>
      <c r="G16" s="208">
        <v>0.6990291262135923</v>
      </c>
      <c r="H16" s="207">
        <v>58</v>
      </c>
      <c r="I16" s="207">
        <v>5</v>
      </c>
      <c r="J16" s="208">
        <v>0.08620689655172414</v>
      </c>
      <c r="K16" s="207">
        <v>243</v>
      </c>
      <c r="L16" s="207">
        <v>50</v>
      </c>
      <c r="M16" s="208">
        <v>0.205761316872428</v>
      </c>
      <c r="N16" s="207">
        <v>335</v>
      </c>
      <c r="O16" s="207">
        <v>108</v>
      </c>
      <c r="P16" s="208">
        <v>0.32238805970149254</v>
      </c>
      <c r="Q16" s="207">
        <v>954</v>
      </c>
      <c r="R16" s="207">
        <v>275</v>
      </c>
      <c r="S16" s="208">
        <v>0.2882599580712788</v>
      </c>
      <c r="T16" s="207">
        <v>2209</v>
      </c>
      <c r="U16" s="207">
        <v>597</v>
      </c>
      <c r="V16" s="208">
        <v>0.27025803531009507</v>
      </c>
      <c r="W16" s="207">
        <v>1364</v>
      </c>
      <c r="X16" s="207">
        <v>368</v>
      </c>
      <c r="Y16" s="208">
        <v>0.2697947214076246</v>
      </c>
      <c r="Z16" s="207">
        <v>2197</v>
      </c>
      <c r="AA16" s="207">
        <v>842</v>
      </c>
      <c r="AB16" s="208">
        <v>0.3832498862084661</v>
      </c>
      <c r="AC16" s="207">
        <v>5230</v>
      </c>
      <c r="AD16" s="207">
        <v>1340</v>
      </c>
      <c r="AE16" s="208">
        <v>0.25621414913957935</v>
      </c>
      <c r="AF16" s="207">
        <v>4354</v>
      </c>
      <c r="AG16" s="207">
        <v>1066</v>
      </c>
      <c r="AH16" s="208">
        <v>0.2448323380799265</v>
      </c>
      <c r="AI16" s="207">
        <v>2050</v>
      </c>
      <c r="AJ16" s="207">
        <v>306</v>
      </c>
      <c r="AK16" s="208">
        <v>0.14926829268292682</v>
      </c>
      <c r="AL16" s="207">
        <v>697</v>
      </c>
      <c r="AM16" s="207">
        <v>128</v>
      </c>
      <c r="AN16" s="208">
        <v>0.1836441893830703</v>
      </c>
      <c r="AO16" s="207">
        <v>2055</v>
      </c>
      <c r="AP16" s="207">
        <v>516</v>
      </c>
      <c r="AQ16" s="208">
        <v>0.2510948905109489</v>
      </c>
      <c r="AR16" s="207">
        <v>1025</v>
      </c>
      <c r="AS16" s="207">
        <v>121</v>
      </c>
      <c r="AT16" s="208">
        <v>0.11804878048780487</v>
      </c>
      <c r="AU16" s="207">
        <v>157</v>
      </c>
      <c r="AV16" s="207">
        <v>20</v>
      </c>
      <c r="AW16" s="208">
        <v>0.12738853503184713</v>
      </c>
    </row>
    <row r="17" spans="1:49" s="25" customFormat="1" ht="24" customHeight="1">
      <c r="A17" s="21" t="s">
        <v>19</v>
      </c>
      <c r="B17" s="219">
        <v>266539</v>
      </c>
      <c r="C17" s="219">
        <v>175844</v>
      </c>
      <c r="D17" s="220">
        <v>0.6597308461425908</v>
      </c>
      <c r="E17" s="219">
        <v>2369</v>
      </c>
      <c r="F17" s="219">
        <v>1550</v>
      </c>
      <c r="G17" s="220">
        <v>0.6542845082313212</v>
      </c>
      <c r="H17" s="219">
        <v>1845</v>
      </c>
      <c r="I17" s="219">
        <v>354</v>
      </c>
      <c r="J17" s="220">
        <v>0.191869918699187</v>
      </c>
      <c r="K17" s="219">
        <v>1826</v>
      </c>
      <c r="L17" s="219">
        <v>739</v>
      </c>
      <c r="M17" s="220">
        <v>0.40470974808324206</v>
      </c>
      <c r="N17" s="219">
        <v>2474</v>
      </c>
      <c r="O17" s="219">
        <v>1373</v>
      </c>
      <c r="P17" s="220">
        <v>0.5549717057396928</v>
      </c>
      <c r="Q17" s="219">
        <v>13880</v>
      </c>
      <c r="R17" s="219">
        <v>9471</v>
      </c>
      <c r="S17" s="220">
        <v>0.6823487031700288</v>
      </c>
      <c r="T17" s="219">
        <v>13619</v>
      </c>
      <c r="U17" s="219">
        <v>6888</v>
      </c>
      <c r="V17" s="220">
        <v>0.5057640061678538</v>
      </c>
      <c r="W17" s="219">
        <v>9773</v>
      </c>
      <c r="X17" s="219">
        <v>5365</v>
      </c>
      <c r="Y17" s="220">
        <v>0.5489614243323442</v>
      </c>
      <c r="Z17" s="219">
        <v>20881</v>
      </c>
      <c r="AA17" s="219">
        <v>11862</v>
      </c>
      <c r="AB17" s="220">
        <v>0.5680762415593122</v>
      </c>
      <c r="AC17" s="219">
        <v>36359</v>
      </c>
      <c r="AD17" s="219">
        <v>20451</v>
      </c>
      <c r="AE17" s="220">
        <v>0.5624742154624714</v>
      </c>
      <c r="AF17" s="219">
        <v>56512</v>
      </c>
      <c r="AG17" s="219">
        <v>35774</v>
      </c>
      <c r="AH17" s="220">
        <v>0.6330336919592299</v>
      </c>
      <c r="AI17" s="219">
        <v>55389</v>
      </c>
      <c r="AJ17" s="219">
        <v>42618</v>
      </c>
      <c r="AK17" s="220">
        <v>0.7694307533986893</v>
      </c>
      <c r="AL17" s="219">
        <v>14898</v>
      </c>
      <c r="AM17" s="219">
        <v>11436</v>
      </c>
      <c r="AN17" s="220">
        <v>0.7676198147402336</v>
      </c>
      <c r="AO17" s="219">
        <v>32139</v>
      </c>
      <c r="AP17" s="219">
        <v>25472</v>
      </c>
      <c r="AQ17" s="220">
        <v>0.7925573291017144</v>
      </c>
      <c r="AR17" s="219">
        <v>3599</v>
      </c>
      <c r="AS17" s="219">
        <v>1984</v>
      </c>
      <c r="AT17" s="220">
        <v>0.5512642400666852</v>
      </c>
      <c r="AU17" s="219">
        <v>976</v>
      </c>
      <c r="AV17" s="219">
        <v>507</v>
      </c>
      <c r="AW17" s="220">
        <v>0.5194672131147541</v>
      </c>
    </row>
    <row r="18" s="25" customFormat="1" ht="26.25" customHeight="1"/>
    <row r="19" spans="1:8" s="25" customFormat="1" ht="26.25" customHeight="1">
      <c r="A19" s="93">
        <v>2007</v>
      </c>
      <c r="B19" s="265" t="s">
        <v>83</v>
      </c>
      <c r="C19" s="265"/>
      <c r="D19" s="265"/>
      <c r="E19" s="265"/>
      <c r="F19" s="265"/>
      <c r="G19" s="265"/>
      <c r="H19" s="265"/>
    </row>
    <row r="20" spans="1:31" s="25" customFormat="1" ht="24.75" customHeight="1">
      <c r="A20" s="260" t="s">
        <v>1</v>
      </c>
      <c r="B20" s="259" t="s">
        <v>78</v>
      </c>
      <c r="C20" s="259"/>
      <c r="D20" s="259"/>
      <c r="E20" s="262" t="s">
        <v>79</v>
      </c>
      <c r="F20" s="263"/>
      <c r="G20" s="264"/>
      <c r="H20" s="262" t="s">
        <v>80</v>
      </c>
      <c r="I20" s="263"/>
      <c r="J20" s="264"/>
      <c r="K20" s="262" t="s">
        <v>23</v>
      </c>
      <c r="L20" s="263"/>
      <c r="M20" s="264"/>
      <c r="N20" s="262" t="s">
        <v>24</v>
      </c>
      <c r="O20" s="263"/>
      <c r="P20" s="264"/>
      <c r="Q20" s="262" t="s">
        <v>25</v>
      </c>
      <c r="R20" s="263"/>
      <c r="S20" s="264"/>
      <c r="T20" s="262" t="s">
        <v>26</v>
      </c>
      <c r="U20" s="263"/>
      <c r="V20" s="264"/>
      <c r="W20" s="262" t="s">
        <v>27</v>
      </c>
      <c r="X20" s="263"/>
      <c r="Y20" s="264"/>
      <c r="Z20" s="262" t="s">
        <v>28</v>
      </c>
      <c r="AA20" s="263"/>
      <c r="AB20" s="264"/>
      <c r="AC20" s="262" t="s">
        <v>29</v>
      </c>
      <c r="AD20" s="263"/>
      <c r="AE20" s="264"/>
    </row>
    <row r="21" spans="1:31" s="25" customFormat="1" ht="12">
      <c r="A21" s="261"/>
      <c r="B21" s="40" t="s">
        <v>38</v>
      </c>
      <c r="C21" s="40" t="s">
        <v>3</v>
      </c>
      <c r="D21" s="40" t="s">
        <v>81</v>
      </c>
      <c r="E21" s="40" t="s">
        <v>38</v>
      </c>
      <c r="F21" s="40" t="s">
        <v>3</v>
      </c>
      <c r="G21" s="40" t="s">
        <v>81</v>
      </c>
      <c r="H21" s="40" t="s">
        <v>38</v>
      </c>
      <c r="I21" s="40" t="s">
        <v>3</v>
      </c>
      <c r="J21" s="40" t="s">
        <v>81</v>
      </c>
      <c r="K21" s="40" t="s">
        <v>38</v>
      </c>
      <c r="L21" s="40" t="s">
        <v>3</v>
      </c>
      <c r="M21" s="40" t="s">
        <v>81</v>
      </c>
      <c r="N21" s="40" t="s">
        <v>38</v>
      </c>
      <c r="O21" s="40" t="s">
        <v>3</v>
      </c>
      <c r="P21" s="40" t="s">
        <v>81</v>
      </c>
      <c r="Q21" s="40" t="s">
        <v>38</v>
      </c>
      <c r="R21" s="40" t="s">
        <v>3</v>
      </c>
      <c r="S21" s="40" t="s">
        <v>81</v>
      </c>
      <c r="T21" s="40" t="s">
        <v>38</v>
      </c>
      <c r="U21" s="40" t="s">
        <v>3</v>
      </c>
      <c r="V21" s="40" t="s">
        <v>81</v>
      </c>
      <c r="W21" s="40" t="s">
        <v>38</v>
      </c>
      <c r="X21" s="40" t="s">
        <v>3</v>
      </c>
      <c r="Y21" s="40" t="s">
        <v>81</v>
      </c>
      <c r="Z21" s="40" t="s">
        <v>38</v>
      </c>
      <c r="AA21" s="40" t="s">
        <v>3</v>
      </c>
      <c r="AB21" s="40" t="s">
        <v>81</v>
      </c>
      <c r="AC21" s="40" t="s">
        <v>38</v>
      </c>
      <c r="AD21" s="40" t="s">
        <v>3</v>
      </c>
      <c r="AE21" s="40" t="s">
        <v>81</v>
      </c>
    </row>
    <row r="22" spans="1:32" s="25" customFormat="1" ht="17.25" customHeight="1">
      <c r="A22" s="17" t="s">
        <v>5</v>
      </c>
      <c r="B22" s="207">
        <v>146423</v>
      </c>
      <c r="C22" s="207">
        <v>109316</v>
      </c>
      <c r="D22" s="208">
        <v>0.746576699015865</v>
      </c>
      <c r="E22" s="207">
        <v>6610</v>
      </c>
      <c r="F22" s="207">
        <v>4962</v>
      </c>
      <c r="G22" s="208">
        <v>0.7506807866868381</v>
      </c>
      <c r="H22" s="207">
        <v>41975</v>
      </c>
      <c r="I22" s="207">
        <v>29369</v>
      </c>
      <c r="J22" s="208">
        <v>0.6996783799880881</v>
      </c>
      <c r="K22" s="207">
        <v>32022</v>
      </c>
      <c r="L22" s="207">
        <v>22748</v>
      </c>
      <c r="M22" s="208">
        <v>0.7103866092061708</v>
      </c>
      <c r="N22" s="207">
        <v>27543</v>
      </c>
      <c r="O22" s="207">
        <v>23008</v>
      </c>
      <c r="P22" s="208">
        <v>0.8353483643757035</v>
      </c>
      <c r="Q22" s="207">
        <v>14205</v>
      </c>
      <c r="R22" s="207">
        <v>9998</v>
      </c>
      <c r="S22" s="208">
        <v>0.7038366772263288</v>
      </c>
      <c r="T22" s="207">
        <v>8216</v>
      </c>
      <c r="U22" s="207">
        <v>6294</v>
      </c>
      <c r="V22" s="208">
        <v>0.7660662122687439</v>
      </c>
      <c r="W22" s="207">
        <v>8933</v>
      </c>
      <c r="X22" s="207">
        <v>7176</v>
      </c>
      <c r="Y22" s="208">
        <v>0.8033135564759879</v>
      </c>
      <c r="Z22" s="207">
        <v>1172</v>
      </c>
      <c r="AA22" s="207">
        <v>769</v>
      </c>
      <c r="AB22" s="208">
        <v>0.6561433447098977</v>
      </c>
      <c r="AC22" s="207">
        <v>5747</v>
      </c>
      <c r="AD22" s="207">
        <v>4992</v>
      </c>
      <c r="AE22" s="208">
        <v>0.8686271097964156</v>
      </c>
      <c r="AF22" s="216"/>
    </row>
    <row r="23" spans="1:32" s="25" customFormat="1" ht="17.25" customHeight="1">
      <c r="A23" s="17" t="s">
        <v>6</v>
      </c>
      <c r="B23" s="207">
        <v>35792</v>
      </c>
      <c r="C23" s="207">
        <v>26303</v>
      </c>
      <c r="D23" s="208">
        <v>0.7348848904783192</v>
      </c>
      <c r="E23" s="207">
        <v>1992</v>
      </c>
      <c r="F23" s="207">
        <v>1437</v>
      </c>
      <c r="G23" s="208">
        <v>0.7213855421686747</v>
      </c>
      <c r="H23" s="207">
        <v>10579</v>
      </c>
      <c r="I23" s="207">
        <v>7557</v>
      </c>
      <c r="J23" s="208">
        <v>0.7143397296530863</v>
      </c>
      <c r="K23" s="207">
        <v>8641</v>
      </c>
      <c r="L23" s="207">
        <v>5585</v>
      </c>
      <c r="M23" s="208">
        <v>0.6463372294873279</v>
      </c>
      <c r="N23" s="207">
        <v>5471</v>
      </c>
      <c r="O23" s="207">
        <v>4692</v>
      </c>
      <c r="P23" s="208">
        <v>0.8576128678486565</v>
      </c>
      <c r="Q23" s="207">
        <v>3358</v>
      </c>
      <c r="R23" s="207">
        <v>2307</v>
      </c>
      <c r="S23" s="208">
        <v>0.6870160810005956</v>
      </c>
      <c r="T23" s="207">
        <v>2022</v>
      </c>
      <c r="U23" s="207">
        <v>1523</v>
      </c>
      <c r="V23" s="208">
        <v>0.7532146389713156</v>
      </c>
      <c r="W23" s="207">
        <v>2167</v>
      </c>
      <c r="X23" s="207">
        <v>1909</v>
      </c>
      <c r="Y23" s="208">
        <v>0.880941393631749</v>
      </c>
      <c r="Z23" s="207">
        <v>506</v>
      </c>
      <c r="AA23" s="207">
        <v>391</v>
      </c>
      <c r="AB23" s="208">
        <v>0.7727272727272727</v>
      </c>
      <c r="AC23" s="207">
        <v>1056</v>
      </c>
      <c r="AD23" s="207">
        <v>902</v>
      </c>
      <c r="AE23" s="208">
        <v>0.8541666666666666</v>
      </c>
      <c r="AF23" s="216"/>
    </row>
    <row r="24" spans="1:32" s="25" customFormat="1" ht="17.25" customHeight="1">
      <c r="A24" s="17" t="s">
        <v>7</v>
      </c>
      <c r="B24" s="207">
        <v>33609</v>
      </c>
      <c r="C24" s="207">
        <v>21535</v>
      </c>
      <c r="D24" s="208">
        <v>0.6407509893183374</v>
      </c>
      <c r="E24" s="207">
        <v>1940</v>
      </c>
      <c r="F24" s="207">
        <v>1274</v>
      </c>
      <c r="G24" s="208">
        <v>0.656701030927835</v>
      </c>
      <c r="H24" s="207">
        <v>9516</v>
      </c>
      <c r="I24" s="207">
        <v>6071</v>
      </c>
      <c r="J24" s="208">
        <v>0.6379781420765027</v>
      </c>
      <c r="K24" s="207">
        <v>11542</v>
      </c>
      <c r="L24" s="207">
        <v>6503</v>
      </c>
      <c r="M24" s="208">
        <v>0.5634205510310172</v>
      </c>
      <c r="N24" s="207">
        <v>3852</v>
      </c>
      <c r="O24" s="207">
        <v>2990</v>
      </c>
      <c r="P24" s="208">
        <v>0.7762201453790238</v>
      </c>
      <c r="Q24" s="207">
        <v>2838</v>
      </c>
      <c r="R24" s="207">
        <v>1747</v>
      </c>
      <c r="S24" s="208">
        <v>0.6155743481324877</v>
      </c>
      <c r="T24" s="207">
        <v>1605</v>
      </c>
      <c r="U24" s="207">
        <v>1153</v>
      </c>
      <c r="V24" s="208">
        <v>0.7183800623052959</v>
      </c>
      <c r="W24" s="207">
        <v>824</v>
      </c>
      <c r="X24" s="207">
        <v>709</v>
      </c>
      <c r="Y24" s="208">
        <v>0.8604368932038835</v>
      </c>
      <c r="Z24" s="207">
        <v>529</v>
      </c>
      <c r="AA24" s="207">
        <v>389</v>
      </c>
      <c r="AB24" s="208">
        <v>0.7353497164461248</v>
      </c>
      <c r="AC24" s="207">
        <v>963</v>
      </c>
      <c r="AD24" s="207">
        <v>699</v>
      </c>
      <c r="AE24" s="208">
        <v>0.7258566978193146</v>
      </c>
      <c r="AF24" s="216"/>
    </row>
    <row r="25" spans="1:32" s="25" customFormat="1" ht="17.25" customHeight="1">
      <c r="A25" s="17" t="s">
        <v>8</v>
      </c>
      <c r="B25" s="207">
        <v>12357</v>
      </c>
      <c r="C25" s="207">
        <v>6544</v>
      </c>
      <c r="D25" s="208">
        <v>0.5295783766286315</v>
      </c>
      <c r="E25" s="207">
        <v>659</v>
      </c>
      <c r="F25" s="207">
        <v>395</v>
      </c>
      <c r="G25" s="208">
        <v>0.5993930197268589</v>
      </c>
      <c r="H25" s="207">
        <v>2895</v>
      </c>
      <c r="I25" s="207">
        <v>1511</v>
      </c>
      <c r="J25" s="208">
        <v>0.5219343696027634</v>
      </c>
      <c r="K25" s="207">
        <v>6117</v>
      </c>
      <c r="L25" s="207">
        <v>3060</v>
      </c>
      <c r="M25" s="208">
        <v>0.5002452182442374</v>
      </c>
      <c r="N25" s="207">
        <v>998</v>
      </c>
      <c r="O25" s="207">
        <v>621</v>
      </c>
      <c r="P25" s="208">
        <v>0.6222444889779559</v>
      </c>
      <c r="Q25" s="207">
        <v>754</v>
      </c>
      <c r="R25" s="207">
        <v>395</v>
      </c>
      <c r="S25" s="208">
        <v>0.5238726790450928</v>
      </c>
      <c r="T25" s="207">
        <v>338</v>
      </c>
      <c r="U25" s="207">
        <v>220</v>
      </c>
      <c r="V25" s="208">
        <v>0.650887573964497</v>
      </c>
      <c r="W25" s="207">
        <v>67</v>
      </c>
      <c r="X25" s="207">
        <v>51</v>
      </c>
      <c r="Y25" s="208">
        <v>0.7611940298507462</v>
      </c>
      <c r="Z25" s="207">
        <v>199</v>
      </c>
      <c r="AA25" s="207">
        <v>119</v>
      </c>
      <c r="AB25" s="208">
        <v>0.5979899497487438</v>
      </c>
      <c r="AC25" s="207">
        <v>330</v>
      </c>
      <c r="AD25" s="207">
        <v>172</v>
      </c>
      <c r="AE25" s="208">
        <v>0.5212121212121212</v>
      </c>
      <c r="AF25" s="216"/>
    </row>
    <row r="26" spans="1:32" s="25" customFormat="1" ht="17.25" customHeight="1">
      <c r="A26" s="17" t="s">
        <v>9</v>
      </c>
      <c r="B26" s="207">
        <v>7247</v>
      </c>
      <c r="C26" s="207">
        <v>3154</v>
      </c>
      <c r="D26" s="208">
        <v>0.43521457154684695</v>
      </c>
      <c r="E26" s="207">
        <v>365</v>
      </c>
      <c r="F26" s="207">
        <v>199</v>
      </c>
      <c r="G26" s="208">
        <v>0.5452054794520548</v>
      </c>
      <c r="H26" s="207">
        <v>1461</v>
      </c>
      <c r="I26" s="207">
        <v>612</v>
      </c>
      <c r="J26" s="208">
        <v>0.4188911704312115</v>
      </c>
      <c r="K26" s="207">
        <v>4017</v>
      </c>
      <c r="L26" s="207">
        <v>1711</v>
      </c>
      <c r="M26" s="208">
        <v>0.4259397560368434</v>
      </c>
      <c r="N26" s="207">
        <v>543</v>
      </c>
      <c r="O26" s="207">
        <v>228</v>
      </c>
      <c r="P26" s="208">
        <v>0.4198895027624309</v>
      </c>
      <c r="Q26" s="207">
        <v>386</v>
      </c>
      <c r="R26" s="207">
        <v>149</v>
      </c>
      <c r="S26" s="208">
        <v>0.3860103626943005</v>
      </c>
      <c r="T26" s="207">
        <v>120</v>
      </c>
      <c r="U26" s="207">
        <v>74</v>
      </c>
      <c r="V26" s="208">
        <v>0.6166666666666667</v>
      </c>
      <c r="W26" s="207">
        <v>28</v>
      </c>
      <c r="X26" s="207">
        <v>21</v>
      </c>
      <c r="Y26" s="208">
        <v>0.75</v>
      </c>
      <c r="Z26" s="207">
        <v>127</v>
      </c>
      <c r="AA26" s="207">
        <v>64</v>
      </c>
      <c r="AB26" s="208">
        <v>0.5039370078740157</v>
      </c>
      <c r="AC26" s="207">
        <v>200</v>
      </c>
      <c r="AD26" s="207">
        <v>96</v>
      </c>
      <c r="AE26" s="208">
        <v>0.48</v>
      </c>
      <c r="AF26" s="216"/>
    </row>
    <row r="27" spans="1:32" s="25" customFormat="1" ht="17.25" customHeight="1">
      <c r="A27" s="18" t="s">
        <v>10</v>
      </c>
      <c r="B27" s="210">
        <v>235428</v>
      </c>
      <c r="C27" s="210">
        <v>166852</v>
      </c>
      <c r="D27" s="211">
        <v>0.7087177396061641</v>
      </c>
      <c r="E27" s="210">
        <v>11566</v>
      </c>
      <c r="F27" s="210">
        <v>8267</v>
      </c>
      <c r="G27" s="211">
        <v>0.7147674217534152</v>
      </c>
      <c r="H27" s="210">
        <v>66426</v>
      </c>
      <c r="I27" s="210">
        <v>45120</v>
      </c>
      <c r="J27" s="211">
        <v>0.6792521000812934</v>
      </c>
      <c r="K27" s="210">
        <v>62339</v>
      </c>
      <c r="L27" s="210">
        <v>39607</v>
      </c>
      <c r="M27" s="211">
        <v>0.6353486581433774</v>
      </c>
      <c r="N27" s="210">
        <v>38407</v>
      </c>
      <c r="O27" s="210">
        <v>31539</v>
      </c>
      <c r="P27" s="211">
        <v>0.8211784310151795</v>
      </c>
      <c r="Q27" s="210">
        <v>21541</v>
      </c>
      <c r="R27" s="210">
        <v>14596</v>
      </c>
      <c r="S27" s="211">
        <v>0.6775915695650155</v>
      </c>
      <c r="T27" s="210">
        <v>12301</v>
      </c>
      <c r="U27" s="210">
        <v>9264</v>
      </c>
      <c r="V27" s="211">
        <v>0.7531095032924152</v>
      </c>
      <c r="W27" s="210">
        <v>12019</v>
      </c>
      <c r="X27" s="210">
        <v>9866</v>
      </c>
      <c r="Y27" s="211">
        <v>0.8208669606456444</v>
      </c>
      <c r="Z27" s="210">
        <v>2533</v>
      </c>
      <c r="AA27" s="210">
        <v>1732</v>
      </c>
      <c r="AB27" s="211">
        <v>0.6837741808132649</v>
      </c>
      <c r="AC27" s="210">
        <v>8296</v>
      </c>
      <c r="AD27" s="210">
        <v>6861</v>
      </c>
      <c r="AE27" s="211">
        <v>0.8270250723240116</v>
      </c>
      <c r="AF27" s="216"/>
    </row>
    <row r="28" spans="1:32" s="25" customFormat="1" ht="17.25" customHeight="1">
      <c r="A28" s="17" t="s">
        <v>11</v>
      </c>
      <c r="B28" s="207">
        <v>6695</v>
      </c>
      <c r="C28" s="207">
        <v>2619</v>
      </c>
      <c r="D28" s="208">
        <v>0.3911874533233757</v>
      </c>
      <c r="E28" s="207">
        <v>237</v>
      </c>
      <c r="F28" s="207">
        <v>106</v>
      </c>
      <c r="G28" s="208">
        <v>0.4472573839662447</v>
      </c>
      <c r="H28" s="207">
        <v>1081</v>
      </c>
      <c r="I28" s="207">
        <v>370</v>
      </c>
      <c r="J28" s="208">
        <v>0.3422756706753006</v>
      </c>
      <c r="K28" s="207">
        <v>3528</v>
      </c>
      <c r="L28" s="207">
        <v>1311</v>
      </c>
      <c r="M28" s="208">
        <v>0.3715986394557823</v>
      </c>
      <c r="N28" s="207">
        <v>941</v>
      </c>
      <c r="O28" s="207">
        <v>431</v>
      </c>
      <c r="P28" s="208">
        <v>0.4580233793836344</v>
      </c>
      <c r="Q28" s="207">
        <v>397</v>
      </c>
      <c r="R28" s="207">
        <v>149</v>
      </c>
      <c r="S28" s="208">
        <v>0.37531486146095716</v>
      </c>
      <c r="T28" s="207">
        <v>61</v>
      </c>
      <c r="U28" s="207">
        <v>29</v>
      </c>
      <c r="V28" s="208">
        <v>0.47540983606557374</v>
      </c>
      <c r="W28" s="207">
        <v>15</v>
      </c>
      <c r="X28" s="207">
        <v>7</v>
      </c>
      <c r="Y28" s="208">
        <v>0.4666666666666667</v>
      </c>
      <c r="Z28" s="207">
        <v>149</v>
      </c>
      <c r="AA28" s="207">
        <v>65</v>
      </c>
      <c r="AB28" s="208">
        <v>0.436241610738255</v>
      </c>
      <c r="AC28" s="207">
        <v>286</v>
      </c>
      <c r="AD28" s="207">
        <v>151</v>
      </c>
      <c r="AE28" s="208">
        <v>0.527972027972028</v>
      </c>
      <c r="AF28" s="216"/>
    </row>
    <row r="29" spans="1:32" s="25" customFormat="1" ht="17.25" customHeight="1">
      <c r="A29" s="17" t="s">
        <v>12</v>
      </c>
      <c r="B29" s="207">
        <v>1176</v>
      </c>
      <c r="C29" s="207">
        <v>485</v>
      </c>
      <c r="D29" s="208">
        <v>0.41241496598639454</v>
      </c>
      <c r="E29" s="207">
        <v>33</v>
      </c>
      <c r="F29" s="207">
        <v>7</v>
      </c>
      <c r="G29" s="208">
        <v>0.21212121212121213</v>
      </c>
      <c r="H29" s="207">
        <v>161</v>
      </c>
      <c r="I29" s="207">
        <v>57</v>
      </c>
      <c r="J29" s="208">
        <v>0.35403726708074534</v>
      </c>
      <c r="K29" s="207">
        <v>542</v>
      </c>
      <c r="L29" s="207">
        <v>202</v>
      </c>
      <c r="M29" s="208">
        <v>0.3726937269372694</v>
      </c>
      <c r="N29" s="207">
        <v>271</v>
      </c>
      <c r="O29" s="207">
        <v>145</v>
      </c>
      <c r="P29" s="208">
        <v>0.5350553505535055</v>
      </c>
      <c r="Q29" s="207">
        <v>97</v>
      </c>
      <c r="R29" s="207">
        <v>37</v>
      </c>
      <c r="S29" s="208">
        <v>0.38144329896907214</v>
      </c>
      <c r="T29" s="207">
        <v>6</v>
      </c>
      <c r="U29" s="207">
        <v>2</v>
      </c>
      <c r="V29" s="208">
        <v>0.3333333333333333</v>
      </c>
      <c r="W29" s="207">
        <v>0</v>
      </c>
      <c r="X29" s="207">
        <v>0</v>
      </c>
      <c r="Y29" s="208"/>
      <c r="Z29" s="207">
        <v>16</v>
      </c>
      <c r="AA29" s="207">
        <v>6</v>
      </c>
      <c r="AB29" s="208">
        <v>0.375</v>
      </c>
      <c r="AC29" s="207">
        <v>50</v>
      </c>
      <c r="AD29" s="207">
        <v>29</v>
      </c>
      <c r="AE29" s="208">
        <v>0.58</v>
      </c>
      <c r="AF29" s="216"/>
    </row>
    <row r="30" spans="1:32" s="25" customFormat="1" ht="17.25" customHeight="1">
      <c r="A30" s="18" t="s">
        <v>13</v>
      </c>
      <c r="B30" s="210">
        <v>7871</v>
      </c>
      <c r="C30" s="210">
        <v>3104</v>
      </c>
      <c r="D30" s="211">
        <v>0.39435903951213314</v>
      </c>
      <c r="E30" s="210">
        <v>270</v>
      </c>
      <c r="F30" s="210">
        <v>113</v>
      </c>
      <c r="G30" s="211">
        <v>0.4185185185185185</v>
      </c>
      <c r="H30" s="210">
        <v>1242</v>
      </c>
      <c r="I30" s="210">
        <v>427</v>
      </c>
      <c r="J30" s="211">
        <v>0.3438003220611916</v>
      </c>
      <c r="K30" s="210">
        <v>4070</v>
      </c>
      <c r="L30" s="210">
        <v>1513</v>
      </c>
      <c r="M30" s="211">
        <v>0.3717444717444717</v>
      </c>
      <c r="N30" s="210">
        <v>1212</v>
      </c>
      <c r="O30" s="210">
        <v>576</v>
      </c>
      <c r="P30" s="211">
        <v>0.4752475247524752</v>
      </c>
      <c r="Q30" s="210">
        <v>494</v>
      </c>
      <c r="R30" s="210">
        <v>186</v>
      </c>
      <c r="S30" s="211">
        <v>0.3765182186234818</v>
      </c>
      <c r="T30" s="210">
        <v>67</v>
      </c>
      <c r="U30" s="210">
        <v>31</v>
      </c>
      <c r="V30" s="211">
        <v>0.4626865671641791</v>
      </c>
      <c r="W30" s="210">
        <v>15</v>
      </c>
      <c r="X30" s="210">
        <v>7</v>
      </c>
      <c r="Y30" s="211">
        <v>0.4666666666666667</v>
      </c>
      <c r="Z30" s="210">
        <v>165</v>
      </c>
      <c r="AA30" s="210">
        <v>71</v>
      </c>
      <c r="AB30" s="211">
        <v>0.4303030303030303</v>
      </c>
      <c r="AC30" s="210">
        <v>336</v>
      </c>
      <c r="AD30" s="210">
        <v>180</v>
      </c>
      <c r="AE30" s="211">
        <v>0.5357142857142857</v>
      </c>
      <c r="AF30" s="216"/>
    </row>
    <row r="31" spans="1:32" s="25" customFormat="1" ht="17.25" customHeight="1">
      <c r="A31" s="17" t="s">
        <v>14</v>
      </c>
      <c r="B31" s="207">
        <v>202</v>
      </c>
      <c r="C31" s="207">
        <v>74</v>
      </c>
      <c r="D31" s="208">
        <v>0.36633663366336633</v>
      </c>
      <c r="E31" s="207">
        <v>5</v>
      </c>
      <c r="F31" s="207">
        <v>1</v>
      </c>
      <c r="G31" s="208">
        <v>0.2</v>
      </c>
      <c r="H31" s="207">
        <v>34</v>
      </c>
      <c r="I31" s="207">
        <v>13</v>
      </c>
      <c r="J31" s="208">
        <v>0.38235294117647056</v>
      </c>
      <c r="K31" s="207">
        <v>102</v>
      </c>
      <c r="L31" s="207">
        <v>37</v>
      </c>
      <c r="M31" s="208">
        <v>0.3627450980392157</v>
      </c>
      <c r="N31" s="207">
        <v>33</v>
      </c>
      <c r="O31" s="207">
        <v>13</v>
      </c>
      <c r="P31" s="208">
        <v>0.3939393939393939</v>
      </c>
      <c r="Q31" s="207">
        <v>19</v>
      </c>
      <c r="R31" s="207">
        <v>6</v>
      </c>
      <c r="S31" s="208">
        <v>0.3157894736842105</v>
      </c>
      <c r="T31" s="207">
        <v>2</v>
      </c>
      <c r="U31" s="207">
        <v>1</v>
      </c>
      <c r="V31" s="208">
        <v>0.5</v>
      </c>
      <c r="W31" s="207">
        <v>0</v>
      </c>
      <c r="X31" s="207">
        <v>0</v>
      </c>
      <c r="Y31" s="208"/>
      <c r="Z31" s="207">
        <v>2</v>
      </c>
      <c r="AA31" s="207">
        <v>0</v>
      </c>
      <c r="AB31" s="208">
        <v>0</v>
      </c>
      <c r="AC31" s="207">
        <v>5</v>
      </c>
      <c r="AD31" s="207">
        <v>3</v>
      </c>
      <c r="AE31" s="208">
        <v>0.6</v>
      </c>
      <c r="AF31" s="216"/>
    </row>
    <row r="32" spans="1:32" s="25" customFormat="1" ht="17.25" customHeight="1">
      <c r="A32" s="17" t="s">
        <v>15</v>
      </c>
      <c r="B32" s="207">
        <v>7</v>
      </c>
      <c r="C32" s="207">
        <v>0</v>
      </c>
      <c r="D32" s="208">
        <v>0</v>
      </c>
      <c r="E32" s="207">
        <v>1</v>
      </c>
      <c r="F32" s="207">
        <v>0</v>
      </c>
      <c r="G32" s="208">
        <v>0</v>
      </c>
      <c r="H32" s="207">
        <v>0</v>
      </c>
      <c r="I32" s="207">
        <v>0</v>
      </c>
      <c r="J32" s="208"/>
      <c r="K32" s="207">
        <v>4</v>
      </c>
      <c r="L32" s="207">
        <v>0</v>
      </c>
      <c r="M32" s="208">
        <v>0</v>
      </c>
      <c r="N32" s="207">
        <v>0</v>
      </c>
      <c r="O32" s="207">
        <v>0</v>
      </c>
      <c r="P32" s="208"/>
      <c r="Q32" s="207">
        <v>1</v>
      </c>
      <c r="R32" s="207">
        <v>0</v>
      </c>
      <c r="S32" s="208">
        <v>0</v>
      </c>
      <c r="T32" s="207">
        <v>1</v>
      </c>
      <c r="U32" s="207">
        <v>0</v>
      </c>
      <c r="V32" s="208">
        <v>0</v>
      </c>
      <c r="W32" s="207">
        <v>0</v>
      </c>
      <c r="X32" s="207">
        <v>0</v>
      </c>
      <c r="Y32" s="208"/>
      <c r="Z32" s="207">
        <v>0</v>
      </c>
      <c r="AA32" s="207">
        <v>0</v>
      </c>
      <c r="AB32" s="208"/>
      <c r="AC32" s="207">
        <v>0</v>
      </c>
      <c r="AD32" s="207">
        <v>0</v>
      </c>
      <c r="AE32" s="208"/>
      <c r="AF32" s="216"/>
    </row>
    <row r="33" spans="1:32" s="25" customFormat="1" ht="17.25" customHeight="1">
      <c r="A33" s="18" t="s">
        <v>16</v>
      </c>
      <c r="B33" s="210">
        <v>209</v>
      </c>
      <c r="C33" s="210">
        <v>74</v>
      </c>
      <c r="D33" s="211">
        <v>0.35406698564593303</v>
      </c>
      <c r="E33" s="210">
        <v>6</v>
      </c>
      <c r="F33" s="210">
        <v>1</v>
      </c>
      <c r="G33" s="211">
        <v>0.16666666666666666</v>
      </c>
      <c r="H33" s="210">
        <v>34</v>
      </c>
      <c r="I33" s="210">
        <v>13</v>
      </c>
      <c r="J33" s="211">
        <v>0.38235294117647056</v>
      </c>
      <c r="K33" s="210">
        <v>106</v>
      </c>
      <c r="L33" s="210">
        <v>37</v>
      </c>
      <c r="M33" s="211">
        <v>0.3490566037735849</v>
      </c>
      <c r="N33" s="210">
        <v>33</v>
      </c>
      <c r="O33" s="210">
        <v>13</v>
      </c>
      <c r="P33" s="211">
        <v>0.3939393939393939</v>
      </c>
      <c r="Q33" s="210">
        <v>20</v>
      </c>
      <c r="R33" s="210">
        <v>6</v>
      </c>
      <c r="S33" s="211">
        <v>0.3</v>
      </c>
      <c r="T33" s="210">
        <v>3</v>
      </c>
      <c r="U33" s="210">
        <v>1</v>
      </c>
      <c r="V33" s="211">
        <v>0.3333333333333333</v>
      </c>
      <c r="W33" s="210">
        <v>0</v>
      </c>
      <c r="X33" s="210">
        <v>0</v>
      </c>
      <c r="Y33" s="211"/>
      <c r="Z33" s="210">
        <v>2</v>
      </c>
      <c r="AA33" s="210">
        <v>0</v>
      </c>
      <c r="AB33" s="211">
        <v>0</v>
      </c>
      <c r="AC33" s="210">
        <v>5</v>
      </c>
      <c r="AD33" s="210">
        <v>3</v>
      </c>
      <c r="AE33" s="211">
        <v>0.6</v>
      </c>
      <c r="AF33" s="216"/>
    </row>
    <row r="34" spans="1:32" s="25" customFormat="1" ht="17.25" customHeight="1">
      <c r="A34" s="19" t="s">
        <v>17</v>
      </c>
      <c r="B34" s="217">
        <v>243508</v>
      </c>
      <c r="C34" s="217">
        <v>170030</v>
      </c>
      <c r="D34" s="218">
        <v>0.6982522134796393</v>
      </c>
      <c r="E34" s="217">
        <v>11842</v>
      </c>
      <c r="F34" s="217">
        <v>8381</v>
      </c>
      <c r="G34" s="218">
        <v>0.7077351798682655</v>
      </c>
      <c r="H34" s="217">
        <v>67702</v>
      </c>
      <c r="I34" s="217">
        <v>45560</v>
      </c>
      <c r="J34" s="218">
        <v>0.6729491004697055</v>
      </c>
      <c r="K34" s="217">
        <v>66515</v>
      </c>
      <c r="L34" s="217">
        <v>41157</v>
      </c>
      <c r="M34" s="218">
        <v>0.6187626851086221</v>
      </c>
      <c r="N34" s="217">
        <v>39652</v>
      </c>
      <c r="O34" s="217">
        <v>32128</v>
      </c>
      <c r="P34" s="218">
        <v>0.8102491677595077</v>
      </c>
      <c r="Q34" s="217">
        <v>22055</v>
      </c>
      <c r="R34" s="217">
        <v>14788</v>
      </c>
      <c r="S34" s="218">
        <v>0.6705055542960779</v>
      </c>
      <c r="T34" s="217">
        <v>12371</v>
      </c>
      <c r="U34" s="217">
        <v>9296</v>
      </c>
      <c r="V34" s="218">
        <v>0.7514348072104114</v>
      </c>
      <c r="W34" s="217">
        <v>12034</v>
      </c>
      <c r="X34" s="217">
        <v>9873</v>
      </c>
      <c r="Y34" s="218">
        <v>0.8204254611932857</v>
      </c>
      <c r="Z34" s="217">
        <v>2700</v>
      </c>
      <c r="AA34" s="217">
        <v>1803</v>
      </c>
      <c r="AB34" s="218">
        <v>0.6677777777777778</v>
      </c>
      <c r="AC34" s="217">
        <v>8637</v>
      </c>
      <c r="AD34" s="217">
        <v>7044</v>
      </c>
      <c r="AE34" s="218">
        <v>0.8155609586662036</v>
      </c>
      <c r="AF34" s="216"/>
    </row>
    <row r="35" spans="1:32" s="25" customFormat="1" ht="17.25" customHeight="1">
      <c r="A35" s="20" t="s">
        <v>18</v>
      </c>
      <c r="B35" s="207">
        <v>23031</v>
      </c>
      <c r="C35" s="207">
        <v>5814</v>
      </c>
      <c r="D35" s="208">
        <v>0.252442360296991</v>
      </c>
      <c r="E35" s="207">
        <v>853</v>
      </c>
      <c r="F35" s="207">
        <v>306</v>
      </c>
      <c r="G35" s="208">
        <v>0.35873388042203985</v>
      </c>
      <c r="H35" s="207">
        <v>6015</v>
      </c>
      <c r="I35" s="207">
        <v>1279</v>
      </c>
      <c r="J35" s="208">
        <v>0.21263507896924355</v>
      </c>
      <c r="K35" s="207">
        <v>8001</v>
      </c>
      <c r="L35" s="207">
        <v>2528</v>
      </c>
      <c r="M35" s="208">
        <v>0.3159605049368829</v>
      </c>
      <c r="N35" s="207">
        <v>1177</v>
      </c>
      <c r="O35" s="207">
        <v>257</v>
      </c>
      <c r="P35" s="208">
        <v>0.2183517417162277</v>
      </c>
      <c r="Q35" s="207">
        <v>2846</v>
      </c>
      <c r="R35" s="207">
        <v>668</v>
      </c>
      <c r="S35" s="208">
        <v>0.23471539002108222</v>
      </c>
      <c r="T35" s="207">
        <v>1872</v>
      </c>
      <c r="U35" s="207">
        <v>354</v>
      </c>
      <c r="V35" s="208">
        <v>0.1891025641025641</v>
      </c>
      <c r="W35" s="207">
        <v>709</v>
      </c>
      <c r="X35" s="207">
        <v>127</v>
      </c>
      <c r="Y35" s="208">
        <v>0.17912552891396333</v>
      </c>
      <c r="Z35" s="207">
        <v>917</v>
      </c>
      <c r="AA35" s="207">
        <v>115</v>
      </c>
      <c r="AB35" s="208">
        <v>0.12540894220283533</v>
      </c>
      <c r="AC35" s="207">
        <v>641</v>
      </c>
      <c r="AD35" s="207">
        <v>180</v>
      </c>
      <c r="AE35" s="208">
        <v>0.28081123244929795</v>
      </c>
      <c r="AF35" s="216"/>
    </row>
    <row r="36" spans="1:31" s="25" customFormat="1" ht="22.5" customHeight="1">
      <c r="A36" s="21" t="s">
        <v>19</v>
      </c>
      <c r="B36" s="219">
        <v>266539</v>
      </c>
      <c r="C36" s="219">
        <v>175844</v>
      </c>
      <c r="D36" s="220">
        <v>0.6597308461425908</v>
      </c>
      <c r="E36" s="219">
        <v>12695</v>
      </c>
      <c r="F36" s="219">
        <v>8687</v>
      </c>
      <c r="G36" s="220">
        <v>0.6842851516345018</v>
      </c>
      <c r="H36" s="219">
        <v>73717</v>
      </c>
      <c r="I36" s="219">
        <v>46839</v>
      </c>
      <c r="J36" s="220">
        <v>0.6353893945765563</v>
      </c>
      <c r="K36" s="219">
        <v>74516</v>
      </c>
      <c r="L36" s="219">
        <v>43685</v>
      </c>
      <c r="M36" s="220">
        <v>0.5862499329003167</v>
      </c>
      <c r="N36" s="219">
        <v>40829</v>
      </c>
      <c r="O36" s="219">
        <v>32385</v>
      </c>
      <c r="P36" s="220">
        <v>0.7931862156800313</v>
      </c>
      <c r="Q36" s="219">
        <v>24901</v>
      </c>
      <c r="R36" s="219">
        <v>15456</v>
      </c>
      <c r="S36" s="220">
        <v>0.6206979639371912</v>
      </c>
      <c r="T36" s="219">
        <v>14243</v>
      </c>
      <c r="U36" s="219">
        <v>9650</v>
      </c>
      <c r="V36" s="220">
        <v>0.6775258021484238</v>
      </c>
      <c r="W36" s="219">
        <v>12743</v>
      </c>
      <c r="X36" s="219">
        <v>10000</v>
      </c>
      <c r="Y36" s="220">
        <v>0.784744565643883</v>
      </c>
      <c r="Z36" s="219">
        <v>3617</v>
      </c>
      <c r="AA36" s="219">
        <v>1918</v>
      </c>
      <c r="AB36" s="220">
        <v>0.530273707492397</v>
      </c>
      <c r="AC36" s="219">
        <v>9278</v>
      </c>
      <c r="AD36" s="219">
        <v>7224</v>
      </c>
      <c r="AE36" s="220">
        <v>0.7786160810519509</v>
      </c>
    </row>
    <row r="37" ht="12">
      <c r="B37" s="45" t="s">
        <v>82</v>
      </c>
    </row>
  </sheetData>
  <mergeCells count="29">
    <mergeCell ref="W20:Y20"/>
    <mergeCell ref="Z20:AB20"/>
    <mergeCell ref="AC20:AE20"/>
    <mergeCell ref="B19:H19"/>
    <mergeCell ref="K20:M20"/>
    <mergeCell ref="N20:P20"/>
    <mergeCell ref="Q20:S20"/>
    <mergeCell ref="T20:V20"/>
    <mergeCell ref="A20:A21"/>
    <mergeCell ref="B20:D20"/>
    <mergeCell ref="E20:G20"/>
    <mergeCell ref="H20:J20"/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U1:AW1"/>
    <mergeCell ref="AI1:AK1"/>
    <mergeCell ref="AL1:AN1"/>
    <mergeCell ref="AO1:AQ1"/>
    <mergeCell ref="AR1:AT1"/>
  </mergeCells>
  <printOptions/>
  <pageMargins left="0.75" right="0.75" top="1" bottom="1" header="0" footer="0"/>
  <pageSetup horizontalDpi="600" verticalDpi="600" orientation="landscape" scale="93" r:id="rId1"/>
  <rowBreaks count="1" manualBreakCount="1">
    <brk id="18" max="255" man="1"/>
  </rowBreaks>
  <colBreaks count="2" manualBreakCount="2">
    <brk id="19" max="65535" man="1"/>
    <brk id="3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26">
      <selection activeCell="Q22" sqref="Q22"/>
    </sheetView>
  </sheetViews>
  <sheetFormatPr defaultColWidth="11.421875" defaultRowHeight="12.75"/>
  <cols>
    <col min="1" max="1" width="12.57421875" style="25" customWidth="1"/>
    <col min="2" max="17" width="6.28125" style="25" customWidth="1"/>
    <col min="18" max="16384" width="15.7109375" style="25" customWidth="1"/>
  </cols>
  <sheetData>
    <row r="1" spans="1:4" ht="24" customHeight="1">
      <c r="A1" s="268" t="s">
        <v>87</v>
      </c>
      <c r="B1" s="268"/>
      <c r="C1" s="268"/>
      <c r="D1" s="268"/>
    </row>
    <row r="2" spans="1:17" ht="37.5" customHeight="1">
      <c r="A2" s="49" t="s">
        <v>1</v>
      </c>
      <c r="B2" s="266" t="s">
        <v>84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29.25" customHeight="1">
      <c r="A3" s="49" t="s">
        <v>86</v>
      </c>
      <c r="B3" s="49" t="s">
        <v>37</v>
      </c>
      <c r="C3" s="49">
        <v>15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 t="s">
        <v>85</v>
      </c>
      <c r="J3" s="49">
        <v>6</v>
      </c>
      <c r="K3" s="49">
        <v>7</v>
      </c>
      <c r="L3" s="49">
        <v>8</v>
      </c>
      <c r="M3" s="49">
        <v>9</v>
      </c>
      <c r="N3" s="49">
        <v>14</v>
      </c>
      <c r="O3" s="49">
        <v>10</v>
      </c>
      <c r="P3" s="49">
        <v>11</v>
      </c>
      <c r="Q3" s="49">
        <v>12</v>
      </c>
    </row>
    <row r="4" spans="1:17" ht="24" customHeight="1">
      <c r="A4" s="17" t="s">
        <v>5</v>
      </c>
      <c r="B4" s="89">
        <v>25.101914644959734</v>
      </c>
      <c r="C4" s="89">
        <v>24.488882952776148</v>
      </c>
      <c r="D4" s="90">
        <v>21.932871267396465</v>
      </c>
      <c r="E4" s="90">
        <v>20.747622115957356</v>
      </c>
      <c r="F4" s="90">
        <v>24.44628172025032</v>
      </c>
      <c r="G4" s="90">
        <v>25.908671954747334</v>
      </c>
      <c r="H4" s="90">
        <v>24.993505163083253</v>
      </c>
      <c r="I4" s="90">
        <v>22.782346306771586</v>
      </c>
      <c r="J4" s="90">
        <v>25.680108443777886</v>
      </c>
      <c r="K4" s="90">
        <v>23.804238780674506</v>
      </c>
      <c r="L4" s="90">
        <v>24.18162082459447</v>
      </c>
      <c r="M4" s="90">
        <v>27.163281436886166</v>
      </c>
      <c r="N4" s="90">
        <v>27.73196315483635</v>
      </c>
      <c r="O4" s="90">
        <v>23.27782212689557</v>
      </c>
      <c r="P4" s="90">
        <v>28.800698734304046</v>
      </c>
      <c r="Q4" s="90">
        <v>22.401646404510156</v>
      </c>
    </row>
    <row r="5" spans="1:17" ht="24" customHeight="1">
      <c r="A5" s="17" t="s">
        <v>6</v>
      </c>
      <c r="B5" s="89">
        <v>73.44670127256101</v>
      </c>
      <c r="C5" s="89">
        <v>72.47288156425186</v>
      </c>
      <c r="D5" s="89">
        <v>74.44948465824265</v>
      </c>
      <c r="E5" s="89">
        <v>67.34176640921663</v>
      </c>
      <c r="F5" s="89">
        <v>63.28140389433116</v>
      </c>
      <c r="G5" s="89">
        <v>63.69747564815961</v>
      </c>
      <c r="H5" s="89">
        <v>73.85186805970753</v>
      </c>
      <c r="I5" s="89">
        <v>71.12990087664927</v>
      </c>
      <c r="J5" s="89">
        <v>87.33466469407534</v>
      </c>
      <c r="K5" s="89">
        <v>76.3833702850656</v>
      </c>
      <c r="L5" s="89">
        <v>78.62230057069019</v>
      </c>
      <c r="M5" s="89">
        <v>77.02437361289529</v>
      </c>
      <c r="N5" s="89">
        <v>86.5062986567734</v>
      </c>
      <c r="O5" s="89">
        <v>58.01379825102775</v>
      </c>
      <c r="P5" s="89">
        <v>77.67620955931686</v>
      </c>
      <c r="Q5" s="89">
        <v>61.73187713443065</v>
      </c>
    </row>
    <row r="6" spans="1:17" ht="24" customHeight="1">
      <c r="A6" s="17" t="s">
        <v>7</v>
      </c>
      <c r="B6" s="89">
        <v>146.4537692254172</v>
      </c>
      <c r="C6" s="89">
        <v>140.54036499176735</v>
      </c>
      <c r="D6" s="89">
        <v>172.49282475745989</v>
      </c>
      <c r="E6" s="89">
        <v>138.7486858939361</v>
      </c>
      <c r="F6" s="89">
        <v>131.9417343705233</v>
      </c>
      <c r="G6" s="89">
        <v>111.55066161990291</v>
      </c>
      <c r="H6" s="89">
        <v>144.27165665861907</v>
      </c>
      <c r="I6" s="89">
        <v>132.11879388910674</v>
      </c>
      <c r="J6" s="89">
        <v>156.3335458233239</v>
      </c>
      <c r="K6" s="89">
        <v>146.48132923877722</v>
      </c>
      <c r="L6" s="89">
        <v>157.22022281791877</v>
      </c>
      <c r="M6" s="89">
        <v>164.53581651487028</v>
      </c>
      <c r="N6" s="89">
        <v>162.96467995412857</v>
      </c>
      <c r="O6" s="89">
        <v>126.73598224294267</v>
      </c>
      <c r="P6" s="89">
        <v>157.24222612700257</v>
      </c>
      <c r="Q6" s="89">
        <v>146.2224563882806</v>
      </c>
    </row>
    <row r="7" spans="1:17" ht="24" customHeight="1">
      <c r="A7" s="17" t="s">
        <v>8</v>
      </c>
      <c r="B7" s="89">
        <v>259.6902658505624</v>
      </c>
      <c r="C7" s="89">
        <v>247.51785605880897</v>
      </c>
      <c r="D7" s="89">
        <v>388.8679160466551</v>
      </c>
      <c r="E7" s="89">
        <v>323.8617642852686</v>
      </c>
      <c r="F7" s="89">
        <v>222.1778833843069</v>
      </c>
      <c r="G7" s="89">
        <v>188.97926520937574</v>
      </c>
      <c r="H7" s="89">
        <v>239.35549560355113</v>
      </c>
      <c r="I7" s="89">
        <v>239.64690519162045</v>
      </c>
      <c r="J7" s="89">
        <v>264.4733844558211</v>
      </c>
      <c r="K7" s="89">
        <v>239.45092704835477</v>
      </c>
      <c r="L7" s="89">
        <v>301.7614239733899</v>
      </c>
      <c r="M7" s="89">
        <v>347.272376043143</v>
      </c>
      <c r="N7" s="89">
        <v>271.0872602429752</v>
      </c>
      <c r="O7" s="89">
        <v>264.1416902569292</v>
      </c>
      <c r="P7" s="89">
        <v>374.32130439177485</v>
      </c>
      <c r="Q7" s="89">
        <v>287.746035956349</v>
      </c>
    </row>
    <row r="8" spans="1:17" ht="24" customHeight="1">
      <c r="A8" s="17" t="s">
        <v>9</v>
      </c>
      <c r="B8" s="89">
        <v>335.82286933504304</v>
      </c>
      <c r="C8" s="89">
        <v>322.3343275009961</v>
      </c>
      <c r="D8" s="89">
        <v>489.07790557036134</v>
      </c>
      <c r="E8" s="89">
        <v>620.8455191434982</v>
      </c>
      <c r="F8" s="89">
        <v>285.3143332360514</v>
      </c>
      <c r="G8" s="89">
        <v>265.99667186286473</v>
      </c>
      <c r="H8" s="89">
        <v>312.3755779347647</v>
      </c>
      <c r="I8" s="89">
        <v>291.6398426078913</v>
      </c>
      <c r="J8" s="89">
        <v>283.8894529306854</v>
      </c>
      <c r="K8" s="89">
        <v>316.6374616675848</v>
      </c>
      <c r="L8" s="89">
        <v>442.37221924514876</v>
      </c>
      <c r="M8" s="89">
        <v>541.2634510339725</v>
      </c>
      <c r="N8" s="89">
        <v>355.60690250663816</v>
      </c>
      <c r="O8" s="89">
        <v>498.7597101757856</v>
      </c>
      <c r="P8" s="89">
        <v>527.7952593473999</v>
      </c>
      <c r="Q8" s="89">
        <v>380.66961296980884</v>
      </c>
    </row>
    <row r="9" spans="1:17" ht="24" customHeight="1">
      <c r="A9" s="18" t="s">
        <v>10</v>
      </c>
      <c r="B9" s="95">
        <v>105.64497453269246</v>
      </c>
      <c r="C9" s="95">
        <v>164.6221938352482</v>
      </c>
      <c r="D9" s="95">
        <v>93.91434146306554</v>
      </c>
      <c r="E9" s="95">
        <v>61.45821952101287</v>
      </c>
      <c r="F9" s="95">
        <v>105.15025901062913</v>
      </c>
      <c r="G9" s="95">
        <v>87.62012736713758</v>
      </c>
      <c r="H9" s="95">
        <v>155.271743553552</v>
      </c>
      <c r="I9" s="95">
        <v>164.00349662115298</v>
      </c>
      <c r="J9" s="95">
        <v>155.84055144771347</v>
      </c>
      <c r="K9" s="95">
        <v>131.35808530678526</v>
      </c>
      <c r="L9" s="95">
        <v>91.56083870130992</v>
      </c>
      <c r="M9" s="95">
        <v>77.19692039242955</v>
      </c>
      <c r="N9" s="95">
        <v>94.82261453553267</v>
      </c>
      <c r="O9" s="95">
        <v>66.23768234798004</v>
      </c>
      <c r="P9" s="95">
        <v>137.16384718669485</v>
      </c>
      <c r="Q9" s="95">
        <v>169.75400475495044</v>
      </c>
    </row>
    <row r="10" spans="1:17" ht="24" customHeight="1">
      <c r="A10" s="17" t="s">
        <v>11</v>
      </c>
      <c r="B10" s="89">
        <v>449.1922955994726</v>
      </c>
      <c r="C10" s="89">
        <v>280.9766911752916</v>
      </c>
      <c r="D10" s="89">
        <v>2199.809300843597</v>
      </c>
      <c r="E10" s="89">
        <v>770.8598144531251</v>
      </c>
      <c r="F10" s="89">
        <v>386.41182849217256</v>
      </c>
      <c r="G10" s="89">
        <v>359.1860015120203</v>
      </c>
      <c r="H10" s="89">
        <v>389.7509374022585</v>
      </c>
      <c r="I10" s="89">
        <v>356.05932538686676</v>
      </c>
      <c r="J10" s="89">
        <v>325.47392755354014</v>
      </c>
      <c r="K10" s="89">
        <v>417.0285324492638</v>
      </c>
      <c r="L10" s="89">
        <v>618.1921626568159</v>
      </c>
      <c r="M10" s="89">
        <v>802.4372984236329</v>
      </c>
      <c r="N10" s="89">
        <v>685.578740928227</v>
      </c>
      <c r="O10" s="89">
        <v>846.0285847925755</v>
      </c>
      <c r="P10" s="89">
        <v>954.3546403019037</v>
      </c>
      <c r="Q10" s="89">
        <v>850.2667799568646</v>
      </c>
    </row>
    <row r="11" spans="1:17" ht="24" customHeight="1">
      <c r="A11" s="17" t="s">
        <v>12</v>
      </c>
      <c r="B11" s="89">
        <v>488.6437166898222</v>
      </c>
      <c r="C11" s="89">
        <v>191.27877702560872</v>
      </c>
      <c r="D11" s="89">
        <v>4287.028726805271</v>
      </c>
      <c r="E11" s="89"/>
      <c r="F11" s="89">
        <v>322.6727025782193</v>
      </c>
      <c r="G11" s="89">
        <v>371.4276219855088</v>
      </c>
      <c r="H11" s="89">
        <v>411.3194259239596</v>
      </c>
      <c r="I11" s="89">
        <v>437.8548803826451</v>
      </c>
      <c r="J11" s="89">
        <v>328.4597696405743</v>
      </c>
      <c r="K11" s="89">
        <v>412.1289322731819</v>
      </c>
      <c r="L11" s="89">
        <v>764.3744636104343</v>
      </c>
      <c r="M11" s="89">
        <v>1004.2327584904336</v>
      </c>
      <c r="N11" s="89">
        <v>868.4397610317353</v>
      </c>
      <c r="O11" s="89">
        <v>820.393341032426</v>
      </c>
      <c r="P11" s="89">
        <v>1204.283891105201</v>
      </c>
      <c r="Q11" s="89">
        <v>1295.8833853303645</v>
      </c>
    </row>
    <row r="12" spans="1:17" ht="24" customHeight="1">
      <c r="A12" s="18" t="s">
        <v>13</v>
      </c>
      <c r="B12" s="95">
        <v>466.24800920011324</v>
      </c>
      <c r="C12" s="95">
        <v>261.5334592277633</v>
      </c>
      <c r="D12" s="95">
        <v>2527.9734818317493</v>
      </c>
      <c r="E12" s="95">
        <v>770.8598144531251</v>
      </c>
      <c r="F12" s="95">
        <v>353.8390506495812</v>
      </c>
      <c r="G12" s="95">
        <v>364.9732551503589</v>
      </c>
      <c r="H12" s="95">
        <v>398.4370134407362</v>
      </c>
      <c r="I12" s="95">
        <v>388.22935061199973</v>
      </c>
      <c r="J12" s="95">
        <v>326.87023831510294</v>
      </c>
      <c r="K12" s="95">
        <v>414.96013856107425</v>
      </c>
      <c r="L12" s="95">
        <v>673.2622358626719</v>
      </c>
      <c r="M12" s="95">
        <v>896.5271506008479</v>
      </c>
      <c r="N12" s="95">
        <v>777.7431183981142</v>
      </c>
      <c r="O12" s="95">
        <v>834.2802581203487</v>
      </c>
      <c r="P12" s="95">
        <v>1015.0700206076873</v>
      </c>
      <c r="Q12" s="95">
        <v>954.6211657237131</v>
      </c>
    </row>
    <row r="13" spans="1:17" ht="24" customHeight="1">
      <c r="A13" s="17" t="s">
        <v>14</v>
      </c>
      <c r="B13" s="91">
        <v>508.39348284263184</v>
      </c>
      <c r="C13" s="91">
        <v>265.8233878968254</v>
      </c>
      <c r="D13" s="91">
        <v>3500</v>
      </c>
      <c r="E13" s="91">
        <v>2196.458333333333</v>
      </c>
      <c r="F13" s="91">
        <v>238.25078900475185</v>
      </c>
      <c r="G13" s="91">
        <v>372.7673567862792</v>
      </c>
      <c r="H13" s="91">
        <v>452.80140606424027</v>
      </c>
      <c r="I13" s="91">
        <v>411.7634292213562</v>
      </c>
      <c r="J13" s="91">
        <v>364.7084435834802</v>
      </c>
      <c r="K13" s="91">
        <v>450.1694697507074</v>
      </c>
      <c r="L13" s="91">
        <v>1922.0978333482626</v>
      </c>
      <c r="M13" s="91">
        <v>952.4350158350388</v>
      </c>
      <c r="N13" s="91">
        <v>863.3026795060906</v>
      </c>
      <c r="O13" s="91">
        <v>667.3664526213115</v>
      </c>
      <c r="P13" s="91">
        <v>1813.6076850094878</v>
      </c>
      <c r="Q13" s="91">
        <v>1403.326537474975</v>
      </c>
    </row>
    <row r="14" spans="1:17" ht="24" customHeight="1">
      <c r="A14" s="17" t="s">
        <v>15</v>
      </c>
      <c r="B14" s="91">
        <v>1829.2157541113975</v>
      </c>
      <c r="C14" s="91">
        <v>6354.562978316327</v>
      </c>
      <c r="D14" s="91"/>
      <c r="E14" s="91"/>
      <c r="F14" s="91">
        <v>220.3851962963986</v>
      </c>
      <c r="G14" s="91">
        <v>453.26782932011326</v>
      </c>
      <c r="H14" s="91">
        <v>2554.722544993884</v>
      </c>
      <c r="I14" s="91">
        <v>2017.2957495348628</v>
      </c>
      <c r="J14" s="91">
        <v>1251.4842276924965</v>
      </c>
      <c r="K14" s="91">
        <v>1577.437982220731</v>
      </c>
      <c r="L14" s="91">
        <v>14501.535242101649</v>
      </c>
      <c r="M14" s="91">
        <v>11816.764697356215</v>
      </c>
      <c r="N14" s="91">
        <v>7219.385911458333</v>
      </c>
      <c r="O14" s="91">
        <v>1302.4145846594527</v>
      </c>
      <c r="P14" s="91">
        <v>18586.575</v>
      </c>
      <c r="Q14" s="91"/>
    </row>
    <row r="15" spans="1:17" ht="24" customHeight="1">
      <c r="A15" s="18" t="s">
        <v>16</v>
      </c>
      <c r="B15" s="95">
        <v>814.7955947600393</v>
      </c>
      <c r="C15" s="95">
        <v>2051.003581946522</v>
      </c>
      <c r="D15" s="95">
        <v>3500</v>
      </c>
      <c r="E15" s="95">
        <v>2196.458333333333</v>
      </c>
      <c r="F15" s="95">
        <v>230.50913194278226</v>
      </c>
      <c r="G15" s="95">
        <v>385.3983899252695</v>
      </c>
      <c r="H15" s="95">
        <v>904.1268468183545</v>
      </c>
      <c r="I15" s="95">
        <v>884.9689833825122</v>
      </c>
      <c r="J15" s="95">
        <v>596.67218956559</v>
      </c>
      <c r="K15" s="95">
        <v>661.3074372588843</v>
      </c>
      <c r="L15" s="95">
        <v>3744.1817951256658</v>
      </c>
      <c r="M15" s="95">
        <v>1563.854874706343</v>
      </c>
      <c r="N15" s="95">
        <v>1395.3780110960936</v>
      </c>
      <c r="O15" s="95">
        <v>742.395452804204</v>
      </c>
      <c r="P15" s="95">
        <v>2996.885802469136</v>
      </c>
      <c r="Q15" s="95">
        <v>1403.326537474975</v>
      </c>
    </row>
    <row r="16" spans="1:17" ht="24" customHeight="1">
      <c r="A16" s="19" t="s">
        <v>17</v>
      </c>
      <c r="B16" s="94">
        <v>298.1305135446028</v>
      </c>
      <c r="C16" s="94">
        <v>264.41793554868445</v>
      </c>
      <c r="D16" s="94">
        <v>179.30875956271348</v>
      </c>
      <c r="E16" s="94">
        <v>81.74456408755593</v>
      </c>
      <c r="F16" s="94">
        <v>216.3844945670884</v>
      </c>
      <c r="G16" s="94">
        <v>208.81818043197111</v>
      </c>
      <c r="H16" s="94">
        <v>389.11846053176396</v>
      </c>
      <c r="I16" s="94">
        <v>446.2371517683488</v>
      </c>
      <c r="J16" s="94">
        <v>330.11807145388883</v>
      </c>
      <c r="K16" s="94">
        <v>298.7287312777826</v>
      </c>
      <c r="L16" s="94">
        <v>294.0101256928051</v>
      </c>
      <c r="M16" s="94">
        <v>221.35759253810156</v>
      </c>
      <c r="N16" s="94">
        <v>369.75285432403535</v>
      </c>
      <c r="O16" s="94">
        <v>200.15519096743955</v>
      </c>
      <c r="P16" s="94">
        <v>278.94613323604113</v>
      </c>
      <c r="Q16" s="94">
        <v>554.756337845126</v>
      </c>
    </row>
    <row r="17" ht="24" customHeight="1"/>
    <row r="18" spans="1:4" ht="24" customHeight="1">
      <c r="A18" s="268" t="s">
        <v>87</v>
      </c>
      <c r="B18" s="268"/>
      <c r="C18" s="268"/>
      <c r="D18" s="268"/>
    </row>
    <row r="19" spans="1:11" ht="24" customHeight="1">
      <c r="A19" s="49" t="s">
        <v>1</v>
      </c>
      <c r="B19" s="252" t="s">
        <v>84</v>
      </c>
      <c r="C19" s="252"/>
      <c r="D19" s="252"/>
      <c r="E19" s="252"/>
      <c r="F19" s="252"/>
      <c r="G19" s="252"/>
      <c r="H19" s="252"/>
      <c r="I19" s="252"/>
      <c r="J19" s="252"/>
      <c r="K19" s="252"/>
    </row>
    <row r="20" spans="1:11" ht="38.25" customHeight="1">
      <c r="A20" s="49" t="s">
        <v>86</v>
      </c>
      <c r="B20" s="92" t="s">
        <v>37</v>
      </c>
      <c r="C20" s="86" t="s">
        <v>76</v>
      </c>
      <c r="D20" s="86" t="s">
        <v>77</v>
      </c>
      <c r="E20" s="86" t="s">
        <v>33</v>
      </c>
      <c r="F20" s="86" t="s">
        <v>34</v>
      </c>
      <c r="G20" s="86" t="s">
        <v>25</v>
      </c>
      <c r="H20" s="86" t="s">
        <v>26</v>
      </c>
      <c r="I20" s="86" t="s">
        <v>35</v>
      </c>
      <c r="J20" s="86" t="s">
        <v>36</v>
      </c>
      <c r="K20" s="86" t="s">
        <v>29</v>
      </c>
    </row>
    <row r="21" spans="1:11" ht="24" customHeight="1">
      <c r="A21" s="17" t="s">
        <v>5</v>
      </c>
      <c r="B21" s="89">
        <v>25.101914644959734</v>
      </c>
      <c r="C21" s="89">
        <v>25.487987119560458</v>
      </c>
      <c r="D21" s="89">
        <v>25.651431889488375</v>
      </c>
      <c r="E21" s="89">
        <v>24.76174932019758</v>
      </c>
      <c r="F21" s="89">
        <v>26.689813226146452</v>
      </c>
      <c r="G21" s="89">
        <v>24.638600600061988</v>
      </c>
      <c r="H21" s="89">
        <v>22.44925450965309</v>
      </c>
      <c r="I21" s="89">
        <v>23.253797117757436</v>
      </c>
      <c r="J21" s="89">
        <v>25.521660885382083</v>
      </c>
      <c r="K21" s="89">
        <v>23.674727219326872</v>
      </c>
    </row>
    <row r="22" spans="1:11" ht="24" customHeight="1">
      <c r="A22" s="17" t="s">
        <v>6</v>
      </c>
      <c r="B22" s="89">
        <v>73.44670127256101</v>
      </c>
      <c r="C22" s="89">
        <v>65.17532112342371</v>
      </c>
      <c r="D22" s="89">
        <v>77.70258863545014</v>
      </c>
      <c r="E22" s="89">
        <v>78.19708266168617</v>
      </c>
      <c r="F22" s="89">
        <v>76.95478991088272</v>
      </c>
      <c r="G22" s="89">
        <v>74.61638756647112</v>
      </c>
      <c r="H22" s="89">
        <v>71.8883697871482</v>
      </c>
      <c r="I22" s="89">
        <v>48.27325655124271</v>
      </c>
      <c r="J22" s="89">
        <v>74.54569426525072</v>
      </c>
      <c r="K22" s="89">
        <v>70.49520412356698</v>
      </c>
    </row>
    <row r="23" spans="1:11" ht="24" customHeight="1">
      <c r="A23" s="17" t="s">
        <v>7</v>
      </c>
      <c r="B23" s="89">
        <v>146.4537692254172</v>
      </c>
      <c r="C23" s="89">
        <v>118.18915311768407</v>
      </c>
      <c r="D23" s="89">
        <v>156.54827987492257</v>
      </c>
      <c r="E23" s="89">
        <v>147.04357695708066</v>
      </c>
      <c r="F23" s="89">
        <v>160.37403190056452</v>
      </c>
      <c r="G23" s="89">
        <v>143.63379780389315</v>
      </c>
      <c r="H23" s="89">
        <v>143.26881895153775</v>
      </c>
      <c r="I23" s="89">
        <v>95.91243996555377</v>
      </c>
      <c r="J23" s="89">
        <v>154.90264358970913</v>
      </c>
      <c r="K23" s="89">
        <v>137.04464315861125</v>
      </c>
    </row>
    <row r="24" spans="1:11" ht="24" customHeight="1">
      <c r="A24" s="17" t="s">
        <v>8</v>
      </c>
      <c r="B24" s="89">
        <v>259.6902658505624</v>
      </c>
      <c r="C24" s="89">
        <v>209.44690757235614</v>
      </c>
      <c r="D24" s="89">
        <v>295.4656234528778</v>
      </c>
      <c r="E24" s="89">
        <v>246.11047687134</v>
      </c>
      <c r="F24" s="89">
        <v>297.0906445255395</v>
      </c>
      <c r="G24" s="89">
        <v>243.10753494004027</v>
      </c>
      <c r="H24" s="89">
        <v>307.07198404154155</v>
      </c>
      <c r="I24" s="89">
        <v>233.6717957294461</v>
      </c>
      <c r="J24" s="89">
        <v>336.94317228789646</v>
      </c>
      <c r="K24" s="89">
        <v>241.69199314046716</v>
      </c>
    </row>
    <row r="25" spans="1:11" ht="24" customHeight="1">
      <c r="A25" s="17" t="s">
        <v>9</v>
      </c>
      <c r="B25" s="89">
        <v>335.82286933504304</v>
      </c>
      <c r="C25" s="89">
        <v>274.6269866373223</v>
      </c>
      <c r="D25" s="89">
        <v>382.89131492593106</v>
      </c>
      <c r="E25" s="89">
        <v>311.082985180678</v>
      </c>
      <c r="F25" s="89">
        <v>490.25414871711155</v>
      </c>
      <c r="G25" s="89">
        <v>300.70336372597137</v>
      </c>
      <c r="H25" s="89">
        <v>369.6997660908477</v>
      </c>
      <c r="I25" s="89">
        <v>466.68740422310776</v>
      </c>
      <c r="J25" s="89">
        <v>431.0643024254038</v>
      </c>
      <c r="K25" s="89">
        <v>369.72905655633514</v>
      </c>
    </row>
    <row r="26" spans="1:11" ht="24" customHeight="1">
      <c r="A26" s="18" t="s">
        <v>10</v>
      </c>
      <c r="B26" s="95">
        <v>105.64497453269246</v>
      </c>
      <c r="C26" s="95">
        <v>96.1007339174085</v>
      </c>
      <c r="D26" s="95">
        <v>101.04850560776728</v>
      </c>
      <c r="E26" s="95">
        <v>145.17140038402945</v>
      </c>
      <c r="F26" s="95">
        <v>81.49959213158702</v>
      </c>
      <c r="G26" s="95">
        <v>88.91224324485242</v>
      </c>
      <c r="H26" s="95">
        <v>74.7273684651818</v>
      </c>
      <c r="I26" s="95">
        <v>40.593614647185674</v>
      </c>
      <c r="J26" s="95">
        <v>148.42813434868057</v>
      </c>
      <c r="K26" s="95">
        <v>88.61992910834876</v>
      </c>
    </row>
    <row r="27" spans="1:11" ht="24" customHeight="1">
      <c r="A27" s="17" t="s">
        <v>11</v>
      </c>
      <c r="B27" s="89">
        <v>449.1922955994726</v>
      </c>
      <c r="C27" s="89">
        <v>376.39289994440475</v>
      </c>
      <c r="D27" s="89">
        <v>579.0496013215508</v>
      </c>
      <c r="E27" s="89">
        <v>371.3099412391596</v>
      </c>
      <c r="F27" s="89">
        <v>782.94937779605</v>
      </c>
      <c r="G27" s="89">
        <v>435.7426956906351</v>
      </c>
      <c r="H27" s="89">
        <v>534.8843058692387</v>
      </c>
      <c r="I27" s="89">
        <v>1005.7856313772069</v>
      </c>
      <c r="J27" s="89">
        <v>864.2955356996446</v>
      </c>
      <c r="K27" s="89">
        <v>593.7308708434933</v>
      </c>
    </row>
    <row r="28" spans="1:11" ht="24" customHeight="1">
      <c r="A28" s="17" t="s">
        <v>12</v>
      </c>
      <c r="B28" s="89">
        <v>488.6437166898222</v>
      </c>
      <c r="C28" s="89">
        <v>381.7435397541471</v>
      </c>
      <c r="D28" s="89">
        <v>665.107001753585</v>
      </c>
      <c r="E28" s="89">
        <v>387.09144858482085</v>
      </c>
      <c r="F28" s="89">
        <v>872.6616746548586</v>
      </c>
      <c r="G28" s="89">
        <v>469.0059018556118</v>
      </c>
      <c r="H28" s="89">
        <v>842.7799001963351</v>
      </c>
      <c r="I28" s="89"/>
      <c r="J28" s="89">
        <v>1272.1124736388037</v>
      </c>
      <c r="K28" s="89">
        <v>674.7360890912337</v>
      </c>
    </row>
    <row r="29" spans="1:11" ht="24" customHeight="1">
      <c r="A29" s="18" t="s">
        <v>13</v>
      </c>
      <c r="B29" s="95">
        <v>466.24800920011324</v>
      </c>
      <c r="C29" s="95">
        <v>378.89017920412846</v>
      </c>
      <c r="D29" s="95">
        <v>614.2404276115769</v>
      </c>
      <c r="E29" s="95">
        <v>377.96663008487417</v>
      </c>
      <c r="F29" s="95">
        <v>827.6487379295</v>
      </c>
      <c r="G29" s="95">
        <v>453.325144403794</v>
      </c>
      <c r="H29" s="95">
        <v>607.4285764141343</v>
      </c>
      <c r="I29" s="95">
        <v>1005.7856313772069</v>
      </c>
      <c r="J29" s="95">
        <v>963.1854566760911</v>
      </c>
      <c r="K29" s="95">
        <v>621.1524996752436</v>
      </c>
    </row>
    <row r="30" spans="1:11" ht="24" customHeight="1">
      <c r="A30" s="17" t="s">
        <v>14</v>
      </c>
      <c r="B30" s="91">
        <v>508.39348284263184</v>
      </c>
      <c r="C30" s="91">
        <v>353.0379605016007</v>
      </c>
      <c r="D30" s="91">
        <v>879.9009388719086</v>
      </c>
      <c r="E30" s="91">
        <v>418.13161618785756</v>
      </c>
      <c r="F30" s="91">
        <v>684.3607807281519</v>
      </c>
      <c r="G30" s="91">
        <v>539.4474835880949</v>
      </c>
      <c r="H30" s="91">
        <v>346.7014107575084</v>
      </c>
      <c r="I30" s="91"/>
      <c r="J30" s="91">
        <v>1383.7293570899208</v>
      </c>
      <c r="K30" s="91">
        <v>503.7261346536962</v>
      </c>
    </row>
    <row r="31" spans="1:11" ht="24" customHeight="1">
      <c r="A31" s="17" t="s">
        <v>15</v>
      </c>
      <c r="B31" s="91">
        <v>1829.2157541113975</v>
      </c>
      <c r="C31" s="91">
        <v>780.1113839905581</v>
      </c>
      <c r="D31" s="91">
        <v>4557.022708176771</v>
      </c>
      <c r="E31" s="91">
        <v>1329.591563011787</v>
      </c>
      <c r="F31" s="91">
        <v>19068.847301136364</v>
      </c>
      <c r="G31" s="91">
        <v>925.939617073026</v>
      </c>
      <c r="H31" s="91">
        <v>568.2749767657992</v>
      </c>
      <c r="I31" s="91"/>
      <c r="J31" s="91">
        <v>18586.575</v>
      </c>
      <c r="K31" s="91">
        <v>444.2848975335509</v>
      </c>
    </row>
    <row r="32" spans="1:11" ht="24" customHeight="1">
      <c r="A32" s="18" t="s">
        <v>16</v>
      </c>
      <c r="B32" s="95">
        <v>814.7955947600393</v>
      </c>
      <c r="C32" s="95">
        <v>434.37774989091344</v>
      </c>
      <c r="D32" s="95">
        <v>2128.5005788190533</v>
      </c>
      <c r="E32" s="95">
        <v>577.1009205390297</v>
      </c>
      <c r="F32" s="95">
        <v>768.401237186591</v>
      </c>
      <c r="G32" s="95">
        <v>671.5406244614474</v>
      </c>
      <c r="H32" s="95">
        <v>406.78537170128885</v>
      </c>
      <c r="I32" s="95"/>
      <c r="J32" s="95">
        <v>1825.3942002968547</v>
      </c>
      <c r="K32" s="95">
        <v>462.096431168394</v>
      </c>
    </row>
    <row r="33" spans="1:11" ht="24" customHeight="1">
      <c r="A33" s="19" t="s">
        <v>17</v>
      </c>
      <c r="B33" s="94">
        <v>298.1305135446028</v>
      </c>
      <c r="C33" s="94">
        <v>218.95257207770283</v>
      </c>
      <c r="D33" s="94">
        <v>385.6946714901543</v>
      </c>
      <c r="E33" s="94">
        <v>312.03357373033106</v>
      </c>
      <c r="F33" s="94">
        <v>272.8727719086675</v>
      </c>
      <c r="G33" s="94">
        <v>271.8479659564908</v>
      </c>
      <c r="H33" s="94">
        <v>140.36390653424914</v>
      </c>
      <c r="I33" s="94">
        <v>45.48964658760421</v>
      </c>
      <c r="J33" s="94">
        <v>416.1261754983952</v>
      </c>
      <c r="K33" s="94">
        <v>259.8642158532391</v>
      </c>
    </row>
  </sheetData>
  <mergeCells count="4">
    <mergeCell ref="B19:K19"/>
    <mergeCell ref="B2:Q2"/>
    <mergeCell ref="A1:D1"/>
    <mergeCell ref="A18:D18"/>
  </mergeCells>
  <printOptions/>
  <pageMargins left="0.75" right="0.75" top="1" bottom="1" header="0" footer="0"/>
  <pageSetup horizontalDpi="600" verticalDpi="600" orientation="landscape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zoomScale="75" zoomScaleNormal="75" workbookViewId="0" topLeftCell="A58">
      <selection activeCell="A1" sqref="A1"/>
    </sheetView>
  </sheetViews>
  <sheetFormatPr defaultColWidth="11.421875" defaultRowHeight="25.5" customHeight="1"/>
  <cols>
    <col min="1" max="1" width="7.7109375" style="45" customWidth="1"/>
    <col min="2" max="2" width="19.57421875" style="45" customWidth="1"/>
    <col min="3" max="3" width="5.7109375" style="98" customWidth="1"/>
    <col min="4" max="17" width="5.7109375" style="45" customWidth="1"/>
    <col min="18" max="18" width="6.140625" style="45" customWidth="1"/>
    <col min="19" max="16384" width="11.421875" style="45" customWidth="1"/>
  </cols>
  <sheetData>
    <row r="1" ht="25.5" customHeight="1">
      <c r="A1" s="39" t="s">
        <v>88</v>
      </c>
    </row>
    <row r="2" spans="1:18" ht="46.5" customHeight="1">
      <c r="A2" s="107" t="s">
        <v>92</v>
      </c>
      <c r="B2" s="99" t="s">
        <v>44</v>
      </c>
      <c r="C2" s="100" t="s">
        <v>37</v>
      </c>
      <c r="D2" s="100">
        <v>15</v>
      </c>
      <c r="E2" s="100">
        <v>1</v>
      </c>
      <c r="F2" s="100">
        <v>2</v>
      </c>
      <c r="G2" s="100">
        <v>3</v>
      </c>
      <c r="H2" s="100">
        <v>4</v>
      </c>
      <c r="I2" s="100">
        <v>5</v>
      </c>
      <c r="J2" s="100">
        <v>13</v>
      </c>
      <c r="K2" s="100">
        <v>6</v>
      </c>
      <c r="L2" s="100">
        <v>7</v>
      </c>
      <c r="M2" s="100">
        <v>8</v>
      </c>
      <c r="N2" s="100">
        <v>9</v>
      </c>
      <c r="O2" s="100">
        <v>14</v>
      </c>
      <c r="P2" s="100">
        <v>10</v>
      </c>
      <c r="Q2" s="100">
        <v>11</v>
      </c>
      <c r="R2" s="100">
        <v>12</v>
      </c>
    </row>
    <row r="3" spans="1:18" ht="15.75" customHeight="1">
      <c r="A3" s="253" t="s">
        <v>52</v>
      </c>
      <c r="B3" s="101" t="s">
        <v>17</v>
      </c>
      <c r="C3" s="96">
        <v>0.5301734349598477</v>
      </c>
      <c r="D3" s="96">
        <v>0.5891238670694864</v>
      </c>
      <c r="E3" s="96">
        <v>0.4866376631448105</v>
      </c>
      <c r="F3" s="96">
        <v>0.4866376631448105</v>
      </c>
      <c r="G3" s="96">
        <v>0.5315845824411134</v>
      </c>
      <c r="H3" s="96">
        <v>0.5570390309555855</v>
      </c>
      <c r="I3" s="96">
        <v>0.44935332493991076</v>
      </c>
      <c r="J3" s="96">
        <v>0.43230082510482887</v>
      </c>
      <c r="K3" s="96">
        <v>0.42161220842307867</v>
      </c>
      <c r="L3" s="96">
        <v>0.4555093731444567</v>
      </c>
      <c r="M3" s="96">
        <v>0.5131736905288431</v>
      </c>
      <c r="N3" s="96">
        <v>0.5540201354092378</v>
      </c>
      <c r="O3" s="96">
        <v>0.5480789374450077</v>
      </c>
      <c r="P3" s="96">
        <v>0.5983181499649615</v>
      </c>
      <c r="Q3" s="96">
        <v>0.7426666666666666</v>
      </c>
      <c r="R3" s="96">
        <v>0.5980662983425414</v>
      </c>
    </row>
    <row r="4" spans="1:18" ht="15.75" customHeight="1">
      <c r="A4" s="253"/>
      <c r="B4" s="101" t="s">
        <v>89</v>
      </c>
      <c r="C4" s="96">
        <v>0.013645910476028603</v>
      </c>
      <c r="D4" s="96">
        <v>0.018433179723502304</v>
      </c>
      <c r="E4" s="96">
        <v>0.019313304721030045</v>
      </c>
      <c r="F4" s="96">
        <v>0.019313304721030045</v>
      </c>
      <c r="G4" s="96">
        <v>0.03389830508474576</v>
      </c>
      <c r="H4" s="96">
        <v>0.007083227928155831</v>
      </c>
      <c r="I4" s="96">
        <v>0.03727810650887574</v>
      </c>
      <c r="J4" s="96">
        <v>0.018195050946142648</v>
      </c>
      <c r="K4" s="96">
        <v>0.023183925811437404</v>
      </c>
      <c r="L4" s="96">
        <v>0.01627108523660248</v>
      </c>
      <c r="M4" s="96">
        <v>0.025194364879873733</v>
      </c>
      <c r="N4" s="96">
        <v>0.006711168532873959</v>
      </c>
      <c r="O4" s="96">
        <v>0.0057876650388858746</v>
      </c>
      <c r="P4" s="96">
        <v>0.008578624271997482</v>
      </c>
      <c r="Q4" s="96">
        <v>0.08296943231441048</v>
      </c>
      <c r="R4" s="96">
        <v>0.008547008547008548</v>
      </c>
    </row>
    <row r="5" spans="1:18" ht="15.75" customHeight="1">
      <c r="A5" s="253"/>
      <c r="B5" s="101" t="s">
        <v>90</v>
      </c>
      <c r="C5" s="96">
        <v>0.6096895282556362</v>
      </c>
      <c r="D5" s="96">
        <v>0.7086614173228347</v>
      </c>
      <c r="E5" s="96">
        <v>0.6544789762340038</v>
      </c>
      <c r="F5" s="96">
        <v>0.6544789762340038</v>
      </c>
      <c r="G5" s="96">
        <v>0.5642857142857143</v>
      </c>
      <c r="H5" s="96">
        <v>0.6538781163434904</v>
      </c>
      <c r="I5" s="96">
        <v>0.42265193370165743</v>
      </c>
      <c r="J5" s="96">
        <v>0.40573627142357466</v>
      </c>
      <c r="K5" s="96">
        <v>0.36349435231915406</v>
      </c>
      <c r="L5" s="96">
        <v>0.44397027444632475</v>
      </c>
      <c r="M5" s="96">
        <v>0.5737562604340567</v>
      </c>
      <c r="N5" s="96">
        <v>0.6896811383464894</v>
      </c>
      <c r="O5" s="96">
        <v>0.6502312986573395</v>
      </c>
      <c r="P5" s="96">
        <v>0.7310396200940453</v>
      </c>
      <c r="Q5" s="96">
        <v>0.8118811881188119</v>
      </c>
      <c r="R5" s="96">
        <v>0.7067137809187279</v>
      </c>
    </row>
    <row r="6" spans="1:18" ht="15.75" customHeight="1">
      <c r="A6" s="253"/>
      <c r="B6" s="101" t="s">
        <v>91</v>
      </c>
      <c r="C6" s="96">
        <v>0.7439387293768346</v>
      </c>
      <c r="D6" s="96">
        <v>0.7873417721518987</v>
      </c>
      <c r="E6" s="96">
        <v>0.697986577181208</v>
      </c>
      <c r="F6" s="96">
        <v>0.697986577181208</v>
      </c>
      <c r="G6" s="96">
        <v>0.7199017199017199</v>
      </c>
      <c r="H6" s="96">
        <v>0.7562820859227236</v>
      </c>
      <c r="I6" s="96">
        <v>0.6561097915017156</v>
      </c>
      <c r="J6" s="96">
        <v>0.6363924050632912</v>
      </c>
      <c r="K6" s="96">
        <v>0.6327337007382761</v>
      </c>
      <c r="L6" s="96">
        <v>0.6610731577900113</v>
      </c>
      <c r="M6" s="96">
        <v>0.7168464368102749</v>
      </c>
      <c r="N6" s="96">
        <v>0.7950616690308465</v>
      </c>
      <c r="O6" s="96">
        <v>0.7689709762532981</v>
      </c>
      <c r="P6" s="96">
        <v>0.8010919414719371</v>
      </c>
      <c r="Q6" s="96">
        <v>0.8942558746736292</v>
      </c>
      <c r="R6" s="96">
        <v>0.7160493827160493</v>
      </c>
    </row>
    <row r="7" spans="1:18" ht="15.75" customHeight="1">
      <c r="A7" s="253" t="s">
        <v>6</v>
      </c>
      <c r="B7" s="101" t="s">
        <v>17</v>
      </c>
      <c r="C7" s="96">
        <v>0.5551270000756274</v>
      </c>
      <c r="D7" s="96">
        <v>0.5957446808510638</v>
      </c>
      <c r="E7" s="96">
        <v>0.5714285714285714</v>
      </c>
      <c r="F7" s="96">
        <v>0.5714285714285714</v>
      </c>
      <c r="G7" s="96">
        <v>0.5886850152905199</v>
      </c>
      <c r="H7" s="96">
        <v>0.5861761028755135</v>
      </c>
      <c r="I7" s="96">
        <v>0.46471226927252984</v>
      </c>
      <c r="J7" s="96">
        <v>0.4677570093457944</v>
      </c>
      <c r="K7" s="96">
        <v>0.44215938303341906</v>
      </c>
      <c r="L7" s="96">
        <v>0.48767885532591415</v>
      </c>
      <c r="M7" s="96">
        <v>0.5408702969106864</v>
      </c>
      <c r="N7" s="96">
        <v>0.5702476275207592</v>
      </c>
      <c r="O7" s="96">
        <v>0.5706449468085106</v>
      </c>
      <c r="P7" s="96">
        <v>0.6150463758158708</v>
      </c>
      <c r="Q7" s="96">
        <v>0.7791469194312797</v>
      </c>
      <c r="R7" s="96">
        <v>0.6553398058252426</v>
      </c>
    </row>
    <row r="8" spans="1:18" ht="15.75" customHeight="1">
      <c r="A8" s="253"/>
      <c r="B8" s="101" t="s">
        <v>89</v>
      </c>
      <c r="C8" s="96">
        <v>0.011649359548784988</v>
      </c>
      <c r="D8" s="96">
        <v>0.056</v>
      </c>
      <c r="E8" s="96">
        <v>0.05063291139240506</v>
      </c>
      <c r="F8" s="96">
        <v>0.05063291139240506</v>
      </c>
      <c r="G8" s="96">
        <v>0.02857142857142857</v>
      </c>
      <c r="H8" s="96">
        <v>0.008181818181818182</v>
      </c>
      <c r="I8" s="96">
        <v>0.02157164869029276</v>
      </c>
      <c r="J8" s="96">
        <v>0.029333333333333333</v>
      </c>
      <c r="K8" s="96">
        <v>0.02706766917293233</v>
      </c>
      <c r="L8" s="96">
        <v>0.017507723995880537</v>
      </c>
      <c r="M8" s="96">
        <v>0.01815519765739385</v>
      </c>
      <c r="N8" s="96">
        <v>0.003282455276546857</v>
      </c>
      <c r="O8" s="96">
        <v>0.01015625</v>
      </c>
      <c r="P8" s="96">
        <v>0.0054626152270399455</v>
      </c>
      <c r="Q8" s="96">
        <v>0.05128205128205128</v>
      </c>
      <c r="R8" s="96">
        <v>0</v>
      </c>
    </row>
    <row r="9" spans="1:18" ht="15.75" customHeight="1">
      <c r="A9" s="253"/>
      <c r="B9" s="101" t="s">
        <v>90</v>
      </c>
      <c r="C9" s="96">
        <v>0.6122178719484108</v>
      </c>
      <c r="D9" s="96">
        <v>0.7183098591549296</v>
      </c>
      <c r="E9" s="96">
        <v>0.656934306569343</v>
      </c>
      <c r="F9" s="96">
        <v>0.656934306569343</v>
      </c>
      <c r="G9" s="96">
        <v>0.5714285714285714</v>
      </c>
      <c r="H9" s="96">
        <v>0.6657046657046657</v>
      </c>
      <c r="I9" s="96">
        <v>0.41509433962264153</v>
      </c>
      <c r="J9" s="96">
        <v>0.4190821256038647</v>
      </c>
      <c r="K9" s="96">
        <v>0.3550624133148405</v>
      </c>
      <c r="L9" s="96">
        <v>0.4954176485991097</v>
      </c>
      <c r="M9" s="96">
        <v>0.5850995504174695</v>
      </c>
      <c r="N9" s="96">
        <v>0.6590472337412765</v>
      </c>
      <c r="O9" s="96">
        <v>0.6512661039537984</v>
      </c>
      <c r="P9" s="96">
        <v>0.7205805210701172</v>
      </c>
      <c r="Q9" s="96">
        <v>0.8689839572192513</v>
      </c>
      <c r="R9" s="96">
        <v>0.7317073170731707</v>
      </c>
    </row>
    <row r="10" spans="1:18" ht="15.75" customHeight="1">
      <c r="A10" s="253"/>
      <c r="B10" s="101" t="s">
        <v>91</v>
      </c>
      <c r="C10" s="96">
        <v>0.7694584577370533</v>
      </c>
      <c r="D10" s="96">
        <v>0.7787610619469026</v>
      </c>
      <c r="E10" s="96">
        <v>0.7612903225806451</v>
      </c>
      <c r="F10" s="96">
        <v>0.7612903225806451</v>
      </c>
      <c r="G10" s="96">
        <v>0.7960526315789473</v>
      </c>
      <c r="H10" s="96">
        <v>0.7805785123966942</v>
      </c>
      <c r="I10" s="96">
        <v>0.6795413397706699</v>
      </c>
      <c r="J10" s="96">
        <v>0.6862326574172892</v>
      </c>
      <c r="K10" s="96">
        <v>0.6674144699943915</v>
      </c>
      <c r="L10" s="96">
        <v>0.6930048803160586</v>
      </c>
      <c r="M10" s="96">
        <v>0.7566833452466047</v>
      </c>
      <c r="N10" s="96">
        <v>0.8045652964714441</v>
      </c>
      <c r="O10" s="96">
        <v>0.786317907444668</v>
      </c>
      <c r="P10" s="96">
        <v>0.8151345860843068</v>
      </c>
      <c r="Q10" s="96">
        <v>0.9314285714285715</v>
      </c>
      <c r="R10" s="96">
        <v>0.78125</v>
      </c>
    </row>
    <row r="11" spans="1:18" ht="15.75" customHeight="1">
      <c r="A11" s="253" t="s">
        <v>53</v>
      </c>
      <c r="B11" s="101" t="s">
        <v>17</v>
      </c>
      <c r="C11" s="96">
        <v>0.5535635385006761</v>
      </c>
      <c r="D11" s="96">
        <v>0.6130012150668287</v>
      </c>
      <c r="E11" s="96">
        <v>0.6162790697674418</v>
      </c>
      <c r="F11" s="96">
        <v>0.6162790697674418</v>
      </c>
      <c r="G11" s="96">
        <v>0.6015037593984962</v>
      </c>
      <c r="H11" s="96">
        <v>0.5807829181494661</v>
      </c>
      <c r="I11" s="96">
        <v>0.48815050085511846</v>
      </c>
      <c r="J11" s="96">
        <v>0.47343976777939045</v>
      </c>
      <c r="K11" s="96">
        <v>0.4390088945362135</v>
      </c>
      <c r="L11" s="96">
        <v>0.5023654378291529</v>
      </c>
      <c r="M11" s="96">
        <v>0.5572392990519965</v>
      </c>
      <c r="N11" s="96">
        <v>0.5851572496464408</v>
      </c>
      <c r="O11" s="96">
        <v>0.5722867440929115</v>
      </c>
      <c r="P11" s="96">
        <v>0.6081322609472744</v>
      </c>
      <c r="Q11" s="96">
        <v>0.7406225059856344</v>
      </c>
      <c r="R11" s="96">
        <v>0.7288135593220338</v>
      </c>
    </row>
    <row r="12" spans="1:18" ht="15.75" customHeight="1">
      <c r="A12" s="253"/>
      <c r="B12" s="101" t="s">
        <v>89</v>
      </c>
      <c r="C12" s="96">
        <v>0.015907291441733248</v>
      </c>
      <c r="D12" s="96">
        <v>0.01639344262295082</v>
      </c>
      <c r="E12" s="96">
        <v>0.05063291139240506</v>
      </c>
      <c r="F12" s="96">
        <v>0.05063291139240506</v>
      </c>
      <c r="G12" s="96">
        <v>0.03418803418803419</v>
      </c>
      <c r="H12" s="96">
        <v>0.006830601092896175</v>
      </c>
      <c r="I12" s="96">
        <v>0.0290519877675841</v>
      </c>
      <c r="J12" s="96">
        <v>0.0162748643761302</v>
      </c>
      <c r="K12" s="96">
        <v>0.03979460847240052</v>
      </c>
      <c r="L12" s="96">
        <v>0.016666666666666666</v>
      </c>
      <c r="M12" s="96">
        <v>0.0220162224797219</v>
      </c>
      <c r="N12" s="96">
        <v>0.0060995184590690215</v>
      </c>
      <c r="O12" s="96">
        <v>0.004123711340206186</v>
      </c>
      <c r="P12" s="96">
        <v>0.011742892459826947</v>
      </c>
      <c r="Q12" s="96">
        <v>0.028985507246376812</v>
      </c>
      <c r="R12" s="96">
        <v>0.1</v>
      </c>
    </row>
    <row r="13" spans="1:18" ht="15.75" customHeight="1">
      <c r="A13" s="253"/>
      <c r="B13" s="101" t="s">
        <v>90</v>
      </c>
      <c r="C13" s="96">
        <v>0.5699217782182423</v>
      </c>
      <c r="D13" s="96">
        <v>0.7848739495798319</v>
      </c>
      <c r="E13" s="96">
        <v>0.7132352941176471</v>
      </c>
      <c r="F13" s="96">
        <v>0.7132352941176471</v>
      </c>
      <c r="G13" s="96">
        <v>0.6419753086419753</v>
      </c>
      <c r="H13" s="96">
        <v>0.5917085427135679</v>
      </c>
      <c r="I13" s="96">
        <v>0.423849643551523</v>
      </c>
      <c r="J13" s="96">
        <v>0.4372197309417041</v>
      </c>
      <c r="K13" s="96">
        <v>0.32120872971460546</v>
      </c>
      <c r="L13" s="96">
        <v>0.4579990561585654</v>
      </c>
      <c r="M13" s="96">
        <v>0.5802028549962435</v>
      </c>
      <c r="N13" s="96">
        <v>0.6560133013116571</v>
      </c>
      <c r="O13" s="96">
        <v>0.6153061224489795</v>
      </c>
      <c r="P13" s="96">
        <v>0.671330668189606</v>
      </c>
      <c r="Q13" s="96">
        <v>0.8487584650112867</v>
      </c>
      <c r="R13" s="96">
        <v>0.7571428571428571</v>
      </c>
    </row>
    <row r="14" spans="1:18" ht="15.75" customHeight="1">
      <c r="A14" s="253"/>
      <c r="B14" s="101" t="s">
        <v>91</v>
      </c>
      <c r="C14" s="96">
        <v>0.7689069174272456</v>
      </c>
      <c r="D14" s="96">
        <v>0.8573717948717949</v>
      </c>
      <c r="E14" s="96">
        <v>0.8604651162790697</v>
      </c>
      <c r="F14" s="96">
        <v>0.8604651162790697</v>
      </c>
      <c r="G14" s="96">
        <v>0.7868852459016393</v>
      </c>
      <c r="H14" s="96">
        <v>0.7937599153886832</v>
      </c>
      <c r="I14" s="96">
        <v>0.6988396624472574</v>
      </c>
      <c r="J14" s="96">
        <v>0.6673101673101673</v>
      </c>
      <c r="K14" s="96">
        <v>0.6808905380333952</v>
      </c>
      <c r="L14" s="96">
        <v>0.7329989969909729</v>
      </c>
      <c r="M14" s="96">
        <v>0.767426384960905</v>
      </c>
      <c r="N14" s="96">
        <v>0.8098402151558297</v>
      </c>
      <c r="O14" s="96">
        <v>0.7984496124031008</v>
      </c>
      <c r="P14" s="96">
        <v>0.8021920668058455</v>
      </c>
      <c r="Q14" s="96">
        <v>0.9054726368159205</v>
      </c>
      <c r="R14" s="96">
        <v>0.8505747126436782</v>
      </c>
    </row>
    <row r="15" spans="1:18" ht="15.75" customHeight="1">
      <c r="A15" s="253" t="s">
        <v>54</v>
      </c>
      <c r="B15" s="101" t="s">
        <v>17</v>
      </c>
      <c r="C15" s="96">
        <v>0.5212958467581763</v>
      </c>
      <c r="D15" s="96">
        <v>0.6861397479954181</v>
      </c>
      <c r="E15" s="96">
        <v>0.7096774193548387</v>
      </c>
      <c r="F15" s="96">
        <v>0.7096774193548387</v>
      </c>
      <c r="G15" s="96">
        <v>0.54</v>
      </c>
      <c r="H15" s="96">
        <v>0.5526838966202784</v>
      </c>
      <c r="I15" s="96">
        <v>0.49549549549549554</v>
      </c>
      <c r="J15" s="96">
        <v>0.4827225130890052</v>
      </c>
      <c r="K15" s="96">
        <v>0.43167484232655917</v>
      </c>
      <c r="L15" s="96">
        <v>0.48172043010752685</v>
      </c>
      <c r="M15" s="96">
        <v>0.5441048034934498</v>
      </c>
      <c r="N15" s="96">
        <v>0.5763265306122449</v>
      </c>
      <c r="O15" s="96">
        <v>0.5227934044616876</v>
      </c>
      <c r="P15" s="96">
        <v>0.569672131147541</v>
      </c>
      <c r="Q15" s="96">
        <v>0.7647058823529411</v>
      </c>
      <c r="R15" s="96">
        <v>0.6730769230769231</v>
      </c>
    </row>
    <row r="16" spans="1:18" ht="15.75" customHeight="1">
      <c r="A16" s="253"/>
      <c r="B16" s="101" t="s">
        <v>89</v>
      </c>
      <c r="C16" s="96">
        <v>0.015983500902294407</v>
      </c>
      <c r="D16" s="96">
        <v>0.019230769230769232</v>
      </c>
      <c r="E16" s="96">
        <v>0</v>
      </c>
      <c r="F16" s="96">
        <v>0</v>
      </c>
      <c r="G16" s="96">
        <v>0</v>
      </c>
      <c r="H16" s="96">
        <v>0.017964071856287425</v>
      </c>
      <c r="I16" s="96">
        <v>0.01977401129943503</v>
      </c>
      <c r="J16" s="96">
        <v>0.010830324909747292</v>
      </c>
      <c r="K16" s="96">
        <v>0.013824884792626729</v>
      </c>
      <c r="L16" s="96">
        <v>0.01070154577883472</v>
      </c>
      <c r="M16" s="96">
        <v>0.030821917808219176</v>
      </c>
      <c r="N16" s="96">
        <v>0.008385744234800839</v>
      </c>
      <c r="O16" s="96">
        <v>0.004739336492890996</v>
      </c>
      <c r="P16" s="96">
        <v>0.01568627450980392</v>
      </c>
      <c r="Q16" s="96">
        <v>0.08888888888888889</v>
      </c>
      <c r="R16" s="96">
        <v>0</v>
      </c>
    </row>
    <row r="17" spans="1:18" ht="15.75" customHeight="1">
      <c r="A17" s="253"/>
      <c r="B17" s="101" t="s">
        <v>90</v>
      </c>
      <c r="C17" s="96">
        <v>0.4778046811945117</v>
      </c>
      <c r="D17" s="96">
        <v>0.8064516129032258</v>
      </c>
      <c r="E17" s="96">
        <v>0.7931034482758621</v>
      </c>
      <c r="F17" s="96">
        <v>0.7931034482758621</v>
      </c>
      <c r="G17" s="96">
        <v>0.5773195876288659</v>
      </c>
      <c r="H17" s="96">
        <v>0.5039164490861618</v>
      </c>
      <c r="I17" s="96">
        <v>0.41807228915662653</v>
      </c>
      <c r="J17" s="96">
        <v>0.4015544041450777</v>
      </c>
      <c r="K17" s="96">
        <v>0.2869158878504673</v>
      </c>
      <c r="L17" s="96">
        <v>0.41868317388857623</v>
      </c>
      <c r="M17" s="96">
        <v>0.5197026022304833</v>
      </c>
      <c r="N17" s="96">
        <v>0.6029246344206974</v>
      </c>
      <c r="O17" s="96">
        <v>0.55</v>
      </c>
      <c r="P17" s="96">
        <v>0.5203389830508475</v>
      </c>
      <c r="Q17" s="96">
        <v>0.8738738738738738</v>
      </c>
      <c r="R17" s="96">
        <v>0.8125</v>
      </c>
    </row>
    <row r="18" spans="1:18" ht="15.75" customHeight="1">
      <c r="A18" s="253"/>
      <c r="B18" s="101" t="s">
        <v>91</v>
      </c>
      <c r="C18" s="96">
        <v>0.7525977238990598</v>
      </c>
      <c r="D18" s="96">
        <v>0.8537234042553192</v>
      </c>
      <c r="E18" s="96">
        <v>0.7777777777777777</v>
      </c>
      <c r="F18" s="96">
        <v>0.7777777777777777</v>
      </c>
      <c r="G18" s="96">
        <v>0.7383177570093458</v>
      </c>
      <c r="H18" s="96">
        <v>0.7894736842105263</v>
      </c>
      <c r="I18" s="96">
        <v>0.7200772200772201</v>
      </c>
      <c r="J18" s="96">
        <v>0.7073170731707317</v>
      </c>
      <c r="K18" s="96">
        <v>0.6807407407407408</v>
      </c>
      <c r="L18" s="96">
        <v>0.7317913385826771</v>
      </c>
      <c r="M18" s="96">
        <v>0.7649402390438247</v>
      </c>
      <c r="N18" s="96">
        <v>0.8044280442804428</v>
      </c>
      <c r="O18" s="96">
        <v>0.7571428571428571</v>
      </c>
      <c r="P18" s="96">
        <v>0.8449111470113085</v>
      </c>
      <c r="Q18" s="96">
        <v>0.874251497005988</v>
      </c>
      <c r="R18" s="96">
        <v>0.8148148148148148</v>
      </c>
    </row>
    <row r="19" spans="1:18" ht="15.75" customHeight="1">
      <c r="A19" s="253" t="s">
        <v>9</v>
      </c>
      <c r="B19" s="101" t="s">
        <v>17</v>
      </c>
      <c r="C19" s="96">
        <v>0.5177794590505013</v>
      </c>
      <c r="D19" s="96">
        <v>0.6757322175732218</v>
      </c>
      <c r="E19" s="96">
        <v>0.5</v>
      </c>
      <c r="F19" s="96">
        <v>0.5</v>
      </c>
      <c r="G19" s="96">
        <v>0.5510204081632653</v>
      </c>
      <c r="H19" s="96">
        <v>0.5103734439834025</v>
      </c>
      <c r="I19" s="96">
        <v>0.48462783171521034</v>
      </c>
      <c r="J19" s="96">
        <v>0.4621621621621621</v>
      </c>
      <c r="K19" s="96">
        <v>0.44006752954417555</v>
      </c>
      <c r="L19" s="96">
        <v>0.5120399818264425</v>
      </c>
      <c r="M19" s="96">
        <v>0.5081967213114754</v>
      </c>
      <c r="N19" s="96">
        <v>0.6091370558375635</v>
      </c>
      <c r="O19" s="96">
        <v>0.5866666666666667</v>
      </c>
      <c r="P19" s="96">
        <v>0.5916666666666667</v>
      </c>
      <c r="Q19" s="96">
        <v>0.8344827586206895</v>
      </c>
      <c r="R19" s="96">
        <v>0.7777777777777778</v>
      </c>
    </row>
    <row r="20" spans="1:18" ht="15.75" customHeight="1">
      <c r="A20" s="253"/>
      <c r="B20" s="101" t="s">
        <v>89</v>
      </c>
      <c r="C20" s="96">
        <v>0.023335230506545245</v>
      </c>
      <c r="D20" s="96">
        <v>0.022222222222222223</v>
      </c>
      <c r="E20" s="96">
        <v>0</v>
      </c>
      <c r="F20" s="96">
        <v>0</v>
      </c>
      <c r="G20" s="96">
        <v>0.047619047619047616</v>
      </c>
      <c r="H20" s="96">
        <v>0</v>
      </c>
      <c r="I20" s="96">
        <v>0.027932960893854747</v>
      </c>
      <c r="J20" s="96">
        <v>0.017241379310344827</v>
      </c>
      <c r="K20" s="96">
        <v>0.02564102564102564</v>
      </c>
      <c r="L20" s="96">
        <v>0.0234375</v>
      </c>
      <c r="M20" s="96">
        <v>0.022058823529411766</v>
      </c>
      <c r="N20" s="96">
        <v>0.007633587786259542</v>
      </c>
      <c r="O20" s="96">
        <v>0.057692307692307696</v>
      </c>
      <c r="P20" s="96">
        <v>0.030303030303030304</v>
      </c>
      <c r="Q20" s="96">
        <v>0.05555555555555555</v>
      </c>
      <c r="R20" s="96">
        <v>0.125</v>
      </c>
    </row>
    <row r="21" spans="1:18" ht="15.75" customHeight="1">
      <c r="A21" s="253"/>
      <c r="B21" s="101" t="s">
        <v>90</v>
      </c>
      <c r="C21" s="96">
        <v>0.44555444555444557</v>
      </c>
      <c r="D21" s="96">
        <v>0.7790697674418605</v>
      </c>
      <c r="E21" s="96">
        <v>0.42857142857142855</v>
      </c>
      <c r="F21" s="96">
        <v>0.42857142857142855</v>
      </c>
      <c r="G21" s="96">
        <v>0.65</v>
      </c>
      <c r="H21" s="96">
        <v>0.5243243243243243</v>
      </c>
      <c r="I21" s="96">
        <v>0.35757575757575755</v>
      </c>
      <c r="J21" s="96">
        <v>0.3436754176610979</v>
      </c>
      <c r="K21" s="96">
        <v>0.2641221374045801</v>
      </c>
      <c r="L21" s="96">
        <v>0.43173431734317347</v>
      </c>
      <c r="M21" s="96">
        <v>0.4869402985074627</v>
      </c>
      <c r="N21" s="96">
        <v>0.6040268456375839</v>
      </c>
      <c r="O21" s="96">
        <v>0.5916666666666667</v>
      </c>
      <c r="P21" s="96">
        <v>0.5505050505050505</v>
      </c>
      <c r="Q21" s="96">
        <v>0.9130434782608695</v>
      </c>
      <c r="R21" s="96">
        <v>0.7647058823529412</v>
      </c>
    </row>
    <row r="22" spans="1:18" ht="15.75" customHeight="1">
      <c r="A22" s="253"/>
      <c r="B22" s="101" t="s">
        <v>91</v>
      </c>
      <c r="C22" s="96">
        <v>0.7583627675046749</v>
      </c>
      <c r="D22" s="96">
        <v>0.8657407407407407</v>
      </c>
      <c r="E22" s="96">
        <v>1</v>
      </c>
      <c r="F22" s="96">
        <v>1</v>
      </c>
      <c r="G22" s="96">
        <v>0.7297297297297297</v>
      </c>
      <c r="H22" s="96">
        <v>0.7061611374407584</v>
      </c>
      <c r="I22" s="96">
        <v>0.7419928825622776</v>
      </c>
      <c r="J22" s="96">
        <v>0.7079303675048356</v>
      </c>
      <c r="K22" s="96">
        <v>0.7090694935217903</v>
      </c>
      <c r="L22" s="96">
        <v>0.7639442231075697</v>
      </c>
      <c r="M22" s="96">
        <v>0.7495798319327731</v>
      </c>
      <c r="N22" s="96">
        <v>0.8328690807799444</v>
      </c>
      <c r="O22" s="96">
        <v>0.796875</v>
      </c>
      <c r="P22" s="96">
        <v>0.8009259259259258</v>
      </c>
      <c r="Q22" s="96">
        <v>0.9629629629629629</v>
      </c>
      <c r="R22" s="96">
        <v>0.9655172413793103</v>
      </c>
    </row>
    <row r="23" spans="1:18" ht="15.75" customHeight="1">
      <c r="A23" s="254" t="s">
        <v>55</v>
      </c>
      <c r="B23" s="102" t="s">
        <v>17</v>
      </c>
      <c r="C23" s="97">
        <v>0.536733931767259</v>
      </c>
      <c r="D23" s="97">
        <v>0.6262626262626263</v>
      </c>
      <c r="E23" s="97">
        <v>0.5241666666666667</v>
      </c>
      <c r="F23" s="97">
        <v>0.5241666666666667</v>
      </c>
      <c r="G23" s="97">
        <v>0.5564356435643565</v>
      </c>
      <c r="H23" s="97">
        <v>0.5649496268032266</v>
      </c>
      <c r="I23" s="97">
        <v>0.4674511767651477</v>
      </c>
      <c r="J23" s="97">
        <v>0.45399424928116017</v>
      </c>
      <c r="K23" s="97">
        <v>0.4279888204426192</v>
      </c>
      <c r="L23" s="97">
        <v>0.4727573442545483</v>
      </c>
      <c r="M23" s="97">
        <v>0.5234207884052909</v>
      </c>
      <c r="N23" s="97">
        <v>0.5605428929897015</v>
      </c>
      <c r="O23" s="97">
        <v>0.5547669023420239</v>
      </c>
      <c r="P23" s="97">
        <v>0.6017859955653028</v>
      </c>
      <c r="Q23" s="97">
        <v>0.7558465855940131</v>
      </c>
      <c r="R23" s="97">
        <v>0.6380873866446826</v>
      </c>
    </row>
    <row r="24" spans="1:18" ht="15.75" customHeight="1">
      <c r="A24" s="254"/>
      <c r="B24" s="102" t="s">
        <v>89</v>
      </c>
      <c r="C24" s="97">
        <v>0.01380833795265949</v>
      </c>
      <c r="D24" s="97">
        <v>0.022660098522167486</v>
      </c>
      <c r="E24" s="97">
        <v>0.026856240126382307</v>
      </c>
      <c r="F24" s="97">
        <v>0.026856240126382307</v>
      </c>
      <c r="G24" s="97">
        <v>0.03110419906687403</v>
      </c>
      <c r="H24" s="97">
        <v>0.007452798940046373</v>
      </c>
      <c r="I24" s="97">
        <v>0.030629608621667612</v>
      </c>
      <c r="J24" s="97">
        <v>0.018525245187068655</v>
      </c>
      <c r="K24" s="97">
        <v>0.02519476214155478</v>
      </c>
      <c r="L24" s="97">
        <v>0.016376836062806013</v>
      </c>
      <c r="M24" s="97">
        <v>0.023949597363040847</v>
      </c>
      <c r="N24" s="97">
        <v>0.006130573248407643</v>
      </c>
      <c r="O24" s="97">
        <v>0.006590400397910967</v>
      </c>
      <c r="P24" s="97">
        <v>0.008535336292249915</v>
      </c>
      <c r="Q24" s="97">
        <v>0.05801526717557252</v>
      </c>
      <c r="R24" s="97">
        <v>0.02197802197802198</v>
      </c>
    </row>
    <row r="25" spans="1:18" ht="15.75" customHeight="1">
      <c r="A25" s="254"/>
      <c r="B25" s="102" t="s">
        <v>90</v>
      </c>
      <c r="C25" s="97">
        <v>0.5963292814453042</v>
      </c>
      <c r="D25" s="97">
        <v>0.763219741480611</v>
      </c>
      <c r="E25" s="97">
        <v>0.6670560747663552</v>
      </c>
      <c r="F25" s="97">
        <v>0.6670560747663552</v>
      </c>
      <c r="G25" s="97">
        <v>0.5833962264150943</v>
      </c>
      <c r="H25" s="97">
        <v>0.6402827471856183</v>
      </c>
      <c r="I25" s="97">
        <v>0.41671108742004265</v>
      </c>
      <c r="J25" s="97">
        <v>0.40958815958815964</v>
      </c>
      <c r="K25" s="97">
        <v>0.345811991563724</v>
      </c>
      <c r="L25" s="97">
        <v>0.4522650383695024</v>
      </c>
      <c r="M25" s="97">
        <v>0.5734273793882396</v>
      </c>
      <c r="N25" s="97">
        <v>0.678994163530246</v>
      </c>
      <c r="O25" s="97">
        <v>0.641900838605267</v>
      </c>
      <c r="P25" s="97">
        <v>0.7174161585365854</v>
      </c>
      <c r="Q25" s="97">
        <v>0.8451656524678837</v>
      </c>
      <c r="R25" s="97">
        <v>0.7243589743589745</v>
      </c>
    </row>
    <row r="26" spans="1:18" ht="15.75" customHeight="1">
      <c r="A26" s="254"/>
      <c r="B26" s="102" t="s">
        <v>91</v>
      </c>
      <c r="C26" s="97">
        <v>0.7523005807953742</v>
      </c>
      <c r="D26" s="97">
        <v>0.8328796951551443</v>
      </c>
      <c r="E26" s="97">
        <v>0.7354555433589463</v>
      </c>
      <c r="F26" s="97">
        <v>0.7354555433589463</v>
      </c>
      <c r="G26" s="97">
        <v>0.7492022973835355</v>
      </c>
      <c r="H26" s="97">
        <v>0.767124394184168</v>
      </c>
      <c r="I26" s="97">
        <v>0.6823266219239374</v>
      </c>
      <c r="J26" s="97">
        <v>0.6638213117086357</v>
      </c>
      <c r="K26" s="97">
        <v>0.6514757219930181</v>
      </c>
      <c r="L26" s="97">
        <v>0.6881865625342141</v>
      </c>
      <c r="M26" s="97">
        <v>0.7311433718342694</v>
      </c>
      <c r="N26" s="97">
        <v>0.7987341142942357</v>
      </c>
      <c r="O26" s="97">
        <v>0.7760087839692562</v>
      </c>
      <c r="P26" s="97">
        <v>0.8045056619558397</v>
      </c>
      <c r="Q26" s="97">
        <v>0.9075630252100839</v>
      </c>
      <c r="R26" s="97">
        <v>0.7655417406749556</v>
      </c>
    </row>
    <row r="27" spans="1:18" ht="15.75" customHeight="1">
      <c r="A27" s="253" t="s">
        <v>56</v>
      </c>
      <c r="B27" s="101" t="s">
        <v>17</v>
      </c>
      <c r="C27" s="96">
        <v>0.5245067626256359</v>
      </c>
      <c r="D27" s="96">
        <v>0.6862745098039216</v>
      </c>
      <c r="E27" s="96"/>
      <c r="F27" s="96"/>
      <c r="G27" s="96">
        <v>0.5597014925373134</v>
      </c>
      <c r="H27" s="96">
        <v>0.5481481481481482</v>
      </c>
      <c r="I27" s="96">
        <v>0.48817966903073284</v>
      </c>
      <c r="J27" s="96">
        <v>0.47361647361647363</v>
      </c>
      <c r="K27" s="96">
        <v>0.48012718600953896</v>
      </c>
      <c r="L27" s="96">
        <v>0.5048465266558966</v>
      </c>
      <c r="M27" s="96">
        <v>0.5142314990512334</v>
      </c>
      <c r="N27" s="96">
        <v>0.6026058631921825</v>
      </c>
      <c r="O27" s="96">
        <v>0.587012987012987</v>
      </c>
      <c r="P27" s="96">
        <v>0.5293602103418054</v>
      </c>
      <c r="Q27" s="96">
        <v>0.9014084507042254</v>
      </c>
      <c r="R27" s="96">
        <v>0.7052631578947369</v>
      </c>
    </row>
    <row r="28" spans="1:18" ht="15.75" customHeight="1">
      <c r="A28" s="253"/>
      <c r="B28" s="101" t="s">
        <v>89</v>
      </c>
      <c r="C28" s="96">
        <v>0.03829479768786127</v>
      </c>
      <c r="D28" s="96">
        <v>0.04</v>
      </c>
      <c r="E28" s="96"/>
      <c r="F28" s="96"/>
      <c r="G28" s="96">
        <v>0</v>
      </c>
      <c r="H28" s="96">
        <v>0.023255813953488372</v>
      </c>
      <c r="I28" s="96">
        <v>0.05128205128205128</v>
      </c>
      <c r="J28" s="96">
        <v>0.03937007874015748</v>
      </c>
      <c r="K28" s="96">
        <v>0.043478260869565216</v>
      </c>
      <c r="L28" s="96">
        <v>0.030456852791878174</v>
      </c>
      <c r="M28" s="96">
        <v>0.034653465346534656</v>
      </c>
      <c r="N28" s="96">
        <v>0.039603960396039604</v>
      </c>
      <c r="O28" s="96">
        <v>0.05172413793103448</v>
      </c>
      <c r="P28" s="96">
        <v>0.0319634703196347</v>
      </c>
      <c r="Q28" s="96">
        <v>0.5</v>
      </c>
      <c r="R28" s="96">
        <v>0</v>
      </c>
    </row>
    <row r="29" spans="1:18" ht="15.75" customHeight="1">
      <c r="A29" s="253"/>
      <c r="B29" s="101" t="s">
        <v>90</v>
      </c>
      <c r="C29" s="96">
        <v>0.43956043956043955</v>
      </c>
      <c r="D29" s="96">
        <v>0.7619047619047619</v>
      </c>
      <c r="E29" s="96"/>
      <c r="F29" s="96"/>
      <c r="G29" s="96">
        <v>0.6170212765957447</v>
      </c>
      <c r="H29" s="96">
        <v>0.49514563106796117</v>
      </c>
      <c r="I29" s="96">
        <v>0.4115755627009646</v>
      </c>
      <c r="J29" s="96">
        <v>0.3508196721311475</v>
      </c>
      <c r="K29" s="96">
        <v>0.3347022587268994</v>
      </c>
      <c r="L29" s="96">
        <v>0.38315789473684214</v>
      </c>
      <c r="M29" s="96">
        <v>0.46173469387755106</v>
      </c>
      <c r="N29" s="96">
        <v>0.5378151260504201</v>
      </c>
      <c r="O29" s="96">
        <v>0.5276073619631902</v>
      </c>
      <c r="P29" s="96">
        <v>0.4651685393258427</v>
      </c>
      <c r="Q29" s="96">
        <v>0.9583333333333333</v>
      </c>
      <c r="R29" s="96">
        <v>0.6363636363636364</v>
      </c>
    </row>
    <row r="30" spans="1:18" ht="15.75" customHeight="1">
      <c r="A30" s="253"/>
      <c r="B30" s="101" t="s">
        <v>91</v>
      </c>
      <c r="C30" s="96">
        <v>0.7858140184306059</v>
      </c>
      <c r="D30" s="96">
        <v>0.8615384615384616</v>
      </c>
      <c r="E30" s="96"/>
      <c r="F30" s="96"/>
      <c r="G30" s="96">
        <v>0.8070175438596491</v>
      </c>
      <c r="H30" s="96">
        <v>0.7741935483870968</v>
      </c>
      <c r="I30" s="96">
        <v>0.7308707124010554</v>
      </c>
      <c r="J30" s="96">
        <v>0.7420289855072464</v>
      </c>
      <c r="K30" s="96">
        <v>0.7659574468085106</v>
      </c>
      <c r="L30" s="96">
        <v>0.7720848056537103</v>
      </c>
      <c r="M30" s="96">
        <v>0.7695652173913043</v>
      </c>
      <c r="N30" s="96">
        <v>0.8654545454545455</v>
      </c>
      <c r="O30" s="96">
        <v>0.8353658536585367</v>
      </c>
      <c r="P30" s="96">
        <v>0.8176100628930818</v>
      </c>
      <c r="Q30" s="96">
        <v>0.9069767441860465</v>
      </c>
      <c r="R30" s="96">
        <v>0.9019607843137255</v>
      </c>
    </row>
    <row r="31" spans="1:18" ht="15.75" customHeight="1">
      <c r="A31" s="253" t="s">
        <v>12</v>
      </c>
      <c r="B31" s="101" t="s">
        <v>17</v>
      </c>
      <c r="C31" s="96">
        <v>0.5439599714081487</v>
      </c>
      <c r="D31" s="96">
        <v>0.8</v>
      </c>
      <c r="E31" s="96"/>
      <c r="F31" s="96"/>
      <c r="G31" s="96">
        <v>0.5</v>
      </c>
      <c r="H31" s="96">
        <v>0.6666666666666666</v>
      </c>
      <c r="I31" s="96">
        <v>0.5465116279069767</v>
      </c>
      <c r="J31" s="96">
        <v>0.5</v>
      </c>
      <c r="K31" s="96">
        <v>0.45121951219512196</v>
      </c>
      <c r="L31" s="96">
        <v>0.5963302752293578</v>
      </c>
      <c r="M31" s="96">
        <v>0.5144508670520231</v>
      </c>
      <c r="N31" s="96">
        <v>0.5575221238938053</v>
      </c>
      <c r="O31" s="96">
        <v>0.6511627906976745</v>
      </c>
      <c r="P31" s="96">
        <v>0.5574912891986062</v>
      </c>
      <c r="Q31" s="96">
        <v>1</v>
      </c>
      <c r="R31" s="96">
        <v>0.875</v>
      </c>
    </row>
    <row r="32" spans="1:18" ht="15.75" customHeight="1">
      <c r="A32" s="253"/>
      <c r="B32" s="101" t="s">
        <v>89</v>
      </c>
      <c r="C32" s="96">
        <v>0.04040404040404041</v>
      </c>
      <c r="D32" s="96">
        <v>0</v>
      </c>
      <c r="E32" s="96"/>
      <c r="F32" s="96"/>
      <c r="G32" s="96">
        <v>0</v>
      </c>
      <c r="H32" s="96">
        <v>0</v>
      </c>
      <c r="I32" s="96">
        <v>0.2222222222222222</v>
      </c>
      <c r="J32" s="96">
        <v>0</v>
      </c>
      <c r="K32" s="96">
        <v>0</v>
      </c>
      <c r="L32" s="96">
        <v>0.1111111111111111</v>
      </c>
      <c r="M32" s="96">
        <v>0</v>
      </c>
      <c r="N32" s="96">
        <v>0.03225806451612903</v>
      </c>
      <c r="O32" s="96">
        <v>0.11764705882352941</v>
      </c>
      <c r="P32" s="96">
        <v>0.02857142857142857</v>
      </c>
      <c r="Q32" s="96"/>
      <c r="R32" s="96">
        <v>1</v>
      </c>
    </row>
    <row r="33" spans="1:18" ht="15.75" customHeight="1">
      <c r="A33" s="253"/>
      <c r="B33" s="101" t="s">
        <v>90</v>
      </c>
      <c r="C33" s="96">
        <v>0.4133099824868651</v>
      </c>
      <c r="D33" s="96">
        <v>0.5</v>
      </c>
      <c r="E33" s="96"/>
      <c r="F33" s="96"/>
      <c r="G33" s="96">
        <v>0.5</v>
      </c>
      <c r="H33" s="96">
        <v>0</v>
      </c>
      <c r="I33" s="96">
        <v>0.358974358974359</v>
      </c>
      <c r="J33" s="96">
        <v>0.4186046511627907</v>
      </c>
      <c r="K33" s="96">
        <v>0.27835051546391754</v>
      </c>
      <c r="L33" s="96">
        <v>0.3695652173913043</v>
      </c>
      <c r="M33" s="96">
        <v>0.42857142857142855</v>
      </c>
      <c r="N33" s="96">
        <v>0.5</v>
      </c>
      <c r="O33" s="96">
        <v>0.5</v>
      </c>
      <c r="P33" s="96">
        <v>0.4418604651162791</v>
      </c>
      <c r="Q33" s="96"/>
      <c r="R33" s="96">
        <v>0.6666666666666666</v>
      </c>
    </row>
    <row r="34" spans="1:18" ht="15.75" customHeight="1">
      <c r="A34" s="253"/>
      <c r="B34" s="101" t="s">
        <v>91</v>
      </c>
      <c r="C34" s="96">
        <v>0.8206349206349206</v>
      </c>
      <c r="D34" s="96">
        <v>1</v>
      </c>
      <c r="E34" s="96"/>
      <c r="F34" s="96"/>
      <c r="G34" s="96">
        <v>1</v>
      </c>
      <c r="H34" s="96">
        <v>1</v>
      </c>
      <c r="I34" s="96">
        <v>0.8157894736842105</v>
      </c>
      <c r="J34" s="96">
        <v>0.7777777777777778</v>
      </c>
      <c r="K34" s="96">
        <v>0.7777777777777778</v>
      </c>
      <c r="L34" s="96">
        <v>0.8703703703703703</v>
      </c>
      <c r="M34" s="96">
        <v>0.8157894736842106</v>
      </c>
      <c r="N34" s="96">
        <v>0.761904761904762</v>
      </c>
      <c r="O34" s="96">
        <v>0.9333333333333333</v>
      </c>
      <c r="P34" s="96">
        <v>0.8292682926829269</v>
      </c>
      <c r="Q34" s="96">
        <v>1</v>
      </c>
      <c r="R34" s="96">
        <v>1</v>
      </c>
    </row>
    <row r="35" spans="1:18" ht="15.75" customHeight="1">
      <c r="A35" s="254" t="s">
        <v>57</v>
      </c>
      <c r="B35" s="102" t="s">
        <v>17</v>
      </c>
      <c r="C35" s="97">
        <v>0.5273842249947135</v>
      </c>
      <c r="D35" s="97">
        <v>0.689873417721519</v>
      </c>
      <c r="E35" s="97"/>
      <c r="F35" s="97"/>
      <c r="G35" s="97">
        <v>0.5571428571428572</v>
      </c>
      <c r="H35" s="97">
        <v>0.5531914893617021</v>
      </c>
      <c r="I35" s="97">
        <v>0.49356223175965663</v>
      </c>
      <c r="J35" s="97">
        <v>0.47678369195922987</v>
      </c>
      <c r="K35" s="97">
        <v>0.4753989361702127</v>
      </c>
      <c r="L35" s="97">
        <v>0.512249443207127</v>
      </c>
      <c r="M35" s="97">
        <v>0.5142624286878565</v>
      </c>
      <c r="N35" s="97">
        <v>0.5904761904761905</v>
      </c>
      <c r="O35" s="97">
        <v>0.603112840466926</v>
      </c>
      <c r="P35" s="97">
        <v>0.5350140056022409</v>
      </c>
      <c r="Q35" s="97">
        <v>0.9041095890410958</v>
      </c>
      <c r="R35" s="97">
        <v>0.7184466019417475</v>
      </c>
    </row>
    <row r="36" spans="1:18" ht="15.75" customHeight="1">
      <c r="A36" s="254"/>
      <c r="B36" s="102" t="s">
        <v>89</v>
      </c>
      <c r="C36" s="97">
        <v>0.038558786346396964</v>
      </c>
      <c r="D36" s="97">
        <v>0.04</v>
      </c>
      <c r="E36" s="97"/>
      <c r="F36" s="97"/>
      <c r="G36" s="97">
        <v>0</v>
      </c>
      <c r="H36" s="97">
        <v>0.023255813953488372</v>
      </c>
      <c r="I36" s="97">
        <v>0.06060606060606061</v>
      </c>
      <c r="J36" s="97">
        <v>0.034482758620689655</v>
      </c>
      <c r="K36" s="97">
        <v>0.036290322580645164</v>
      </c>
      <c r="L36" s="97">
        <v>0.03398058252427184</v>
      </c>
      <c r="M36" s="97">
        <v>0.029661016949152543</v>
      </c>
      <c r="N36" s="97">
        <v>0.03787878787878788</v>
      </c>
      <c r="O36" s="97">
        <v>0.06666666666666667</v>
      </c>
      <c r="P36" s="97">
        <v>0.031496062992125984</v>
      </c>
      <c r="Q36" s="97">
        <v>0.5</v>
      </c>
      <c r="R36" s="97">
        <v>0.08333333333333333</v>
      </c>
    </row>
    <row r="37" spans="1:18" ht="15.75" customHeight="1">
      <c r="A37" s="254"/>
      <c r="B37" s="102" t="s">
        <v>90</v>
      </c>
      <c r="C37" s="97">
        <v>0.4354706684856753</v>
      </c>
      <c r="D37" s="97">
        <v>0.7538461538461538</v>
      </c>
      <c r="E37" s="97"/>
      <c r="F37" s="97"/>
      <c r="G37" s="97">
        <v>0.6122448979591837</v>
      </c>
      <c r="H37" s="97">
        <v>0.47663551401869153</v>
      </c>
      <c r="I37" s="97">
        <v>0.4057142857142857</v>
      </c>
      <c r="J37" s="97">
        <v>0.3591954022988506</v>
      </c>
      <c r="K37" s="97">
        <v>0.3253424657534246</v>
      </c>
      <c r="L37" s="97">
        <v>0.381957773512476</v>
      </c>
      <c r="M37" s="97">
        <v>0.4571428571428572</v>
      </c>
      <c r="N37" s="97">
        <v>0.5274390243902439</v>
      </c>
      <c r="O37" s="97">
        <v>0.5209302325581395</v>
      </c>
      <c r="P37" s="97">
        <v>0.45993031358885017</v>
      </c>
      <c r="Q37" s="97">
        <v>0.9583333333333333</v>
      </c>
      <c r="R37" s="97">
        <v>0.6388888888888888</v>
      </c>
    </row>
    <row r="38" spans="1:18" ht="15.75" customHeight="1">
      <c r="A38" s="254"/>
      <c r="B38" s="102" t="s">
        <v>91</v>
      </c>
      <c r="C38" s="97">
        <v>0.7910235098551412</v>
      </c>
      <c r="D38" s="97">
        <v>0.8676470588235294</v>
      </c>
      <c r="E38" s="97"/>
      <c r="F38" s="97"/>
      <c r="G38" s="97">
        <v>0.8135593220338982</v>
      </c>
      <c r="H38" s="97">
        <v>0.7878787878787878</v>
      </c>
      <c r="I38" s="97">
        <v>0.7386091127098321</v>
      </c>
      <c r="J38" s="97">
        <v>0.7461538461538462</v>
      </c>
      <c r="K38" s="97">
        <v>0.7678571428571428</v>
      </c>
      <c r="L38" s="97">
        <v>0.7806451612903226</v>
      </c>
      <c r="M38" s="97">
        <v>0.7761194029850746</v>
      </c>
      <c r="N38" s="97">
        <v>0.8368421052631579</v>
      </c>
      <c r="O38" s="97">
        <v>0.8616071428571428</v>
      </c>
      <c r="P38" s="97">
        <v>0.82</v>
      </c>
      <c r="Q38" s="97">
        <v>0.9111111111111112</v>
      </c>
      <c r="R38" s="97">
        <v>0.9090909090909091</v>
      </c>
    </row>
    <row r="39" spans="1:18" ht="15.75" customHeight="1">
      <c r="A39" s="253" t="s">
        <v>58</v>
      </c>
      <c r="B39" s="101" t="s">
        <v>17</v>
      </c>
      <c r="C39" s="96">
        <v>0.49350649350649356</v>
      </c>
      <c r="D39" s="96"/>
      <c r="E39" s="96"/>
      <c r="F39" s="96"/>
      <c r="G39" s="96"/>
      <c r="H39" s="96">
        <v>0.44</v>
      </c>
      <c r="I39" s="96">
        <v>0.3333333333333333</v>
      </c>
      <c r="J39" s="96">
        <v>0.4090909090909091</v>
      </c>
      <c r="K39" s="96">
        <v>0.4838709677419355</v>
      </c>
      <c r="L39" s="96">
        <v>0.3793103448275862</v>
      </c>
      <c r="M39" s="96">
        <v>0.68</v>
      </c>
      <c r="N39" s="96">
        <v>0.6</v>
      </c>
      <c r="O39" s="96">
        <v>0.8181818181818182</v>
      </c>
      <c r="P39" s="96">
        <v>0.4838709677419355</v>
      </c>
      <c r="Q39" s="96"/>
      <c r="R39" s="96"/>
    </row>
    <row r="40" spans="1:18" ht="15.75" customHeight="1">
      <c r="A40" s="253"/>
      <c r="B40" s="101" t="s">
        <v>89</v>
      </c>
      <c r="C40" s="96">
        <v>0.02127659574468085</v>
      </c>
      <c r="D40" s="96"/>
      <c r="E40" s="96"/>
      <c r="F40" s="96"/>
      <c r="G40" s="96"/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0.5</v>
      </c>
      <c r="N40" s="96">
        <v>0</v>
      </c>
      <c r="O40" s="96">
        <v>0</v>
      </c>
      <c r="P40" s="96">
        <v>0</v>
      </c>
      <c r="Q40" s="96"/>
      <c r="R40" s="96"/>
    </row>
    <row r="41" spans="1:18" ht="15.75" customHeight="1">
      <c r="A41" s="253"/>
      <c r="B41" s="101" t="s">
        <v>90</v>
      </c>
      <c r="C41" s="96">
        <v>0.39473684210526316</v>
      </c>
      <c r="D41" s="96"/>
      <c r="E41" s="96"/>
      <c r="F41" s="96"/>
      <c r="G41" s="96"/>
      <c r="H41" s="96">
        <v>0.3333333333333333</v>
      </c>
      <c r="I41" s="96">
        <v>0.4</v>
      </c>
      <c r="J41" s="96">
        <v>0.5</v>
      </c>
      <c r="K41" s="96">
        <v>0.2</v>
      </c>
      <c r="L41" s="96">
        <v>0.42857142857142855</v>
      </c>
      <c r="M41" s="96">
        <v>0.4444444444444444</v>
      </c>
      <c r="N41" s="96">
        <v>0.3333333333333333</v>
      </c>
      <c r="O41" s="96">
        <v>0.6</v>
      </c>
      <c r="P41" s="96">
        <v>0.4</v>
      </c>
      <c r="Q41" s="96"/>
      <c r="R41" s="96"/>
    </row>
    <row r="42" spans="1:18" ht="15.75" customHeight="1">
      <c r="A42" s="253"/>
      <c r="B42" s="101" t="s">
        <v>91</v>
      </c>
      <c r="C42" s="96">
        <v>0.7685185185185186</v>
      </c>
      <c r="D42" s="96"/>
      <c r="E42" s="96"/>
      <c r="F42" s="96"/>
      <c r="G42" s="96"/>
      <c r="H42" s="96">
        <v>0.875</v>
      </c>
      <c r="I42" s="96">
        <v>0.5</v>
      </c>
      <c r="J42" s="96">
        <v>0.8571428571428571</v>
      </c>
      <c r="K42" s="96">
        <v>0.736842105263158</v>
      </c>
      <c r="L42" s="96">
        <v>0.6666666666666666</v>
      </c>
      <c r="M42" s="96">
        <v>0.8571428571428572</v>
      </c>
      <c r="N42" s="96">
        <v>0.875</v>
      </c>
      <c r="O42" s="96">
        <v>1</v>
      </c>
      <c r="P42" s="96">
        <v>0.75</v>
      </c>
      <c r="Q42" s="96"/>
      <c r="R42" s="96"/>
    </row>
    <row r="43" spans="1:18" ht="15.75" customHeight="1">
      <c r="A43" s="253" t="s">
        <v>15</v>
      </c>
      <c r="B43" s="101" t="s">
        <v>17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</row>
    <row r="44" spans="1:18" ht="15.75" customHeight="1">
      <c r="A44" s="253"/>
      <c r="B44" s="101" t="s">
        <v>89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</row>
    <row r="45" spans="1:18" ht="15.75" customHeight="1">
      <c r="A45" s="253"/>
      <c r="B45" s="101" t="s">
        <v>90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</row>
    <row r="46" spans="1:18" ht="15.75" customHeight="1">
      <c r="A46" s="253"/>
      <c r="B46" s="101" t="s">
        <v>91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</row>
    <row r="47" spans="1:18" ht="15.75" customHeight="1">
      <c r="A47" s="254" t="s">
        <v>59</v>
      </c>
      <c r="B47" s="102" t="s">
        <v>17</v>
      </c>
      <c r="C47" s="97">
        <v>0.49350649350649356</v>
      </c>
      <c r="D47" s="97"/>
      <c r="E47" s="97"/>
      <c r="F47" s="97"/>
      <c r="G47" s="97"/>
      <c r="H47" s="97">
        <v>0.44</v>
      </c>
      <c r="I47" s="97">
        <v>0.3333333333333333</v>
      </c>
      <c r="J47" s="97">
        <v>0.4090909090909091</v>
      </c>
      <c r="K47" s="97">
        <v>0.4838709677419355</v>
      </c>
      <c r="L47" s="97">
        <v>0.3793103448275862</v>
      </c>
      <c r="M47" s="97">
        <v>0.68</v>
      </c>
      <c r="N47" s="97">
        <v>0.6</v>
      </c>
      <c r="O47" s="97">
        <v>0.8181818181818182</v>
      </c>
      <c r="P47" s="97">
        <v>0.4838709677419355</v>
      </c>
      <c r="Q47" s="97"/>
      <c r="R47" s="97"/>
    </row>
    <row r="48" spans="1:18" ht="15.75" customHeight="1">
      <c r="A48" s="254"/>
      <c r="B48" s="102" t="s">
        <v>89</v>
      </c>
      <c r="C48" s="97">
        <v>0.02127659574468085</v>
      </c>
      <c r="D48" s="97"/>
      <c r="E48" s="97"/>
      <c r="F48" s="97"/>
      <c r="G48" s="97"/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0.5</v>
      </c>
      <c r="N48" s="97">
        <v>0</v>
      </c>
      <c r="O48" s="97">
        <v>0</v>
      </c>
      <c r="P48" s="97">
        <v>0</v>
      </c>
      <c r="Q48" s="97"/>
      <c r="R48" s="97"/>
    </row>
    <row r="49" spans="1:18" ht="15.75" customHeight="1">
      <c r="A49" s="254"/>
      <c r="B49" s="102" t="s">
        <v>90</v>
      </c>
      <c r="C49" s="97">
        <v>0.39473684210526316</v>
      </c>
      <c r="D49" s="97"/>
      <c r="E49" s="97"/>
      <c r="F49" s="97"/>
      <c r="G49" s="97"/>
      <c r="H49" s="97">
        <v>0.3333333333333333</v>
      </c>
      <c r="I49" s="97">
        <v>0.4</v>
      </c>
      <c r="J49" s="97">
        <v>0.5</v>
      </c>
      <c r="K49" s="97">
        <v>0.2</v>
      </c>
      <c r="L49" s="97">
        <v>0.42857142857142855</v>
      </c>
      <c r="M49" s="97">
        <v>0.4444444444444444</v>
      </c>
      <c r="N49" s="97">
        <v>0.3333333333333333</v>
      </c>
      <c r="O49" s="97">
        <v>0.6</v>
      </c>
      <c r="P49" s="97">
        <v>0.4</v>
      </c>
      <c r="Q49" s="97"/>
      <c r="R49" s="97"/>
    </row>
    <row r="50" spans="1:18" ht="15.75" customHeight="1">
      <c r="A50" s="254"/>
      <c r="B50" s="102" t="s">
        <v>91</v>
      </c>
      <c r="C50" s="97">
        <v>0.7685185185185186</v>
      </c>
      <c r="D50" s="97"/>
      <c r="E50" s="97"/>
      <c r="F50" s="97"/>
      <c r="G50" s="97"/>
      <c r="H50" s="97">
        <v>0.875</v>
      </c>
      <c r="I50" s="97">
        <v>0.5</v>
      </c>
      <c r="J50" s="97">
        <v>0.8571428571428571</v>
      </c>
      <c r="K50" s="97">
        <v>0.736842105263158</v>
      </c>
      <c r="L50" s="97">
        <v>0.6666666666666666</v>
      </c>
      <c r="M50" s="97">
        <v>0.8571428571428572</v>
      </c>
      <c r="N50" s="97">
        <v>0.875</v>
      </c>
      <c r="O50" s="97">
        <v>1</v>
      </c>
      <c r="P50" s="97">
        <v>0.75</v>
      </c>
      <c r="Q50" s="97"/>
      <c r="R50" s="97"/>
    </row>
    <row r="51" spans="1:18" ht="15.75" customHeight="1">
      <c r="A51" s="255" t="s">
        <v>38</v>
      </c>
      <c r="B51" s="105" t="s">
        <v>17</v>
      </c>
      <c r="C51" s="103">
        <v>0.5365634844897669</v>
      </c>
      <c r="D51" s="103">
        <v>0.6283955857385399</v>
      </c>
      <c r="E51" s="103">
        <v>0.5241666666666667</v>
      </c>
      <c r="F51" s="103">
        <v>0.5241666666666667</v>
      </c>
      <c r="G51" s="103">
        <v>0.5564625850340136</v>
      </c>
      <c r="H51" s="103">
        <v>0.5647362841240393</v>
      </c>
      <c r="I51" s="103">
        <v>0.4684409192985809</v>
      </c>
      <c r="J51" s="103">
        <v>0.45512630893924155</v>
      </c>
      <c r="K51" s="103">
        <v>0.4299844258039837</v>
      </c>
      <c r="L51" s="103">
        <v>0.4735357148363423</v>
      </c>
      <c r="M51" s="103">
        <v>0.5233575444566316</v>
      </c>
      <c r="N51" s="103">
        <v>0.5607139608322179</v>
      </c>
      <c r="O51" s="103">
        <v>0.5555222824163559</v>
      </c>
      <c r="P51" s="103">
        <v>0.6006072151446601</v>
      </c>
      <c r="Q51" s="103">
        <v>0.7583352494826396</v>
      </c>
      <c r="R51" s="103">
        <v>0.6443768996960486</v>
      </c>
    </row>
    <row r="52" spans="1:18" ht="15.75" customHeight="1">
      <c r="A52" s="255"/>
      <c r="B52" s="105" t="s">
        <v>89</v>
      </c>
      <c r="C52" s="103">
        <v>0.014130842952538001</v>
      </c>
      <c r="D52" s="103">
        <v>0.023076923076923078</v>
      </c>
      <c r="E52" s="103">
        <v>0.026856240126382307</v>
      </c>
      <c r="F52" s="103">
        <v>0.026856240126382307</v>
      </c>
      <c r="G52" s="103">
        <v>0.02962962962962963</v>
      </c>
      <c r="H52" s="103">
        <v>0.007558330594807755</v>
      </c>
      <c r="I52" s="103">
        <v>0.03190051365233847</v>
      </c>
      <c r="J52" s="103">
        <v>0.019263845889232887</v>
      </c>
      <c r="K52" s="103">
        <v>0.025604325699745547</v>
      </c>
      <c r="L52" s="103">
        <v>0.016663903166970653</v>
      </c>
      <c r="M52" s="103">
        <v>0.024044618880396613</v>
      </c>
      <c r="N52" s="103">
        <v>0.006241074734225419</v>
      </c>
      <c r="O52" s="103">
        <v>0.007145497104841691</v>
      </c>
      <c r="P52" s="103">
        <v>0.0088604755495738</v>
      </c>
      <c r="Q52" s="103">
        <v>0.06069802731411229</v>
      </c>
      <c r="R52" s="103">
        <v>0.02577319587628866</v>
      </c>
    </row>
    <row r="53" spans="1:18" ht="15.75" customHeight="1">
      <c r="A53" s="255"/>
      <c r="B53" s="105" t="s">
        <v>90</v>
      </c>
      <c r="C53" s="103">
        <v>0.5935298745776831</v>
      </c>
      <c r="D53" s="103">
        <v>0.7628749292586305</v>
      </c>
      <c r="E53" s="103">
        <v>0.6670560747663552</v>
      </c>
      <c r="F53" s="103">
        <v>0.6670560747663552</v>
      </c>
      <c r="G53" s="103">
        <v>0.5844250363901019</v>
      </c>
      <c r="H53" s="103">
        <v>0.6384522370012091</v>
      </c>
      <c r="I53" s="103">
        <v>0.4162107138312762</v>
      </c>
      <c r="J53" s="103">
        <v>0.40700152207001516</v>
      </c>
      <c r="K53" s="103">
        <v>0.3448972232239452</v>
      </c>
      <c r="L53" s="103">
        <v>0.4507792941936526</v>
      </c>
      <c r="M53" s="103">
        <v>0.5721942208132825</v>
      </c>
      <c r="N53" s="103">
        <v>0.6780209255678635</v>
      </c>
      <c r="O53" s="103">
        <v>0.640002895613146</v>
      </c>
      <c r="P53" s="103">
        <v>0.7126601614864233</v>
      </c>
      <c r="Q53" s="103">
        <v>0.8469727212242182</v>
      </c>
      <c r="R53" s="103">
        <v>0.7182539682539683</v>
      </c>
    </row>
    <row r="54" spans="1:18" ht="15.75" customHeight="1">
      <c r="A54" s="255"/>
      <c r="B54" s="105" t="s">
        <v>91</v>
      </c>
      <c r="C54" s="103">
        <v>0.7529906835549043</v>
      </c>
      <c r="D54" s="103">
        <v>0.8341207349081364</v>
      </c>
      <c r="E54" s="103">
        <v>0.7354555433589463</v>
      </c>
      <c r="F54" s="103">
        <v>0.7354555433589463</v>
      </c>
      <c r="G54" s="103">
        <v>0.7515375153751538</v>
      </c>
      <c r="H54" s="103">
        <v>0.7674121405750798</v>
      </c>
      <c r="I54" s="103">
        <v>0.6845587450645609</v>
      </c>
      <c r="J54" s="103">
        <v>0.66832749798007</v>
      </c>
      <c r="K54" s="103">
        <v>0.6563298066399125</v>
      </c>
      <c r="L54" s="103">
        <v>0.6902222380765526</v>
      </c>
      <c r="M54" s="103">
        <v>0.7316853461820467</v>
      </c>
      <c r="N54" s="103">
        <v>0.7989925760094816</v>
      </c>
      <c r="O54" s="103">
        <v>0.7773949466288339</v>
      </c>
      <c r="P54" s="103">
        <v>0.8047592500220064</v>
      </c>
      <c r="Q54" s="103">
        <v>0.9076360310928212</v>
      </c>
      <c r="R54" s="103">
        <v>0.7783171521035599</v>
      </c>
    </row>
    <row r="55" spans="1:18" ht="15.75" customHeight="1">
      <c r="A55" s="251" t="s">
        <v>18</v>
      </c>
      <c r="B55" s="101" t="s">
        <v>17</v>
      </c>
      <c r="C55" s="96">
        <v>0.48000544996253147</v>
      </c>
      <c r="D55" s="96">
        <v>0.5119617224880383</v>
      </c>
      <c r="E55" s="96">
        <v>0.375</v>
      </c>
      <c r="F55" s="96">
        <v>0.375</v>
      </c>
      <c r="G55" s="96">
        <v>0.4878787878787879</v>
      </c>
      <c r="H55" s="96">
        <v>0.5171467764060357</v>
      </c>
      <c r="I55" s="96">
        <v>0.46990291262135925</v>
      </c>
      <c r="J55" s="96">
        <v>0.4373831775700935</v>
      </c>
      <c r="K55" s="96">
        <v>0.39532978287587056</v>
      </c>
      <c r="L55" s="96">
        <v>0.45050798258345426</v>
      </c>
      <c r="M55" s="96">
        <v>0.5101214574898786</v>
      </c>
      <c r="N55" s="96">
        <v>0.6274834437086092</v>
      </c>
      <c r="O55" s="96">
        <v>0.4692556634304207</v>
      </c>
      <c r="P55" s="96">
        <v>0.5932802829354553</v>
      </c>
      <c r="Q55" s="96">
        <v>0.8353658536585367</v>
      </c>
      <c r="R55" s="96">
        <v>0.5102040816326531</v>
      </c>
    </row>
    <row r="56" spans="1:18" ht="15.75" customHeight="1">
      <c r="A56" s="251"/>
      <c r="B56" s="101" t="s">
        <v>89</v>
      </c>
      <c r="C56" s="96">
        <v>0.13124018838304552</v>
      </c>
      <c r="D56" s="96">
        <v>0.03773584905660377</v>
      </c>
      <c r="E56" s="96">
        <v>0.05357142857142857</v>
      </c>
      <c r="F56" s="96">
        <v>0.05357142857142857</v>
      </c>
      <c r="G56" s="96">
        <v>0.04054054054054054</v>
      </c>
      <c r="H56" s="96">
        <v>0.02097902097902098</v>
      </c>
      <c r="I56" s="96">
        <v>0.13194444444444445</v>
      </c>
      <c r="J56" s="96">
        <v>0.08620689655172413</v>
      </c>
      <c r="K56" s="96">
        <v>0.05725971370143149</v>
      </c>
      <c r="L56" s="96">
        <v>0.13857142857142857</v>
      </c>
      <c r="M56" s="96">
        <v>0.1819645732689211</v>
      </c>
      <c r="N56" s="96">
        <v>0.26618705035971224</v>
      </c>
      <c r="O56" s="96">
        <v>0.1375</v>
      </c>
      <c r="P56" s="96">
        <v>0.15151515151515152</v>
      </c>
      <c r="Q56" s="96">
        <v>0.5588235294117647</v>
      </c>
      <c r="R56" s="96">
        <v>0.2727272727272727</v>
      </c>
    </row>
    <row r="57" spans="1:18" ht="15.75" customHeight="1">
      <c r="A57" s="251"/>
      <c r="B57" s="101" t="s">
        <v>90</v>
      </c>
      <c r="C57" s="96">
        <v>0.44727272727272727</v>
      </c>
      <c r="D57" s="96">
        <v>0.6133333333333333</v>
      </c>
      <c r="E57" s="96">
        <v>0.6229508196721312</v>
      </c>
      <c r="F57" s="96">
        <v>0.6229508196721312</v>
      </c>
      <c r="G57" s="96">
        <v>0.5655737704918032</v>
      </c>
      <c r="H57" s="96">
        <v>0.5694915254237288</v>
      </c>
      <c r="I57" s="96">
        <v>0.4076655052264808</v>
      </c>
      <c r="J57" s="96">
        <v>0.3765903307888041</v>
      </c>
      <c r="K57" s="96">
        <v>0.3732317736670294</v>
      </c>
      <c r="L57" s="96">
        <v>0.38666666666666666</v>
      </c>
      <c r="M57" s="96">
        <v>0.4661016949152542</v>
      </c>
      <c r="N57" s="96">
        <v>0.6263157894736842</v>
      </c>
      <c r="O57" s="96">
        <v>0.514018691588785</v>
      </c>
      <c r="P57" s="96">
        <v>0.6156069364161849</v>
      </c>
      <c r="Q57" s="96">
        <v>0.7142857142857142</v>
      </c>
      <c r="R57" s="96">
        <v>0.47368421052631576</v>
      </c>
    </row>
    <row r="58" spans="1:18" ht="15.75" customHeight="1">
      <c r="A58" s="251"/>
      <c r="B58" s="101" t="s">
        <v>91</v>
      </c>
      <c r="C58" s="96">
        <v>0.6844791832828202</v>
      </c>
      <c r="D58" s="96">
        <v>0.7283950617283951</v>
      </c>
      <c r="E58" s="96">
        <v>0.42372881355932207</v>
      </c>
      <c r="F58" s="96">
        <v>0.42372881355932207</v>
      </c>
      <c r="G58" s="96">
        <v>0.664179104477612</v>
      </c>
      <c r="H58" s="96">
        <v>0.7079037800687284</v>
      </c>
      <c r="I58" s="96">
        <v>0.664714494875549</v>
      </c>
      <c r="J58" s="96">
        <v>0.6741573033707865</v>
      </c>
      <c r="K58" s="96">
        <v>0.5750242013552759</v>
      </c>
      <c r="L58" s="96">
        <v>0.654421768707483</v>
      </c>
      <c r="M58" s="96">
        <v>0.7448680351906158</v>
      </c>
      <c r="N58" s="96">
        <v>0.8109090909090909</v>
      </c>
      <c r="O58" s="96">
        <v>0.6475409836065573</v>
      </c>
      <c r="P58" s="96">
        <v>0.8023032629558542</v>
      </c>
      <c r="Q58" s="96">
        <v>0.944954128440367</v>
      </c>
      <c r="R58" s="96">
        <v>0.6842105263157894</v>
      </c>
    </row>
    <row r="59" spans="1:18" ht="15.75" customHeight="1">
      <c r="A59" s="252" t="s">
        <v>19</v>
      </c>
      <c r="B59" s="106" t="s">
        <v>17</v>
      </c>
      <c r="C59" s="104">
        <v>0.5351612641705739</v>
      </c>
      <c r="D59" s="104">
        <v>0.6234505181873603</v>
      </c>
      <c r="E59" s="104">
        <v>0.5139751552795031</v>
      </c>
      <c r="F59" s="104">
        <v>0.5139751552795031</v>
      </c>
      <c r="G59" s="104">
        <v>0.5508114856429462</v>
      </c>
      <c r="H59" s="104">
        <v>0.5636140135218193</v>
      </c>
      <c r="I59" s="104">
        <v>0.4685414256474148</v>
      </c>
      <c r="J59" s="104">
        <v>0.4540699938797085</v>
      </c>
      <c r="K59" s="104">
        <v>0.4278176229508197</v>
      </c>
      <c r="L59" s="104">
        <v>0.4723743155798905</v>
      </c>
      <c r="M59" s="104">
        <v>0.5230810861090676</v>
      </c>
      <c r="N59" s="104">
        <v>0.5609749783179941</v>
      </c>
      <c r="O59" s="104">
        <v>0.5548026564440365</v>
      </c>
      <c r="P59" s="104">
        <v>0.6005098624311275</v>
      </c>
      <c r="Q59" s="104">
        <v>0.7611345003323732</v>
      </c>
      <c r="R59" s="104">
        <v>0.6395604395604396</v>
      </c>
    </row>
    <row r="60" spans="1:18" ht="15.75" customHeight="1">
      <c r="A60" s="252"/>
      <c r="B60" s="106" t="s">
        <v>89</v>
      </c>
      <c r="C60" s="104">
        <v>0.017098573394969886</v>
      </c>
      <c r="D60" s="104">
        <v>0.023787740164684355</v>
      </c>
      <c r="E60" s="104">
        <v>0.02902757619738752</v>
      </c>
      <c r="F60" s="104">
        <v>0.02902757619738752</v>
      </c>
      <c r="G60" s="104">
        <v>0.030707610146862484</v>
      </c>
      <c r="H60" s="104">
        <v>0.007866431208861775</v>
      </c>
      <c r="I60" s="104">
        <v>0.03912716328066215</v>
      </c>
      <c r="J60" s="104">
        <v>0.024211532335138577</v>
      </c>
      <c r="K60" s="104">
        <v>0.027888446215139442</v>
      </c>
      <c r="L60" s="104">
        <v>0.023350572010656635</v>
      </c>
      <c r="M60" s="104">
        <v>0.027994844115040683</v>
      </c>
      <c r="N60" s="104">
        <v>0.0071931072642478855</v>
      </c>
      <c r="O60" s="104">
        <v>0.008417713797730878</v>
      </c>
      <c r="P60" s="104">
        <v>0.010941644562334218</v>
      </c>
      <c r="Q60" s="104">
        <v>0.08513708513708514</v>
      </c>
      <c r="R60" s="104">
        <v>0.03902439024390244</v>
      </c>
    </row>
    <row r="61" spans="1:18" ht="15.75" customHeight="1">
      <c r="A61" s="252"/>
      <c r="B61" s="106" t="s">
        <v>90</v>
      </c>
      <c r="C61" s="104">
        <v>0.5900765945909306</v>
      </c>
      <c r="D61" s="104">
        <v>0.756786102062975</v>
      </c>
      <c r="E61" s="104">
        <v>0.6641221374045801</v>
      </c>
      <c r="F61" s="104">
        <v>0.6641221374045801</v>
      </c>
      <c r="G61" s="104">
        <v>0.5828877005347594</v>
      </c>
      <c r="H61" s="104">
        <v>0.6367388191695444</v>
      </c>
      <c r="I61" s="104">
        <v>0.41562907624807305</v>
      </c>
      <c r="J61" s="104">
        <v>0.40528507827086024</v>
      </c>
      <c r="K61" s="104">
        <v>0.3466585497835498</v>
      </c>
      <c r="L61" s="104">
        <v>0.44764025959064546</v>
      </c>
      <c r="M61" s="104">
        <v>0.5702325789626844</v>
      </c>
      <c r="N61" s="104">
        <v>0.6778440094365107</v>
      </c>
      <c r="O61" s="104">
        <v>0.639034552115509</v>
      </c>
      <c r="P61" s="104">
        <v>0.7116244641149801</v>
      </c>
      <c r="Q61" s="104">
        <v>0.8451443569553805</v>
      </c>
      <c r="R61" s="104">
        <v>0.7093690248565965</v>
      </c>
    </row>
    <row r="62" spans="1:18" ht="15.75" customHeight="1">
      <c r="A62" s="252"/>
      <c r="B62" s="106" t="s">
        <v>91</v>
      </c>
      <c r="C62" s="104">
        <v>0.7512383004071908</v>
      </c>
      <c r="D62" s="104">
        <v>0.8298086606243705</v>
      </c>
      <c r="E62" s="104">
        <v>0.7164948453608246</v>
      </c>
      <c r="F62" s="104">
        <v>0.7164948453608246</v>
      </c>
      <c r="G62" s="104">
        <v>0.7448863636363636</v>
      </c>
      <c r="H62" s="104">
        <v>0.7660604168292873</v>
      </c>
      <c r="I62" s="104">
        <v>0.6832106624229163</v>
      </c>
      <c r="J62" s="104">
        <v>0.6686570956676408</v>
      </c>
      <c r="K62" s="104">
        <v>0.6515246867669775</v>
      </c>
      <c r="L62" s="104">
        <v>0.6884384638850287</v>
      </c>
      <c r="M62" s="104">
        <v>0.7319619344517823</v>
      </c>
      <c r="N62" s="104">
        <v>0.7990462768746722</v>
      </c>
      <c r="O62" s="104">
        <v>0.7763334226748861</v>
      </c>
      <c r="P62" s="104">
        <v>0.8047222703889949</v>
      </c>
      <c r="Q62" s="104">
        <v>0.9094076655052264</v>
      </c>
      <c r="R62" s="104">
        <v>0.7755102040816326</v>
      </c>
    </row>
  </sheetData>
  <mergeCells count="15">
    <mergeCell ref="A55:A58"/>
    <mergeCell ref="A59:A62"/>
    <mergeCell ref="A39:A42"/>
    <mergeCell ref="A43:A46"/>
    <mergeCell ref="A47:A50"/>
    <mergeCell ref="A51:A54"/>
    <mergeCell ref="A23:A26"/>
    <mergeCell ref="A27:A30"/>
    <mergeCell ref="A31:A34"/>
    <mergeCell ref="A35:A38"/>
    <mergeCell ref="A11:A14"/>
    <mergeCell ref="A15:A18"/>
    <mergeCell ref="A19:A22"/>
    <mergeCell ref="A3:A6"/>
    <mergeCell ref="A7:A10"/>
  </mergeCells>
  <printOptions/>
  <pageMargins left="0.75" right="0.75" top="1" bottom="1" header="0" footer="0"/>
  <pageSetup horizontalDpi="600" verticalDpi="600" orientation="landscape" scale="83" r:id="rId1"/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49">
      <selection activeCell="E10" sqref="E10"/>
    </sheetView>
  </sheetViews>
  <sheetFormatPr defaultColWidth="11.421875" defaultRowHeight="12.75"/>
  <cols>
    <col min="1" max="1" width="9.57421875" style="109" customWidth="1"/>
    <col min="2" max="2" width="19.140625" style="109" customWidth="1"/>
    <col min="3" max="12" width="8.8515625" style="109" customWidth="1"/>
    <col min="13" max="16384" width="11.421875" style="109" customWidth="1"/>
  </cols>
  <sheetData>
    <row r="1" ht="27" customHeight="1">
      <c r="A1" s="39" t="s">
        <v>88</v>
      </c>
    </row>
    <row r="2" spans="1:12" ht="39" customHeight="1">
      <c r="A2" s="107" t="s">
        <v>92</v>
      </c>
      <c r="B2" s="99" t="s">
        <v>44</v>
      </c>
      <c r="C2" s="100" t="s">
        <v>37</v>
      </c>
      <c r="D2" s="110" t="s">
        <v>21</v>
      </c>
      <c r="E2" s="110" t="s">
        <v>22</v>
      </c>
      <c r="F2" s="110" t="s">
        <v>23</v>
      </c>
      <c r="G2" s="110" t="s">
        <v>24</v>
      </c>
      <c r="H2" s="110" t="s">
        <v>25</v>
      </c>
      <c r="I2" s="110" t="s">
        <v>26</v>
      </c>
      <c r="J2" s="110" t="s">
        <v>27</v>
      </c>
      <c r="K2" s="110" t="s">
        <v>28</v>
      </c>
      <c r="L2" s="110" t="s">
        <v>29</v>
      </c>
    </row>
    <row r="3" spans="1:12" ht="14.25" customHeight="1">
      <c r="A3" s="253" t="s">
        <v>52</v>
      </c>
      <c r="B3" s="101" t="s">
        <v>17</v>
      </c>
      <c r="C3" s="96">
        <v>0.5301734349598477</v>
      </c>
      <c r="D3" s="96">
        <v>0.565116570569065</v>
      </c>
      <c r="E3" s="96">
        <v>0.4401933573259319</v>
      </c>
      <c r="F3" s="96">
        <v>0.4401933573259319</v>
      </c>
      <c r="G3" s="96">
        <v>0.548997499877445</v>
      </c>
      <c r="H3" s="96">
        <v>0.5443624077086723</v>
      </c>
      <c r="I3" s="96">
        <v>0.5779660236637355</v>
      </c>
      <c r="J3" s="96">
        <v>0.6045856962180245</v>
      </c>
      <c r="K3" s="96">
        <v>0.6792970895112576</v>
      </c>
      <c r="L3" s="96">
        <v>0.5723315875022575</v>
      </c>
    </row>
    <row r="4" spans="1:12" ht="14.25" customHeight="1">
      <c r="A4" s="253"/>
      <c r="B4" s="101" t="s">
        <v>89</v>
      </c>
      <c r="C4" s="96">
        <v>0.013645910476028603</v>
      </c>
      <c r="D4" s="96">
        <v>0.008299942759015454</v>
      </c>
      <c r="E4" s="96">
        <v>0.022174927914321022</v>
      </c>
      <c r="F4" s="96">
        <v>0.022174927914321022</v>
      </c>
      <c r="G4" s="96">
        <v>0.00792454664786815</v>
      </c>
      <c r="H4" s="96">
        <v>0.015852428303790172</v>
      </c>
      <c r="I4" s="96">
        <v>0.011882998171846435</v>
      </c>
      <c r="J4" s="96">
        <v>0.0061616527727437476</v>
      </c>
      <c r="K4" s="96">
        <v>0.06506849315068493</v>
      </c>
      <c r="L4" s="96">
        <v>0.011366711772665765</v>
      </c>
    </row>
    <row r="5" spans="1:12" ht="14.25" customHeight="1">
      <c r="A5" s="253"/>
      <c r="B5" s="101" t="s">
        <v>90</v>
      </c>
      <c r="C5" s="96">
        <v>0.6096895282556362</v>
      </c>
      <c r="D5" s="96">
        <v>0.6776424102732961</v>
      </c>
      <c r="E5" s="96">
        <v>0.4227888117655144</v>
      </c>
      <c r="F5" s="96">
        <v>0.4227888117655144</v>
      </c>
      <c r="G5" s="96">
        <v>0.6745354601558021</v>
      </c>
      <c r="H5" s="96">
        <v>0.6277005526712444</v>
      </c>
      <c r="I5" s="96">
        <v>0.7343099045827174</v>
      </c>
      <c r="J5" s="96">
        <v>0.7500785258088158</v>
      </c>
      <c r="K5" s="96">
        <v>0.7572519083969466</v>
      </c>
      <c r="L5" s="96">
        <v>0.680203880302532</v>
      </c>
    </row>
    <row r="6" spans="1:12" ht="14.25" customHeight="1">
      <c r="A6" s="253"/>
      <c r="B6" s="101" t="s">
        <v>91</v>
      </c>
      <c r="C6" s="96">
        <v>0.7439387293768346</v>
      </c>
      <c r="D6" s="96">
        <v>0.7626800250469631</v>
      </c>
      <c r="E6" s="96">
        <v>0.6486896595327665</v>
      </c>
      <c r="F6" s="96">
        <v>0.6486896595327665</v>
      </c>
      <c r="G6" s="96">
        <v>0.7850768151972971</v>
      </c>
      <c r="H6" s="96">
        <v>0.7486050600015286</v>
      </c>
      <c r="I6" s="96">
        <v>0.7973893303064699</v>
      </c>
      <c r="J6" s="96">
        <v>0.8071383181529337</v>
      </c>
      <c r="K6" s="96">
        <v>0.8260869565217391</v>
      </c>
      <c r="L6" s="96">
        <v>0.7796312554872695</v>
      </c>
    </row>
    <row r="7" spans="1:12" ht="14.25" customHeight="1">
      <c r="A7" s="253" t="s">
        <v>6</v>
      </c>
      <c r="B7" s="101" t="s">
        <v>17</v>
      </c>
      <c r="C7" s="96">
        <v>0.5551270000756274</v>
      </c>
      <c r="D7" s="96">
        <v>0.5816072908036454</v>
      </c>
      <c r="E7" s="96">
        <v>0.470909472799832</v>
      </c>
      <c r="F7" s="96">
        <v>0.470909472799832</v>
      </c>
      <c r="G7" s="96">
        <v>0.5672481390988124</v>
      </c>
      <c r="H7" s="96">
        <v>0.5799609629147691</v>
      </c>
      <c r="I7" s="96">
        <v>0.6108530013008735</v>
      </c>
      <c r="J7" s="96">
        <v>0.6322302558398221</v>
      </c>
      <c r="K7" s="96">
        <v>0.7565502183406113</v>
      </c>
      <c r="L7" s="96">
        <v>0.5765915119363395</v>
      </c>
    </row>
    <row r="8" spans="1:12" ht="14.25" customHeight="1">
      <c r="A8" s="253"/>
      <c r="B8" s="101" t="s">
        <v>89</v>
      </c>
      <c r="C8" s="96">
        <v>0.011649359548784988</v>
      </c>
      <c r="D8" s="96">
        <v>0.014568158168574402</v>
      </c>
      <c r="E8" s="96">
        <v>0.020553576322280075</v>
      </c>
      <c r="F8" s="96">
        <v>0.020553576322280075</v>
      </c>
      <c r="G8" s="96">
        <v>0.005253480430785396</v>
      </c>
      <c r="H8" s="96">
        <v>0.014834794335805798</v>
      </c>
      <c r="I8" s="96">
        <v>0.008613938919342208</v>
      </c>
      <c r="J8" s="96">
        <v>0.0033444816053511705</v>
      </c>
      <c r="K8" s="96">
        <v>0.06349206349206349</v>
      </c>
      <c r="L8" s="96">
        <v>0.010526315789473684</v>
      </c>
    </row>
    <row r="9" spans="1:12" ht="14.25" customHeight="1">
      <c r="A9" s="253"/>
      <c r="B9" s="101" t="s">
        <v>90</v>
      </c>
      <c r="C9" s="96">
        <v>0.6122178719484108</v>
      </c>
      <c r="D9" s="96">
        <v>0.6666666666666666</v>
      </c>
      <c r="E9" s="96">
        <v>0.45320060832296416</v>
      </c>
      <c r="F9" s="96">
        <v>0.45320060832296416</v>
      </c>
      <c r="G9" s="96">
        <v>0.6444613050075872</v>
      </c>
      <c r="H9" s="96">
        <v>0.6393557422969187</v>
      </c>
      <c r="I9" s="96">
        <v>0.751753912574204</v>
      </c>
      <c r="J9" s="96">
        <v>0.7714481811942348</v>
      </c>
      <c r="K9" s="96">
        <v>0.8224852071005917</v>
      </c>
      <c r="L9" s="96">
        <v>0.6090356211989574</v>
      </c>
    </row>
    <row r="10" spans="1:12" ht="14.25" customHeight="1">
      <c r="A10" s="253"/>
      <c r="B10" s="101" t="s">
        <v>91</v>
      </c>
      <c r="C10" s="96">
        <v>0.7694584577370533</v>
      </c>
      <c r="D10" s="96">
        <v>0.7701149425287357</v>
      </c>
      <c r="E10" s="96">
        <v>0.6879441313403578</v>
      </c>
      <c r="F10" s="96">
        <v>0.6879441313403578</v>
      </c>
      <c r="G10" s="96">
        <v>0.7936684254373785</v>
      </c>
      <c r="H10" s="96">
        <v>0.7797369994022714</v>
      </c>
      <c r="I10" s="96">
        <v>0.8365171035095513</v>
      </c>
      <c r="J10" s="96">
        <v>0.8242903341717571</v>
      </c>
      <c r="K10" s="96">
        <v>0.9004424778761062</v>
      </c>
      <c r="L10" s="96">
        <v>0.7969111969111968</v>
      </c>
    </row>
    <row r="11" spans="1:12" ht="14.25" customHeight="1">
      <c r="A11" s="253" t="s">
        <v>53</v>
      </c>
      <c r="B11" s="101" t="s">
        <v>17</v>
      </c>
      <c r="C11" s="96">
        <v>0.5535635385006761</v>
      </c>
      <c r="D11" s="96">
        <v>0.585498079963858</v>
      </c>
      <c r="E11" s="96">
        <v>0.4833101841480353</v>
      </c>
      <c r="F11" s="96">
        <v>0.4833101841480353</v>
      </c>
      <c r="G11" s="96">
        <v>0.5787778304121269</v>
      </c>
      <c r="H11" s="96">
        <v>0.5909399389209365</v>
      </c>
      <c r="I11" s="96">
        <v>0.6354581673306773</v>
      </c>
      <c r="J11" s="96">
        <v>0.665244375484872</v>
      </c>
      <c r="K11" s="96">
        <v>0.7369970559371933</v>
      </c>
      <c r="L11" s="96">
        <v>0.5390130746520456</v>
      </c>
    </row>
    <row r="12" spans="1:12" ht="14.25" customHeight="1">
      <c r="A12" s="253"/>
      <c r="B12" s="101" t="s">
        <v>89</v>
      </c>
      <c r="C12" s="96">
        <v>0.015907291441733248</v>
      </c>
      <c r="D12" s="96">
        <v>0.016018306636155607</v>
      </c>
      <c r="E12" s="96">
        <v>0.02394904458598726</v>
      </c>
      <c r="F12" s="96">
        <v>0.02394904458598726</v>
      </c>
      <c r="G12" s="96">
        <v>0.007893438579181056</v>
      </c>
      <c r="H12" s="96">
        <v>0.008356545961002786</v>
      </c>
      <c r="I12" s="96">
        <v>0.018018018018018018</v>
      </c>
      <c r="J12" s="96">
        <v>0.01580135440180587</v>
      </c>
      <c r="K12" s="96">
        <v>0.0375</v>
      </c>
      <c r="L12" s="96">
        <v>0.00963855421686747</v>
      </c>
    </row>
    <row r="13" spans="1:12" ht="14.25" customHeight="1">
      <c r="A13" s="253"/>
      <c r="B13" s="101" t="s">
        <v>90</v>
      </c>
      <c r="C13" s="96">
        <v>0.5699217782182423</v>
      </c>
      <c r="D13" s="96">
        <v>0.6412717456508699</v>
      </c>
      <c r="E13" s="96">
        <v>0.430787037037037</v>
      </c>
      <c r="F13" s="96">
        <v>0.430787037037037</v>
      </c>
      <c r="G13" s="96">
        <v>0.6271562345983243</v>
      </c>
      <c r="H13" s="96">
        <v>0.6273885350318471</v>
      </c>
      <c r="I13" s="96">
        <v>0.7560455192034139</v>
      </c>
      <c r="J13" s="96">
        <v>0.7644749754661433</v>
      </c>
      <c r="K13" s="96">
        <v>0.8206521739130435</v>
      </c>
      <c r="L13" s="96">
        <v>0.5167206040992449</v>
      </c>
    </row>
    <row r="14" spans="1:12" ht="14.25" customHeight="1">
      <c r="A14" s="253"/>
      <c r="B14" s="101" t="s">
        <v>91</v>
      </c>
      <c r="C14" s="96">
        <v>0.7689069174272456</v>
      </c>
      <c r="D14" s="96">
        <v>0.8001060445387063</v>
      </c>
      <c r="E14" s="96">
        <v>0.7146811564486364</v>
      </c>
      <c r="F14" s="96">
        <v>0.7146811564486364</v>
      </c>
      <c r="G14" s="96">
        <v>0.7937360178970917</v>
      </c>
      <c r="H14" s="96">
        <v>0.7999236349751814</v>
      </c>
      <c r="I14" s="96">
        <v>0.8554006968641115</v>
      </c>
      <c r="J14" s="96">
        <v>0.8324372759856631</v>
      </c>
      <c r="K14" s="96">
        <v>0.9022403258655805</v>
      </c>
      <c r="L14" s="96">
        <v>0.772594752186589</v>
      </c>
    </row>
    <row r="15" spans="1:12" ht="14.25" customHeight="1">
      <c r="A15" s="253" t="s">
        <v>54</v>
      </c>
      <c r="B15" s="101" t="s">
        <v>17</v>
      </c>
      <c r="C15" s="96">
        <v>0.5212958467581763</v>
      </c>
      <c r="D15" s="96">
        <v>0.574621485219899</v>
      </c>
      <c r="E15" s="96">
        <v>0.464457163958641</v>
      </c>
      <c r="F15" s="96">
        <v>0.464457163958641</v>
      </c>
      <c r="G15" s="96">
        <v>0.5471873547187355</v>
      </c>
      <c r="H15" s="96">
        <v>0.6214733542319749</v>
      </c>
      <c r="I15" s="96">
        <v>0.7210982658959537</v>
      </c>
      <c r="J15" s="96">
        <v>0.6193548387096774</v>
      </c>
      <c r="K15" s="96">
        <v>0.7361111111111112</v>
      </c>
      <c r="L15" s="96">
        <v>0.478494623655914</v>
      </c>
    </row>
    <row r="16" spans="1:12" ht="14.25" customHeight="1">
      <c r="A16" s="253"/>
      <c r="B16" s="101" t="s">
        <v>89</v>
      </c>
      <c r="C16" s="96">
        <v>0.015983500902294407</v>
      </c>
      <c r="D16" s="96">
        <v>0.015748031496062992</v>
      </c>
      <c r="E16" s="96">
        <v>0.015025041736227046</v>
      </c>
      <c r="F16" s="96">
        <v>0.015025041736227046</v>
      </c>
      <c r="G16" s="96">
        <v>0.012531328320802004</v>
      </c>
      <c r="H16" s="96">
        <v>0.00966183574879227</v>
      </c>
      <c r="I16" s="96">
        <v>0</v>
      </c>
      <c r="J16" s="96">
        <v>0</v>
      </c>
      <c r="K16" s="96">
        <v>0.08695652173913043</v>
      </c>
      <c r="L16" s="96">
        <v>0.03508771929824561</v>
      </c>
    </row>
    <row r="17" spans="1:12" ht="14.25" customHeight="1">
      <c r="A17" s="253"/>
      <c r="B17" s="101" t="s">
        <v>90</v>
      </c>
      <c r="C17" s="96">
        <v>0.4778046811945117</v>
      </c>
      <c r="D17" s="96">
        <v>0.6007751937984496</v>
      </c>
      <c r="E17" s="96">
        <v>0.372945939509407</v>
      </c>
      <c r="F17" s="96">
        <v>0.372945939509407</v>
      </c>
      <c r="G17" s="96">
        <v>0.5468564650059312</v>
      </c>
      <c r="H17" s="96">
        <v>0.6273291925465838</v>
      </c>
      <c r="I17" s="96">
        <v>0.7851851851851852</v>
      </c>
      <c r="J17" s="96">
        <v>0.661764705882353</v>
      </c>
      <c r="K17" s="96">
        <v>0.8585858585858586</v>
      </c>
      <c r="L17" s="96">
        <v>0.3538461538461538</v>
      </c>
    </row>
    <row r="18" spans="1:12" ht="14.25" customHeight="1">
      <c r="A18" s="253"/>
      <c r="B18" s="101" t="s">
        <v>91</v>
      </c>
      <c r="C18" s="96">
        <v>0.7525977238990598</v>
      </c>
      <c r="D18" s="96">
        <v>0.7828200972447327</v>
      </c>
      <c r="E18" s="96">
        <v>0.7109181141439207</v>
      </c>
      <c r="F18" s="96">
        <v>0.7109181141439207</v>
      </c>
      <c r="G18" s="96">
        <v>0.7821782178217822</v>
      </c>
      <c r="H18" s="96">
        <v>0.8327645051194539</v>
      </c>
      <c r="I18" s="96">
        <v>0.8696969696969696</v>
      </c>
      <c r="J18" s="96">
        <v>0.85</v>
      </c>
      <c r="K18" s="96">
        <v>0.8601398601398601</v>
      </c>
      <c r="L18" s="96">
        <v>0.7791164658634537</v>
      </c>
    </row>
    <row r="19" spans="1:12" ht="14.25" customHeight="1">
      <c r="A19" s="253" t="s">
        <v>9</v>
      </c>
      <c r="B19" s="101" t="s">
        <v>17</v>
      </c>
      <c r="C19" s="96">
        <v>0.5177794590505013</v>
      </c>
      <c r="D19" s="96">
        <v>0.6044117647058823</v>
      </c>
      <c r="E19" s="96">
        <v>0.46862711574628146</v>
      </c>
      <c r="F19" s="96">
        <v>0.46862711574628146</v>
      </c>
      <c r="G19" s="96">
        <v>0.5949177877428998</v>
      </c>
      <c r="H19" s="96">
        <v>0.5215827338129496</v>
      </c>
      <c r="I19" s="96">
        <v>0.7297297297297297</v>
      </c>
      <c r="J19" s="96">
        <v>0.6984126984126984</v>
      </c>
      <c r="K19" s="96">
        <v>0.8064516129032258</v>
      </c>
      <c r="L19" s="96">
        <v>0.48453608247422686</v>
      </c>
    </row>
    <row r="20" spans="1:12" ht="14.25" customHeight="1">
      <c r="A20" s="253"/>
      <c r="B20" s="101" t="s">
        <v>89</v>
      </c>
      <c r="C20" s="96">
        <v>0.023335230506545245</v>
      </c>
      <c r="D20" s="96">
        <v>0.014925373134328358</v>
      </c>
      <c r="E20" s="96">
        <v>0.024793388429752067</v>
      </c>
      <c r="F20" s="96">
        <v>0.024793388429752067</v>
      </c>
      <c r="G20" s="96">
        <v>0.03571428571428571</v>
      </c>
      <c r="H20" s="96">
        <v>0.009708737864077669</v>
      </c>
      <c r="I20" s="96">
        <v>0.034482758620689655</v>
      </c>
      <c r="J20" s="96">
        <v>0.2</v>
      </c>
      <c r="K20" s="96">
        <v>0.09090909090909091</v>
      </c>
      <c r="L20" s="96">
        <v>0.0425531914893617</v>
      </c>
    </row>
    <row r="21" spans="1:12" ht="14.25" customHeight="1">
      <c r="A21" s="253"/>
      <c r="B21" s="101" t="s">
        <v>90</v>
      </c>
      <c r="C21" s="96">
        <v>0.44555444555444557</v>
      </c>
      <c r="D21" s="96">
        <v>0.6489795918367347</v>
      </c>
      <c r="E21" s="96">
        <v>0.359375</v>
      </c>
      <c r="F21" s="96">
        <v>0.359375</v>
      </c>
      <c r="G21" s="96">
        <v>0.5882352941176471</v>
      </c>
      <c r="H21" s="96">
        <v>0.5358851674641147</v>
      </c>
      <c r="I21" s="96">
        <v>0.7294117647058823</v>
      </c>
      <c r="J21" s="96">
        <v>0.5517241379310345</v>
      </c>
      <c r="K21" s="96">
        <v>0.8571428571428571</v>
      </c>
      <c r="L21" s="96">
        <v>0.3486238532110092</v>
      </c>
    </row>
    <row r="22" spans="1:12" ht="14.25" customHeight="1">
      <c r="A22" s="253"/>
      <c r="B22" s="101" t="s">
        <v>91</v>
      </c>
      <c r="C22" s="96">
        <v>0.7583627675046749</v>
      </c>
      <c r="D22" s="96">
        <v>0.8305647840531561</v>
      </c>
      <c r="E22" s="96">
        <v>0.7239681938659598</v>
      </c>
      <c r="F22" s="96">
        <v>0.7239681938659598</v>
      </c>
      <c r="G22" s="96">
        <v>0.8079470198675496</v>
      </c>
      <c r="H22" s="96">
        <v>0.7254098360655737</v>
      </c>
      <c r="I22" s="96">
        <v>0.9166666666666666</v>
      </c>
      <c r="J22" s="96">
        <v>0.9310344827586207</v>
      </c>
      <c r="K22" s="96">
        <v>0.9642857142857142</v>
      </c>
      <c r="L22" s="96">
        <v>0.7481481481481481</v>
      </c>
    </row>
    <row r="23" spans="1:12" ht="14.25" customHeight="1">
      <c r="A23" s="254" t="s">
        <v>55</v>
      </c>
      <c r="B23" s="102" t="s">
        <v>17</v>
      </c>
      <c r="C23" s="97">
        <v>0.536733931767259</v>
      </c>
      <c r="D23" s="97">
        <v>0.5728059241879904</v>
      </c>
      <c r="E23" s="97">
        <v>0.45501518617121006</v>
      </c>
      <c r="F23" s="97">
        <v>0.45501518617121006</v>
      </c>
      <c r="G23" s="97">
        <v>0.5548814071244559</v>
      </c>
      <c r="H23" s="97">
        <v>0.5577414248021109</v>
      </c>
      <c r="I23" s="97">
        <v>0.5948426573426573</v>
      </c>
      <c r="J23" s="97">
        <v>0.6151192788196759</v>
      </c>
      <c r="K23" s="97">
        <v>0.7187425577518457</v>
      </c>
      <c r="L23" s="97">
        <v>0.5660261741147634</v>
      </c>
    </row>
    <row r="24" spans="1:12" ht="14.25" customHeight="1">
      <c r="A24" s="254"/>
      <c r="B24" s="102" t="s">
        <v>89</v>
      </c>
      <c r="C24" s="97">
        <v>0.01380833795265949</v>
      </c>
      <c r="D24" s="97">
        <v>0.011019765611334616</v>
      </c>
      <c r="E24" s="97">
        <v>0.02180285083316603</v>
      </c>
      <c r="F24" s="97">
        <v>0.02180285083316603</v>
      </c>
      <c r="G24" s="97">
        <v>0.007728319833543881</v>
      </c>
      <c r="H24" s="97">
        <v>0.014680395555102458</v>
      </c>
      <c r="I24" s="97">
        <v>0.011990716864363074</v>
      </c>
      <c r="J24" s="97">
        <v>0.006276709401709402</v>
      </c>
      <c r="K24" s="97">
        <v>0.06037151702786378</v>
      </c>
      <c r="L24" s="97">
        <v>0.011980995662053295</v>
      </c>
    </row>
    <row r="25" spans="1:12" ht="14.25" customHeight="1">
      <c r="A25" s="254"/>
      <c r="B25" s="102" t="s">
        <v>90</v>
      </c>
      <c r="C25" s="97">
        <v>0.5963292814453042</v>
      </c>
      <c r="D25" s="97">
        <v>0.665304931426904</v>
      </c>
      <c r="E25" s="97">
        <v>0.42157778037110516</v>
      </c>
      <c r="F25" s="97">
        <v>0.42157778037110516</v>
      </c>
      <c r="G25" s="97">
        <v>0.6619725114133191</v>
      </c>
      <c r="H25" s="97">
        <v>0.6284486657620986</v>
      </c>
      <c r="I25" s="97">
        <v>0.7412030755314337</v>
      </c>
      <c r="J25" s="97">
        <v>0.7548781385759517</v>
      </c>
      <c r="K25" s="97">
        <v>0.7972166998011929</v>
      </c>
      <c r="L25" s="97">
        <v>0.6408317580340265</v>
      </c>
    </row>
    <row r="26" spans="1:12" ht="14.25" customHeight="1">
      <c r="A26" s="254"/>
      <c r="B26" s="102" t="s">
        <v>91</v>
      </c>
      <c r="C26" s="97">
        <v>0.7523005807953742</v>
      </c>
      <c r="D26" s="97">
        <v>0.7732269503546099</v>
      </c>
      <c r="E26" s="97">
        <v>0.6743590642864659</v>
      </c>
      <c r="F26" s="97">
        <v>0.6743590642864659</v>
      </c>
      <c r="G26" s="97">
        <v>0.787446053731613</v>
      </c>
      <c r="H26" s="97">
        <v>0.7628030989033102</v>
      </c>
      <c r="I26" s="97">
        <v>0.8143862037667348</v>
      </c>
      <c r="J26" s="97">
        <v>0.8132539091586002</v>
      </c>
      <c r="K26" s="97">
        <v>0.8688845401174168</v>
      </c>
      <c r="L26" s="97">
        <v>0.7807587507859988</v>
      </c>
    </row>
    <row r="27" spans="1:12" ht="14.25" customHeight="1">
      <c r="A27" s="253" t="s">
        <v>56</v>
      </c>
      <c r="B27" s="101" t="s">
        <v>17</v>
      </c>
      <c r="C27" s="96">
        <v>0.5245067626256359</v>
      </c>
      <c r="D27" s="96">
        <v>0.5679758308157099</v>
      </c>
      <c r="E27" s="96">
        <v>0.48664400194269064</v>
      </c>
      <c r="F27" s="96">
        <v>0.48664400194269064</v>
      </c>
      <c r="G27" s="96">
        <v>0.5541299117882919</v>
      </c>
      <c r="H27" s="96">
        <v>0.6244131455399061</v>
      </c>
      <c r="I27" s="96">
        <v>0.7619047619047619</v>
      </c>
      <c r="J27" s="96">
        <v>0.6875</v>
      </c>
      <c r="K27" s="96">
        <v>0.7887323943661971</v>
      </c>
      <c r="L27" s="96">
        <v>0.5151515151515151</v>
      </c>
    </row>
    <row r="28" spans="1:12" ht="14.25" customHeight="1">
      <c r="A28" s="253"/>
      <c r="B28" s="101" t="s">
        <v>89</v>
      </c>
      <c r="C28" s="96">
        <v>0.03829479768786127</v>
      </c>
      <c r="D28" s="96">
        <v>0.03389830508474576</v>
      </c>
      <c r="E28" s="96">
        <v>0.04190751445086705</v>
      </c>
      <c r="F28" s="96">
        <v>0.04190751445086705</v>
      </c>
      <c r="G28" s="96">
        <v>0.03398058252427184</v>
      </c>
      <c r="H28" s="96">
        <v>0.015873015873015872</v>
      </c>
      <c r="I28" s="96">
        <v>0.13333333333333333</v>
      </c>
      <c r="J28" s="96">
        <v>0</v>
      </c>
      <c r="K28" s="96">
        <v>0.08333333333333333</v>
      </c>
      <c r="L28" s="96">
        <v>0.03614457831325301</v>
      </c>
    </row>
    <row r="29" spans="1:12" ht="14.25" customHeight="1">
      <c r="A29" s="253"/>
      <c r="B29" s="101" t="s">
        <v>90</v>
      </c>
      <c r="C29" s="96">
        <v>0.43956043956043955</v>
      </c>
      <c r="D29" s="96">
        <v>0.5666666666666667</v>
      </c>
      <c r="E29" s="96">
        <v>0.3658991910392035</v>
      </c>
      <c r="F29" s="96">
        <v>0.3658991910392035</v>
      </c>
      <c r="G29" s="96">
        <v>0.48785425101214575</v>
      </c>
      <c r="H29" s="96">
        <v>0.6057142857142856</v>
      </c>
      <c r="I29" s="96">
        <v>0.8292682926829269</v>
      </c>
      <c r="J29" s="96">
        <v>0.75</v>
      </c>
      <c r="K29" s="96">
        <v>0.7346938775510204</v>
      </c>
      <c r="L29" s="96">
        <v>0.36809815950920244</v>
      </c>
    </row>
    <row r="30" spans="1:12" ht="14.25" customHeight="1">
      <c r="A30" s="253"/>
      <c r="B30" s="101" t="s">
        <v>91</v>
      </c>
      <c r="C30" s="96">
        <v>0.7858140184306059</v>
      </c>
      <c r="D30" s="96">
        <v>0.7763157894736842</v>
      </c>
      <c r="E30" s="96">
        <v>0.7625068719076415</v>
      </c>
      <c r="F30" s="96">
        <v>0.7625068719076415</v>
      </c>
      <c r="G30" s="96">
        <v>0.8098720292504571</v>
      </c>
      <c r="H30" s="96">
        <v>0.8457446808510639</v>
      </c>
      <c r="I30" s="96">
        <v>0.8979591836734694</v>
      </c>
      <c r="J30" s="96">
        <v>1</v>
      </c>
      <c r="K30" s="96">
        <v>0.9259259259259259</v>
      </c>
      <c r="L30" s="96">
        <v>0.8633879781420765</v>
      </c>
    </row>
    <row r="31" spans="1:12" ht="14.25" customHeight="1">
      <c r="A31" s="253" t="s">
        <v>12</v>
      </c>
      <c r="B31" s="101" t="s">
        <v>17</v>
      </c>
      <c r="C31" s="96">
        <v>0.5439599714081487</v>
      </c>
      <c r="D31" s="96">
        <v>0.7142857142857143</v>
      </c>
      <c r="E31" s="96">
        <v>0.5122349102773246</v>
      </c>
      <c r="F31" s="96">
        <v>0.5122349102773246</v>
      </c>
      <c r="G31" s="96">
        <v>0.5725190839694656</v>
      </c>
      <c r="H31" s="96">
        <v>0.5277777777777778</v>
      </c>
      <c r="I31" s="96">
        <v>0.4</v>
      </c>
      <c r="J31" s="96"/>
      <c r="K31" s="96">
        <v>0.9</v>
      </c>
      <c r="L31" s="96">
        <v>0.5346534653465347</v>
      </c>
    </row>
    <row r="32" spans="1:12" ht="14.25" customHeight="1">
      <c r="A32" s="253"/>
      <c r="B32" s="101" t="s">
        <v>89</v>
      </c>
      <c r="C32" s="96">
        <v>0.04040404040404041</v>
      </c>
      <c r="D32" s="96"/>
      <c r="E32" s="96">
        <v>0.010416666666666666</v>
      </c>
      <c r="F32" s="96">
        <v>0.010416666666666666</v>
      </c>
      <c r="G32" s="96">
        <v>0.07142857142857142</v>
      </c>
      <c r="H32" s="96">
        <v>0.06666666666666667</v>
      </c>
      <c r="I32" s="96"/>
      <c r="J32" s="96"/>
      <c r="K32" s="96">
        <v>1</v>
      </c>
      <c r="L32" s="96">
        <v>0</v>
      </c>
    </row>
    <row r="33" spans="1:12" ht="14.25" customHeight="1">
      <c r="A33" s="253"/>
      <c r="B33" s="101" t="s">
        <v>90</v>
      </c>
      <c r="C33" s="96">
        <v>0.4133099824868651</v>
      </c>
      <c r="D33" s="96">
        <v>0.3333333333333333</v>
      </c>
      <c r="E33" s="96">
        <v>0.3617886178861789</v>
      </c>
      <c r="F33" s="96">
        <v>0.3617886178861789</v>
      </c>
      <c r="G33" s="96">
        <v>0.47904191616766467</v>
      </c>
      <c r="H33" s="96">
        <v>0.46511627906976744</v>
      </c>
      <c r="I33" s="96">
        <v>0</v>
      </c>
      <c r="J33" s="96"/>
      <c r="K33" s="96">
        <v>0.6666666666666666</v>
      </c>
      <c r="L33" s="96">
        <v>0.36363636363636365</v>
      </c>
    </row>
    <row r="34" spans="1:12" ht="14.25" customHeight="1">
      <c r="A34" s="253"/>
      <c r="B34" s="101" t="s">
        <v>91</v>
      </c>
      <c r="C34" s="96">
        <v>0.8206349206349206</v>
      </c>
      <c r="D34" s="96">
        <v>1</v>
      </c>
      <c r="E34" s="96">
        <v>0.8265682656826568</v>
      </c>
      <c r="F34" s="96">
        <v>0.8265682656826568</v>
      </c>
      <c r="G34" s="96">
        <v>0.8294117647058824</v>
      </c>
      <c r="H34" s="96">
        <v>0.72</v>
      </c>
      <c r="I34" s="96">
        <v>0.6666666666666666</v>
      </c>
      <c r="J34" s="96"/>
      <c r="K34" s="96">
        <v>1</v>
      </c>
      <c r="L34" s="96">
        <v>0.826086956521739</v>
      </c>
    </row>
    <row r="35" spans="1:12" ht="14.25" customHeight="1">
      <c r="A35" s="254" t="s">
        <v>57</v>
      </c>
      <c r="B35" s="102" t="s">
        <v>17</v>
      </c>
      <c r="C35" s="97">
        <v>0.5273842249947135</v>
      </c>
      <c r="D35" s="97">
        <v>0.5739130434782609</v>
      </c>
      <c r="E35" s="97">
        <v>0.48995983935742976</v>
      </c>
      <c r="F35" s="97">
        <v>0.48995983935742976</v>
      </c>
      <c r="G35" s="97">
        <v>0.5585365853658536</v>
      </c>
      <c r="H35" s="97">
        <v>0.6048689138576779</v>
      </c>
      <c r="I35" s="97">
        <v>0.7454545454545455</v>
      </c>
      <c r="J35" s="97">
        <v>0.6875</v>
      </c>
      <c r="K35" s="97">
        <v>0.7960526315789473</v>
      </c>
      <c r="L35" s="97">
        <v>0.5188679245283019</v>
      </c>
    </row>
    <row r="36" spans="1:12" ht="14.25" customHeight="1">
      <c r="A36" s="254"/>
      <c r="B36" s="102" t="s">
        <v>89</v>
      </c>
      <c r="C36" s="97">
        <v>0.038558786346396964</v>
      </c>
      <c r="D36" s="97">
        <v>0.03389830508474576</v>
      </c>
      <c r="E36" s="97">
        <v>0.03807106598984772</v>
      </c>
      <c r="F36" s="97">
        <v>0.03807106598984772</v>
      </c>
      <c r="G36" s="97">
        <v>0.04198473282442748</v>
      </c>
      <c r="H36" s="97">
        <v>0.02564102564102564</v>
      </c>
      <c r="I36" s="97">
        <v>0.13333333333333333</v>
      </c>
      <c r="J36" s="97">
        <v>0</v>
      </c>
      <c r="K36" s="97">
        <v>0.15384615384615385</v>
      </c>
      <c r="L36" s="97">
        <v>0.031914893617021274</v>
      </c>
    </row>
    <row r="37" spans="1:12" ht="14.25" customHeight="1">
      <c r="A37" s="254"/>
      <c r="B37" s="102" t="s">
        <v>90</v>
      </c>
      <c r="C37" s="97">
        <v>0.4354706684856753</v>
      </c>
      <c r="D37" s="97">
        <v>0.5555555555555556</v>
      </c>
      <c r="E37" s="97">
        <v>0.365353480841878</v>
      </c>
      <c r="F37" s="97">
        <v>0.365353480841878</v>
      </c>
      <c r="G37" s="97">
        <v>0.4856278366111952</v>
      </c>
      <c r="H37" s="97">
        <v>0.5779816513761469</v>
      </c>
      <c r="I37" s="97">
        <v>0.7906976744186047</v>
      </c>
      <c r="J37" s="97">
        <v>0.75</v>
      </c>
      <c r="K37" s="97">
        <v>0.7307692307692308</v>
      </c>
      <c r="L37" s="97">
        <v>0.3671497584541063</v>
      </c>
    </row>
    <row r="38" spans="1:12" ht="14.25" customHeight="1">
      <c r="A38" s="254"/>
      <c r="B38" s="102" t="s">
        <v>91</v>
      </c>
      <c r="C38" s="97">
        <v>0.7910235098551412</v>
      </c>
      <c r="D38" s="97">
        <v>0.7875</v>
      </c>
      <c r="E38" s="97">
        <v>0.7708133971291866</v>
      </c>
      <c r="F38" s="97">
        <v>0.7708133971291866</v>
      </c>
      <c r="G38" s="97">
        <v>0.814504881450488</v>
      </c>
      <c r="H38" s="97">
        <v>0.819327731092437</v>
      </c>
      <c r="I38" s="97">
        <v>0.8846153846153847</v>
      </c>
      <c r="J38" s="97">
        <v>1</v>
      </c>
      <c r="K38" s="97">
        <v>0.9310344827586208</v>
      </c>
      <c r="L38" s="97">
        <v>0.8558951965065502</v>
      </c>
    </row>
    <row r="39" spans="1:12" ht="14.25" customHeight="1">
      <c r="A39" s="253" t="s">
        <v>58</v>
      </c>
      <c r="B39" s="101" t="s">
        <v>17</v>
      </c>
      <c r="C39" s="96">
        <v>0.49350649350649356</v>
      </c>
      <c r="D39" s="96">
        <v>0.5</v>
      </c>
      <c r="E39" s="96">
        <v>0.46875</v>
      </c>
      <c r="F39" s="96">
        <v>0.46875</v>
      </c>
      <c r="G39" s="96">
        <v>0.6969696969696969</v>
      </c>
      <c r="H39" s="96">
        <v>0.5</v>
      </c>
      <c r="I39" s="96">
        <v>0.6666666666666666</v>
      </c>
      <c r="J39" s="96"/>
      <c r="K39" s="96"/>
      <c r="L39" s="96">
        <v>0.25</v>
      </c>
    </row>
    <row r="40" spans="1:12" ht="14.25" customHeight="1">
      <c r="A40" s="253"/>
      <c r="B40" s="101" t="s">
        <v>89</v>
      </c>
      <c r="C40" s="96">
        <v>0.02127659574468085</v>
      </c>
      <c r="D40" s="96"/>
      <c r="E40" s="96">
        <v>0.029411764705882353</v>
      </c>
      <c r="F40" s="96">
        <v>0.029411764705882353</v>
      </c>
      <c r="G40" s="96">
        <v>0</v>
      </c>
      <c r="H40" s="96">
        <v>0</v>
      </c>
      <c r="I40" s="96"/>
      <c r="J40" s="96"/>
      <c r="K40" s="96"/>
      <c r="L40" s="96">
        <v>0</v>
      </c>
    </row>
    <row r="41" spans="1:12" ht="14.25" customHeight="1">
      <c r="A41" s="253"/>
      <c r="B41" s="101" t="s">
        <v>90</v>
      </c>
      <c r="C41" s="96">
        <v>0.39473684210526316</v>
      </c>
      <c r="D41" s="96">
        <v>0.5</v>
      </c>
      <c r="E41" s="96">
        <v>0.4166666666666667</v>
      </c>
      <c r="F41" s="96">
        <v>0.4166666666666667</v>
      </c>
      <c r="G41" s="96">
        <v>0.6153846153846154</v>
      </c>
      <c r="H41" s="96">
        <v>0.4</v>
      </c>
      <c r="I41" s="96">
        <v>0</v>
      </c>
      <c r="J41" s="96"/>
      <c r="K41" s="96"/>
      <c r="L41" s="96">
        <v>0</v>
      </c>
    </row>
    <row r="42" spans="1:12" ht="14.25" customHeight="1">
      <c r="A42" s="253"/>
      <c r="B42" s="101" t="s">
        <v>91</v>
      </c>
      <c r="C42" s="96">
        <v>0.7685185185185186</v>
      </c>
      <c r="D42" s="96"/>
      <c r="E42" s="96">
        <v>0.7586206896551725</v>
      </c>
      <c r="F42" s="96">
        <v>0.7586206896551725</v>
      </c>
      <c r="G42" s="96">
        <v>0.8333333333333333</v>
      </c>
      <c r="H42" s="96">
        <v>0.75</v>
      </c>
      <c r="I42" s="96">
        <v>1</v>
      </c>
      <c r="J42" s="96"/>
      <c r="K42" s="96"/>
      <c r="L42" s="96">
        <v>0.6</v>
      </c>
    </row>
    <row r="43" spans="1:12" ht="14.25" customHeight="1">
      <c r="A43" s="253" t="s">
        <v>15</v>
      </c>
      <c r="B43" s="101" t="s">
        <v>17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4.25" customHeight="1">
      <c r="A44" s="253"/>
      <c r="B44" s="101" t="s">
        <v>89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" ht="14.25" customHeight="1">
      <c r="A45" s="253"/>
      <c r="B45" s="101" t="s">
        <v>90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12" ht="14.25" customHeight="1">
      <c r="A46" s="253"/>
      <c r="B46" s="101" t="s">
        <v>91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ht="14.25" customHeight="1">
      <c r="A47" s="254" t="s">
        <v>59</v>
      </c>
      <c r="B47" s="102" t="s">
        <v>17</v>
      </c>
      <c r="C47" s="97">
        <v>0.49350649350649356</v>
      </c>
      <c r="D47" s="97">
        <v>0.5</v>
      </c>
      <c r="E47" s="97"/>
      <c r="F47" s="97">
        <v>0.46875</v>
      </c>
      <c r="G47" s="97">
        <v>0.6969696969696969</v>
      </c>
      <c r="H47" s="97">
        <v>0.5</v>
      </c>
      <c r="I47" s="97">
        <v>0.6666666666666666</v>
      </c>
      <c r="J47" s="97"/>
      <c r="K47" s="97"/>
      <c r="L47" s="97">
        <v>0.25</v>
      </c>
    </row>
    <row r="48" spans="1:12" ht="14.25" customHeight="1">
      <c r="A48" s="254"/>
      <c r="B48" s="102" t="s">
        <v>89</v>
      </c>
      <c r="C48" s="97">
        <v>0.02127659574468085</v>
      </c>
      <c r="D48" s="97"/>
      <c r="E48" s="97"/>
      <c r="F48" s="97">
        <v>0.029411764705882353</v>
      </c>
      <c r="G48" s="97">
        <v>0</v>
      </c>
      <c r="H48" s="97">
        <v>0</v>
      </c>
      <c r="I48" s="97"/>
      <c r="J48" s="97"/>
      <c r="K48" s="97"/>
      <c r="L48" s="97">
        <v>0</v>
      </c>
    </row>
    <row r="49" spans="1:12" ht="14.25" customHeight="1">
      <c r="A49" s="254"/>
      <c r="B49" s="102" t="s">
        <v>90</v>
      </c>
      <c r="C49" s="97">
        <v>0.39473684210526316</v>
      </c>
      <c r="D49" s="97">
        <v>0.5</v>
      </c>
      <c r="E49" s="97"/>
      <c r="F49" s="97">
        <v>0.4166666666666667</v>
      </c>
      <c r="G49" s="97">
        <v>0.6153846153846154</v>
      </c>
      <c r="H49" s="97">
        <v>0.4</v>
      </c>
      <c r="I49" s="97">
        <v>0</v>
      </c>
      <c r="J49" s="97"/>
      <c r="K49" s="97"/>
      <c r="L49" s="97">
        <v>0</v>
      </c>
    </row>
    <row r="50" spans="1:12" ht="14.25" customHeight="1">
      <c r="A50" s="254"/>
      <c r="B50" s="102" t="s">
        <v>91</v>
      </c>
      <c r="C50" s="97">
        <v>0.7685185185185186</v>
      </c>
      <c r="D50" s="97"/>
      <c r="E50" s="97"/>
      <c r="F50" s="97">
        <v>0.7586206896551725</v>
      </c>
      <c r="G50" s="97">
        <v>0.8333333333333333</v>
      </c>
      <c r="H50" s="97">
        <v>0.75</v>
      </c>
      <c r="I50" s="97">
        <v>1</v>
      </c>
      <c r="J50" s="97"/>
      <c r="K50" s="97"/>
      <c r="L50" s="97">
        <v>0.6</v>
      </c>
    </row>
    <row r="51" spans="1:12" ht="14.25" customHeight="1">
      <c r="A51" s="255" t="s">
        <v>38</v>
      </c>
      <c r="B51" s="105" t="s">
        <v>17</v>
      </c>
      <c r="C51" s="103">
        <v>0.5365634844897669</v>
      </c>
      <c r="D51" s="103">
        <v>0.572814479638009</v>
      </c>
      <c r="E51" s="103">
        <v>0.4562241324418975</v>
      </c>
      <c r="F51" s="103">
        <v>0.4562241324418975</v>
      </c>
      <c r="G51" s="103">
        <v>0.5549749218770516</v>
      </c>
      <c r="H51" s="103">
        <v>0.5582472613458529</v>
      </c>
      <c r="I51" s="103">
        <v>0.5953647534608804</v>
      </c>
      <c r="J51" s="103">
        <v>0.6151528321019846</v>
      </c>
      <c r="K51" s="103">
        <v>0.7214433463571592</v>
      </c>
      <c r="L51" s="103">
        <v>0.564795416648852</v>
      </c>
    </row>
    <row r="52" spans="1:12" ht="14.25" customHeight="1">
      <c r="A52" s="255"/>
      <c r="B52" s="105" t="s">
        <v>89</v>
      </c>
      <c r="C52" s="103">
        <v>0.014130842952538001</v>
      </c>
      <c r="D52" s="103">
        <v>0.011253462603878116</v>
      </c>
      <c r="E52" s="103">
        <v>0.022311190577991993</v>
      </c>
      <c r="F52" s="103">
        <v>0.022311190577991993</v>
      </c>
      <c r="G52" s="103">
        <v>0.00805798807859298</v>
      </c>
      <c r="H52" s="103">
        <v>0.014762386248736098</v>
      </c>
      <c r="I52" s="103">
        <v>0.012224938875305623</v>
      </c>
      <c r="J52" s="103">
        <v>0.006274195701508476</v>
      </c>
      <c r="K52" s="103">
        <v>0.0622154779969651</v>
      </c>
      <c r="L52" s="103">
        <v>0.012353179424868367</v>
      </c>
    </row>
    <row r="53" spans="1:12" ht="14.25" customHeight="1">
      <c r="A53" s="255"/>
      <c r="B53" s="105" t="s">
        <v>90</v>
      </c>
      <c r="C53" s="103">
        <v>0.5935298745776831</v>
      </c>
      <c r="D53" s="103">
        <v>0.6639446632721683</v>
      </c>
      <c r="E53" s="103">
        <v>0.41961990882314315</v>
      </c>
      <c r="F53" s="103">
        <v>0.41961990882314315</v>
      </c>
      <c r="G53" s="103">
        <v>0.659187602500416</v>
      </c>
      <c r="H53" s="103">
        <v>0.6277706437384847</v>
      </c>
      <c r="I53" s="103">
        <v>0.7413280475718533</v>
      </c>
      <c r="J53" s="103">
        <v>0.7548752667598794</v>
      </c>
      <c r="K53" s="103">
        <v>0.7950032030749519</v>
      </c>
      <c r="L53" s="103">
        <v>0.6340057636887608</v>
      </c>
    </row>
    <row r="54" spans="1:12" ht="14.25" customHeight="1">
      <c r="A54" s="255"/>
      <c r="B54" s="105" t="s">
        <v>91</v>
      </c>
      <c r="C54" s="103">
        <v>0.7529906835549043</v>
      </c>
      <c r="D54" s="103">
        <v>0.7734265734265735</v>
      </c>
      <c r="E54" s="103">
        <v>0.6778483793557981</v>
      </c>
      <c r="F54" s="103">
        <v>0.6778483793557981</v>
      </c>
      <c r="G54" s="103">
        <v>0.7878956258890469</v>
      </c>
      <c r="H54" s="103">
        <v>0.7634665076525542</v>
      </c>
      <c r="I54" s="103">
        <v>0.8146892655367232</v>
      </c>
      <c r="J54" s="103">
        <v>0.8133234090063268</v>
      </c>
      <c r="K54" s="103">
        <v>0.8714218676677616</v>
      </c>
      <c r="L54" s="103">
        <v>0.7824263502454991</v>
      </c>
    </row>
    <row r="55" spans="1:12" ht="14.25" customHeight="1">
      <c r="A55" s="251" t="s">
        <v>18</v>
      </c>
      <c r="B55" s="101" t="s">
        <v>17</v>
      </c>
      <c r="C55" s="96">
        <v>0.48000544996253147</v>
      </c>
      <c r="D55" s="96">
        <v>0.5252051582649473</v>
      </c>
      <c r="E55" s="96">
        <v>0.42122507122507125</v>
      </c>
      <c r="F55" s="96">
        <v>0.42122507122507125</v>
      </c>
      <c r="G55" s="96">
        <v>0.543859649122807</v>
      </c>
      <c r="H55" s="96">
        <v>0.5132470733210104</v>
      </c>
      <c r="I55" s="96">
        <v>0.5657418576598311</v>
      </c>
      <c r="J55" s="96">
        <v>0.6486486486486487</v>
      </c>
      <c r="K55" s="96">
        <v>0.7243243243243243</v>
      </c>
      <c r="L55" s="96">
        <v>0.46559633027522934</v>
      </c>
    </row>
    <row r="56" spans="1:12" ht="14.25" customHeight="1">
      <c r="A56" s="251"/>
      <c r="B56" s="101" t="s">
        <v>89</v>
      </c>
      <c r="C56" s="96">
        <v>0.13124018838304552</v>
      </c>
      <c r="D56" s="96">
        <v>0.021621621621621623</v>
      </c>
      <c r="E56" s="96">
        <v>0.09938733832539143</v>
      </c>
      <c r="F56" s="96">
        <v>0.09938733832539143</v>
      </c>
      <c r="G56" s="96">
        <v>0.1590909090909091</v>
      </c>
      <c r="H56" s="96">
        <v>0.12181303116147309</v>
      </c>
      <c r="I56" s="96">
        <v>0.16587677725118483</v>
      </c>
      <c r="J56" s="96">
        <v>0.10909090909090909</v>
      </c>
      <c r="K56" s="96">
        <v>0.43902439024390244</v>
      </c>
      <c r="L56" s="96">
        <v>0.15</v>
      </c>
    </row>
    <row r="57" spans="1:12" ht="14.25" customHeight="1">
      <c r="A57" s="251"/>
      <c r="B57" s="101" t="s">
        <v>90</v>
      </c>
      <c r="C57" s="96">
        <v>0.44727272727272727</v>
      </c>
      <c r="D57" s="96">
        <v>0.6042944785276073</v>
      </c>
      <c r="E57" s="96">
        <v>0.3729854182655411</v>
      </c>
      <c r="F57" s="96">
        <v>0.3729854182655411</v>
      </c>
      <c r="G57" s="96">
        <v>0.5255102040816326</v>
      </c>
      <c r="H57" s="96">
        <v>0.507908611599297</v>
      </c>
      <c r="I57" s="96">
        <v>0.6356275303643725</v>
      </c>
      <c r="J57" s="96">
        <v>0.7469879518072289</v>
      </c>
      <c r="K57" s="96">
        <v>0.5789473684210527</v>
      </c>
      <c r="L57" s="96">
        <v>0.4</v>
      </c>
    </row>
    <row r="58" spans="1:12" ht="14.25" customHeight="1">
      <c r="A58" s="251"/>
      <c r="B58" s="101" t="s">
        <v>91</v>
      </c>
      <c r="C58" s="96">
        <v>0.6844791832828202</v>
      </c>
      <c r="D58" s="96">
        <v>0.7222222222222222</v>
      </c>
      <c r="E58" s="96">
        <v>0.6244482173174872</v>
      </c>
      <c r="F58" s="96">
        <v>0.6244482173174872</v>
      </c>
      <c r="G58" s="96">
        <v>0.768595041322314</v>
      </c>
      <c r="H58" s="96">
        <v>0.7146932952924394</v>
      </c>
      <c r="I58" s="96">
        <v>0.7466307277628033</v>
      </c>
      <c r="J58" s="96">
        <v>0.8264462809917356</v>
      </c>
      <c r="K58" s="96">
        <v>0.8867924528301886</v>
      </c>
      <c r="L58" s="96">
        <v>0.6881720430107527</v>
      </c>
    </row>
    <row r="59" spans="1:12" ht="14.25" customHeight="1">
      <c r="A59" s="252" t="s">
        <v>19</v>
      </c>
      <c r="B59" s="106" t="s">
        <v>17</v>
      </c>
      <c r="C59" s="104">
        <v>0.5351612641705739</v>
      </c>
      <c r="D59" s="104">
        <v>0.5713884401994522</v>
      </c>
      <c r="E59" s="104">
        <v>0.4545323087093043</v>
      </c>
      <c r="F59" s="104">
        <v>0.4545323087093043</v>
      </c>
      <c r="G59" s="104">
        <v>0.5549197390539399</v>
      </c>
      <c r="H59" s="104">
        <v>0.5567732299991927</v>
      </c>
      <c r="I59" s="104">
        <v>0.5946200036392308</v>
      </c>
      <c r="J59" s="104">
        <v>0.6154023120722378</v>
      </c>
      <c r="K59" s="104">
        <v>0.7215608465608465</v>
      </c>
      <c r="L59" s="104">
        <v>0.5629800629590765</v>
      </c>
    </row>
    <row r="60" spans="1:12" ht="14.25" customHeight="1">
      <c r="A60" s="252"/>
      <c r="B60" s="106" t="s">
        <v>89</v>
      </c>
      <c r="C60" s="104">
        <v>0.017098573394969886</v>
      </c>
      <c r="D60" s="104">
        <v>0.011575239053850026</v>
      </c>
      <c r="E60" s="104">
        <v>0.026474481541403146</v>
      </c>
      <c r="F60" s="104">
        <v>0.026474481541403146</v>
      </c>
      <c r="G60" s="104">
        <v>0.008787989747345295</v>
      </c>
      <c r="H60" s="104">
        <v>0.018451625500341694</v>
      </c>
      <c r="I60" s="104">
        <v>0.016286644951140065</v>
      </c>
      <c r="J60" s="104">
        <v>0.007023588656241717</v>
      </c>
      <c r="K60" s="104">
        <v>0.08428571428571428</v>
      </c>
      <c r="L60" s="104">
        <v>0.015085351329892815</v>
      </c>
    </row>
    <row r="61" spans="1:12" ht="14.25" customHeight="1">
      <c r="A61" s="252"/>
      <c r="B61" s="106" t="s">
        <v>90</v>
      </c>
      <c r="C61" s="104">
        <v>0.5900765945909306</v>
      </c>
      <c r="D61" s="104">
        <v>0.6621332091290173</v>
      </c>
      <c r="E61" s="104">
        <v>0.41744620722960524</v>
      </c>
      <c r="F61" s="104">
        <v>0.41744620722960524</v>
      </c>
      <c r="G61" s="104">
        <v>0.6585677446828645</v>
      </c>
      <c r="H61" s="104">
        <v>0.6240800865800866</v>
      </c>
      <c r="I61" s="104">
        <v>0.7390269698572185</v>
      </c>
      <c r="J61" s="104">
        <v>0.7548273844353424</v>
      </c>
      <c r="K61" s="104">
        <v>0.7898686679174485</v>
      </c>
      <c r="L61" s="104">
        <v>0.630028328611898</v>
      </c>
    </row>
    <row r="62" spans="1:12" ht="14.25" customHeight="1">
      <c r="A62" s="252"/>
      <c r="B62" s="106" t="s">
        <v>91</v>
      </c>
      <c r="C62" s="104">
        <v>0.7512383004071908</v>
      </c>
      <c r="D62" s="104">
        <v>0.7719402478356816</v>
      </c>
      <c r="E62" s="104">
        <v>0.6753167307909014</v>
      </c>
      <c r="F62" s="104">
        <v>0.6753167307909014</v>
      </c>
      <c r="G62" s="104">
        <v>0.7877923685723129</v>
      </c>
      <c r="H62" s="104">
        <v>0.7618247298919568</v>
      </c>
      <c r="I62" s="104">
        <v>0.8128389271581415</v>
      </c>
      <c r="J62" s="104">
        <v>0.8134405429330186</v>
      </c>
      <c r="K62" s="104">
        <v>0.8721502011622709</v>
      </c>
      <c r="L62" s="104">
        <v>0.780666532824734</v>
      </c>
    </row>
  </sheetData>
  <mergeCells count="15">
    <mergeCell ref="A35:A38"/>
    <mergeCell ref="A39:A42"/>
    <mergeCell ref="A59:A62"/>
    <mergeCell ref="A43:A46"/>
    <mergeCell ref="A47:A50"/>
    <mergeCell ref="A51:A54"/>
    <mergeCell ref="A55:A58"/>
    <mergeCell ref="A19:A22"/>
    <mergeCell ref="A23:A26"/>
    <mergeCell ref="A27:A30"/>
    <mergeCell ref="A31:A34"/>
    <mergeCell ref="A3:A6"/>
    <mergeCell ref="A7:A10"/>
    <mergeCell ref="A11:A14"/>
    <mergeCell ref="A15:A18"/>
  </mergeCells>
  <printOptions/>
  <pageMargins left="0.75" right="0.75" top="1" bottom="1" header="0" footer="0"/>
  <pageSetup horizontalDpi="600" verticalDpi="600" orientation="landscape" scale="9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Qualitas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2009-06-11T20:42:54Z</cp:lastPrinted>
  <dcterms:created xsi:type="dcterms:W3CDTF">2009-06-10T20:07:30Z</dcterms:created>
  <dcterms:modified xsi:type="dcterms:W3CDTF">2009-06-15T17:54:11Z</dcterms:modified>
  <cp:category/>
  <cp:version/>
  <cp:contentType/>
  <cp:contentStatus/>
</cp:coreProperties>
</file>