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2" windowHeight="7380" activeTab="0"/>
  </bookViews>
  <sheets>
    <sheet name="Portada Ficha Regional" sheetId="1" r:id="rId1"/>
    <sheet name="Economía regional " sheetId="2" r:id="rId2"/>
    <sheet name="Antecedentes sociales" sheetId="3" r:id="rId3"/>
    <sheet name="Antecedentes ambientales" sheetId="4" r:id="rId4"/>
    <sheet name="Aspectos GyD" sheetId="5" r:id="rId5"/>
    <sheet name="Cultivos Información Anual" sheetId="6" r:id="rId6"/>
    <sheet name="Ganadería y Riego" sheetId="7" r:id="rId7"/>
    <sheet name="Exportaciones" sheetId="8" r:id="rId8"/>
    <sheet name="División Político-Adminisrativa" sheetId="9" r:id="rId9"/>
    <sheet name="Autoridades" sheetId="10" r:id="rId10"/>
  </sheets>
  <externalReferences>
    <externalReference r:id="rId13"/>
  </externalReferences>
  <definedNames>
    <definedName name="_Order1" hidden="1">255</definedName>
    <definedName name="_Sort" localSheetId="1" hidden="1">#REF!</definedName>
    <definedName name="_Sort" localSheetId="7" hidden="1">#REF!</definedName>
    <definedName name="_Sort" hidden="1">#REF!</definedName>
    <definedName name="_xlfn.IFERROR" hidden="1">#NAME?</definedName>
    <definedName name="_xlfn.SINGLE" hidden="1">#NAME?</definedName>
    <definedName name="_xlnm.Print_Area" localSheetId="2">'Antecedentes sociales'!$A$1:$K$30</definedName>
    <definedName name="_xlnm.Print_Area" localSheetId="4">'Aspectos GyD'!$A$1:$I$23</definedName>
    <definedName name="_xlnm.Print_Area" localSheetId="9">'Autoridades'!$A$1:$G$51</definedName>
    <definedName name="_xlnm.Print_Area" localSheetId="5">'Cultivos Información Anual'!$A$1:$F$108</definedName>
    <definedName name="_xlnm.Print_Area" localSheetId="8">'División Político-Adminisrativa'!$A$1:$E$38</definedName>
    <definedName name="_xlnm.Print_Area" localSheetId="1">'Economía regional '!$A$1:$J$125</definedName>
    <definedName name="_xlnm.Print_Area" localSheetId="7">'Exportaciones'!$B$1:$O$51</definedName>
    <definedName name="_xlnm.Print_Area" localSheetId="6">'Ganadería y Riego'!$A$1:$H$77</definedName>
    <definedName name="_xlnm.Print_Area" localSheetId="0">'Portada Ficha Regional'!$A$1:$H$83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1">OFFSET(#REF!,0,0,COUNTA(#REF!),COUNTA(#REF!))</definedName>
    <definedName name="rangotd" localSheetId="7">OFFSET(#REF!,0,0,COUNTA(#REF!),COUNTA(#REF!))</definedName>
    <definedName name="rangotd">OFFSET(#REF!,0,0,COUNTA(#REF!),COUNTA(#REF!))</definedName>
    <definedName name="sin_transacciones" localSheetId="1">#REF!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<sst xmlns="http://schemas.openxmlformats.org/spreadsheetml/2006/main" count="741" uniqueCount="488">
  <si>
    <t>Superficie (Km2)</t>
  </si>
  <si>
    <t>% en la superficie nacional*</t>
  </si>
  <si>
    <t>Total</t>
  </si>
  <si>
    <t>% en la población nacional</t>
  </si>
  <si>
    <t>Población (hab)</t>
  </si>
  <si>
    <t>Densidad (hab/km2)</t>
  </si>
  <si>
    <t>Otros</t>
  </si>
  <si>
    <t>Total País</t>
  </si>
  <si>
    <t>Región</t>
  </si>
  <si>
    <t>Rural</t>
  </si>
  <si>
    <t>Variación</t>
  </si>
  <si>
    <t>-</t>
  </si>
  <si>
    <t>Choclo</t>
  </si>
  <si>
    <t>Especie</t>
  </si>
  <si>
    <t>UDI</t>
  </si>
  <si>
    <t>Provincia</t>
  </si>
  <si>
    <t>Partido</t>
  </si>
  <si>
    <t>RN</t>
  </si>
  <si>
    <t>Comuna</t>
  </si>
  <si>
    <t>PS</t>
  </si>
  <si>
    <t>CULTIVOS</t>
  </si>
  <si>
    <t>GANADERÍA</t>
  </si>
  <si>
    <t>RIEGO</t>
  </si>
  <si>
    <t>ASPECTOS GEOGRÁFICOS Y DEMOGRÁFICOS</t>
  </si>
  <si>
    <t>AUTORIDADES</t>
  </si>
  <si>
    <t>M</t>
  </si>
  <si>
    <t>Región/País</t>
  </si>
  <si>
    <t>DIVISIÓN POLÍTICO-ADMINISTRATIVA</t>
  </si>
  <si>
    <t>Comunas</t>
  </si>
  <si>
    <t>País</t>
  </si>
  <si>
    <t>Tomate consumo fresco</t>
  </si>
  <si>
    <t>Información anual</t>
  </si>
  <si>
    <t>Lechuga</t>
  </si>
  <si>
    <t>PPD</t>
  </si>
  <si>
    <t>IND</t>
  </si>
  <si>
    <t>Nogal</t>
  </si>
  <si>
    <t>Zanahoria</t>
  </si>
  <si>
    <t>Esclerófilo</t>
  </si>
  <si>
    <t>Eucaliptus globulus</t>
  </si>
  <si>
    <t>Pinus radiata</t>
  </si>
  <si>
    <t>Información Anual</t>
  </si>
  <si>
    <t>Fuente: elaborado por ODEPA con antecedentes del INE.</t>
  </si>
  <si>
    <t>Año</t>
  </si>
  <si>
    <t>PDC</t>
  </si>
  <si>
    <t>Avena</t>
  </si>
  <si>
    <t>Tipo Forestal</t>
  </si>
  <si>
    <t>Cerezo</t>
  </si>
  <si>
    <t>A continuación, se exponen datos obtenidos desde variadas fuentes, como los catastros frutícolas, las estadísticas continuas del INE, el catastro vitícola nacional y del anuario forestal, entre otras.</t>
  </si>
  <si>
    <t>POBREZA</t>
  </si>
  <si>
    <t>TABLA DE CONTENIDO</t>
  </si>
  <si>
    <t>Página</t>
  </si>
  <si>
    <t>Publicación de la Oficina de Estudios y Políticas Agrarias (Odepa)</t>
  </si>
  <si>
    <t>del Ministerio de Agricultura, Gobierno de Chile</t>
  </si>
  <si>
    <t>Se puede reproducir total o parcialmente citando la fuente</t>
  </si>
  <si>
    <t xml:space="preserve">www.odepa.gob.cl  </t>
  </si>
  <si>
    <t>Aspectos Geográficos y Demográficos</t>
  </si>
  <si>
    <t>División Político-Administrativa</t>
  </si>
  <si>
    <t>Autoridades</t>
  </si>
  <si>
    <t>Antecedentes Sociales Regionales</t>
  </si>
  <si>
    <t>Economía Regional</t>
  </si>
  <si>
    <t>Cultivos: Información Anual</t>
  </si>
  <si>
    <t>Ganadería y Riego</t>
  </si>
  <si>
    <t>Exportaciones</t>
  </si>
  <si>
    <t>del Biobío</t>
  </si>
  <si>
    <t>Región del Biobío</t>
  </si>
  <si>
    <t>Kiwi</t>
  </si>
  <si>
    <t>Avellano</t>
  </si>
  <si>
    <t>Castaño</t>
  </si>
  <si>
    <t>Espárrago</t>
  </si>
  <si>
    <t>Araucaria</t>
  </si>
  <si>
    <t>Lenga</t>
  </si>
  <si>
    <t>Coihue-Raulí-Tepa</t>
  </si>
  <si>
    <t>Siempreverde</t>
  </si>
  <si>
    <t>Eucaliptus nitens</t>
  </si>
  <si>
    <t>Roble-Raulí-Coihue</t>
  </si>
  <si>
    <t>Concepción</t>
  </si>
  <si>
    <t>Arauco</t>
  </si>
  <si>
    <t>Tomé</t>
  </si>
  <si>
    <t>Talcahuano</t>
  </si>
  <si>
    <t>Penco</t>
  </si>
  <si>
    <t>Florida</t>
  </si>
  <si>
    <t>Coronel</t>
  </si>
  <si>
    <t>Hualqui</t>
  </si>
  <si>
    <t>Lota</t>
  </si>
  <si>
    <t>Santa Juana</t>
  </si>
  <si>
    <t>San Pedro de la Paz</t>
  </si>
  <si>
    <t>Chiguayante</t>
  </si>
  <si>
    <t>Hualpén</t>
  </si>
  <si>
    <t>Provincia: Concepción</t>
  </si>
  <si>
    <t>San Rosendo</t>
  </si>
  <si>
    <t>Yumbel</t>
  </si>
  <si>
    <t>Cabrero</t>
  </si>
  <si>
    <t>Laja</t>
  </si>
  <si>
    <t>Los Ángeles</t>
  </si>
  <si>
    <t>Tucapel</t>
  </si>
  <si>
    <t>Antuco</t>
  </si>
  <si>
    <t>Quilleco</t>
  </si>
  <si>
    <t>Nacimiento</t>
  </si>
  <si>
    <t>Negrete</t>
  </si>
  <si>
    <t>Mulchén</t>
  </si>
  <si>
    <t>Santa Bárbara</t>
  </si>
  <si>
    <t>Provincia: Biobío</t>
  </si>
  <si>
    <t>Curanilahue</t>
  </si>
  <si>
    <t>Lebu</t>
  </si>
  <si>
    <t>Los Álamos</t>
  </si>
  <si>
    <t>Cañete</t>
  </si>
  <si>
    <t>Contulmo</t>
  </si>
  <si>
    <t>Tirúa</t>
  </si>
  <si>
    <t>Provincia: Arauco</t>
  </si>
  <si>
    <t>Esteban Krause Salazar</t>
  </si>
  <si>
    <t>PRSD</t>
  </si>
  <si>
    <t>Mario Gierke Quevedo</t>
  </si>
  <si>
    <t xml:space="preserve">Laja </t>
  </si>
  <si>
    <t>Jorge Rivas Figueroa</t>
  </si>
  <si>
    <t xml:space="preserve">Mulchén </t>
  </si>
  <si>
    <t>Quilaco</t>
  </si>
  <si>
    <t>Daniel Salamanca Pérez</t>
  </si>
  <si>
    <t>Santa Bábara</t>
  </si>
  <si>
    <t>Antonio Rivas Villalobos</t>
  </si>
  <si>
    <t>Jorge Roa Villegas</t>
  </si>
  <si>
    <t>Víctor Figueroa Rebolledo</t>
  </si>
  <si>
    <t>Fuente: elaborado por Odepa a partir de información del catastro frutícola para la Región del Biobío; Odepa - Ciren.</t>
  </si>
  <si>
    <t>Biobío</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</si>
  <si>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</si>
  <si>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</si>
  <si>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</si>
  <si>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</si>
  <si>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</si>
  <si>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</si>
  <si>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</si>
  <si>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</si>
  <si>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</si>
  <si>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</si>
  <si>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Codigo SACH</t>
  </si>
  <si>
    <t>Unidad</t>
  </si>
  <si>
    <t>Volumen (miles)</t>
  </si>
  <si>
    <t>Valor (miles de dólares FOB)*</t>
  </si>
  <si>
    <t>Partic.</t>
  </si>
  <si>
    <t>* Cifras sujetas a revisión por informes de variación de valor (IVV). Las exportaciones regionales no necesariamente indican que se producen en la región.</t>
  </si>
  <si>
    <t>13</t>
  </si>
  <si>
    <t>Cristián Peña Morales</t>
  </si>
  <si>
    <t>Alto Biobío</t>
  </si>
  <si>
    <t>Álvaro Ortíz Vera</t>
  </si>
  <si>
    <t xml:space="preserve">Fuente: elaborado por Odepa con información de la encuesta de superficie sembrada de cultivos anuales, INE.
</t>
  </si>
  <si>
    <t>Papa</t>
  </si>
  <si>
    <t>Poroto</t>
  </si>
  <si>
    <t>Raps</t>
  </si>
  <si>
    <t>Maravilla</t>
  </si>
  <si>
    <t>14</t>
  </si>
  <si>
    <t>Liliana Yáñez Barrios</t>
  </si>
  <si>
    <t>Poroto granado</t>
  </si>
  <si>
    <t>Existencia de ganado caprino en explotaciones de 20 cabezas y más, según regiones seleccionadas</t>
  </si>
  <si>
    <t>Existencias de ganado caprino (número de cabezas)</t>
  </si>
  <si>
    <t>Particpación regional</t>
  </si>
  <si>
    <t>Existencias de ganado ovino (número de cabezas)</t>
  </si>
  <si>
    <t>Existencias de ganado bovino (número de cabezas)</t>
  </si>
  <si>
    <t>Frambuesa</t>
  </si>
  <si>
    <r>
      <t>Industria láctea menor</t>
    </r>
    <r>
      <rPr>
        <b/>
        <vertAlign val="superscript"/>
        <sz val="12"/>
        <color indexed="8"/>
        <rFont val="Calibri"/>
        <family val="2"/>
      </rPr>
      <t xml:space="preserve"> 2</t>
    </r>
  </si>
  <si>
    <r>
      <t>Industria láctea mayor</t>
    </r>
    <r>
      <rPr>
        <b/>
        <vertAlign val="superscript"/>
        <sz val="12"/>
        <color indexed="8"/>
        <rFont val="Calibri"/>
        <family val="2"/>
      </rPr>
      <t xml:space="preserve"> 1</t>
    </r>
  </si>
  <si>
    <t>Fuente:1/elaborado por ODEPA con antecedentes proporcionados por las plantas lecheras.</t>
  </si>
  <si>
    <t>2/ elaborado por Odepa con antecedentes del INE</t>
  </si>
  <si>
    <t>Jorge Radonich</t>
  </si>
  <si>
    <t>Rabindranath Acuña</t>
  </si>
  <si>
    <t>Otras</t>
  </si>
  <si>
    <t>Trigo Harinero</t>
  </si>
  <si>
    <t>Maíz Consumo</t>
  </si>
  <si>
    <t>Remolacha</t>
  </si>
  <si>
    <t>Trigo Candeal</t>
  </si>
  <si>
    <t>Urbano</t>
  </si>
  <si>
    <t>VII Censo Agropecuario y Forestal 2007, Encuesta de caprinos 2010,2013, 2015 y 2017</t>
  </si>
  <si>
    <t>Fuente: elaborado por Odepa a partir de información de la Subsecretaría de Desarrollo Regional y Administrativo (SUBDERE).</t>
  </si>
  <si>
    <t xml:space="preserve">Mujeres/Hombres (%) </t>
  </si>
  <si>
    <t>H</t>
  </si>
  <si>
    <t>Fuente: Elaborado por Odepa con información del INE.</t>
  </si>
  <si>
    <t>Gastón Saavedra Chandía</t>
  </si>
  <si>
    <t>Achicoria Industrial</t>
  </si>
  <si>
    <t>Cebada Cervecera</t>
  </si>
  <si>
    <t>Triticale</t>
  </si>
  <si>
    <t>Superficie regional frutal por especie (ha)</t>
  </si>
  <si>
    <t>La Región del Bío Bío (VIII), cuya capital corresponde a Concepción, consta con una superficie de 23.890,2 kilómetros cuadrados, que equivale al 3,2% del territorio nacional. Cifras del Censo 2017, indican que la población alcanza los 1.556.805 habitantes 750.730 hombres y 806.075 mujeres). Respecto a las condiciones climáticas, esta zona se define como de transición entre un clima templado cálido con estación seca y lluviosa, y un clima templado lluvioso. Estas condiciones permiten el desarrollo de una vegetación muy particular y diferente a la de las otras regiones.</t>
  </si>
  <si>
    <t>Arándano americano</t>
  </si>
  <si>
    <t>Manzano rojo</t>
  </si>
  <si>
    <t>Mosqueta</t>
  </si>
  <si>
    <t>Encuesta de ovinos  2017</t>
  </si>
  <si>
    <t xml:space="preserve">ANTECEDENTES SOCIALES REGIONALES </t>
  </si>
  <si>
    <t>Arica y Parinacota</t>
  </si>
  <si>
    <t>Tarapacá</t>
  </si>
  <si>
    <t>Antofagasta</t>
  </si>
  <si>
    <t>Atacama</t>
  </si>
  <si>
    <t>Coquimbo</t>
  </si>
  <si>
    <t>Valparaíso</t>
  </si>
  <si>
    <t>O'Higgins</t>
  </si>
  <si>
    <t>Ñuble</t>
  </si>
  <si>
    <t>La Araucanía</t>
  </si>
  <si>
    <t>Los Ríos</t>
  </si>
  <si>
    <t>Los Lagos</t>
  </si>
  <si>
    <t>Aysén</t>
  </si>
  <si>
    <t>Magallanes</t>
  </si>
  <si>
    <t>Biobío-Ñuble</t>
  </si>
  <si>
    <t>Existencia de ganado ovino en explotaciones de 60 cabezas y más.  Biobío</t>
  </si>
  <si>
    <t>Existencia de ganado bovino en explotaciones de 10 cabezas y más. Biobío</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</si>
  <si>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</si>
  <si>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</si>
  <si>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Ruralidad INE  (%)</t>
  </si>
  <si>
    <t>Ruralidad OCDE  (%)</t>
  </si>
  <si>
    <t>Superficie regional de cultivos anuales por especie Biobío (ha)</t>
  </si>
  <si>
    <t xml:space="preserve">COMERCIO EXTERIOR </t>
  </si>
  <si>
    <t>ECONOMÍA REGIONAL</t>
  </si>
  <si>
    <t>Actividad</t>
  </si>
  <si>
    <t>Fuente: Elaborado por Odepa con información del Banco Central de Chile.</t>
  </si>
  <si>
    <t>EMPLEO REGIONAL</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</si>
  <si>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</si>
  <si>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</si>
  <si>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</si>
  <si>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</si>
  <si>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</si>
  <si>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</si>
  <si>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</si>
  <si>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</si>
  <si>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</si>
  <si>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</si>
  <si>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</si>
  <si>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Otras Actividades *</t>
  </si>
  <si>
    <t>*Otras actividades: pesca, industria de productos alimenticios, bebidad y tabacos, industria de la madera y muebles</t>
  </si>
  <si>
    <t>Las series encadenadas no son aditivas, por lo que los agregados difieren de la suma de sus componentes.</t>
  </si>
  <si>
    <t>(miles de millones de pesos encadenados)</t>
  </si>
  <si>
    <t>Metropolitana</t>
  </si>
  <si>
    <t>Maule</t>
  </si>
  <si>
    <t>Subtotal regionalizado</t>
  </si>
  <si>
    <t xml:space="preserve">Total </t>
  </si>
  <si>
    <t>Participación por categoría a nivel regional</t>
  </si>
  <si>
    <t>Empleador</t>
  </si>
  <si>
    <t>Cuenta propia</t>
  </si>
  <si>
    <t>Superficie frutícola bajo riego por provincia y sistema de riego (ha)</t>
  </si>
  <si>
    <t xml:space="preserve">Goteo </t>
  </si>
  <si>
    <t>Microaspersión</t>
  </si>
  <si>
    <t xml:space="preserve">Surco </t>
  </si>
  <si>
    <t xml:space="preserve">Tendido </t>
  </si>
  <si>
    <t>Total general</t>
  </si>
  <si>
    <t>Bulnes</t>
  </si>
  <si>
    <t>Chillán</t>
  </si>
  <si>
    <t>Viejo</t>
  </si>
  <si>
    <t>Cobquecura</t>
  </si>
  <si>
    <t>Coelemu</t>
  </si>
  <si>
    <t>Ninhue</t>
  </si>
  <si>
    <t>Pinto</t>
  </si>
  <si>
    <t>Portezuelo</t>
  </si>
  <si>
    <t>Quillón</t>
  </si>
  <si>
    <t>Quirihue</t>
  </si>
  <si>
    <t>Ranquil</t>
  </si>
  <si>
    <t>San</t>
  </si>
  <si>
    <t>Carlos</t>
  </si>
  <si>
    <t>Fabián</t>
  </si>
  <si>
    <t>Ignacio</t>
  </si>
  <si>
    <t>Nicolás</t>
  </si>
  <si>
    <t>Trehuaco</t>
  </si>
  <si>
    <t>Yungay</t>
  </si>
  <si>
    <t xml:space="preserve">ANTECEDENTES AMBIENTALES REGIONALES </t>
  </si>
  <si>
    <t>EMISIONES REGIONALES DE GASES DE EFECTO INVERNADERO (GEI)</t>
  </si>
  <si>
    <t>Fuente: Sistema Nacional de Inventario de Gases de Efecto Invernadero, 2018</t>
  </si>
  <si>
    <t>Sector Silvoagropecuario</t>
  </si>
  <si>
    <t>(UTCUTS: Uso de tierras, cambio de uso de tierras y silvicultura)   </t>
  </si>
  <si>
    <r>
      <t>Total emisiones de todos los sectores (Energía, Residuos, Agricultura, Procesos Industriales y Uso de productos) en la región corresponde a 15.838,1 kTCO</t>
    </r>
    <r>
      <rPr>
        <vertAlign val="subscript"/>
        <sz val="11"/>
        <color indexed="8"/>
        <rFont val="Calibri"/>
        <family val="2"/>
      </rPr>
      <t>2</t>
    </r>
    <r>
      <rPr>
        <sz val="11"/>
        <color indexed="8"/>
        <rFont val="Calibri"/>
        <family val="2"/>
      </rPr>
      <t>eq, en el cual la participación de agricultura en emisiones regionales: 8 %</t>
    </r>
  </si>
  <si>
    <t> * Balance de emisiones totales de todos los sectores de la región (emisiones 15.838,1kTCO2eq - absorciones-2.361,9 kTCO2eq)</t>
  </si>
  <si>
    <t>Antecedentes Ambientales Regionales</t>
  </si>
  <si>
    <t>6</t>
  </si>
  <si>
    <t>7</t>
  </si>
  <si>
    <t xml:space="preserve">Fuente: INE, Series Trimestrales </t>
  </si>
  <si>
    <t>Total Nacional</t>
  </si>
  <si>
    <t xml:space="preserve">*Criterio INE (entidad rural): asentamiento humano con población menor o igual a 1.000 habitantes, o entre 1.001 y 2.000 habitantes donde más del 50% de la población que declara haber trabajado se dedica a actividades primarias. </t>
  </si>
  <si>
    <t>PIB Regional 2018</t>
  </si>
  <si>
    <t>Volumen de leche recibida en plantas: en millones de litros</t>
  </si>
  <si>
    <t>Personal no remunerado</t>
  </si>
  <si>
    <t>Encuesta de bovinos  2017 y 2019</t>
  </si>
  <si>
    <t>Superficie regional vitivinícola por variedad (ha)</t>
  </si>
  <si>
    <t>Variedades</t>
  </si>
  <si>
    <t>Variedades tintas</t>
  </si>
  <si>
    <t>Variedades blancas</t>
  </si>
  <si>
    <t>Ciprés de la cordillera</t>
  </si>
  <si>
    <t>Participación de la agricultura (A)/(B)</t>
  </si>
  <si>
    <t>Hombre</t>
  </si>
  <si>
    <t>Mujer</t>
  </si>
  <si>
    <t>Total (A)</t>
  </si>
  <si>
    <t>Total (B)</t>
  </si>
  <si>
    <t>Producto  Interno Bruto (PIB)</t>
  </si>
  <si>
    <t>PIB  Silvoagropecuario (SAP)</t>
  </si>
  <si>
    <t>www.bcentral.cl</t>
  </si>
  <si>
    <t>Pesca</t>
  </si>
  <si>
    <t>Minería</t>
  </si>
  <si>
    <t>Electricidad, gas, agua y gestión de desechos</t>
  </si>
  <si>
    <t>Construcción</t>
  </si>
  <si>
    <t>Transporte, información y comunicaciones</t>
  </si>
  <si>
    <t>Servicios personales</t>
  </si>
  <si>
    <t>Administración pública</t>
  </si>
  <si>
    <t>2017*</t>
  </si>
  <si>
    <t>*2017:Biobío-Ñuble</t>
  </si>
  <si>
    <t xml:space="preserve">Beneficio de ganado bovino: en toneladas de carne en vara </t>
  </si>
  <si>
    <t>Arveja verde</t>
  </si>
  <si>
    <t>Poroto verde</t>
  </si>
  <si>
    <t>Maíz Semilla</t>
  </si>
  <si>
    <t>Otras Leguminosas</t>
  </si>
  <si>
    <t>Teatinos 40, piso 7. Santiago, Chile</t>
  </si>
  <si>
    <t>Teléfono : 800360990</t>
  </si>
  <si>
    <t xml:space="preserve">Coquimbo </t>
  </si>
  <si>
    <t>O´Higgins</t>
  </si>
  <si>
    <t>Total Regiones por actividad</t>
  </si>
  <si>
    <t>Fuente: INE, Series Trimestrales</t>
  </si>
  <si>
    <t xml:space="preserve">% Población en situación de pobreza por ingresos </t>
  </si>
  <si>
    <t>Criterio INE*</t>
  </si>
  <si>
    <t>Gobernador regional</t>
  </si>
  <si>
    <t>Rodrigo Díaz</t>
  </si>
  <si>
    <t>Delegados/as</t>
  </si>
  <si>
    <t>Ivonne Rivas Ortiz</t>
  </si>
  <si>
    <t>Miguel Rivera Morales</t>
  </si>
  <si>
    <t>Elizabeth Maricán Rivas</t>
  </si>
  <si>
    <t>Carlos Leal Neira</t>
  </si>
  <si>
    <t>Alejandra Burgos Bizama</t>
  </si>
  <si>
    <t>Pablo Vegas Verdugo</t>
  </si>
  <si>
    <t>José Linco Garrido</t>
  </si>
  <si>
    <t>Miguel Abuter León</t>
  </si>
  <si>
    <t>Roberto Quintana Inostroza</t>
  </si>
  <si>
    <t>Carlos Toloza Soto</t>
  </si>
  <si>
    <t>Alfredo Peña Peña</t>
  </si>
  <si>
    <t>Pablo Urrutia Maldonado</t>
  </si>
  <si>
    <t>PR</t>
  </si>
  <si>
    <t>Rodrigo Tapia Avello</t>
  </si>
  <si>
    <t>Jaime Veloso Jara</t>
  </si>
  <si>
    <t>José Sáez Vinet</t>
  </si>
  <si>
    <t>Nivaldo Piñaleo Llaulén</t>
  </si>
  <si>
    <t>Boris Chamorro Rebolledo</t>
  </si>
  <si>
    <t>Jorge Contanzo Bravo</t>
  </si>
  <si>
    <t>Patricio Marchant Ulloa</t>
  </si>
  <si>
    <t>Javier Guíñez Castro</t>
  </si>
  <si>
    <t>Ana Albornoz Cuevas</t>
  </si>
  <si>
    <t>Henry Campos Coa</t>
  </si>
  <si>
    <t>N° Ocupados/as por categoría</t>
  </si>
  <si>
    <t>Asalariado/a</t>
  </si>
  <si>
    <t>Ocupación agricultura, ganadería, silvicultura y pesca</t>
  </si>
  <si>
    <t>Total país ocupados/as</t>
  </si>
  <si>
    <t>Enrique Van Rysselberghe Herrera</t>
  </si>
  <si>
    <t>Sebastián Keitel Bianchi</t>
  </si>
  <si>
    <t>Evopoli</t>
  </si>
  <si>
    <t>María Candelaria Acevedo</t>
  </si>
  <si>
    <t>PC</t>
  </si>
  <si>
    <t>Eric Aedo</t>
  </si>
  <si>
    <t>DC</t>
  </si>
  <si>
    <t>Roberto Arroyo</t>
  </si>
  <si>
    <t>PDG</t>
  </si>
  <si>
    <t>Sergio Bobadilla</t>
  </si>
  <si>
    <t>Félix González</t>
  </si>
  <si>
    <t>PEV</t>
  </si>
  <si>
    <t>Karen Medina</t>
  </si>
  <si>
    <t>Francesca Muñoz</t>
  </si>
  <si>
    <t>Marlene Pérez</t>
  </si>
  <si>
    <t>Joanna Pérez</t>
  </si>
  <si>
    <t>Leonidas Romero</t>
  </si>
  <si>
    <t>Clara Sagardia</t>
  </si>
  <si>
    <t>Cristóbal Urruticoechea</t>
  </si>
  <si>
    <t>PREP</t>
  </si>
  <si>
    <t>Flor Weisse</t>
  </si>
  <si>
    <t>Daniela Dresdner Vicencio</t>
  </si>
  <si>
    <t>Paulina Purrán</t>
  </si>
  <si>
    <t>Delegada regional</t>
  </si>
  <si>
    <t>Senadores/as</t>
  </si>
  <si>
    <t>Diputados/as</t>
  </si>
  <si>
    <t>Seremi Agricultura</t>
  </si>
  <si>
    <t>Alcaldes/as</t>
  </si>
  <si>
    <t>Producto interno bruto (PIB) por región y PIB Silvoagropecuario (SAP), volumen a precios del año anterior encadenado, series empalmadas, referencia 2018.</t>
  </si>
  <si>
    <t/>
  </si>
  <si>
    <t>Participación % Regional en el PIB SAP 2018</t>
  </si>
  <si>
    <t>Arica y Parinacota </t>
  </si>
  <si>
    <t>Metropolitana de Santiago</t>
  </si>
  <si>
    <t>OHiggins</t>
  </si>
  <si>
    <t>Extrarregional</t>
  </si>
  <si>
    <t>Producto Interno Bruto</t>
  </si>
  <si>
    <t>Producto Interno Bruto por Región, Volumen a Precios Año Anterior Encadenado, Referencia 2018</t>
  </si>
  <si>
    <t>Participación regional 2018</t>
  </si>
  <si>
    <t>Agropecuario-silvícola </t>
  </si>
  <si>
    <t>Industria manufacturera</t>
  </si>
  <si>
    <t>Comercio</t>
  </si>
  <si>
    <t>Restaurantes y hoteles</t>
  </si>
  <si>
    <t>Servicios financieros y empresariales</t>
  </si>
  <si>
    <t>Servicios de vivienda e inmobiliarios</t>
  </si>
  <si>
    <t>Producto interno bruto</t>
  </si>
  <si>
    <t xml:space="preserve">Directora y Representante Legal </t>
  </si>
  <si>
    <t xml:space="preserve">Región 2022 </t>
  </si>
  <si>
    <t>Manzano  verde</t>
  </si>
  <si>
    <t>Fuente: elaborado por Odepa a partir de información del catastro frutícola 2022; Odepa - Ciren.</t>
  </si>
  <si>
    <t>Acelga</t>
  </si>
  <si>
    <t>Apicultura</t>
  </si>
  <si>
    <t xml:space="preserve">Apiarios </t>
  </si>
  <si>
    <t xml:space="preserve">Colmenas </t>
  </si>
  <si>
    <t xml:space="preserve">Apicultores  </t>
  </si>
  <si>
    <t xml:space="preserve">   Mujeres </t>
  </si>
  <si>
    <t xml:space="preserve">  Hombres </t>
  </si>
  <si>
    <t xml:space="preserve">  Personas jurídicas</t>
  </si>
  <si>
    <r>
      <t>Balance sector silvoagropecuario: -1.076,4 kTCO</t>
    </r>
    <r>
      <rPr>
        <b/>
        <vertAlign val="subscript"/>
        <sz val="11"/>
        <color indexed="8"/>
        <rFont val="Calibri"/>
        <family val="2"/>
      </rPr>
      <t>2</t>
    </r>
    <r>
      <rPr>
        <b/>
        <sz val="11"/>
        <color indexed="8"/>
        <rFont val="Calibri"/>
        <family val="2"/>
      </rPr>
      <t>eq</t>
    </r>
  </si>
  <si>
    <r>
      <t>Emisiones Agricultura         1.285,5 KtCO</t>
    </r>
    <r>
      <rPr>
        <vertAlign val="subscript"/>
        <sz val="11"/>
        <color indexed="8"/>
        <rFont val="Calibri"/>
        <family val="2"/>
      </rPr>
      <t>2</t>
    </r>
    <r>
      <rPr>
        <sz val="11"/>
        <color indexed="8"/>
        <rFont val="Calibri"/>
        <family val="2"/>
      </rPr>
      <t>eq</t>
    </r>
  </si>
  <si>
    <r>
      <t>Absorción UTCUTS              -2.361,9 kTCO</t>
    </r>
    <r>
      <rPr>
        <vertAlign val="subscript"/>
        <sz val="11"/>
        <color indexed="8"/>
        <rFont val="Calibri"/>
        <family val="2"/>
      </rPr>
      <t>2</t>
    </r>
    <r>
      <rPr>
        <sz val="11"/>
        <color indexed="8"/>
        <rFont val="Calibri"/>
        <family val="2"/>
      </rPr>
      <t>eq   </t>
    </r>
  </si>
  <si>
    <t>Emisiones regionales      </t>
  </si>
  <si>
    <t>Emisiones todos los sectores</t>
  </si>
  <si>
    <t>Absorción</t>
  </si>
  <si>
    <t>-2.361,9 kTCO2eq)</t>
  </si>
  <si>
    <r>
      <t>Total balance* en región                               13.476,1kTCO</t>
    </r>
    <r>
      <rPr>
        <b/>
        <vertAlign val="subscript"/>
        <sz val="11"/>
        <color indexed="8"/>
        <rFont val="Calibri"/>
        <family val="2"/>
      </rPr>
      <t>2</t>
    </r>
    <r>
      <rPr>
        <b/>
        <sz val="11"/>
        <color indexed="8"/>
        <rFont val="Calibri"/>
        <family val="2"/>
      </rPr>
      <t>eq </t>
    </r>
  </si>
  <si>
    <t>Los valores que correspondan a absorciones o captura, se indican con signo negativo para representar su calidad de sumidero de gases de efecto invernadero</t>
  </si>
  <si>
    <r>
      <t xml:space="preserve"> 15.838,1kTCO</t>
    </r>
    <r>
      <rPr>
        <vertAlign val="subscript"/>
        <sz val="11"/>
        <color indexed="8"/>
        <rFont val="Calibri"/>
        <family val="2"/>
      </rPr>
      <t>2</t>
    </r>
    <r>
      <rPr>
        <sz val="11"/>
        <color theme="1"/>
        <rFont val="Calibri"/>
        <family val="2"/>
      </rPr>
      <t>eq</t>
    </r>
  </si>
  <si>
    <t>PIB Regional 2022</t>
  </si>
  <si>
    <t>Ñuble y Biobío</t>
  </si>
  <si>
    <t>Existencia de criaderos de cerdos</t>
  </si>
  <si>
    <t>Periodo</t>
  </si>
  <si>
    <t>Fuente: elaborado por Odepa a partir de encuesta criaderos de cerdos INE.</t>
  </si>
  <si>
    <t>Fuente: Casen 2022</t>
  </si>
  <si>
    <t>Fuente: SAG 2022 -SIPEC APÍCOLA</t>
  </si>
  <si>
    <t>3-5</t>
  </si>
  <si>
    <t>8</t>
  </si>
  <si>
    <t>9-10</t>
  </si>
  <si>
    <t>11-12</t>
  </si>
  <si>
    <t>15</t>
  </si>
  <si>
    <t>Superficie regional hortícola por especie</t>
  </si>
  <si>
    <t>Fuente: Elaborado por Odepa con información del SAG, catastro vitícola nacional 2022</t>
  </si>
  <si>
    <t>Humberto Toro</t>
  </si>
  <si>
    <t>Pamela  Gatti Yáñez</t>
  </si>
  <si>
    <t>Fuente: Instituto Forestal, Anuario Forestal 2023</t>
  </si>
  <si>
    <t>Eucaliptus spp</t>
  </si>
  <si>
    <t>Pinus ponderosa</t>
  </si>
  <si>
    <t>Pseudotsuga menziesii</t>
  </si>
  <si>
    <t>Inventario de bosques plantados por especie acumulado a diciembre de 2021 (ha)</t>
  </si>
  <si>
    <t xml:space="preserve">Bosque Natural por tipo Forestal  (ha) </t>
  </si>
  <si>
    <t>Región 2023</t>
  </si>
  <si>
    <t>País 2023</t>
  </si>
  <si>
    <t>Otras hortalizas</t>
  </si>
  <si>
    <t>Fuente: elaborado por Odepa con información del INE, encuesta de superficie hortícola 2023</t>
  </si>
  <si>
    <t xml:space="preserve">Cultivo </t>
  </si>
  <si>
    <t>Región 2023/2024</t>
  </si>
  <si>
    <t>País 2023/2024</t>
  </si>
  <si>
    <t>Cebada Forrajera</t>
  </si>
  <si>
    <t>Otros Lupinos</t>
  </si>
  <si>
    <t>Variación 2023/2022</t>
  </si>
  <si>
    <t>PIB Regional 2023</t>
  </si>
  <si>
    <t>2023</t>
  </si>
  <si>
    <t>ene-mar</t>
  </si>
  <si>
    <t>Celulosa</t>
  </si>
  <si>
    <t>Maderas elaboradas</t>
  </si>
  <si>
    <t>Maderas aserradas</t>
  </si>
  <si>
    <t>Fruta fresca</t>
  </si>
  <si>
    <t>Frutas procesadas</t>
  </si>
  <si>
    <t>Lácteos</t>
  </si>
  <si>
    <t>Cereales</t>
  </si>
  <si>
    <t>Maderas en plaquitas</t>
  </si>
  <si>
    <t>Maderas en bruto</t>
  </si>
  <si>
    <t>Hortalizas procesadas</t>
  </si>
  <si>
    <t>Carne bovina</t>
  </si>
  <si>
    <t>Total regional</t>
  </si>
  <si>
    <t>Productos</t>
  </si>
  <si>
    <t>Pasta química de maderas distintas a las coníferas, a la sosa (soda) o al sulfato, excepto para disolver, semiblanqueada o blanqueada de eucaliptus (desde 2007)</t>
  </si>
  <si>
    <t>Pasta química de coníferas a la sosa (soda) o al sulfato, excepto para disolver, semiblanqueada o blanqueada</t>
  </si>
  <si>
    <t>Madera simplemente aserrada de pino insigne (desde 2017)</t>
  </si>
  <si>
    <t>Las demás con las dos hojas externas de madera de coníferas</t>
  </si>
  <si>
    <t>Los demás perfiles y molduras de coníferas (desde 2022)</t>
  </si>
  <si>
    <t>Tableros de fibra de densidad media de espesor superior a 9 mm (desde 2007)</t>
  </si>
  <si>
    <t>Los demás arándanos azules o blueberry, frescos (desde 2012)</t>
  </si>
  <si>
    <t>Tableros laminados encolados de pino insigne por sus cantos ('edge glue panels'), de espesor &lt;= a 40 mm, ancho &lt;= a 1.200 mm, de longitud indeterminada, sin perfilar longitudinalmente en ninguna de sus caras, cantos o extremos (desde 2017)</t>
  </si>
  <si>
    <t>Pasta química de madera para disolver</t>
  </si>
  <si>
    <t>Tableros de partículas (desde 2007)</t>
  </si>
  <si>
    <t>Las demás puertas y sus marcos, contramarcos y umbrales  (desde 2022)</t>
  </si>
  <si>
    <t>Madera cepillada de pino insigne ya sea en todas sus caras y cantos o solamente en alguno(s) de ellos (desde 2017)</t>
  </si>
  <si>
    <t>Madera aserrada de pino insigne denominada 'blanks' resultante de la unión a lo largo de 'bloques' mediante uniones dentadas (desde 2017)</t>
  </si>
  <si>
    <t>Leche condensada</t>
  </si>
  <si>
    <t>Las demás cerezas dulces (Prunus avium), frescas (desde 2012)</t>
  </si>
  <si>
    <t>Pasta química de coníferas a la sosa (soda) o al sulfato, excepto para disolver, cruda</t>
  </si>
  <si>
    <t>Tableros de fibra de densidad superior a 0,8 g/cm3 con trabajo mecánico y recubrimiento de superficie (desde 2007)</t>
  </si>
  <si>
    <t>Madera en plaquitas o partículas, de Eucaliptus nitens</t>
  </si>
  <si>
    <t>Granos de avena, aplastados o en copos</t>
  </si>
  <si>
    <t>Arándanos, congelados orgánicos, incluso con azúcar o edulcorante (desde 2012)</t>
  </si>
  <si>
    <t>23/24</t>
  </si>
  <si>
    <t>Kilo neto</t>
  </si>
  <si>
    <t>Metro cúbico</t>
  </si>
  <si>
    <t>Colocaciones por actividad económica y región*</t>
  </si>
  <si>
    <t>Febrero de 2024</t>
  </si>
  <si>
    <t>Actualización abril de 2024</t>
  </si>
  <si>
    <t>Andrea García Lizama</t>
  </si>
  <si>
    <t>Empleo regional trimestre movil dic - feb 2024</t>
  </si>
  <si>
    <t>Pinot Noir - Pinot Negro</t>
  </si>
  <si>
    <t>Pais - Mission, Criolla</t>
  </si>
  <si>
    <t>Cinsault</t>
  </si>
  <si>
    <t>Moscatel De Alejandría - Blanca Italia</t>
  </si>
  <si>
    <t>Chardonnay - Pinot Chardonnay</t>
  </si>
  <si>
    <t>Sauvignon Blanc</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</si>
</sst>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_-* #,##0_-;\-* #,##0_-;_-* &quot;-&quot;??_-;_-@_-"/>
    <numFmt numFmtId="188" formatCode="_-* #,##0.0_-;\-* #,##0.0_-;_-* &quot;-&quot;?_-;_-@_-"/>
    <numFmt numFmtId="189" formatCode="[$-10C0A]#,###,##0"/>
    <numFmt numFmtId="190" formatCode="[$-10409]#,##0;\-#,##0"/>
    <numFmt numFmtId="191" formatCode="0.0000000"/>
    <numFmt numFmtId="192" formatCode="0.000000"/>
    <numFmt numFmtId="193" formatCode="0.00000"/>
    <numFmt numFmtId="194" formatCode="0.0000"/>
    <numFmt numFmtId="195" formatCode="0.000"/>
    <numFmt numFmtId="196" formatCode="_-* #,##0.0\ _€_-;\-* #,##0.0\ _€_-;_-* &quot;-&quot;?\ _€_-;_-@_-"/>
    <numFmt numFmtId="197" formatCode="_-* #,##0\ _€_-;\-* #,##0\ _€_-;_-* &quot;-&quot;??\ _€_-;_-@_-"/>
    <numFmt numFmtId="198" formatCode="_-* #,##0.0\ _€_-;\-* #,##0.0\ _€_-;_-* &quot;-&quot;??\ _€_-;_-@_-"/>
    <numFmt numFmtId="199" formatCode="[$-340A]dddd\,\ d\ &quot;de&quot;\ mmmm\ &quot;de&quot;\ yyyy"/>
    <numFmt numFmtId="200" formatCode="_-* #,##0.0\ _€_-;\-* #,##0.0\ _€_-;_-* &quot;-&quot;\ _€_-;_-@_-"/>
    <numFmt numFmtId="201" formatCode="[$-10C0A]#,##0.0;\-#,##0.0"/>
    <numFmt numFmtId="202" formatCode="_ * #,##0.0_ ;_ * \-#,##0.0_ ;_ * &quot;-&quot;_ ;_ @_ "/>
    <numFmt numFmtId="203" formatCode="_(* #,##0_);_(* \(#,##0\);_(* &quot;-&quot;_);_(@_)"/>
    <numFmt numFmtId="204" formatCode="_ * #,##0.00_ ;_ * \-#,##0.00_ ;_ * &quot;-&quot;_ ;_ @_ "/>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10C0A]#,##0;\-#,##0"/>
    <numFmt numFmtId="210" formatCode="[$-10C0A]#,##0.0"/>
    <numFmt numFmtId="211" formatCode="[$-10C0A]#,##0"/>
    <numFmt numFmtId="212" formatCode="yyyy"/>
    <numFmt numFmtId="213" formatCode="_-* #,##0.00\ _€_-;\-* #,##0.00\ _€_-;_-* &quot;-&quot;\ _€_-;_-@_-"/>
  </numFmts>
  <fonts count="129">
    <font>
      <sz val="11"/>
      <color theme="1"/>
      <name val="Calibri"/>
      <family val="2"/>
    </font>
    <font>
      <sz val="11"/>
      <color indexed="8"/>
      <name val="Calibri"/>
      <family val="2"/>
    </font>
    <font>
      <sz val="10"/>
      <name val="Arial"/>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b/>
      <sz val="11"/>
      <color indexed="8"/>
      <name val="Calibri"/>
      <family val="2"/>
    </font>
    <font>
      <vertAlign val="subscript"/>
      <sz val="11"/>
      <color indexed="8"/>
      <name val="Calibri"/>
      <family val="2"/>
    </font>
    <font>
      <b/>
      <vertAlign val="sub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2"/>
      <color indexed="8"/>
      <name val="Calibri"/>
      <family val="2"/>
    </font>
    <font>
      <b/>
      <sz val="9"/>
      <color indexed="8"/>
      <name val="Calibri"/>
      <family val="2"/>
    </font>
    <font>
      <b/>
      <sz val="10"/>
      <name val="Calibri"/>
      <family val="2"/>
    </font>
    <font>
      <sz val="10"/>
      <name val="Calibri"/>
      <family val="2"/>
    </font>
    <font>
      <i/>
      <sz val="10"/>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2"/>
      <name val="Calibri"/>
      <family val="2"/>
    </font>
    <font>
      <sz val="10"/>
      <color indexed="8"/>
      <name val="Arial"/>
      <family val="2"/>
    </font>
    <font>
      <b/>
      <sz val="11"/>
      <color indexed="8"/>
      <name val="Arial"/>
      <family val="2"/>
    </font>
    <font>
      <sz val="12"/>
      <name val="Calibri"/>
      <family val="2"/>
    </font>
    <font>
      <b/>
      <u val="single"/>
      <sz val="11"/>
      <color indexed="8"/>
      <name val="Calibri"/>
      <family val="2"/>
    </font>
    <font>
      <sz val="11"/>
      <color indexed="8"/>
      <name val="Arial"/>
      <family val="2"/>
    </font>
    <font>
      <sz val="9"/>
      <color indexed="8"/>
      <name val="Calibri"/>
      <family val="2"/>
    </font>
    <font>
      <b/>
      <sz val="11"/>
      <color indexed="8"/>
      <name val="Verdana"/>
      <family val="2"/>
    </font>
    <font>
      <sz val="8"/>
      <color indexed="8"/>
      <name val="Calibri"/>
      <family val="2"/>
    </font>
    <font>
      <b/>
      <sz val="11"/>
      <color indexed="57"/>
      <name val="Calibri"/>
      <family val="0"/>
    </font>
    <font>
      <sz val="11"/>
      <color indexed="57"/>
      <name val="Calibri"/>
      <family val="0"/>
    </font>
    <font>
      <b/>
      <sz val="28"/>
      <color indexed="57"/>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Arial"/>
      <family val="2"/>
    </font>
    <font>
      <b/>
      <u val="single"/>
      <sz val="11"/>
      <color rgb="FF000000"/>
      <name val="Calibri"/>
      <family val="2"/>
    </font>
    <font>
      <b/>
      <sz val="11"/>
      <color rgb="FF000000"/>
      <name val="Calibri"/>
      <family val="2"/>
    </font>
    <font>
      <sz val="11"/>
      <color rgb="FF000000"/>
      <name val="Calibri"/>
      <family val="2"/>
    </font>
    <font>
      <sz val="11"/>
      <color theme="1"/>
      <name val="Arial"/>
      <family val="2"/>
    </font>
    <font>
      <b/>
      <sz val="12"/>
      <color rgb="FF000000"/>
      <name val="Calibri"/>
      <family val="2"/>
    </font>
    <font>
      <sz val="9"/>
      <color theme="1"/>
      <name val="Calibri"/>
      <family val="2"/>
    </font>
    <font>
      <b/>
      <sz val="11"/>
      <color theme="1"/>
      <name val="Verdana"/>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DEEAF6"/>
        <bgColor indexed="64"/>
      </patternFill>
    </fill>
    <fill>
      <patternFill patternType="solid">
        <fgColor theme="0" tint="-0.1499900072813034"/>
        <bgColor indexed="64"/>
      </patternFill>
    </fill>
    <fill>
      <patternFill patternType="solid">
        <fgColor rgb="FFDEEAF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top>
        <color indexed="63"/>
      </top>
      <bottom>
        <color indexed="63"/>
      </bottom>
    </border>
    <border>
      <left style="thin"/>
      <right style="thin"/>
      <top/>
      <bottom/>
    </border>
    <border>
      <left/>
      <right style="medium"/>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6" fillId="29" borderId="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31" borderId="0" applyNumberFormat="0" applyBorder="0" applyAlignment="0" applyProtection="0"/>
    <xf numFmtId="0" fontId="10"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1" fillId="21" borderId="6"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7" applyNumberFormat="0" applyFill="0" applyAlignment="0" applyProtection="0"/>
    <xf numFmtId="0" fontId="85" fillId="0" borderId="8" applyNumberFormat="0" applyFill="0" applyAlignment="0" applyProtection="0"/>
    <xf numFmtId="0" fontId="96" fillId="0" borderId="9" applyNumberFormat="0" applyFill="0" applyAlignment="0" applyProtection="0"/>
  </cellStyleXfs>
  <cellXfs count="479">
    <xf numFmtId="0" fontId="0" fillId="0" borderId="0" xfId="0" applyFont="1" applyAlignment="1">
      <alignment/>
    </xf>
    <xf numFmtId="0" fontId="97" fillId="33" borderId="0" xfId="0" applyFont="1" applyFill="1" applyAlignment="1">
      <alignment vertical="center"/>
    </xf>
    <xf numFmtId="0" fontId="98" fillId="33" borderId="0" xfId="0" applyFont="1" applyFill="1" applyAlignment="1">
      <alignment vertical="center"/>
    </xf>
    <xf numFmtId="0" fontId="98" fillId="33" borderId="0" xfId="0" applyFont="1" applyFill="1" applyAlignment="1">
      <alignment horizontal="justify" vertical="center" wrapText="1"/>
    </xf>
    <xf numFmtId="0" fontId="97" fillId="33" borderId="10" xfId="0" applyFont="1" applyFill="1" applyBorder="1" applyAlignment="1">
      <alignment horizontal="center" vertical="center"/>
    </xf>
    <xf numFmtId="3" fontId="98" fillId="33" borderId="10" xfId="0" applyNumberFormat="1" applyFont="1" applyFill="1" applyBorder="1" applyAlignment="1">
      <alignment vertical="center"/>
    </xf>
    <xf numFmtId="180" fontId="98" fillId="33" borderId="10" xfId="62" applyNumberFormat="1" applyFont="1" applyFill="1" applyBorder="1" applyAlignment="1">
      <alignment vertical="center"/>
    </xf>
    <xf numFmtId="0" fontId="99" fillId="33" borderId="0" xfId="0" applyFont="1" applyFill="1" applyAlignment="1">
      <alignment vertical="center"/>
    </xf>
    <xf numFmtId="0" fontId="100" fillId="33" borderId="0" xfId="0" applyFont="1" applyFill="1" applyAlignment="1">
      <alignment vertical="center"/>
    </xf>
    <xf numFmtId="0" fontId="101" fillId="33" borderId="0" xfId="0" applyFont="1" applyFill="1" applyAlignment="1">
      <alignment vertical="center"/>
    </xf>
    <xf numFmtId="0" fontId="40" fillId="33" borderId="0" xfId="0" applyFont="1" applyFill="1" applyAlignment="1">
      <alignment vertical="center"/>
    </xf>
    <xf numFmtId="0" fontId="100" fillId="33" borderId="10" xfId="0" applyFont="1" applyFill="1" applyBorder="1" applyAlignment="1">
      <alignment horizontal="center" vertical="center" wrapText="1"/>
    </xf>
    <xf numFmtId="183" fontId="41" fillId="33" borderId="11" xfId="62" applyNumberFormat="1" applyFont="1" applyFill="1" applyBorder="1" applyAlignment="1">
      <alignment horizontal="center" vertical="center"/>
    </xf>
    <xf numFmtId="0" fontId="41" fillId="33" borderId="12" xfId="0" applyFont="1" applyFill="1" applyBorder="1" applyAlignment="1">
      <alignment horizontal="center" vertical="center"/>
    </xf>
    <xf numFmtId="183" fontId="41" fillId="33" borderId="13" xfId="62"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97" fillId="33" borderId="10" xfId="0" applyFont="1" applyFill="1" applyBorder="1" applyAlignment="1">
      <alignment horizontal="center" vertical="center" wrapText="1"/>
    </xf>
    <xf numFmtId="0" fontId="96" fillId="33" borderId="0" xfId="0" applyFont="1" applyFill="1" applyAlignment="1">
      <alignment/>
    </xf>
    <xf numFmtId="0" fontId="98" fillId="33" borderId="10" xfId="0" applyFont="1" applyFill="1" applyBorder="1" applyAlignment="1">
      <alignment vertical="center"/>
    </xf>
    <xf numFmtId="180" fontId="98" fillId="33" borderId="10" xfId="0" applyNumberFormat="1" applyFont="1" applyFill="1" applyBorder="1" applyAlignment="1">
      <alignment vertical="center"/>
    </xf>
    <xf numFmtId="181" fontId="98" fillId="33" borderId="10" xfId="0" applyNumberFormat="1" applyFont="1" applyFill="1" applyBorder="1" applyAlignment="1">
      <alignment vertical="center"/>
    </xf>
    <xf numFmtId="0" fontId="102" fillId="33" borderId="0" xfId="0" applyFont="1" applyFill="1" applyAlignment="1">
      <alignment vertical="center"/>
    </xf>
    <xf numFmtId="0" fontId="103" fillId="33" borderId="0" xfId="0" applyFont="1" applyFill="1" applyAlignment="1">
      <alignment vertical="center"/>
    </xf>
    <xf numFmtId="0" fontId="103" fillId="33" borderId="0" xfId="0" applyFont="1" applyFill="1" applyAlignment="1">
      <alignment horizontal="justify" vertical="center" wrapText="1"/>
    </xf>
    <xf numFmtId="0" fontId="102" fillId="33" borderId="0" xfId="0" applyFont="1" applyFill="1" applyAlignment="1">
      <alignment horizontal="left" vertical="center"/>
    </xf>
    <xf numFmtId="0" fontId="102" fillId="33" borderId="10" xfId="0" applyFont="1" applyFill="1" applyBorder="1" applyAlignment="1">
      <alignment horizontal="center" vertical="center" wrapText="1"/>
    </xf>
    <xf numFmtId="0" fontId="103" fillId="33" borderId="10" xfId="0" applyFont="1" applyFill="1" applyBorder="1" applyAlignment="1">
      <alignment vertical="center"/>
    </xf>
    <xf numFmtId="181" fontId="103" fillId="33" borderId="10" xfId="0" applyNumberFormat="1" applyFont="1" applyFill="1" applyBorder="1" applyAlignment="1">
      <alignment vertical="center"/>
    </xf>
    <xf numFmtId="180" fontId="103" fillId="33" borderId="10" xfId="0" applyNumberFormat="1" applyFont="1" applyFill="1" applyBorder="1" applyAlignment="1">
      <alignment vertical="center"/>
    </xf>
    <xf numFmtId="0" fontId="102" fillId="33" borderId="10" xfId="0" applyFont="1" applyFill="1" applyBorder="1" applyAlignment="1">
      <alignment horizontal="center" vertical="center"/>
    </xf>
    <xf numFmtId="179" fontId="45" fillId="33" borderId="10" xfId="51" applyFont="1" applyFill="1" applyBorder="1" applyAlignment="1">
      <alignment horizontal="left" vertical="center"/>
    </xf>
    <xf numFmtId="180" fontId="103" fillId="33" borderId="10" xfId="62" applyNumberFormat="1" applyFont="1" applyFill="1" applyBorder="1" applyAlignment="1">
      <alignment vertical="center"/>
    </xf>
    <xf numFmtId="0" fontId="46" fillId="33" borderId="0" xfId="0" applyFont="1" applyFill="1" applyAlignment="1">
      <alignment horizontal="left" vertical="center"/>
    </xf>
    <xf numFmtId="0" fontId="102" fillId="33" borderId="10" xfId="0" applyFont="1" applyFill="1" applyBorder="1" applyAlignment="1">
      <alignment vertical="center"/>
    </xf>
    <xf numFmtId="181" fontId="103" fillId="33" borderId="10" xfId="0" applyNumberFormat="1" applyFont="1" applyFill="1" applyBorder="1" applyAlignment="1">
      <alignment horizontal="right" vertical="center"/>
    </xf>
    <xf numFmtId="0" fontId="104" fillId="33" borderId="0" xfId="0" applyFont="1" applyFill="1" applyAlignment="1">
      <alignment vertical="center" wrapText="1"/>
    </xf>
    <xf numFmtId="0" fontId="104" fillId="33" borderId="0" xfId="0" applyFont="1" applyFill="1" applyAlignment="1">
      <alignment wrapText="1"/>
    </xf>
    <xf numFmtId="0" fontId="105" fillId="33" borderId="0" xfId="0" applyFont="1" applyFill="1" applyAlignment="1">
      <alignment wrapText="1"/>
    </xf>
    <xf numFmtId="0" fontId="105" fillId="33" borderId="0" xfId="0" applyFont="1" applyFill="1" applyAlignment="1">
      <alignment vertical="center" wrapText="1"/>
    </xf>
    <xf numFmtId="0" fontId="106" fillId="33" borderId="0" xfId="0" applyFont="1" applyFill="1" applyAlignment="1">
      <alignment/>
    </xf>
    <xf numFmtId="0" fontId="107" fillId="33" borderId="0" xfId="0" applyFont="1" applyFill="1" applyAlignment="1">
      <alignment/>
    </xf>
    <xf numFmtId="0" fontId="0" fillId="33" borderId="0" xfId="0" applyFill="1" applyAlignment="1">
      <alignment/>
    </xf>
    <xf numFmtId="0" fontId="108" fillId="33" borderId="0" xfId="0" applyFont="1" applyFill="1" applyAlignment="1">
      <alignment horizontal="center"/>
    </xf>
    <xf numFmtId="17" fontId="108" fillId="33" borderId="0" xfId="0" applyNumberFormat="1" applyFont="1" applyFill="1" applyAlignment="1" quotePrefix="1">
      <alignment horizontal="center"/>
    </xf>
    <xf numFmtId="0" fontId="109" fillId="33" borderId="0" xfId="0" applyFont="1" applyFill="1" applyAlignment="1">
      <alignment horizontal="left" indent="15"/>
    </xf>
    <xf numFmtId="0" fontId="110" fillId="33" borderId="0" xfId="0" applyFont="1" applyFill="1" applyAlignment="1">
      <alignment horizontal="center"/>
    </xf>
    <xf numFmtId="0" fontId="111" fillId="33" borderId="0" xfId="0" applyFont="1" applyFill="1" applyAlignment="1">
      <alignment/>
    </xf>
    <xf numFmtId="0" fontId="106" fillId="33" borderId="0" xfId="0" applyFont="1" applyFill="1" applyAlignment="1" quotePrefix="1">
      <alignment/>
    </xf>
    <xf numFmtId="0" fontId="0" fillId="33" borderId="0" xfId="0" applyFill="1" applyBorder="1" applyAlignment="1">
      <alignment/>
    </xf>
    <xf numFmtId="0" fontId="6" fillId="33" borderId="15" xfId="60" applyFont="1" applyFill="1" applyBorder="1" applyAlignment="1" applyProtection="1">
      <alignment horizontal="left" vertical="center"/>
      <protection/>
    </xf>
    <xf numFmtId="0" fontId="6" fillId="33" borderId="16"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0" xfId="0" applyFont="1" applyFill="1" applyAlignment="1">
      <alignment vertical="center"/>
    </xf>
    <xf numFmtId="0" fontId="6" fillId="33" borderId="0" xfId="60" applyFont="1" applyFill="1" applyBorder="1" applyAlignment="1" applyProtection="1">
      <alignment vertical="center"/>
      <protection/>
    </xf>
    <xf numFmtId="0" fontId="6" fillId="33" borderId="0" xfId="60" applyFont="1" applyFill="1" applyBorder="1" applyAlignment="1" applyProtection="1">
      <alignment horizontal="center" vertical="center"/>
      <protection/>
    </xf>
    <xf numFmtId="0" fontId="6" fillId="33" borderId="0" xfId="60" applyFont="1" applyFill="1" applyBorder="1" applyAlignment="1" applyProtection="1">
      <alignment horizontal="left"/>
      <protection/>
    </xf>
    <xf numFmtId="0" fontId="6" fillId="33" borderId="0" xfId="0" applyFont="1" applyFill="1" applyBorder="1" applyAlignment="1">
      <alignment/>
    </xf>
    <xf numFmtId="0" fontId="6" fillId="33" borderId="0" xfId="60" applyFont="1" applyFill="1" applyBorder="1" applyProtection="1">
      <alignment/>
      <protection/>
    </xf>
    <xf numFmtId="0" fontId="6" fillId="33" borderId="0" xfId="60" applyFont="1" applyFill="1" applyBorder="1" applyAlignment="1" applyProtection="1">
      <alignment horizontal="right"/>
      <protection/>
    </xf>
    <xf numFmtId="0" fontId="6" fillId="33" borderId="0" xfId="0" applyFont="1" applyFill="1" applyAlignment="1">
      <alignment/>
    </xf>
    <xf numFmtId="0" fontId="5" fillId="33" borderId="0" xfId="60" applyFont="1" applyFill="1" applyBorder="1" applyAlignment="1" applyProtection="1">
      <alignment horizontal="left"/>
      <protection/>
    </xf>
    <xf numFmtId="0" fontId="5" fillId="33" borderId="0" xfId="60" applyFont="1" applyFill="1" applyBorder="1" applyProtection="1">
      <alignment/>
      <protection/>
    </xf>
    <xf numFmtId="0" fontId="5" fillId="33" borderId="0" xfId="60" applyFont="1" applyFill="1" applyBorder="1" applyAlignment="1" applyProtection="1">
      <alignment horizontal="right"/>
      <protection/>
    </xf>
    <xf numFmtId="0" fontId="4" fillId="33" borderId="0" xfId="60" applyFont="1" applyFill="1" applyBorder="1" applyAlignment="1" applyProtection="1">
      <alignment horizontal="left"/>
      <protection/>
    </xf>
    <xf numFmtId="0" fontId="9" fillId="33" borderId="0" xfId="60" applyFont="1" applyFill="1" applyBorder="1" applyProtection="1">
      <alignment/>
      <protection/>
    </xf>
    <xf numFmtId="0" fontId="5" fillId="33" borderId="0" xfId="0" applyFont="1" applyFill="1" applyAlignment="1">
      <alignment/>
    </xf>
    <xf numFmtId="0" fontId="7" fillId="33" borderId="0" xfId="0" applyFont="1" applyFill="1" applyAlignment="1">
      <alignment/>
    </xf>
    <xf numFmtId="0" fontId="112" fillId="33" borderId="0" xfId="0" applyFont="1" applyFill="1" applyAlignment="1">
      <alignment/>
    </xf>
    <xf numFmtId="0" fontId="8" fillId="33" borderId="0" xfId="0" applyFont="1" applyFill="1" applyAlignment="1">
      <alignment/>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4" fillId="33" borderId="19" xfId="60" applyFont="1" applyFill="1" applyBorder="1" applyAlignment="1" applyProtection="1">
      <alignment horizontal="center" vertical="center"/>
      <protection/>
    </xf>
    <xf numFmtId="0" fontId="108" fillId="33" borderId="0" xfId="0" applyFont="1" applyFill="1" applyBorder="1" applyAlignment="1">
      <alignment horizontal="center"/>
    </xf>
    <xf numFmtId="0" fontId="107" fillId="33" borderId="0" xfId="0" applyFont="1" applyFill="1" applyBorder="1" applyAlignment="1">
      <alignment vertical="top" wrapText="1"/>
    </xf>
    <xf numFmtId="0" fontId="6" fillId="33" borderId="0" xfId="0" applyFont="1" applyFill="1" applyBorder="1" applyAlignment="1">
      <alignment vertical="center"/>
    </xf>
    <xf numFmtId="0" fontId="107" fillId="33" borderId="0" xfId="0" applyFont="1" applyFill="1" applyBorder="1" applyAlignment="1">
      <alignment horizontal="center" vertical="top" wrapText="1"/>
    </xf>
    <xf numFmtId="0" fontId="113" fillId="33" borderId="0" xfId="0" applyFont="1" applyFill="1" applyBorder="1" applyAlignment="1">
      <alignment/>
    </xf>
    <xf numFmtId="0" fontId="114" fillId="33" borderId="0" xfId="0" applyFont="1" applyFill="1" applyAlignment="1">
      <alignment horizontal="left" indent="15"/>
    </xf>
    <xf numFmtId="0" fontId="4" fillId="33" borderId="0" xfId="60" applyFont="1" applyFill="1" applyBorder="1" applyProtection="1">
      <alignment/>
      <protection/>
    </xf>
    <xf numFmtId="0" fontId="4" fillId="33" borderId="0" xfId="60" applyFont="1" applyFill="1" applyBorder="1" applyAlignment="1" applyProtection="1">
      <alignment horizontal="center"/>
      <protection/>
    </xf>
    <xf numFmtId="0" fontId="6" fillId="33" borderId="0" xfId="60" applyFont="1" applyFill="1" applyBorder="1" applyAlignment="1" applyProtection="1">
      <alignment horizontal="center"/>
      <protection/>
    </xf>
    <xf numFmtId="0" fontId="115" fillId="33" borderId="0" xfId="0" applyFont="1" applyFill="1" applyAlignment="1">
      <alignment horizontal="left" indent="15"/>
    </xf>
    <xf numFmtId="0" fontId="5" fillId="33" borderId="0" xfId="60" applyFont="1" applyFill="1" applyBorder="1" applyAlignment="1" applyProtection="1">
      <alignment horizontal="center"/>
      <protection/>
    </xf>
    <xf numFmtId="0" fontId="5" fillId="33" borderId="0" xfId="0" applyFont="1" applyFill="1" applyBorder="1" applyAlignment="1">
      <alignment/>
    </xf>
    <xf numFmtId="0" fontId="5" fillId="33" borderId="0" xfId="0" applyFont="1" applyFill="1" applyBorder="1" applyAlignment="1">
      <alignment horizontal="justify" vertical="center" wrapText="1"/>
    </xf>
    <xf numFmtId="0" fontId="6" fillId="33" borderId="0" xfId="0" applyFont="1" applyFill="1" applyBorder="1" applyAlignment="1">
      <alignment horizontal="justify" vertical="top" wrapText="1"/>
    </xf>
    <xf numFmtId="0" fontId="106" fillId="33" borderId="0" xfId="0" applyFont="1" applyFill="1" applyBorder="1" applyAlignment="1">
      <alignment/>
    </xf>
    <xf numFmtId="0" fontId="107" fillId="33" borderId="0" xfId="0" applyFont="1" applyFill="1" applyBorder="1" applyAlignment="1">
      <alignment/>
    </xf>
    <xf numFmtId="0" fontId="114" fillId="33" borderId="0" xfId="0" applyFont="1" applyFill="1" applyBorder="1" applyAlignment="1">
      <alignment vertical="center"/>
    </xf>
    <xf numFmtId="49" fontId="87" fillId="33" borderId="18" xfId="46" applyNumberFormat="1" applyFill="1" applyBorder="1" applyAlignment="1" applyProtection="1">
      <alignment horizontal="center" vertical="center"/>
      <protection/>
    </xf>
    <xf numFmtId="49" fontId="87" fillId="33" borderId="20" xfId="46" applyNumberFormat="1" applyFill="1" applyBorder="1" applyAlignment="1" applyProtection="1">
      <alignment horizontal="center" vertical="center"/>
      <protection/>
    </xf>
    <xf numFmtId="49" fontId="87" fillId="33" borderId="10" xfId="46" applyNumberFormat="1" applyFill="1" applyBorder="1" applyAlignment="1" applyProtection="1">
      <alignment horizontal="center" vertical="center"/>
      <protection/>
    </xf>
    <xf numFmtId="49" fontId="98" fillId="33" borderId="0" xfId="0" applyNumberFormat="1" applyFont="1" applyFill="1" applyAlignment="1">
      <alignment vertical="center"/>
    </xf>
    <xf numFmtId="49" fontId="103" fillId="33" borderId="0" xfId="0" applyNumberFormat="1" applyFont="1" applyFill="1" applyAlignment="1">
      <alignment vertical="center"/>
    </xf>
    <xf numFmtId="49" fontId="101" fillId="33" borderId="0" xfId="0" applyNumberFormat="1" applyFont="1" applyFill="1" applyAlignment="1">
      <alignment vertical="center"/>
    </xf>
    <xf numFmtId="0" fontId="103" fillId="33" borderId="0" xfId="0" applyFont="1" applyFill="1" applyAlignment="1">
      <alignment vertical="center" wrapText="1"/>
    </xf>
    <xf numFmtId="0" fontId="103" fillId="33" borderId="0" xfId="0" applyFont="1" applyFill="1" applyBorder="1" applyAlignment="1">
      <alignment vertical="center"/>
    </xf>
    <xf numFmtId="0" fontId="102" fillId="33" borderId="0" xfId="0" applyFont="1" applyFill="1" applyBorder="1" applyAlignment="1">
      <alignment horizontal="center" vertical="center" wrapText="1"/>
    </xf>
    <xf numFmtId="181" fontId="103" fillId="33" borderId="0" xfId="0" applyNumberFormat="1" applyFont="1" applyFill="1" applyBorder="1" applyAlignment="1">
      <alignment vertical="center"/>
    </xf>
    <xf numFmtId="181" fontId="103" fillId="33" borderId="0" xfId="0" applyNumberFormat="1" applyFont="1" applyFill="1" applyBorder="1" applyAlignment="1">
      <alignment horizontal="right" vertical="center"/>
    </xf>
    <xf numFmtId="4" fontId="103" fillId="33" borderId="0" xfId="0" applyNumberFormat="1" applyFont="1" applyFill="1" applyBorder="1" applyAlignment="1">
      <alignment vertical="center"/>
    </xf>
    <xf numFmtId="180" fontId="103" fillId="33" borderId="0" xfId="62" applyNumberFormat="1" applyFont="1" applyFill="1" applyBorder="1" applyAlignment="1">
      <alignment vertical="center"/>
    </xf>
    <xf numFmtId="0" fontId="102" fillId="33" borderId="0" xfId="0" applyFont="1" applyFill="1" applyBorder="1" applyAlignment="1">
      <alignment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3" fillId="33" borderId="0" xfId="59" applyFont="1" applyFill="1">
      <alignment/>
      <protection/>
    </xf>
    <xf numFmtId="186"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7" xfId="59" applyFont="1" applyFill="1" applyBorder="1" applyAlignment="1">
      <alignment horizontal="center" vertical="center"/>
      <protection/>
    </xf>
    <xf numFmtId="3" fontId="60" fillId="33" borderId="17" xfId="59" applyNumberFormat="1" applyFont="1" applyFill="1" applyBorder="1" applyAlignment="1">
      <alignment horizontal="center" vertical="center"/>
      <protection/>
    </xf>
    <xf numFmtId="9" fontId="60" fillId="33" borderId="18" xfId="63" applyFont="1" applyFill="1" applyBorder="1" applyAlignment="1">
      <alignment horizontal="center" vertical="center"/>
    </xf>
    <xf numFmtId="0" fontId="61" fillId="33" borderId="0" xfId="59" applyFont="1" applyFill="1">
      <alignment/>
      <protection/>
    </xf>
    <xf numFmtId="0" fontId="116" fillId="33" borderId="0" xfId="0" applyFont="1" applyFill="1" applyBorder="1" applyAlignment="1">
      <alignment vertical="center"/>
    </xf>
    <xf numFmtId="0" fontId="117" fillId="33" borderId="0" xfId="0" applyFont="1" applyFill="1" applyBorder="1" applyAlignment="1">
      <alignment vertical="center"/>
    </xf>
    <xf numFmtId="0" fontId="118" fillId="33" borderId="0" xfId="0" applyFont="1" applyFill="1" applyBorder="1" applyAlignment="1">
      <alignment vertical="center"/>
    </xf>
    <xf numFmtId="0" fontId="97" fillId="33" borderId="10" xfId="0" applyFont="1" applyFill="1" applyBorder="1" applyAlignment="1">
      <alignment vertical="center"/>
    </xf>
    <xf numFmtId="187" fontId="98" fillId="33" borderId="10" xfId="49" applyNumberFormat="1" applyFont="1" applyFill="1" applyBorder="1" applyAlignment="1">
      <alignment vertical="center"/>
    </xf>
    <xf numFmtId="188" fontId="103" fillId="33" borderId="0" xfId="0" applyNumberFormat="1" applyFont="1" applyFill="1" applyAlignment="1">
      <alignment vertical="center"/>
    </xf>
    <xf numFmtId="180" fontId="102" fillId="33" borderId="10" xfId="62" applyNumberFormat="1" applyFont="1" applyFill="1" applyBorder="1" applyAlignment="1">
      <alignment vertical="center"/>
    </xf>
    <xf numFmtId="180" fontId="102" fillId="33" borderId="10" xfId="62" applyNumberFormat="1" applyFont="1" applyFill="1" applyBorder="1" applyAlignment="1">
      <alignment horizontal="righ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5" fillId="33" borderId="0" xfId="0" applyFont="1" applyFill="1" applyBorder="1" applyAlignment="1">
      <alignment horizontal="center" vertical="center"/>
    </xf>
    <xf numFmtId="0" fontId="97" fillId="33" borderId="0" xfId="0" applyFont="1" applyFill="1" applyAlignment="1">
      <alignment horizontal="left" vertical="center" wrapText="1"/>
    </xf>
    <xf numFmtId="49" fontId="97" fillId="33" borderId="0" xfId="0" applyNumberFormat="1" applyFont="1" applyFill="1" applyAlignment="1">
      <alignment horizontal="left" vertical="center" wrapText="1"/>
    </xf>
    <xf numFmtId="0" fontId="13" fillId="0" borderId="11" xfId="0" applyFont="1" applyFill="1" applyBorder="1" applyAlignment="1" applyProtection="1">
      <alignment horizontal="center" vertical="top" wrapText="1" readingOrder="1"/>
      <protection locked="0"/>
    </xf>
    <xf numFmtId="0" fontId="13" fillId="0" borderId="10" xfId="0" applyFont="1" applyFill="1" applyBorder="1" applyAlignment="1" applyProtection="1">
      <alignment horizontal="center" vertical="top" wrapText="1" readingOrder="1"/>
      <protection locked="0"/>
    </xf>
    <xf numFmtId="0" fontId="14" fillId="0" borderId="24" xfId="0" applyFont="1" applyFill="1" applyBorder="1" applyAlignment="1" applyProtection="1">
      <alignment vertical="top" wrapText="1" readingOrder="1"/>
      <protection locked="0"/>
    </xf>
    <xf numFmtId="0" fontId="13" fillId="0" borderId="10" xfId="0" applyNumberFormat="1" applyFont="1" applyFill="1" applyBorder="1" applyAlignment="1" applyProtection="1">
      <alignment horizontal="center" vertical="top" wrapText="1" readingOrder="1"/>
      <protection locked="0"/>
    </xf>
    <xf numFmtId="0" fontId="13" fillId="0" borderId="10" xfId="0" applyFont="1" applyBorder="1" applyAlignment="1" applyProtection="1">
      <alignment horizontal="left" vertical="center" wrapText="1" readingOrder="1"/>
      <protection locked="0"/>
    </xf>
    <xf numFmtId="190" fontId="14" fillId="0" borderId="10" xfId="0" applyNumberFormat="1" applyFont="1" applyBorder="1" applyAlignment="1" applyProtection="1">
      <alignment horizontal="right" vertical="center" wrapText="1" readingOrder="1"/>
      <protection locked="0"/>
    </xf>
    <xf numFmtId="0" fontId="13" fillId="0" borderId="16" xfId="0" applyFont="1" applyFill="1" applyBorder="1" applyAlignment="1" applyProtection="1">
      <alignment vertical="top" wrapText="1" readingOrder="1"/>
      <protection locked="0"/>
    </xf>
    <xf numFmtId="190" fontId="13" fillId="0" borderId="10" xfId="0" applyNumberFormat="1" applyFont="1" applyFill="1" applyBorder="1" applyAlignment="1" applyProtection="1">
      <alignment horizontal="right" vertical="top" wrapText="1" readingOrder="1"/>
      <protection locked="0"/>
    </xf>
    <xf numFmtId="180" fontId="14"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5" fillId="0" borderId="0" xfId="0" applyFont="1" applyAlignment="1">
      <alignment horizontal="left" vertical="center"/>
    </xf>
    <xf numFmtId="0" fontId="40" fillId="0" borderId="10" xfId="0" applyFont="1" applyBorder="1" applyAlignment="1" applyProtection="1">
      <alignment horizontal="left" vertical="top" wrapText="1" readingOrder="1"/>
      <protection locked="0"/>
    </xf>
    <xf numFmtId="0" fontId="40" fillId="33" borderId="10" xfId="0" applyFont="1" applyFill="1" applyBorder="1" applyAlignment="1">
      <alignment horizontal="left"/>
    </xf>
    <xf numFmtId="3" fontId="40" fillId="33" borderId="10" xfId="0" applyNumberFormat="1" applyFont="1" applyFill="1" applyBorder="1" applyAlignment="1">
      <alignment horizontal="right"/>
    </xf>
    <xf numFmtId="181" fontId="103" fillId="33" borderId="0" xfId="0" applyNumberFormat="1" applyFont="1" applyFill="1" applyAlignment="1">
      <alignment horizontal="justify" vertical="center" wrapText="1"/>
    </xf>
    <xf numFmtId="181" fontId="103" fillId="33" borderId="0" xfId="0" applyNumberFormat="1" applyFont="1" applyFill="1" applyAlignment="1">
      <alignment vertical="center"/>
    </xf>
    <xf numFmtId="0" fontId="40" fillId="33" borderId="10" xfId="0" applyFont="1" applyFill="1" applyBorder="1" applyAlignment="1">
      <alignment horizontal="center" vertical="center" wrapText="1"/>
    </xf>
    <xf numFmtId="180" fontId="103" fillId="33" borderId="10" xfId="62" applyNumberFormat="1" applyFont="1" applyFill="1" applyBorder="1" applyAlignment="1">
      <alignment horizontal="right" vertical="center"/>
    </xf>
    <xf numFmtId="180" fontId="102" fillId="33" borderId="0" xfId="62" applyNumberFormat="1" applyFont="1" applyFill="1" applyBorder="1" applyAlignment="1">
      <alignment vertical="center"/>
    </xf>
    <xf numFmtId="197" fontId="0" fillId="0" borderId="0" xfId="52" applyNumberFormat="1" applyFont="1" applyAlignment="1">
      <alignment/>
    </xf>
    <xf numFmtId="187" fontId="103" fillId="33" borderId="10" xfId="49" applyNumberFormat="1" applyFont="1" applyFill="1" applyBorder="1" applyAlignment="1">
      <alignment vertical="center"/>
    </xf>
    <xf numFmtId="180" fontId="102" fillId="33" borderId="0" xfId="62" applyNumberFormat="1" applyFont="1" applyFill="1" applyBorder="1" applyAlignment="1">
      <alignment horizontal="right" vertical="center"/>
    </xf>
    <xf numFmtId="0" fontId="102" fillId="33" borderId="0" xfId="0" applyFont="1" applyFill="1" applyBorder="1" applyAlignment="1">
      <alignment vertical="center"/>
    </xf>
    <xf numFmtId="180" fontId="44" fillId="0" borderId="10" xfId="62" applyNumberFormat="1" applyFont="1" applyFill="1" applyBorder="1" applyAlignment="1" applyProtection="1">
      <alignment horizontal="right" vertical="top" wrapText="1" readingOrder="1"/>
      <protection locked="0"/>
    </xf>
    <xf numFmtId="0" fontId="97" fillId="33" borderId="10" xfId="0" applyFont="1" applyFill="1" applyBorder="1" applyAlignment="1">
      <alignment horizontal="center" vertical="center"/>
    </xf>
    <xf numFmtId="187" fontId="98" fillId="33" borderId="10" xfId="52" applyNumberFormat="1" applyFont="1" applyFill="1" applyBorder="1" applyAlignment="1">
      <alignment vertical="center"/>
    </xf>
    <xf numFmtId="0" fontId="98" fillId="33" borderId="0" xfId="0" applyFont="1" applyFill="1" applyBorder="1" applyAlignment="1">
      <alignment horizontal="center" vertical="center"/>
    </xf>
    <xf numFmtId="0" fontId="98" fillId="33" borderId="0" xfId="0" applyFont="1" applyFill="1" applyAlignment="1">
      <alignment/>
    </xf>
    <xf numFmtId="0" fontId="40" fillId="33" borderId="10" xfId="0" applyFont="1" applyFill="1" applyBorder="1" applyAlignment="1">
      <alignment horizontal="center" vertical="center" wrapText="1"/>
    </xf>
    <xf numFmtId="0" fontId="65" fillId="33" borderId="0" xfId="0" applyFont="1" applyFill="1" applyAlignment="1">
      <alignment horizontal="left" vertical="center" wrapText="1"/>
    </xf>
    <xf numFmtId="0" fontId="66"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66" fillId="33" borderId="0" xfId="0" applyFont="1" applyFill="1" applyAlignment="1">
      <alignment horizontal="center" vertical="center"/>
    </xf>
    <xf numFmtId="0" fontId="46" fillId="33" borderId="10" xfId="57" applyFont="1" applyFill="1" applyBorder="1" applyAlignment="1">
      <alignment horizontal="left" vertical="center"/>
      <protection/>
    </xf>
    <xf numFmtId="0" fontId="102" fillId="33" borderId="10" xfId="0" applyFont="1" applyFill="1" applyBorder="1" applyAlignment="1">
      <alignment horizontal="left" vertical="center" wrapText="1"/>
    </xf>
    <xf numFmtId="180" fontId="43" fillId="0" borderId="10" xfId="62" applyNumberFormat="1" applyFont="1" applyFill="1" applyBorder="1" applyAlignment="1" applyProtection="1">
      <alignment horizontal="right" vertical="top" wrapText="1" readingOrder="1"/>
      <protection locked="0"/>
    </xf>
    <xf numFmtId="169" fontId="0" fillId="33" borderId="0" xfId="50" applyFont="1" applyFill="1" applyAlignment="1">
      <alignment/>
    </xf>
    <xf numFmtId="169" fontId="0" fillId="33" borderId="0" xfId="0" applyNumberFormat="1" applyFill="1" applyAlignment="1">
      <alignment/>
    </xf>
    <xf numFmtId="169" fontId="0" fillId="33" borderId="0" xfId="50" applyNumberFormat="1" applyFont="1" applyFill="1" applyAlignment="1">
      <alignment/>
    </xf>
    <xf numFmtId="0" fontId="13" fillId="0" borderId="21" xfId="0" applyFont="1" applyFill="1" applyBorder="1" applyAlignment="1" applyProtection="1">
      <alignment horizontal="center" vertical="top" wrapText="1" readingOrder="1"/>
      <protection locked="0"/>
    </xf>
    <xf numFmtId="0" fontId="13" fillId="0" borderId="21" xfId="0" applyNumberFormat="1" applyFont="1" applyFill="1" applyBorder="1" applyAlignment="1" applyProtection="1">
      <alignment horizontal="center" vertical="top" wrapText="1" readingOrder="1"/>
      <protection locked="0"/>
    </xf>
    <xf numFmtId="180" fontId="102" fillId="33" borderId="10" xfId="0" applyNumberFormat="1" applyFont="1" applyFill="1" applyBorder="1" applyAlignment="1">
      <alignment vertical="center"/>
    </xf>
    <xf numFmtId="0" fontId="66" fillId="33" borderId="10" xfId="0" applyFont="1" applyFill="1" applyBorder="1" applyAlignment="1">
      <alignment horizontal="center" vertical="center"/>
    </xf>
    <xf numFmtId="180" fontId="41" fillId="33" borderId="0" xfId="62" applyNumberFormat="1" applyFont="1" applyFill="1" applyAlignment="1">
      <alignment vertical="center"/>
    </xf>
    <xf numFmtId="49" fontId="66" fillId="33" borderId="0" xfId="0" applyNumberFormat="1" applyFont="1" applyFill="1" applyBorder="1" applyAlignment="1">
      <alignment vertical="center"/>
    </xf>
    <xf numFmtId="0" fontId="65" fillId="33" borderId="0" xfId="0" applyFont="1" applyFill="1" applyBorder="1" applyAlignment="1">
      <alignment horizontal="left" vertical="center" wrapText="1"/>
    </xf>
    <xf numFmtId="169" fontId="98" fillId="33" borderId="10" xfId="50" applyFont="1" applyFill="1" applyBorder="1" applyAlignment="1">
      <alignment vertical="center"/>
    </xf>
    <xf numFmtId="0" fontId="102" fillId="33" borderId="0" xfId="0" applyFont="1" applyFill="1" applyAlignment="1">
      <alignment horizontal="left" vertical="center" wrapText="1"/>
    </xf>
    <xf numFmtId="190" fontId="40" fillId="0" borderId="10" xfId="0" applyNumberFormat="1" applyFont="1" applyBorder="1" applyAlignment="1" applyProtection="1">
      <alignment horizontal="right" vertical="top" wrapText="1" readingOrder="1"/>
      <protection locked="0"/>
    </xf>
    <xf numFmtId="180" fontId="40" fillId="0" borderId="10" xfId="62" applyNumberFormat="1" applyFont="1" applyBorder="1" applyAlignment="1" applyProtection="1">
      <alignment horizontal="right" vertical="top" wrapText="1" readingOrder="1"/>
      <protection locked="0"/>
    </xf>
    <xf numFmtId="0" fontId="96" fillId="0" borderId="0" xfId="0" applyFont="1" applyAlignment="1">
      <alignment/>
    </xf>
    <xf numFmtId="0" fontId="13" fillId="0" borderId="0" xfId="0" applyFont="1" applyFill="1" applyBorder="1" applyAlignment="1" applyProtection="1">
      <alignment vertical="top" wrapText="1" readingOrder="1"/>
      <protection locked="0"/>
    </xf>
    <xf numFmtId="0" fontId="13" fillId="0" borderId="0" xfId="0" applyNumberFormat="1" applyFont="1" applyFill="1" applyBorder="1" applyAlignment="1" applyProtection="1">
      <alignment horizontal="center" vertical="top" wrapText="1" readingOrder="1"/>
      <protection locked="0"/>
    </xf>
    <xf numFmtId="190" fontId="40" fillId="33" borderId="0" xfId="0" applyNumberFormat="1" applyFont="1" applyFill="1" applyBorder="1" applyAlignment="1">
      <alignment horizontal="right"/>
    </xf>
    <xf numFmtId="190" fontId="40" fillId="33" borderId="10" xfId="0" applyNumberFormat="1" applyFont="1" applyFill="1" applyBorder="1" applyAlignment="1">
      <alignment horizontal="right"/>
    </xf>
    <xf numFmtId="180" fontId="40" fillId="33" borderId="10" xfId="62" applyNumberFormat="1" applyFont="1" applyFill="1" applyBorder="1" applyAlignment="1">
      <alignment horizontal="right"/>
    </xf>
    <xf numFmtId="0" fontId="104" fillId="33" borderId="0" xfId="0" applyFont="1" applyFill="1" applyAlignment="1">
      <alignment horizontal="center" wrapText="1"/>
    </xf>
    <xf numFmtId="0" fontId="104" fillId="33" borderId="0" xfId="0" applyFont="1" applyFill="1" applyAlignment="1">
      <alignment horizontal="center" vertical="center" wrapText="1"/>
    </xf>
    <xf numFmtId="0" fontId="45" fillId="33" borderId="10" xfId="51" applyNumberFormat="1" applyFont="1" applyFill="1" applyBorder="1" applyAlignment="1">
      <alignment horizontal="left" vertical="center"/>
    </xf>
    <xf numFmtId="201" fontId="45" fillId="33" borderId="10" xfId="49" applyNumberFormat="1" applyFont="1" applyFill="1" applyBorder="1" applyAlignment="1">
      <alignment horizontal="right" vertical="center"/>
    </xf>
    <xf numFmtId="201" fontId="46" fillId="33" borderId="10" xfId="49" applyNumberFormat="1" applyFont="1" applyFill="1" applyBorder="1" applyAlignment="1">
      <alignment horizontal="right" vertical="center"/>
    </xf>
    <xf numFmtId="9" fontId="60" fillId="33" borderId="10" xfId="63" applyFont="1" applyFill="1" applyBorder="1" applyAlignment="1">
      <alignment horizontal="center" vertical="center"/>
    </xf>
    <xf numFmtId="0" fontId="102" fillId="0" borderId="10" xfId="0" applyFont="1" applyFill="1" applyBorder="1" applyAlignment="1">
      <alignment vertical="center"/>
    </xf>
    <xf numFmtId="0" fontId="67" fillId="33" borderId="0" xfId="0" applyFont="1" applyFill="1" applyAlignment="1">
      <alignment horizontal="left" vertical="center"/>
    </xf>
    <xf numFmtId="0" fontId="98" fillId="33" borderId="23" xfId="0" applyFont="1" applyFill="1" applyBorder="1" applyAlignment="1">
      <alignment horizontal="center" vertical="center"/>
    </xf>
    <xf numFmtId="3" fontId="98" fillId="33" borderId="23" xfId="0" applyNumberFormat="1" applyFont="1" applyFill="1" applyBorder="1" applyAlignment="1">
      <alignment horizontal="right" vertical="center"/>
    </xf>
    <xf numFmtId="180" fontId="98" fillId="33" borderId="23" xfId="62" applyNumberFormat="1" applyFont="1" applyFill="1" applyBorder="1" applyAlignment="1">
      <alignment horizontal="right" vertical="center"/>
    </xf>
    <xf numFmtId="0" fontId="98" fillId="33" borderId="25" xfId="0" applyFont="1" applyFill="1" applyBorder="1" applyAlignment="1">
      <alignment horizontal="center" vertical="center"/>
    </xf>
    <xf numFmtId="3" fontId="98" fillId="33" borderId="25" xfId="0" applyNumberFormat="1" applyFont="1" applyFill="1" applyBorder="1" applyAlignment="1">
      <alignment horizontal="right" vertical="center"/>
    </xf>
    <xf numFmtId="180" fontId="98" fillId="33" borderId="25" xfId="62" applyNumberFormat="1" applyFont="1" applyFill="1" applyBorder="1" applyAlignment="1">
      <alignment horizontal="right" vertical="center"/>
    </xf>
    <xf numFmtId="0" fontId="97" fillId="33" borderId="25" xfId="0" applyFont="1" applyFill="1" applyBorder="1" applyAlignment="1">
      <alignment horizontal="center" vertical="center"/>
    </xf>
    <xf numFmtId="3" fontId="97" fillId="33" borderId="25" xfId="0" applyNumberFormat="1" applyFont="1" applyFill="1" applyBorder="1" applyAlignment="1">
      <alignment horizontal="right" vertical="center"/>
    </xf>
    <xf numFmtId="180" fontId="97" fillId="33" borderId="25" xfId="62" applyNumberFormat="1" applyFont="1" applyFill="1" applyBorder="1" applyAlignment="1">
      <alignment horizontal="right" vertical="center"/>
    </xf>
    <xf numFmtId="0" fontId="98" fillId="33" borderId="21" xfId="0" applyFont="1" applyFill="1" applyBorder="1" applyAlignment="1">
      <alignment horizontal="center" vertical="center"/>
    </xf>
    <xf numFmtId="3" fontId="98" fillId="33" borderId="21" xfId="0" applyNumberFormat="1" applyFont="1" applyFill="1" applyBorder="1" applyAlignment="1">
      <alignment horizontal="right" vertical="center"/>
    </xf>
    <xf numFmtId="180" fontId="98" fillId="33" borderId="21" xfId="62" applyNumberFormat="1" applyFont="1" applyFill="1" applyBorder="1" applyAlignment="1">
      <alignment horizontal="right" vertical="center"/>
    </xf>
    <xf numFmtId="3" fontId="97" fillId="33" borderId="10" xfId="0" applyNumberFormat="1" applyFont="1" applyFill="1" applyBorder="1" applyAlignment="1">
      <alignment horizontal="right" vertical="center"/>
    </xf>
    <xf numFmtId="180" fontId="97" fillId="33" borderId="10" xfId="62" applyNumberFormat="1" applyFont="1" applyFill="1" applyBorder="1" applyAlignment="1">
      <alignment horizontal="right" vertical="center"/>
    </xf>
    <xf numFmtId="180" fontId="97" fillId="33" borderId="10" xfId="62" applyNumberFormat="1" applyFont="1" applyFill="1" applyBorder="1" applyAlignment="1">
      <alignment horizontal="right" vertical="center" indent="1"/>
    </xf>
    <xf numFmtId="169" fontId="97" fillId="33" borderId="10" xfId="50" applyFont="1" applyFill="1" applyBorder="1" applyAlignment="1">
      <alignment vertical="center"/>
    </xf>
    <xf numFmtId="180" fontId="97" fillId="33" borderId="10" xfId="62" applyNumberFormat="1" applyFont="1" applyFill="1" applyBorder="1" applyAlignment="1">
      <alignment vertical="center"/>
    </xf>
    <xf numFmtId="0" fontId="119" fillId="0" borderId="0" xfId="0" applyFont="1" applyFill="1" applyBorder="1" applyAlignment="1">
      <alignment/>
    </xf>
    <xf numFmtId="0" fontId="97" fillId="33" borderId="10" xfId="0" applyFont="1" applyFill="1" applyBorder="1" applyAlignment="1">
      <alignment horizontal="center" vertical="center" wrapText="1"/>
    </xf>
    <xf numFmtId="180" fontId="97" fillId="33" borderId="10" xfId="0" applyNumberFormat="1" applyFont="1" applyFill="1" applyBorder="1" applyAlignment="1">
      <alignment vertical="center"/>
    </xf>
    <xf numFmtId="0" fontId="97" fillId="0" borderId="0" xfId="0" applyFont="1" applyAlignment="1">
      <alignment/>
    </xf>
    <xf numFmtId="0" fontId="120" fillId="0" borderId="0" xfId="0" applyFont="1" applyFill="1" applyBorder="1" applyAlignment="1">
      <alignment/>
    </xf>
    <xf numFmtId="0" fontId="67" fillId="33" borderId="10" xfId="0" applyFont="1" applyFill="1" applyBorder="1" applyAlignment="1">
      <alignment horizontal="left" vertical="center"/>
    </xf>
    <xf numFmtId="0" fontId="70" fillId="33" borderId="10" xfId="0" applyFont="1" applyFill="1" applyBorder="1" applyAlignment="1">
      <alignment horizontal="left" vertical="center"/>
    </xf>
    <xf numFmtId="0" fontId="97" fillId="33" borderId="10" xfId="0" applyFont="1" applyFill="1" applyBorder="1" applyAlignment="1">
      <alignment horizontal="center" vertical="center" wrapText="1"/>
    </xf>
    <xf numFmtId="204" fontId="98" fillId="33" borderId="0" xfId="0" applyNumberFormat="1" applyFont="1" applyFill="1" applyAlignment="1">
      <alignment vertical="center"/>
    </xf>
    <xf numFmtId="204" fontId="98" fillId="33" borderId="10" xfId="0" applyNumberFormat="1" applyFont="1" applyFill="1" applyBorder="1" applyAlignment="1">
      <alignment horizontal="right" vertical="center"/>
    </xf>
    <xf numFmtId="204" fontId="97" fillId="33" borderId="10" xfId="0" applyNumberFormat="1" applyFont="1" applyFill="1" applyBorder="1" applyAlignment="1">
      <alignment horizontal="right" vertical="center"/>
    </xf>
    <xf numFmtId="169" fontId="103" fillId="33" borderId="0" xfId="50" applyFont="1" applyFill="1" applyAlignment="1">
      <alignment vertical="center"/>
    </xf>
    <xf numFmtId="4" fontId="103" fillId="33" borderId="0" xfId="0" applyNumberFormat="1" applyFont="1" applyFill="1" applyAlignment="1">
      <alignment vertical="center"/>
    </xf>
    <xf numFmtId="4" fontId="103" fillId="33" borderId="0" xfId="0" applyNumberFormat="1" applyFont="1" applyFill="1" applyAlignment="1">
      <alignment vertical="center" wrapText="1"/>
    </xf>
    <xf numFmtId="3" fontId="103" fillId="33" borderId="0" xfId="0" applyNumberFormat="1" applyFont="1" applyFill="1" applyAlignment="1">
      <alignment vertical="center"/>
    </xf>
    <xf numFmtId="10" fontId="103" fillId="33" borderId="0" xfId="0" applyNumberFormat="1" applyFont="1" applyFill="1" applyAlignment="1">
      <alignment vertical="center"/>
    </xf>
    <xf numFmtId="1" fontId="0" fillId="0" borderId="26" xfId="0" applyNumberFormat="1" applyFont="1" applyBorder="1" applyAlignment="1">
      <alignment/>
    </xf>
    <xf numFmtId="1" fontId="0" fillId="34" borderId="26" xfId="0" applyNumberFormat="1" applyFont="1" applyFill="1" applyBorder="1" applyAlignment="1">
      <alignment/>
    </xf>
    <xf numFmtId="1" fontId="96" fillId="34" borderId="26" xfId="0" applyNumberFormat="1" applyFont="1" applyFill="1" applyBorder="1" applyAlignment="1">
      <alignment/>
    </xf>
    <xf numFmtId="0" fontId="103" fillId="34" borderId="0" xfId="0" applyFont="1" applyFill="1" applyAlignment="1">
      <alignment vertical="center"/>
    </xf>
    <xf numFmtId="4" fontId="103" fillId="34" borderId="0" xfId="0" applyNumberFormat="1" applyFont="1" applyFill="1" applyAlignment="1">
      <alignment vertical="center"/>
    </xf>
    <xf numFmtId="0" fontId="102" fillId="33" borderId="0" xfId="0" applyFont="1" applyFill="1" applyAlignment="1">
      <alignment horizontal="center" vertical="center"/>
    </xf>
    <xf numFmtId="3" fontId="102" fillId="33" borderId="0" xfId="0" applyNumberFormat="1" applyFont="1" applyFill="1" applyAlignment="1">
      <alignment vertical="center"/>
    </xf>
    <xf numFmtId="187" fontId="103" fillId="33" borderId="0" xfId="0" applyNumberFormat="1" applyFont="1" applyFill="1" applyAlignment="1">
      <alignment vertical="center"/>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0" fillId="0" borderId="10" xfId="0" applyBorder="1" applyAlignment="1">
      <alignment/>
    </xf>
    <xf numFmtId="0" fontId="0" fillId="33" borderId="10" xfId="0" applyFill="1" applyBorder="1" applyAlignment="1">
      <alignment/>
    </xf>
    <xf numFmtId="0" fontId="96" fillId="0" borderId="10" xfId="0" applyFont="1" applyBorder="1" applyAlignment="1">
      <alignment/>
    </xf>
    <xf numFmtId="0" fontId="0" fillId="2" borderId="10" xfId="0" applyFill="1" applyBorder="1" applyAlignment="1">
      <alignment/>
    </xf>
    <xf numFmtId="0" fontId="120" fillId="0" borderId="0" xfId="0" applyFont="1" applyAlignment="1">
      <alignment/>
    </xf>
    <xf numFmtId="0" fontId="124" fillId="0" borderId="0" xfId="0" applyFont="1" applyAlignment="1">
      <alignment/>
    </xf>
    <xf numFmtId="203" fontId="124" fillId="0" borderId="0" xfId="0" applyNumberFormat="1" applyFont="1" applyAlignment="1">
      <alignment/>
    </xf>
    <xf numFmtId="180" fontId="124" fillId="0" borderId="0" xfId="0" applyNumberFormat="1" applyFont="1" applyAlignment="1">
      <alignment/>
    </xf>
    <xf numFmtId="180" fontId="124" fillId="0" borderId="0" xfId="62" applyNumberFormat="1" applyFont="1" applyAlignment="1">
      <alignment/>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179" fontId="46" fillId="33" borderId="0" xfId="51" applyFont="1" applyFill="1" applyAlignment="1">
      <alignment horizontal="left" vertical="center"/>
    </xf>
    <xf numFmtId="0" fontId="102" fillId="33" borderId="16" xfId="0" applyFont="1" applyFill="1" applyBorder="1" applyAlignment="1">
      <alignment horizontal="center" vertical="center" wrapText="1"/>
    </xf>
    <xf numFmtId="0" fontId="102" fillId="33" borderId="0" xfId="0" applyFont="1" applyFill="1" applyAlignment="1">
      <alignment horizontal="center" vertical="center" wrapText="1"/>
    </xf>
    <xf numFmtId="0" fontId="103" fillId="33" borderId="0" xfId="0" applyFont="1" applyFill="1" applyAlignment="1">
      <alignment horizontal="center" vertical="center" wrapText="1"/>
    </xf>
    <xf numFmtId="0" fontId="103" fillId="33" borderId="16" xfId="0" applyFont="1" applyFill="1" applyBorder="1" applyAlignment="1">
      <alignment vertical="center" wrapText="1"/>
    </xf>
    <xf numFmtId="202" fontId="103" fillId="33" borderId="10" xfId="49" applyNumberFormat="1" applyFont="1" applyFill="1" applyBorder="1" applyAlignment="1">
      <alignment vertical="center"/>
    </xf>
    <xf numFmtId="0" fontId="102" fillId="33" borderId="16" xfId="0" applyFont="1" applyFill="1" applyBorder="1" applyAlignment="1">
      <alignment vertical="center"/>
    </xf>
    <xf numFmtId="202" fontId="102" fillId="33" borderId="10" xfId="49" applyNumberFormat="1" applyFont="1" applyFill="1" applyBorder="1" applyAlignment="1">
      <alignment vertical="center"/>
    </xf>
    <xf numFmtId="0" fontId="103" fillId="33" borderId="10" xfId="49" applyNumberFormat="1" applyFont="1" applyFill="1" applyBorder="1" applyAlignment="1">
      <alignment vertical="center"/>
    </xf>
    <xf numFmtId="0" fontId="102" fillId="33" borderId="16" xfId="0" applyFont="1" applyFill="1" applyBorder="1" applyAlignment="1">
      <alignment vertical="center" wrapText="1"/>
    </xf>
    <xf numFmtId="202" fontId="102" fillId="33" borderId="10" xfId="49" applyNumberFormat="1" applyFont="1" applyFill="1" applyBorder="1" applyAlignment="1">
      <alignment vertical="center" wrapText="1"/>
    </xf>
    <xf numFmtId="49" fontId="102" fillId="33" borderId="0" xfId="0" applyNumberFormat="1" applyFont="1" applyFill="1" applyAlignment="1">
      <alignment vertical="center"/>
    </xf>
    <xf numFmtId="3" fontId="59" fillId="33" borderId="10" xfId="59" applyNumberFormat="1" applyFont="1" applyFill="1" applyBorder="1" applyAlignment="1">
      <alignment horizontal="right" vertical="center"/>
      <protection/>
    </xf>
    <xf numFmtId="9" fontId="59" fillId="33" borderId="10" xfId="62" applyFont="1" applyFill="1" applyBorder="1" applyAlignment="1">
      <alignment horizontal="right" vertical="center"/>
    </xf>
    <xf numFmtId="9" fontId="59" fillId="33" borderId="10" xfId="62" applyFont="1" applyFill="1" applyBorder="1" applyAlignment="1">
      <alignment vertical="center"/>
    </xf>
    <xf numFmtId="41" fontId="102" fillId="33" borderId="10" xfId="0" applyNumberFormat="1" applyFont="1" applyFill="1" applyBorder="1" applyAlignment="1">
      <alignment vertical="center"/>
    </xf>
    <xf numFmtId="41" fontId="103" fillId="33" borderId="10" xfId="0" applyNumberFormat="1" applyFont="1" applyFill="1" applyBorder="1" applyAlignment="1">
      <alignment vertical="center"/>
    </xf>
    <xf numFmtId="41" fontId="103" fillId="33" borderId="10" xfId="49" applyNumberFormat="1" applyFont="1" applyFill="1" applyBorder="1" applyAlignment="1">
      <alignment vertical="center"/>
    </xf>
    <xf numFmtId="41" fontId="102" fillId="33" borderId="10" xfId="49" applyNumberFormat="1" applyFont="1" applyFill="1" applyBorder="1" applyAlignment="1">
      <alignment horizontal="center" vertical="center"/>
    </xf>
    <xf numFmtId="0" fontId="97" fillId="33" borderId="10" xfId="0" applyFont="1" applyFill="1" applyBorder="1" applyAlignment="1">
      <alignment horizontal="center" vertical="center"/>
    </xf>
    <xf numFmtId="0" fontId="41" fillId="33" borderId="0" xfId="0" applyFont="1" applyFill="1" applyAlignment="1">
      <alignment vertical="center"/>
    </xf>
    <xf numFmtId="0" fontId="87" fillId="0" borderId="0" xfId="46" applyAlignment="1">
      <alignment/>
    </xf>
    <xf numFmtId="0" fontId="102" fillId="0" borderId="10" xfId="0" applyFont="1" applyBorder="1" applyAlignment="1">
      <alignment/>
    </xf>
    <xf numFmtId="0" fontId="103" fillId="0" borderId="10" xfId="0" applyFont="1" applyBorder="1" applyAlignment="1">
      <alignment/>
    </xf>
    <xf numFmtId="0" fontId="98" fillId="33" borderId="10" xfId="0" applyFont="1" applyFill="1" applyBorder="1" applyAlignment="1">
      <alignment horizontal="right" vertical="center"/>
    </xf>
    <xf numFmtId="3" fontId="98" fillId="33" borderId="10" xfId="49" applyNumberFormat="1" applyFont="1" applyFill="1" applyBorder="1" applyAlignment="1">
      <alignment vertical="center"/>
    </xf>
    <xf numFmtId="0" fontId="96" fillId="0" borderId="10" xfId="0" applyFont="1" applyBorder="1" applyAlignment="1">
      <alignment horizontal="center"/>
    </xf>
    <xf numFmtId="0" fontId="96" fillId="0" borderId="10" xfId="0" applyFont="1" applyBorder="1" applyAlignment="1">
      <alignment vertical="center"/>
    </xf>
    <xf numFmtId="0" fontId="0" fillId="0" borderId="10" xfId="0" applyFill="1" applyBorder="1" applyAlignment="1">
      <alignment/>
    </xf>
    <xf numFmtId="0" fontId="0" fillId="0" borderId="0" xfId="0" applyFill="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184" fontId="102" fillId="33" borderId="10" xfId="49" applyNumberFormat="1" applyFont="1" applyFill="1" applyBorder="1" applyAlignment="1">
      <alignment vertical="center" wrapText="1"/>
    </xf>
    <xf numFmtId="187" fontId="102" fillId="33" borderId="10" xfId="49" applyNumberFormat="1" applyFont="1" applyFill="1" applyBorder="1" applyAlignment="1">
      <alignmen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0" xfId="0" applyFont="1" applyFill="1" applyBorder="1" applyAlignment="1">
      <alignment horizontal="left" vertical="center"/>
    </xf>
    <xf numFmtId="0" fontId="125" fillId="0" borderId="0" xfId="0" applyFont="1" applyBorder="1" applyAlignment="1">
      <alignment vertical="center"/>
    </xf>
    <xf numFmtId="0" fontId="103" fillId="0" borderId="10" xfId="0" applyFont="1" applyBorder="1" applyAlignment="1">
      <alignment/>
    </xf>
    <xf numFmtId="4" fontId="102" fillId="0" borderId="10" xfId="52" applyNumberFormat="1" applyFont="1" applyBorder="1" applyAlignment="1">
      <alignment/>
    </xf>
    <xf numFmtId="4" fontId="103" fillId="0" borderId="10" xfId="52" applyNumberFormat="1" applyFont="1" applyBorder="1" applyAlignment="1">
      <alignment/>
    </xf>
    <xf numFmtId="4" fontId="103" fillId="0" borderId="10" xfId="52" applyNumberFormat="1" applyFont="1" applyBorder="1" applyAlignment="1">
      <alignment/>
    </xf>
    <xf numFmtId="4" fontId="102" fillId="33" borderId="10" xfId="62" applyNumberFormat="1" applyFont="1" applyFill="1" applyBorder="1" applyAlignment="1">
      <alignment vertical="center"/>
    </xf>
    <xf numFmtId="4" fontId="103" fillId="33" borderId="10" xfId="62" applyNumberFormat="1" applyFont="1" applyFill="1" applyBorder="1" applyAlignment="1">
      <alignment vertical="center"/>
    </xf>
    <xf numFmtId="0" fontId="97" fillId="33" borderId="10" xfId="0" applyFont="1" applyFill="1" applyBorder="1" applyAlignment="1">
      <alignment horizontal="right" vertical="center"/>
    </xf>
    <xf numFmtId="179" fontId="46" fillId="33" borderId="0" xfId="51" applyFont="1" applyFill="1" applyBorder="1" applyAlignment="1">
      <alignment horizontal="left" vertical="center"/>
    </xf>
    <xf numFmtId="0" fontId="97" fillId="33" borderId="0" xfId="0" applyFont="1" applyFill="1" applyAlignment="1">
      <alignment horizontal="left" vertical="center"/>
    </xf>
    <xf numFmtId="180" fontId="0" fillId="0" borderId="0" xfId="62" applyNumberFormat="1" applyFont="1" applyAlignment="1">
      <alignment/>
    </xf>
    <xf numFmtId="0" fontId="98" fillId="33" borderId="0" xfId="0" applyFont="1" applyFill="1" applyBorder="1" applyAlignment="1">
      <alignment vertical="center"/>
    </xf>
    <xf numFmtId="212" fontId="125" fillId="35" borderId="23" xfId="0" applyNumberFormat="1" applyFont="1" applyFill="1" applyBorder="1" applyAlignment="1">
      <alignment horizontal="center" vertical="center"/>
    </xf>
    <xf numFmtId="212" fontId="125" fillId="35" borderId="21" xfId="0" applyNumberFormat="1" applyFont="1" applyFill="1" applyBorder="1" applyAlignment="1">
      <alignment horizontal="center" vertical="center"/>
    </xf>
    <xf numFmtId="0" fontId="0" fillId="0" borderId="10" xfId="0" applyBorder="1" applyAlignment="1">
      <alignment horizontal="left" vertical="center"/>
    </xf>
    <xf numFmtId="180" fontId="0" fillId="0" borderId="10" xfId="0" applyNumberFormat="1" applyBorder="1" applyAlignment="1">
      <alignment/>
    </xf>
    <xf numFmtId="0" fontId="123" fillId="0" borderId="10" xfId="0" applyFont="1" applyBorder="1" applyAlignment="1">
      <alignment horizontal="left" vertical="center"/>
    </xf>
    <xf numFmtId="0" fontId="122" fillId="0" borderId="10" xfId="0" applyFont="1" applyBorder="1" applyAlignment="1">
      <alignment horizontal="left" vertical="center"/>
    </xf>
    <xf numFmtId="180" fontId="122" fillId="0" borderId="10" xfId="0" applyNumberFormat="1" applyFont="1" applyBorder="1" applyAlignment="1">
      <alignment/>
    </xf>
    <xf numFmtId="0" fontId="0" fillId="0" borderId="10" xfId="0" applyBorder="1" applyAlignment="1">
      <alignment/>
    </xf>
    <xf numFmtId="0" fontId="2" fillId="0" borderId="0" xfId="57">
      <alignment/>
      <protection/>
    </xf>
    <xf numFmtId="0" fontId="96" fillId="0" borderId="10" xfId="0" applyFont="1" applyBorder="1" applyAlignment="1">
      <alignment vertical="center"/>
    </xf>
    <xf numFmtId="3" fontId="2" fillId="0" borderId="10" xfId="57" applyNumberFormat="1" applyBorder="1">
      <alignment/>
      <protection/>
    </xf>
    <xf numFmtId="180" fontId="60" fillId="0" borderId="10" xfId="62" applyNumberFormat="1" applyFont="1" applyFill="1" applyBorder="1" applyAlignment="1">
      <alignment/>
    </xf>
    <xf numFmtId="0" fontId="0" fillId="0" borderId="0" xfId="0" applyBorder="1" applyAlignment="1">
      <alignment horizontal="left"/>
    </xf>
    <xf numFmtId="0" fontId="2" fillId="0" borderId="0" xfId="57" applyBorder="1" applyAlignment="1">
      <alignment horizontal="center"/>
      <protection/>
    </xf>
    <xf numFmtId="0" fontId="126" fillId="33" borderId="0" xfId="0" applyFont="1" applyFill="1" applyBorder="1" applyAlignment="1">
      <alignment/>
    </xf>
    <xf numFmtId="187" fontId="60" fillId="0" borderId="0" xfId="49" applyNumberFormat="1" applyFont="1" applyFill="1" applyBorder="1" applyAlignment="1">
      <alignment/>
    </xf>
    <xf numFmtId="0" fontId="0" fillId="0" borderId="0" xfId="0" applyBorder="1" applyAlignment="1">
      <alignment/>
    </xf>
    <xf numFmtId="0" fontId="97" fillId="33" borderId="0" xfId="0" applyFont="1" applyFill="1" applyBorder="1" applyAlignment="1">
      <alignment vertical="center"/>
    </xf>
    <xf numFmtId="2" fontId="0" fillId="0" borderId="10" xfId="0" applyNumberFormat="1" applyBorder="1" applyAlignment="1">
      <alignment horizontal="center"/>
    </xf>
    <xf numFmtId="2" fontId="0" fillId="2" borderId="10" xfId="0" applyNumberFormat="1" applyFill="1" applyBorder="1" applyAlignment="1">
      <alignment horizontal="center"/>
    </xf>
    <xf numFmtId="2" fontId="0" fillId="0" borderId="10" xfId="0" applyNumberFormat="1" applyFill="1" applyBorder="1" applyAlignment="1">
      <alignment horizontal="center"/>
    </xf>
    <xf numFmtId="2" fontId="96" fillId="0" borderId="10" xfId="0" applyNumberFormat="1" applyFont="1" applyBorder="1" applyAlignment="1">
      <alignment horizontal="center"/>
    </xf>
    <xf numFmtId="181" fontId="45" fillId="33" borderId="10" xfId="49" applyNumberFormat="1" applyFont="1" applyFill="1" applyBorder="1" applyAlignment="1">
      <alignment horizontal="right" vertical="center"/>
    </xf>
    <xf numFmtId="181" fontId="46" fillId="33" borderId="10" xfId="49" applyNumberFormat="1" applyFont="1" applyFill="1" applyBorder="1" applyAlignment="1">
      <alignment horizontal="right" vertical="center"/>
    </xf>
    <xf numFmtId="1" fontId="102" fillId="33" borderId="10" xfId="0" applyNumberFormat="1" applyFont="1" applyFill="1" applyBorder="1" applyAlignment="1">
      <alignment horizontal="center" vertical="center" wrapText="1"/>
    </xf>
    <xf numFmtId="3" fontId="103" fillId="33" borderId="10" xfId="49" applyNumberFormat="1" applyFont="1" applyFill="1" applyBorder="1" applyAlignment="1">
      <alignment vertical="center"/>
    </xf>
    <xf numFmtId="3" fontId="102" fillId="33" borderId="10" xfId="49" applyNumberFormat="1" applyFont="1" applyFill="1" applyBorder="1" applyAlignment="1">
      <alignment vertical="center"/>
    </xf>
    <xf numFmtId="0" fontId="108" fillId="33" borderId="0" xfId="0" applyFont="1" applyFill="1" applyAlignment="1">
      <alignment horizontal="center"/>
    </xf>
    <xf numFmtId="0" fontId="115" fillId="33" borderId="0" xfId="0" applyFont="1" applyFill="1" applyBorder="1" applyAlignment="1">
      <alignment horizontal="left" vertical="center"/>
    </xf>
    <xf numFmtId="0" fontId="12" fillId="33" borderId="0" xfId="60" applyFont="1" applyFill="1" applyBorder="1" applyAlignment="1" applyProtection="1">
      <alignment horizontal="center" vertical="center"/>
      <protection/>
    </xf>
    <xf numFmtId="0" fontId="12" fillId="33" borderId="27" xfId="60" applyFont="1" applyFill="1" applyBorder="1" applyAlignment="1" applyProtection="1">
      <alignment horizontal="center" vertical="center"/>
      <protection/>
    </xf>
    <xf numFmtId="0" fontId="11" fillId="33" borderId="28" xfId="60" applyFont="1" applyFill="1" applyBorder="1" applyAlignment="1" applyProtection="1">
      <alignment horizontal="left" vertical="center"/>
      <protection/>
    </xf>
    <xf numFmtId="0" fontId="11" fillId="33" borderId="29" xfId="60" applyFont="1" applyFill="1" applyBorder="1" applyAlignment="1" applyProtection="1">
      <alignment horizontal="left" vertical="center"/>
      <protection/>
    </xf>
    <xf numFmtId="0" fontId="11" fillId="33" borderId="30" xfId="60" applyFont="1" applyFill="1" applyBorder="1" applyAlignment="1" applyProtection="1">
      <alignment horizontal="left" vertical="center"/>
      <protection/>
    </xf>
    <xf numFmtId="0" fontId="4" fillId="33" borderId="0" xfId="60" applyFont="1" applyFill="1" applyBorder="1" applyAlignment="1" applyProtection="1">
      <alignment horizontal="center" vertical="center"/>
      <protection/>
    </xf>
    <xf numFmtId="0" fontId="5" fillId="33" borderId="0" xfId="0" applyFont="1" applyFill="1" applyBorder="1" applyAlignment="1">
      <alignment horizontal="justify" vertical="center" wrapText="1"/>
    </xf>
    <xf numFmtId="0" fontId="110" fillId="33" borderId="0" xfId="0" applyFont="1" applyFill="1" applyAlignment="1">
      <alignment horizontal="center" vertical="center"/>
    </xf>
    <xf numFmtId="0" fontId="108" fillId="33" borderId="0" xfId="0" applyFont="1" applyFill="1" applyAlignment="1">
      <alignment horizontal="center" vertical="center"/>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127" fillId="33" borderId="0" xfId="0" applyFont="1" applyFill="1" applyBorder="1" applyAlignment="1">
      <alignment horizontal="center" wrapText="1"/>
    </xf>
    <xf numFmtId="0" fontId="9" fillId="33" borderId="31" xfId="0" applyFont="1" applyFill="1" applyBorder="1" applyAlignment="1">
      <alignment horizontal="left" vertical="center"/>
    </xf>
    <xf numFmtId="0" fontId="125" fillId="0" borderId="0" xfId="0" applyFont="1" applyBorder="1" applyAlignment="1">
      <alignment horizontal="left" vertical="center" wrapText="1"/>
    </xf>
    <xf numFmtId="0" fontId="97" fillId="33" borderId="10" xfId="0" applyFont="1" applyFill="1" applyBorder="1" applyAlignment="1">
      <alignment horizontal="center" vertical="center"/>
    </xf>
    <xf numFmtId="0" fontId="97" fillId="33" borderId="10" xfId="0" applyFont="1" applyFill="1" applyBorder="1" applyAlignment="1">
      <alignment horizontal="center" vertical="center" wrapText="1"/>
    </xf>
    <xf numFmtId="0" fontId="98" fillId="33" borderId="0" xfId="0" applyFont="1" applyFill="1" applyBorder="1" applyAlignment="1">
      <alignment vertical="center"/>
    </xf>
    <xf numFmtId="0" fontId="98" fillId="33" borderId="0" xfId="0" applyFont="1" applyFill="1" applyAlignment="1">
      <alignment horizontal="justify" vertical="center" wrapText="1"/>
    </xf>
    <xf numFmtId="0" fontId="97" fillId="33" borderId="0" xfId="0" applyFont="1" applyFill="1" applyBorder="1" applyAlignment="1">
      <alignment horizontal="center" vertical="center"/>
    </xf>
    <xf numFmtId="212" fontId="125" fillId="35" borderId="16" xfId="0" applyNumberFormat="1" applyFont="1" applyFill="1" applyBorder="1" applyAlignment="1">
      <alignment horizontal="center"/>
    </xf>
    <xf numFmtId="212" fontId="125" fillId="35" borderId="17" xfId="0" applyNumberFormat="1" applyFont="1" applyFill="1" applyBorder="1" applyAlignment="1">
      <alignment horizontal="center"/>
    </xf>
    <xf numFmtId="212" fontId="125" fillId="35" borderId="18" xfId="0" applyNumberFormat="1" applyFont="1" applyFill="1" applyBorder="1" applyAlignment="1">
      <alignment horizontal="center"/>
    </xf>
    <xf numFmtId="212" fontId="125" fillId="35" borderId="10" xfId="0" applyNumberFormat="1" applyFont="1" applyFill="1" applyBorder="1" applyAlignment="1">
      <alignment horizontal="center" vertical="center" wrapText="1"/>
    </xf>
    <xf numFmtId="0" fontId="67" fillId="33" borderId="0" xfId="0" applyFont="1" applyFill="1" applyAlignment="1">
      <alignment horizontal="center" vertical="center"/>
    </xf>
    <xf numFmtId="0" fontId="67" fillId="33" borderId="10" xfId="0" applyFont="1" applyFill="1" applyBorder="1" applyAlignment="1">
      <alignment horizontal="center" vertical="center"/>
    </xf>
    <xf numFmtId="0" fontId="97" fillId="33" borderId="10" xfId="0" applyFont="1" applyFill="1" applyBorder="1" applyAlignment="1">
      <alignment horizontal="left" vertical="top"/>
    </xf>
    <xf numFmtId="0" fontId="96" fillId="0" borderId="11" xfId="0" applyFont="1" applyBorder="1" applyAlignment="1">
      <alignment horizontal="center"/>
    </xf>
    <xf numFmtId="0" fontId="96" fillId="0" borderId="31" xfId="0" applyFont="1" applyBorder="1" applyAlignment="1">
      <alignment horizontal="center"/>
    </xf>
    <xf numFmtId="0" fontId="96" fillId="0" borderId="12" xfId="0" applyFont="1" applyBorder="1" applyAlignment="1">
      <alignment horizontal="center"/>
    </xf>
    <xf numFmtId="0" fontId="96" fillId="0" borderId="13" xfId="0" applyFont="1" applyBorder="1" applyAlignment="1">
      <alignment horizontal="center" vertical="center"/>
    </xf>
    <xf numFmtId="0" fontId="96" fillId="0" borderId="22" xfId="0" applyFont="1" applyBorder="1" applyAlignment="1">
      <alignment horizontal="center" vertical="center"/>
    </xf>
    <xf numFmtId="0" fontId="96" fillId="0" borderId="14" xfId="0" applyFont="1" applyBorder="1" applyAlignment="1">
      <alignment horizontal="center" vertical="center"/>
    </xf>
    <xf numFmtId="0" fontId="105" fillId="33" borderId="0" xfId="0" applyFont="1" applyFill="1" applyAlignment="1">
      <alignment horizontal="left" vertical="center" wrapText="1"/>
    </xf>
    <xf numFmtId="0" fontId="0" fillId="0" borderId="0" xfId="0" applyAlignment="1">
      <alignment horizontal="left" wrapText="1"/>
    </xf>
    <xf numFmtId="0" fontId="96" fillId="33" borderId="0" xfId="0" applyFont="1" applyFill="1" applyAlignment="1">
      <alignment horizontal="left" vertical="center" wrapText="1"/>
    </xf>
    <xf numFmtId="0" fontId="123" fillId="0" borderId="0" xfId="0" applyFont="1" applyAlignment="1">
      <alignment horizontal="left" vertical="center" wrapText="1"/>
    </xf>
    <xf numFmtId="0" fontId="123" fillId="0" borderId="0" xfId="0" applyFont="1" applyAlignment="1">
      <alignment horizontal="center" vertical="center" wrapText="1"/>
    </xf>
    <xf numFmtId="0" fontId="0" fillId="0" borderId="0" xfId="0" applyAlignment="1">
      <alignment horizontal="center" wrapText="1"/>
    </xf>
    <xf numFmtId="0" fontId="101" fillId="33" borderId="0" xfId="0" applyFont="1" applyFill="1" applyAlignment="1">
      <alignment horizontal="justify" vertical="top" wrapText="1"/>
    </xf>
    <xf numFmtId="183" fontId="41" fillId="33" borderId="23" xfId="0" applyNumberFormat="1" applyFont="1" applyFill="1" applyBorder="1" applyAlignment="1">
      <alignment horizontal="center" vertical="center"/>
    </xf>
    <xf numFmtId="183" fontId="41" fillId="33" borderId="21" xfId="0" applyNumberFormat="1" applyFont="1" applyFill="1" applyBorder="1" applyAlignment="1">
      <alignment horizontal="center" vertical="center"/>
    </xf>
    <xf numFmtId="183" fontId="101" fillId="33" borderId="23" xfId="0" applyNumberFormat="1" applyFont="1" applyFill="1" applyBorder="1" applyAlignment="1">
      <alignment horizontal="center" vertical="center"/>
    </xf>
    <xf numFmtId="183" fontId="101" fillId="33" borderId="21" xfId="0" applyNumberFormat="1" applyFont="1" applyFill="1" applyBorder="1" applyAlignment="1">
      <alignment horizontal="center" vertical="center"/>
    </xf>
    <xf numFmtId="0" fontId="40" fillId="33" borderId="23" xfId="0" applyFont="1" applyFill="1" applyBorder="1" applyAlignment="1">
      <alignment horizontal="center" vertical="center" wrapText="1"/>
    </xf>
    <xf numFmtId="181" fontId="41" fillId="33" borderId="23" xfId="0" applyNumberFormat="1" applyFont="1" applyFill="1" applyBorder="1" applyAlignment="1">
      <alignment horizontal="center" vertical="center"/>
    </xf>
    <xf numFmtId="181" fontId="41" fillId="33" borderId="21" xfId="0" applyNumberFormat="1" applyFont="1" applyFill="1" applyBorder="1" applyAlignment="1">
      <alignment horizontal="center" vertical="center"/>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0" fontId="128" fillId="0" borderId="0" xfId="0" applyFont="1" applyBorder="1" applyAlignment="1">
      <alignment horizontal="left" vertical="center" wrapText="1"/>
    </xf>
    <xf numFmtId="183" fontId="41" fillId="33" borderId="18" xfId="62" applyNumberFormat="1" applyFont="1" applyFill="1" applyBorder="1" applyAlignment="1">
      <alignment horizontal="center" vertical="center"/>
    </xf>
    <xf numFmtId="0" fontId="40" fillId="33" borderId="0" xfId="0" applyFont="1" applyFill="1" applyAlignment="1">
      <alignment horizontal="left" vertical="center" wrapText="1"/>
    </xf>
    <xf numFmtId="0" fontId="102" fillId="33" borderId="0" xfId="0" applyFont="1" applyFill="1" applyAlignment="1">
      <alignment horizontal="left" vertical="center" wrapText="1"/>
    </xf>
    <xf numFmtId="0" fontId="103" fillId="33" borderId="0" xfId="0" applyFont="1" applyFill="1" applyAlignment="1">
      <alignment horizontal="justify" vertical="center" wrapText="1"/>
    </xf>
    <xf numFmtId="0" fontId="46" fillId="33" borderId="0" xfId="0" applyFont="1" applyFill="1" applyAlignment="1">
      <alignment horizontal="left" vertical="top"/>
    </xf>
    <xf numFmtId="0" fontId="102" fillId="33" borderId="31" xfId="0" applyFont="1" applyFill="1" applyBorder="1" applyAlignment="1">
      <alignment horizontal="left" vertical="center" wrapText="1"/>
    </xf>
    <xf numFmtId="0" fontId="102" fillId="33" borderId="0" xfId="0" applyFont="1" applyFill="1" applyBorder="1" applyAlignment="1">
      <alignment horizontal="left" vertical="center" wrapText="1"/>
    </xf>
    <xf numFmtId="0" fontId="102" fillId="33" borderId="16" xfId="0" applyFont="1" applyFill="1" applyBorder="1" applyAlignment="1">
      <alignment horizontal="left" vertical="center"/>
    </xf>
    <xf numFmtId="0" fontId="102" fillId="33" borderId="17" xfId="0" applyFont="1" applyFill="1" applyBorder="1" applyAlignment="1">
      <alignment horizontal="left" vertical="center"/>
    </xf>
    <xf numFmtId="0" fontId="102" fillId="33" borderId="18" xfId="0" applyFont="1" applyFill="1" applyBorder="1" applyAlignment="1">
      <alignment horizontal="left" vertical="center"/>
    </xf>
    <xf numFmtId="0" fontId="97" fillId="33" borderId="0" xfId="0" applyFont="1" applyFill="1" applyAlignment="1">
      <alignment horizontal="left" vertical="center" wrapText="1"/>
    </xf>
    <xf numFmtId="49" fontId="97" fillId="33" borderId="0" xfId="0" applyNumberFormat="1" applyFont="1" applyFill="1" applyAlignment="1">
      <alignment horizontal="left" vertical="center" wrapText="1"/>
    </xf>
    <xf numFmtId="0" fontId="13" fillId="0" borderId="16" xfId="0" applyFont="1" applyFill="1" applyBorder="1" applyAlignment="1" applyProtection="1">
      <alignment horizontal="center" vertical="top" wrapText="1" readingOrder="1"/>
      <protection locked="0"/>
    </xf>
    <xf numFmtId="0" fontId="13" fillId="0" borderId="17" xfId="0" applyFont="1" applyFill="1" applyBorder="1" applyAlignment="1" applyProtection="1">
      <alignment horizontal="center" vertical="top" wrapText="1" readingOrder="1"/>
      <protection locked="0"/>
    </xf>
    <xf numFmtId="0" fontId="13" fillId="0" borderId="18" xfId="0" applyFont="1" applyFill="1" applyBorder="1" applyAlignment="1" applyProtection="1">
      <alignment horizontal="center" vertical="top" wrapText="1" readingOrder="1"/>
      <protection locked="0"/>
    </xf>
    <xf numFmtId="0" fontId="99" fillId="33" borderId="0" xfId="0" applyFont="1" applyFill="1" applyAlignment="1">
      <alignment horizontal="left" vertical="center" wrapText="1"/>
    </xf>
    <xf numFmtId="0" fontId="13" fillId="0" borderId="10" xfId="0" applyFont="1" applyFill="1" applyBorder="1" applyAlignment="1" applyProtection="1">
      <alignment horizontal="center" vertical="top" wrapText="1" readingOrder="1"/>
      <protection locked="0"/>
    </xf>
    <xf numFmtId="0" fontId="97" fillId="33" borderId="16" xfId="0" applyFont="1" applyFill="1" applyBorder="1" applyAlignment="1">
      <alignment horizontal="center" vertical="center"/>
    </xf>
    <xf numFmtId="0" fontId="97" fillId="33" borderId="17" xfId="0" applyFont="1" applyFill="1" applyBorder="1" applyAlignment="1">
      <alignment horizontal="center" vertical="center"/>
    </xf>
    <xf numFmtId="0" fontId="97" fillId="33" borderId="18" xfId="0" applyFont="1" applyFill="1" applyBorder="1" applyAlignment="1">
      <alignment horizontal="center" vertical="center"/>
    </xf>
    <xf numFmtId="0" fontId="97" fillId="33" borderId="23" xfId="0" applyFont="1" applyFill="1" applyBorder="1" applyAlignment="1">
      <alignment horizontal="center" vertical="center"/>
    </xf>
    <xf numFmtId="0" fontId="97" fillId="33" borderId="21" xfId="0" applyFont="1" applyFill="1" applyBorder="1" applyAlignment="1">
      <alignment horizontal="center" vertical="center"/>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6"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25"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59" fillId="33" borderId="11" xfId="59" applyFont="1" applyFill="1" applyBorder="1" applyAlignment="1">
      <alignment horizontal="center" vertical="distributed"/>
      <protection/>
    </xf>
    <xf numFmtId="0" fontId="59" fillId="33" borderId="31"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4"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2"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6" xfId="59" applyNumberFormat="1" applyFont="1" applyFill="1" applyBorder="1" applyAlignment="1">
      <alignment horizontal="center" vertical="center"/>
      <protection/>
    </xf>
    <xf numFmtId="3" fontId="59" fillId="33" borderId="17"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96" fillId="0" borderId="16" xfId="0" applyFont="1" applyFill="1" applyBorder="1" applyAlignment="1">
      <alignment vertical="center"/>
    </xf>
    <xf numFmtId="0" fontId="96" fillId="0" borderId="17" xfId="0" applyFont="1" applyFill="1" applyBorder="1" applyAlignment="1">
      <alignment vertical="center"/>
    </xf>
    <xf numFmtId="0" fontId="96" fillId="0" borderId="18" xfId="0" applyFont="1" applyFill="1" applyBorder="1" applyAlignment="1">
      <alignment vertical="center"/>
    </xf>
    <xf numFmtId="0" fontId="59" fillId="33" borderId="0" xfId="59" applyFont="1" applyFill="1" applyBorder="1" applyAlignment="1">
      <alignment horizontal="left" vertical="top" wrapText="1"/>
      <protection/>
    </xf>
    <xf numFmtId="0" fontId="98" fillId="33" borderId="10" xfId="0" applyFont="1" applyFill="1" applyBorder="1" applyAlignment="1">
      <alignment horizontal="center" vertical="center"/>
    </xf>
    <xf numFmtId="0" fontId="97" fillId="36" borderId="10" xfId="0" applyFont="1" applyFill="1" applyBorder="1" applyAlignment="1">
      <alignment horizontal="center" vertical="center"/>
    </xf>
    <xf numFmtId="0" fontId="97" fillId="36" borderId="10" xfId="0" applyFont="1" applyFill="1" applyBorder="1" applyAlignment="1">
      <alignment horizontal="center" vertical="center" wrapText="1"/>
    </xf>
    <xf numFmtId="0" fontId="97" fillId="33" borderId="0" xfId="0" applyFont="1" applyFill="1" applyAlignment="1">
      <alignment horizontal="left" wrapText="1"/>
    </xf>
    <xf numFmtId="0" fontId="65" fillId="33" borderId="0" xfId="0" applyFont="1" applyFill="1" applyAlignment="1">
      <alignment horizontal="left" vertical="top"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8" xfId="0" applyFont="1" applyFill="1" applyBorder="1" applyAlignment="1">
      <alignment horizontal="center" vertical="center"/>
    </xf>
    <xf numFmtId="0" fontId="66" fillId="33" borderId="16" xfId="0" applyFont="1" applyFill="1" applyBorder="1" applyAlignment="1">
      <alignment horizontal="center" vertical="center"/>
    </xf>
    <xf numFmtId="0" fontId="66" fillId="33" borderId="18" xfId="0" applyFont="1" applyFill="1" applyBorder="1" applyAlignment="1">
      <alignment horizontal="center" vertical="center"/>
    </xf>
    <xf numFmtId="0" fontId="125" fillId="37" borderId="33" xfId="0" applyFont="1" applyFill="1" applyBorder="1" applyAlignment="1">
      <alignment/>
    </xf>
    <xf numFmtId="212" fontId="125" fillId="37" borderId="33" xfId="0" applyNumberFormat="1" applyFont="1" applyFill="1" applyBorder="1" applyAlignment="1">
      <alignment horizontal="center" wrapText="1"/>
    </xf>
    <xf numFmtId="4" fontId="0" fillId="0" borderId="33" xfId="0" applyNumberFormat="1" applyBorder="1" applyAlignment="1">
      <alignment horizontal="right" vertical="center"/>
    </xf>
    <xf numFmtId="180" fontId="0" fillId="0" borderId="33" xfId="62" applyNumberFormat="1" applyBorder="1" applyAlignment="1">
      <alignment/>
    </xf>
    <xf numFmtId="4" fontId="122" fillId="0" borderId="33" xfId="0" applyNumberFormat="1" applyFont="1" applyBorder="1" applyAlignment="1">
      <alignment horizontal="right" vertical="center"/>
    </xf>
    <xf numFmtId="180" fontId="122" fillId="0" borderId="33" xfId="62" applyNumberFormat="1" applyFont="1" applyBorder="1" applyAlignment="1">
      <alignment/>
    </xf>
    <xf numFmtId="169" fontId="122" fillId="0" borderId="33" xfId="50" applyFont="1" applyBorder="1" applyAlignment="1">
      <alignment/>
    </xf>
    <xf numFmtId="0" fontId="0" fillId="0" borderId="33" xfId="0" applyBorder="1" applyAlignment="1">
      <alignment/>
    </xf>
    <xf numFmtId="4" fontId="122" fillId="0" borderId="33" xfId="0" applyNumberFormat="1" applyFont="1" applyBorder="1" applyAlignment="1">
      <alignment/>
    </xf>
    <xf numFmtId="41" fontId="98" fillId="33" borderId="10" xfId="49" applyNumberFormat="1" applyFont="1" applyFill="1" applyBorder="1" applyAlignment="1">
      <alignment vertical="center"/>
    </xf>
    <xf numFmtId="14" fontId="0" fillId="0" borderId="10" xfId="0" applyNumberFormat="1" applyBorder="1" applyAlignment="1" quotePrefix="1">
      <alignment vertical="center"/>
    </xf>
    <xf numFmtId="3" fontId="60" fillId="0" borderId="10" xfId="49" applyNumberFormat="1" applyFont="1" applyFill="1" applyBorder="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2"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114300</xdr:rowOff>
    </xdr:to>
    <xdr:pic>
      <xdr:nvPicPr>
        <xdr:cNvPr id="3" name="Picture 41" descr="pie"/>
        <xdr:cNvPicPr preferRelativeResize="1">
          <a:picLocks noChangeAspect="1"/>
        </xdr:cNvPicPr>
      </xdr:nvPicPr>
      <xdr:blipFill>
        <a:blip r:embed="rId2"/>
        <a:stretch>
          <a:fillRect/>
        </a:stretch>
      </xdr:blipFill>
      <xdr:spPr>
        <a:xfrm>
          <a:off x="0" y="17459325"/>
          <a:ext cx="1238250" cy="57150"/>
        </a:xfrm>
        <a:prstGeom prst="rect">
          <a:avLst/>
        </a:prstGeom>
        <a:noFill/>
        <a:ln w="9525" cmpd="sng">
          <a:noFill/>
        </a:ln>
      </xdr:spPr>
    </xdr:pic>
    <xdr:clientData/>
  </xdr:twoCellAnchor>
  <xdr:twoCellAnchor>
    <xdr:from>
      <xdr:col>2</xdr:col>
      <xdr:colOff>66675</xdr:colOff>
      <xdr:row>18</xdr:row>
      <xdr:rowOff>28575</xdr:rowOff>
    </xdr:from>
    <xdr:to>
      <xdr:col>6</xdr:col>
      <xdr:colOff>714375</xdr:colOff>
      <xdr:row>18</xdr:row>
      <xdr:rowOff>142875</xdr:rowOff>
    </xdr:to>
    <xdr:grpSp>
      <xdr:nvGrpSpPr>
        <xdr:cNvPr id="4" name="Grupo 5"/>
        <xdr:cNvGrpSpPr>
          <a:grpSpLocks/>
        </xdr:cNvGrpSpPr>
      </xdr:nvGrpSpPr>
      <xdr:grpSpPr>
        <a:xfrm>
          <a:off x="1590675" y="45910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xdr:row>
      <xdr:rowOff>0</xdr:rowOff>
    </xdr:from>
    <xdr:to>
      <xdr:col>7</xdr:col>
      <xdr:colOff>581025</xdr:colOff>
      <xdr:row>10</xdr:row>
      <xdr:rowOff>95250</xdr:rowOff>
    </xdr:to>
    <xdr:sp>
      <xdr:nvSpPr>
        <xdr:cNvPr id="1" name="CuadroTexto 4"/>
        <xdr:cNvSpPr txBox="1">
          <a:spLocks noChangeArrowheads="1"/>
        </xdr:cNvSpPr>
      </xdr:nvSpPr>
      <xdr:spPr>
        <a:xfrm>
          <a:off x="4019550" y="552450"/>
          <a:ext cx="1895475" cy="1400175"/>
        </a:xfrm>
        <a:prstGeom prst="rect">
          <a:avLst/>
        </a:prstGeom>
        <a:no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Participación de la agricultura en emisiones regionales
</a:t>
          </a:r>
          <a:r>
            <a:rPr lang="en-US" cap="none" sz="1100" b="0" i="0" u="none" baseline="0">
              <a:solidFill>
                <a:srgbClr val="339966"/>
              </a:solidFill>
              <a:latin typeface="Calibri"/>
              <a:ea typeface="Calibri"/>
              <a:cs typeface="Calibri"/>
            </a:rPr>
            <a:t>
</a:t>
          </a:r>
          <a:r>
            <a:rPr lang="en-US" cap="none" sz="2800" b="1" i="0" u="none" baseline="0">
              <a:solidFill>
                <a:srgbClr val="339966"/>
              </a:solidFill>
              <a:latin typeface="Calibri"/>
              <a:ea typeface="Calibri"/>
              <a:cs typeface="Calibri"/>
            </a:rPr>
            <a:t>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s empleo"/>
      <sheetName val="base_empleo"/>
      <sheetName val="Empleo categoria"/>
      <sheetName val="Colocaciones"/>
      <sheetName val="Frutales"/>
      <sheetName val="Riego"/>
      <sheetName val="exp_rubros"/>
      <sheetName val="exp_productos"/>
      <sheetName val="Beneficio_carne"/>
      <sheetName val="Criaderos aves"/>
      <sheetName val="Huevos"/>
      <sheetName val="Hoja1"/>
      <sheetName val="Lacteos"/>
      <sheetName val="Forestales (2)"/>
      <sheetName val="Hoja2"/>
      <sheetName val="Forestales"/>
      <sheetName val="dinamica apicultores"/>
      <sheetName val="Apicultura"/>
      <sheetName val="comercio exterior"/>
      <sheetName val="Pobreza 3"/>
      <sheetName val="Pobreza_1"/>
      <sheetName val="Pobreza"/>
      <sheetName val="Cultivos anuales"/>
      <sheetName val="Hortalizas"/>
      <sheetName val="Base Viñas"/>
      <sheetName val="Hoja4"/>
      <sheetName val="Hoja3"/>
      <sheetName val="Dinamica viñas"/>
      <sheetName val="Totales viñas"/>
      <sheetName val="Totales cepas_pais"/>
      <sheetName val="base_empleo 2021-dic-f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entral.c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43" customWidth="1"/>
    <col min="3" max="3" width="10.7109375" style="43" customWidth="1"/>
    <col min="4" max="6" width="11.421875" style="43" customWidth="1"/>
    <col min="7" max="7" width="11.140625" style="43" customWidth="1"/>
    <col min="8" max="8" width="12.00390625" style="43" customWidth="1"/>
    <col min="9" max="10" width="11.421875" style="43" customWidth="1"/>
    <col min="11" max="11" width="31.28125" style="43" customWidth="1"/>
    <col min="12" max="16384" width="11.421875" style="43" customWidth="1"/>
  </cols>
  <sheetData>
    <row r="1" spans="1:7" ht="15.75">
      <c r="A1" s="41"/>
      <c r="B1" s="42"/>
      <c r="C1" s="42"/>
      <c r="D1" s="42"/>
      <c r="E1" s="42"/>
      <c r="F1" s="42"/>
      <c r="G1" s="42"/>
    </row>
    <row r="2" spans="1:7" ht="14.25">
      <c r="A2" s="42"/>
      <c r="B2" s="42"/>
      <c r="C2" s="42"/>
      <c r="D2" s="42"/>
      <c r="E2" s="42"/>
      <c r="F2" s="42"/>
      <c r="G2" s="42"/>
    </row>
    <row r="3" spans="1:7" ht="15.75">
      <c r="A3" s="41"/>
      <c r="B3" s="42"/>
      <c r="C3" s="42"/>
      <c r="D3" s="42"/>
      <c r="E3" s="42"/>
      <c r="F3" s="42"/>
      <c r="G3" s="42"/>
    </row>
    <row r="4" spans="1:7" ht="14.25">
      <c r="A4" s="42"/>
      <c r="B4" s="42"/>
      <c r="C4" s="42"/>
      <c r="D4" s="44"/>
      <c r="E4" s="42"/>
      <c r="F4" s="42"/>
      <c r="G4" s="42"/>
    </row>
    <row r="5" spans="1:7" ht="15.75">
      <c r="A5" s="41"/>
      <c r="B5" s="42"/>
      <c r="C5" s="42"/>
      <c r="D5" s="45"/>
      <c r="E5" s="42"/>
      <c r="F5" s="42"/>
      <c r="G5" s="42"/>
    </row>
    <row r="6" spans="1:11" ht="15.75">
      <c r="A6" s="41"/>
      <c r="B6" s="42"/>
      <c r="C6" s="42"/>
      <c r="D6" s="42"/>
      <c r="E6" s="42"/>
      <c r="F6" s="42"/>
      <c r="G6" s="42"/>
      <c r="K6" s="198"/>
    </row>
    <row r="7" spans="1:11" ht="15.75">
      <c r="A7" s="41"/>
      <c r="B7" s="42"/>
      <c r="C7" s="42"/>
      <c r="D7" s="42"/>
      <c r="E7" s="42"/>
      <c r="F7" s="42"/>
      <c r="G7" s="42"/>
      <c r="K7" s="196"/>
    </row>
    <row r="8" spans="1:11" ht="14.25">
      <c r="A8" s="42"/>
      <c r="B8" s="42"/>
      <c r="C8" s="42"/>
      <c r="D8" s="44"/>
      <c r="E8" s="42"/>
      <c r="F8" s="42"/>
      <c r="G8" s="42"/>
      <c r="K8" s="196"/>
    </row>
    <row r="9" spans="1:11" ht="15.75">
      <c r="A9" s="46"/>
      <c r="B9" s="42"/>
      <c r="C9" s="42"/>
      <c r="D9" s="42"/>
      <c r="E9" s="42"/>
      <c r="F9" s="42"/>
      <c r="G9" s="42"/>
      <c r="K9" s="196"/>
    </row>
    <row r="10" spans="1:7" ht="15.75">
      <c r="A10" s="46"/>
      <c r="B10" s="42"/>
      <c r="C10" s="42"/>
      <c r="D10" s="42"/>
      <c r="E10" s="42"/>
      <c r="F10" s="42"/>
      <c r="G10" s="42"/>
    </row>
    <row r="11" spans="1:11" ht="15.75">
      <c r="A11" s="46"/>
      <c r="B11" s="42"/>
      <c r="C11" s="42"/>
      <c r="D11" s="42"/>
      <c r="E11" s="42"/>
      <c r="F11" s="42"/>
      <c r="G11" s="42"/>
      <c r="K11" s="197"/>
    </row>
    <row r="12" spans="1:7" ht="15.75">
      <c r="A12" s="46"/>
      <c r="B12" s="42"/>
      <c r="C12" s="42"/>
      <c r="D12" s="42"/>
      <c r="E12" s="42"/>
      <c r="F12" s="42"/>
      <c r="G12" s="42"/>
    </row>
    <row r="13" spans="1:7" ht="15.75">
      <c r="A13" s="41"/>
      <c r="B13" s="42"/>
      <c r="C13" s="42"/>
      <c r="D13" s="42"/>
      <c r="E13" s="42"/>
      <c r="F13" s="42"/>
      <c r="G13" s="42"/>
    </row>
    <row r="14" spans="1:8" ht="15.75">
      <c r="A14" s="88"/>
      <c r="B14" s="89"/>
      <c r="C14" s="89"/>
      <c r="D14" s="89"/>
      <c r="E14" s="89"/>
      <c r="F14" s="89"/>
      <c r="G14" s="89"/>
      <c r="H14" s="50"/>
    </row>
    <row r="15" spans="1:8" ht="15.75">
      <c r="A15" s="88"/>
      <c r="B15" s="89"/>
      <c r="C15" s="89"/>
      <c r="D15" s="89"/>
      <c r="E15" s="89"/>
      <c r="F15" s="89"/>
      <c r="G15" s="89"/>
      <c r="H15" s="50"/>
    </row>
    <row r="16" spans="1:8" ht="51" customHeight="1">
      <c r="A16" s="89"/>
      <c r="B16" s="89"/>
      <c r="C16" s="143" t="s">
        <v>8</v>
      </c>
      <c r="D16" s="143"/>
      <c r="E16" s="143"/>
      <c r="F16" s="90"/>
      <c r="G16" s="90"/>
      <c r="H16" s="90"/>
    </row>
    <row r="17" spans="1:8" ht="46.5" customHeight="1">
      <c r="A17" s="89"/>
      <c r="B17" s="89"/>
      <c r="C17" s="144" t="s">
        <v>63</v>
      </c>
      <c r="D17" s="90"/>
      <c r="E17" s="90"/>
      <c r="F17" s="90"/>
      <c r="G17" s="90"/>
      <c r="H17" s="90"/>
    </row>
    <row r="18" spans="1:8" ht="30">
      <c r="A18" s="89"/>
      <c r="B18" s="89"/>
      <c r="C18" s="145"/>
      <c r="D18" s="90"/>
      <c r="E18" s="90"/>
      <c r="F18" s="90"/>
      <c r="G18" s="90"/>
      <c r="H18" s="90"/>
    </row>
    <row r="19" spans="1:8" ht="15">
      <c r="A19" s="89"/>
      <c r="B19" s="89"/>
      <c r="C19" s="89"/>
      <c r="D19" s="89"/>
      <c r="E19" s="89"/>
      <c r="F19" s="89"/>
      <c r="G19" s="89"/>
      <c r="H19" s="50"/>
    </row>
    <row r="20" spans="1:8" ht="15.75">
      <c r="A20" s="89"/>
      <c r="B20" s="89"/>
      <c r="C20" s="356"/>
      <c r="D20" s="356"/>
      <c r="E20" s="356"/>
      <c r="F20" s="356"/>
      <c r="G20" s="356"/>
      <c r="H20" s="356"/>
    </row>
    <row r="21" spans="1:7" ht="14.25">
      <c r="A21" s="42"/>
      <c r="B21" s="42"/>
      <c r="C21" s="42"/>
      <c r="D21" s="42"/>
      <c r="E21" s="42"/>
      <c r="F21" s="42"/>
      <c r="G21" s="42"/>
    </row>
    <row r="22" spans="1:7" ht="14.25">
      <c r="A22" s="42"/>
      <c r="B22" s="42"/>
      <c r="C22" s="42"/>
      <c r="D22" s="42"/>
      <c r="E22" s="42"/>
      <c r="F22" s="42"/>
      <c r="G22" s="42"/>
    </row>
    <row r="23" spans="1:7" ht="14.25">
      <c r="A23" s="42"/>
      <c r="B23" s="42"/>
      <c r="C23" s="42"/>
      <c r="D23" s="42"/>
      <c r="E23" s="42"/>
      <c r="F23" s="42"/>
      <c r="G23" s="42"/>
    </row>
    <row r="24" spans="1:7" ht="14.25">
      <c r="A24" s="42"/>
      <c r="B24" s="42"/>
      <c r="C24" s="42"/>
      <c r="D24" s="42"/>
      <c r="E24" s="42"/>
      <c r="F24" s="42"/>
      <c r="G24" s="42"/>
    </row>
    <row r="25" spans="1:7" ht="14.25">
      <c r="A25" s="42"/>
      <c r="B25" s="42"/>
      <c r="C25" s="42"/>
      <c r="D25" s="42"/>
      <c r="E25" s="42"/>
      <c r="F25" s="42"/>
      <c r="G25" s="42"/>
    </row>
    <row r="26" spans="1:7" ht="14.25">
      <c r="A26" s="42"/>
      <c r="B26" s="42"/>
      <c r="C26" s="42"/>
      <c r="D26" s="42"/>
      <c r="E26" s="42"/>
      <c r="F26" s="42"/>
      <c r="G26" s="42"/>
    </row>
    <row r="27" spans="1:7" ht="14.25">
      <c r="A27" s="42"/>
      <c r="B27" s="42"/>
      <c r="C27" s="42"/>
      <c r="D27" s="42"/>
      <c r="E27" s="42"/>
      <c r="F27" s="42"/>
      <c r="G27" s="42"/>
    </row>
    <row r="28" spans="1:7" ht="14.25">
      <c r="A28" s="42"/>
      <c r="B28" s="42"/>
      <c r="C28" s="42"/>
      <c r="D28" s="42"/>
      <c r="E28" s="42"/>
      <c r="F28" s="42"/>
      <c r="G28" s="42"/>
    </row>
    <row r="29" spans="1:7" ht="15.75">
      <c r="A29" s="41"/>
      <c r="B29" s="42"/>
      <c r="C29" s="42"/>
      <c r="D29" s="42"/>
      <c r="E29" s="42"/>
      <c r="F29" s="42"/>
      <c r="G29" s="42"/>
    </row>
    <row r="30" spans="1:7" ht="15.75">
      <c r="A30" s="41"/>
      <c r="B30" s="42"/>
      <c r="C30" s="42"/>
      <c r="D30" s="44"/>
      <c r="E30" s="42"/>
      <c r="F30" s="42"/>
      <c r="G30" s="42"/>
    </row>
    <row r="31" spans="1:7" ht="15.75">
      <c r="A31" s="41"/>
      <c r="B31" s="42"/>
      <c r="C31" s="42"/>
      <c r="D31" s="47"/>
      <c r="E31" s="42"/>
      <c r="F31" s="42"/>
      <c r="G31" s="42"/>
    </row>
    <row r="32" spans="1:7" ht="15.75">
      <c r="A32" s="41"/>
      <c r="B32" s="42"/>
      <c r="C32" s="42"/>
      <c r="D32" s="42"/>
      <c r="E32" s="42"/>
      <c r="F32" s="42"/>
      <c r="G32" s="42"/>
    </row>
    <row r="33" spans="1:7" ht="15.75">
      <c r="A33" s="41"/>
      <c r="B33" s="42"/>
      <c r="C33" s="42"/>
      <c r="D33" s="42"/>
      <c r="E33" s="42"/>
      <c r="F33" s="42"/>
      <c r="G33" s="42"/>
    </row>
    <row r="34" spans="1:7" ht="15.75">
      <c r="A34" s="41"/>
      <c r="B34" s="42"/>
      <c r="C34" s="42"/>
      <c r="D34" s="42"/>
      <c r="E34" s="42"/>
      <c r="F34" s="42"/>
      <c r="G34" s="42"/>
    </row>
    <row r="35" spans="1:7" ht="15.75">
      <c r="A35" s="48"/>
      <c r="B35" s="42"/>
      <c r="C35" s="48"/>
      <c r="D35" s="49"/>
      <c r="E35" s="42"/>
      <c r="F35" s="42"/>
      <c r="G35" s="42"/>
    </row>
    <row r="36" spans="1:7" ht="15.75" customHeight="1">
      <c r="A36" s="41"/>
      <c r="E36" s="42"/>
      <c r="F36" s="42"/>
      <c r="G36" s="42"/>
    </row>
    <row r="37" spans="3:7" ht="15.75">
      <c r="C37" s="41"/>
      <c r="D37" s="19" t="s">
        <v>479</v>
      </c>
      <c r="E37" s="42"/>
      <c r="F37" s="42"/>
      <c r="G37" s="42"/>
    </row>
    <row r="40" spans="1:7" ht="24.75" customHeight="1">
      <c r="A40" s="357" t="s">
        <v>49</v>
      </c>
      <c r="B40" s="357"/>
      <c r="C40" s="357"/>
      <c r="D40" s="357"/>
      <c r="E40" s="357"/>
      <c r="F40" s="357"/>
      <c r="G40" s="357"/>
    </row>
    <row r="41" spans="1:13" ht="24.75" customHeight="1">
      <c r="A41" s="358"/>
      <c r="B41" s="358"/>
      <c r="C41" s="358"/>
      <c r="D41" s="358"/>
      <c r="E41" s="358"/>
      <c r="F41" s="358"/>
      <c r="G41" s="358"/>
      <c r="I41" s="50"/>
      <c r="J41" s="50"/>
      <c r="K41" s="50"/>
      <c r="L41" s="74"/>
      <c r="M41" s="50"/>
    </row>
    <row r="42" spans="1:13" ht="24.75" customHeight="1">
      <c r="A42" s="359" t="s">
        <v>64</v>
      </c>
      <c r="B42" s="360"/>
      <c r="C42" s="360"/>
      <c r="D42" s="360"/>
      <c r="E42" s="360"/>
      <c r="F42" s="361"/>
      <c r="G42" s="73" t="s">
        <v>50</v>
      </c>
      <c r="H42" s="50"/>
      <c r="I42" s="50"/>
      <c r="J42" s="368"/>
      <c r="K42" s="368"/>
      <c r="L42" s="368"/>
      <c r="M42" s="50"/>
    </row>
    <row r="43" spans="1:13" ht="18" customHeight="1">
      <c r="A43" s="51"/>
      <c r="B43" s="369" t="s">
        <v>59</v>
      </c>
      <c r="C43" s="369"/>
      <c r="D43" s="369"/>
      <c r="E43" s="369"/>
      <c r="F43" s="369"/>
      <c r="G43" s="92" t="s">
        <v>413</v>
      </c>
      <c r="I43" s="50"/>
      <c r="J43" s="75"/>
      <c r="K43" s="76"/>
      <c r="L43" s="77"/>
      <c r="M43" s="50"/>
    </row>
    <row r="44" spans="1:13" ht="18" customHeight="1">
      <c r="A44" s="52"/>
      <c r="B44" s="366" t="s">
        <v>58</v>
      </c>
      <c r="C44" s="366"/>
      <c r="D44" s="366"/>
      <c r="E44" s="366"/>
      <c r="F44" s="367"/>
      <c r="G44" s="93" t="s">
        <v>265</v>
      </c>
      <c r="I44" s="50"/>
      <c r="J44" s="75"/>
      <c r="K44" s="76"/>
      <c r="L44" s="77"/>
      <c r="M44" s="50"/>
    </row>
    <row r="45" spans="1:13" ht="18" customHeight="1">
      <c r="A45" s="52"/>
      <c r="B45" s="366" t="s">
        <v>264</v>
      </c>
      <c r="C45" s="366"/>
      <c r="D45" s="366"/>
      <c r="E45" s="366"/>
      <c r="F45" s="367"/>
      <c r="G45" s="93" t="s">
        <v>266</v>
      </c>
      <c r="I45" s="50"/>
      <c r="J45" s="75"/>
      <c r="K45" s="76"/>
      <c r="L45" s="77"/>
      <c r="M45" s="50"/>
    </row>
    <row r="46" spans="1:13" ht="18" customHeight="1">
      <c r="A46" s="52"/>
      <c r="B46" s="366" t="s">
        <v>55</v>
      </c>
      <c r="C46" s="366"/>
      <c r="D46" s="366"/>
      <c r="E46" s="366"/>
      <c r="F46" s="366"/>
      <c r="G46" s="93" t="s">
        <v>414</v>
      </c>
      <c r="I46" s="50"/>
      <c r="J46" s="75"/>
      <c r="K46" s="76"/>
      <c r="L46" s="77"/>
      <c r="M46" s="50"/>
    </row>
    <row r="47" spans="1:13" ht="18" customHeight="1">
      <c r="A47" s="52"/>
      <c r="B47" s="71" t="s">
        <v>60</v>
      </c>
      <c r="C47" s="71"/>
      <c r="D47" s="71"/>
      <c r="E47" s="71"/>
      <c r="F47" s="72"/>
      <c r="G47" s="91" t="s">
        <v>415</v>
      </c>
      <c r="I47" s="50"/>
      <c r="J47" s="75"/>
      <c r="K47" s="76"/>
      <c r="L47" s="77"/>
      <c r="M47" s="50"/>
    </row>
    <row r="48" spans="1:13" ht="18" customHeight="1">
      <c r="A48" s="52"/>
      <c r="B48" s="71" t="s">
        <v>61</v>
      </c>
      <c r="C48" s="71"/>
      <c r="D48" s="71"/>
      <c r="E48" s="71"/>
      <c r="F48" s="72"/>
      <c r="G48" s="91" t="s">
        <v>416</v>
      </c>
      <c r="I48" s="50"/>
      <c r="J48" s="75"/>
      <c r="K48" s="76"/>
      <c r="L48" s="77"/>
      <c r="M48" s="50"/>
    </row>
    <row r="49" spans="1:13" ht="18" customHeight="1">
      <c r="A49" s="52"/>
      <c r="B49" s="71" t="s">
        <v>62</v>
      </c>
      <c r="C49" s="71"/>
      <c r="D49" s="71"/>
      <c r="E49" s="71"/>
      <c r="F49" s="72"/>
      <c r="G49" s="91" t="s">
        <v>139</v>
      </c>
      <c r="I49" s="50"/>
      <c r="J49" s="75"/>
      <c r="K49" s="76"/>
      <c r="L49" s="77"/>
      <c r="M49" s="50"/>
    </row>
    <row r="50" spans="1:13" ht="18" customHeight="1">
      <c r="A50" s="52"/>
      <c r="B50" s="71" t="s">
        <v>56</v>
      </c>
      <c r="C50" s="71"/>
      <c r="D50" s="71"/>
      <c r="E50" s="71"/>
      <c r="F50" s="72"/>
      <c r="G50" s="91" t="s">
        <v>148</v>
      </c>
      <c r="I50" s="50"/>
      <c r="J50" s="75"/>
      <c r="K50" s="76"/>
      <c r="L50" s="77"/>
      <c r="M50" s="50"/>
    </row>
    <row r="51" spans="1:13" ht="18" customHeight="1">
      <c r="A51" s="52"/>
      <c r="B51" s="71" t="s">
        <v>57</v>
      </c>
      <c r="C51" s="71"/>
      <c r="D51" s="71"/>
      <c r="E51" s="71"/>
      <c r="F51" s="72"/>
      <c r="G51" s="91" t="s">
        <v>417</v>
      </c>
      <c r="I51" s="50"/>
      <c r="J51" s="75"/>
      <c r="K51" s="76"/>
      <c r="L51" s="77"/>
      <c r="M51" s="50"/>
    </row>
    <row r="52" ht="18" customHeight="1"/>
    <row r="53" ht="18" customHeight="1"/>
    <row r="54" ht="18" customHeight="1"/>
    <row r="55" spans="1:13" ht="15" customHeight="1">
      <c r="A55" s="53"/>
      <c r="B55" s="54"/>
      <c r="C55" s="55"/>
      <c r="D55" s="55"/>
      <c r="E55" s="55"/>
      <c r="F55" s="55"/>
      <c r="G55" s="56"/>
      <c r="I55" s="50"/>
      <c r="J55" s="50"/>
      <c r="K55" s="50"/>
      <c r="L55" s="78"/>
      <c r="M55" s="50"/>
    </row>
    <row r="56" spans="1:13" ht="15" customHeight="1">
      <c r="A56" s="355" t="s">
        <v>149</v>
      </c>
      <c r="B56" s="355"/>
      <c r="C56" s="355"/>
      <c r="D56" s="355"/>
      <c r="E56" s="355"/>
      <c r="F56" s="355"/>
      <c r="G56" s="355"/>
      <c r="H56" s="355"/>
      <c r="I56" s="50"/>
      <c r="J56" s="50"/>
      <c r="K56" s="50"/>
      <c r="L56" s="78"/>
      <c r="M56" s="50"/>
    </row>
    <row r="57" spans="1:13" ht="15" customHeight="1">
      <c r="A57" s="53"/>
      <c r="B57" s="54"/>
      <c r="C57" s="55"/>
      <c r="D57" s="44"/>
      <c r="E57" s="55"/>
      <c r="F57" s="55"/>
      <c r="G57" s="56"/>
      <c r="I57" s="50"/>
      <c r="J57" s="50"/>
      <c r="K57" s="50"/>
      <c r="L57" s="78"/>
      <c r="M57" s="50"/>
    </row>
    <row r="58" spans="1:7" ht="15" customHeight="1">
      <c r="A58" s="57"/>
      <c r="B58" s="58"/>
      <c r="C58" s="59"/>
      <c r="D58" s="59"/>
      <c r="E58" s="59"/>
      <c r="F58" s="59"/>
      <c r="G58" s="60"/>
    </row>
    <row r="59" spans="1:8" ht="15" customHeight="1">
      <c r="A59" s="364" t="s">
        <v>51</v>
      </c>
      <c r="B59" s="364"/>
      <c r="C59" s="364"/>
      <c r="D59" s="364"/>
      <c r="E59" s="364"/>
      <c r="F59" s="364"/>
      <c r="G59" s="364"/>
      <c r="H59" s="364"/>
    </row>
    <row r="60" spans="1:8" ht="15" customHeight="1">
      <c r="A60" s="364" t="s">
        <v>52</v>
      </c>
      <c r="B60" s="364"/>
      <c r="C60" s="364"/>
      <c r="D60" s="364"/>
      <c r="E60" s="364"/>
      <c r="F60" s="364"/>
      <c r="G60" s="364"/>
      <c r="H60" s="364"/>
    </row>
    <row r="61" spans="1:7" ht="15" customHeight="1">
      <c r="A61" s="65"/>
      <c r="B61" s="59"/>
      <c r="C61" s="59"/>
      <c r="D61" s="59"/>
      <c r="E61" s="59"/>
      <c r="F61" s="59"/>
      <c r="G61" s="60"/>
    </row>
    <row r="62" spans="1:7" ht="15" customHeight="1">
      <c r="A62" s="65"/>
      <c r="B62" s="59"/>
      <c r="C62" s="59"/>
      <c r="D62" s="59"/>
      <c r="E62" s="59"/>
      <c r="F62" s="59"/>
      <c r="G62" s="60"/>
    </row>
    <row r="63" spans="1:7" ht="15" customHeight="1">
      <c r="A63" s="57"/>
      <c r="B63" s="61"/>
      <c r="C63" s="59"/>
      <c r="D63" s="59"/>
      <c r="E63" s="59"/>
      <c r="F63" s="59"/>
      <c r="G63" s="60"/>
    </row>
    <row r="64" spans="1:8" ht="15" customHeight="1">
      <c r="A64" s="365" t="s">
        <v>384</v>
      </c>
      <c r="B64" s="365"/>
      <c r="C64" s="365"/>
      <c r="D64" s="365"/>
      <c r="E64" s="365"/>
      <c r="F64" s="365"/>
      <c r="G64" s="365"/>
      <c r="H64" s="365"/>
    </row>
    <row r="65" spans="1:8" ht="15" customHeight="1">
      <c r="A65" s="364" t="s">
        <v>480</v>
      </c>
      <c r="B65" s="364"/>
      <c r="C65" s="364"/>
      <c r="D65" s="364"/>
      <c r="E65" s="364"/>
      <c r="F65" s="364"/>
      <c r="G65" s="364"/>
      <c r="H65" s="364"/>
    </row>
    <row r="66" spans="1:7" ht="15" customHeight="1">
      <c r="A66" s="57"/>
      <c r="B66" s="61"/>
      <c r="C66" s="59"/>
      <c r="D66" s="66"/>
      <c r="E66" s="59"/>
      <c r="F66" s="59"/>
      <c r="G66" s="60"/>
    </row>
    <row r="67" spans="1:7" ht="15" customHeight="1">
      <c r="A67" s="57"/>
      <c r="B67" s="61"/>
      <c r="C67" s="59"/>
      <c r="D67" s="66"/>
      <c r="E67" s="59"/>
      <c r="F67" s="59"/>
      <c r="G67" s="60"/>
    </row>
    <row r="68" spans="1:7" ht="15" customHeight="1">
      <c r="A68" s="57"/>
      <c r="B68" s="61"/>
      <c r="C68" s="59"/>
      <c r="D68" s="66"/>
      <c r="E68" s="59"/>
      <c r="F68" s="59"/>
      <c r="G68" s="60"/>
    </row>
    <row r="69" spans="1:8" ht="15" customHeight="1">
      <c r="A69" s="355" t="s">
        <v>53</v>
      </c>
      <c r="B69" s="355"/>
      <c r="C69" s="355"/>
      <c r="D69" s="355"/>
      <c r="E69" s="355"/>
      <c r="F69" s="355"/>
      <c r="G69" s="355"/>
      <c r="H69" s="355"/>
    </row>
    <row r="76" spans="1:7" ht="15" customHeight="1">
      <c r="A76" s="57"/>
      <c r="B76" s="61"/>
      <c r="C76" s="59"/>
      <c r="D76" s="59"/>
      <c r="E76" s="59"/>
      <c r="F76" s="59"/>
      <c r="G76" s="60"/>
    </row>
    <row r="77" spans="1:7" ht="15" customHeight="1">
      <c r="A77" s="57"/>
      <c r="B77" s="61"/>
      <c r="C77" s="59"/>
      <c r="D77" s="59"/>
      <c r="E77" s="59"/>
      <c r="F77" s="59"/>
      <c r="G77" s="60"/>
    </row>
    <row r="78" spans="1:7" ht="15" customHeight="1">
      <c r="A78" s="67"/>
      <c r="B78" s="67"/>
      <c r="C78" s="67"/>
      <c r="D78" s="59"/>
      <c r="E78" s="59"/>
      <c r="F78" s="59"/>
      <c r="G78" s="60"/>
    </row>
    <row r="79" spans="1:7" ht="12.75" customHeight="1">
      <c r="A79" s="68" t="s">
        <v>301</v>
      </c>
      <c r="C79" s="50"/>
      <c r="D79" s="67"/>
      <c r="E79" s="67"/>
      <c r="F79" s="67"/>
      <c r="G79" s="67"/>
    </row>
    <row r="80" spans="1:7" ht="10.5" customHeight="1">
      <c r="A80" s="68" t="s">
        <v>302</v>
      </c>
      <c r="C80" s="50"/>
      <c r="D80" s="50"/>
      <c r="E80" s="50"/>
      <c r="F80" s="50"/>
      <c r="G80" s="50"/>
    </row>
    <row r="81" spans="1:7" ht="10.5" customHeight="1">
      <c r="A81" s="68"/>
      <c r="C81" s="50"/>
      <c r="D81" s="50"/>
      <c r="E81" s="50"/>
      <c r="F81" s="50"/>
      <c r="G81" s="50"/>
    </row>
    <row r="82" spans="1:7" ht="10.5" customHeight="1">
      <c r="A82" s="69" t="s">
        <v>54</v>
      </c>
      <c r="B82" s="70"/>
      <c r="C82" s="50"/>
      <c r="D82" s="50"/>
      <c r="E82" s="50"/>
      <c r="F82" s="50"/>
      <c r="G82" s="50"/>
    </row>
    <row r="83" ht="10.5" customHeight="1"/>
    <row r="84" spans="1:7" ht="10.5" customHeight="1">
      <c r="A84" s="68"/>
      <c r="C84" s="50"/>
      <c r="D84" s="50"/>
      <c r="E84" s="50"/>
      <c r="F84" s="50"/>
      <c r="G84" s="50"/>
    </row>
    <row r="85" spans="1:7" ht="10.5" customHeight="1">
      <c r="A85" s="68"/>
      <c r="C85" s="50"/>
      <c r="D85" s="50"/>
      <c r="E85" s="50"/>
      <c r="F85" s="50"/>
      <c r="G85" s="50"/>
    </row>
    <row r="86" spans="1:7" ht="10.5" customHeight="1">
      <c r="A86" s="69"/>
      <c r="B86" s="70"/>
      <c r="C86" s="50"/>
      <c r="D86" s="50"/>
      <c r="E86" s="50"/>
      <c r="F86" s="50"/>
      <c r="G86" s="50"/>
    </row>
    <row r="87" ht="10.5" customHeight="1"/>
    <row r="88" ht="10.5" customHeight="1"/>
    <row r="89" spans="1:7" ht="14.25">
      <c r="A89" s="362"/>
      <c r="B89" s="362"/>
      <c r="C89" s="362"/>
      <c r="D89" s="362"/>
      <c r="E89" s="362"/>
      <c r="F89" s="362"/>
      <c r="G89" s="362"/>
    </row>
    <row r="90" spans="1:7" ht="19.5">
      <c r="A90" s="63"/>
      <c r="B90" s="63"/>
      <c r="C90" s="79"/>
      <c r="D90" s="63"/>
      <c r="E90" s="63"/>
      <c r="F90" s="63"/>
      <c r="G90" s="63"/>
    </row>
    <row r="91" spans="1:8" ht="19.5">
      <c r="A91" s="65"/>
      <c r="B91" s="80"/>
      <c r="C91" s="79"/>
      <c r="D91" s="80"/>
      <c r="E91" s="80"/>
      <c r="F91" s="80"/>
      <c r="G91" s="81"/>
      <c r="H91" s="50"/>
    </row>
    <row r="92" spans="1:7" ht="15.75">
      <c r="A92" s="59"/>
      <c r="B92" s="59"/>
      <c r="C92" s="41"/>
      <c r="D92" s="59"/>
      <c r="E92" s="59"/>
      <c r="F92" s="59"/>
      <c r="G92" s="82"/>
    </row>
    <row r="93" spans="1:7" ht="15.75">
      <c r="A93" s="62"/>
      <c r="B93" s="67"/>
      <c r="C93" s="83"/>
      <c r="D93" s="63"/>
      <c r="E93" s="63"/>
      <c r="F93" s="63"/>
      <c r="G93" s="84"/>
    </row>
    <row r="94" spans="1:7" ht="15.75">
      <c r="A94" s="62"/>
      <c r="B94" s="67"/>
      <c r="C94" s="83"/>
      <c r="D94" s="63"/>
      <c r="E94" s="63"/>
      <c r="F94" s="63"/>
      <c r="G94" s="84"/>
    </row>
    <row r="95" spans="1:7" ht="14.25">
      <c r="A95" s="62"/>
      <c r="B95" s="67"/>
      <c r="C95" s="63"/>
      <c r="D95" s="63"/>
      <c r="E95" s="63"/>
      <c r="F95" s="63"/>
      <c r="G95" s="84"/>
    </row>
    <row r="96" spans="1:7" ht="14.25">
      <c r="A96" s="62"/>
      <c r="B96" s="67"/>
      <c r="C96" s="63"/>
      <c r="D96" s="63"/>
      <c r="E96" s="63"/>
      <c r="F96" s="63"/>
      <c r="G96" s="84"/>
    </row>
    <row r="97" spans="1:7" ht="14.25">
      <c r="A97" s="62"/>
      <c r="B97" s="67"/>
      <c r="C97" s="63"/>
      <c r="D97" s="63"/>
      <c r="E97" s="63"/>
      <c r="F97" s="63"/>
      <c r="G97" s="84"/>
    </row>
    <row r="98" spans="1:7" ht="14.25">
      <c r="A98" s="62"/>
      <c r="B98" s="67"/>
      <c r="C98" s="63"/>
      <c r="D98" s="63"/>
      <c r="E98" s="63"/>
      <c r="F98" s="63"/>
      <c r="G98" s="84"/>
    </row>
    <row r="99" spans="1:7" ht="14.25">
      <c r="A99" s="62"/>
      <c r="B99" s="67"/>
      <c r="C99" s="63"/>
      <c r="D99" s="63"/>
      <c r="E99" s="63"/>
      <c r="F99" s="63"/>
      <c r="G99" s="84"/>
    </row>
    <row r="100" spans="1:7" ht="14.25">
      <c r="A100" s="62"/>
      <c r="B100" s="67"/>
      <c r="C100" s="63"/>
      <c r="D100" s="63"/>
      <c r="E100" s="63"/>
      <c r="F100" s="63"/>
      <c r="G100" s="84"/>
    </row>
    <row r="101" spans="1:7" ht="14.25">
      <c r="A101" s="62"/>
      <c r="B101" s="67"/>
      <c r="C101" s="63"/>
      <c r="D101" s="63"/>
      <c r="E101" s="63"/>
      <c r="F101" s="63"/>
      <c r="G101" s="84"/>
    </row>
    <row r="102" spans="1:7" ht="14.25">
      <c r="A102" s="62"/>
      <c r="B102" s="67"/>
      <c r="C102" s="67"/>
      <c r="D102" s="67"/>
      <c r="E102" s="63"/>
      <c r="F102" s="63"/>
      <c r="G102" s="84"/>
    </row>
    <row r="103" spans="1:7" ht="14.25">
      <c r="A103" s="62"/>
      <c r="B103" s="67"/>
      <c r="C103" s="63"/>
      <c r="D103" s="63"/>
      <c r="E103" s="63"/>
      <c r="F103" s="63"/>
      <c r="G103" s="84"/>
    </row>
    <row r="104" spans="1:7" ht="14.25">
      <c r="A104" s="62"/>
      <c r="B104" s="67"/>
      <c r="C104" s="63"/>
      <c r="D104" s="63"/>
      <c r="E104" s="63"/>
      <c r="F104" s="63"/>
      <c r="G104" s="84"/>
    </row>
    <row r="105" spans="1:7" ht="14.25">
      <c r="A105" s="62"/>
      <c r="B105" s="67"/>
      <c r="C105" s="63"/>
      <c r="D105" s="63"/>
      <c r="E105" s="63"/>
      <c r="F105" s="63"/>
      <c r="G105" s="84"/>
    </row>
    <row r="106" spans="1:7" ht="14.25">
      <c r="A106" s="62"/>
      <c r="B106" s="67"/>
      <c r="C106" s="63"/>
      <c r="D106" s="63"/>
      <c r="E106" s="63"/>
      <c r="F106" s="63"/>
      <c r="G106" s="84"/>
    </row>
    <row r="107" spans="1:7" ht="14.25">
      <c r="A107" s="62"/>
      <c r="B107" s="67"/>
      <c r="C107" s="63"/>
      <c r="D107" s="63"/>
      <c r="E107" s="63"/>
      <c r="F107" s="63"/>
      <c r="G107" s="84"/>
    </row>
    <row r="108" spans="1:7" ht="14.25">
      <c r="A108" s="62"/>
      <c r="B108" s="67"/>
      <c r="C108" s="63"/>
      <c r="D108" s="63"/>
      <c r="E108" s="63"/>
      <c r="F108" s="63"/>
      <c r="G108" s="84"/>
    </row>
    <row r="109" spans="1:7" ht="14.25">
      <c r="A109" s="62"/>
      <c r="B109" s="67"/>
      <c r="C109" s="63"/>
      <c r="D109" s="63"/>
      <c r="E109" s="63"/>
      <c r="F109" s="63"/>
      <c r="G109" s="84"/>
    </row>
    <row r="110" spans="1:7" ht="14.25">
      <c r="A110" s="62"/>
      <c r="B110" s="67"/>
      <c r="C110" s="63"/>
      <c r="D110" s="63"/>
      <c r="E110" s="63"/>
      <c r="F110" s="63"/>
      <c r="G110" s="84"/>
    </row>
    <row r="111" spans="1:7" ht="14.25">
      <c r="A111" s="62"/>
      <c r="B111" s="67"/>
      <c r="C111" s="63"/>
      <c r="D111" s="63"/>
      <c r="E111" s="63"/>
      <c r="F111" s="63"/>
      <c r="G111" s="84"/>
    </row>
    <row r="112" spans="1:7" ht="15" customHeight="1">
      <c r="A112" s="62"/>
      <c r="B112" s="63"/>
      <c r="C112" s="63"/>
      <c r="D112" s="63"/>
      <c r="E112" s="63"/>
      <c r="F112" s="63"/>
      <c r="G112" s="64"/>
    </row>
    <row r="113" spans="1:9" ht="14.25">
      <c r="A113" s="65"/>
      <c r="B113" s="80"/>
      <c r="C113" s="80"/>
      <c r="D113" s="80"/>
      <c r="E113" s="80"/>
      <c r="F113" s="80"/>
      <c r="G113" s="81"/>
      <c r="H113" s="50"/>
      <c r="I113" s="50"/>
    </row>
    <row r="114" spans="1:7" ht="14.25">
      <c r="A114" s="65"/>
      <c r="B114" s="59"/>
      <c r="C114" s="59"/>
      <c r="D114" s="59"/>
      <c r="E114" s="59"/>
      <c r="F114" s="59"/>
      <c r="G114" s="60"/>
    </row>
    <row r="115" spans="1:7" ht="14.25">
      <c r="A115" s="62"/>
      <c r="B115" s="67"/>
      <c r="C115" s="63"/>
      <c r="D115" s="63"/>
      <c r="E115" s="63"/>
      <c r="F115" s="63"/>
      <c r="G115" s="84"/>
    </row>
    <row r="116" spans="1:7" ht="14.25">
      <c r="A116" s="62"/>
      <c r="B116" s="67"/>
      <c r="C116" s="63"/>
      <c r="D116" s="63"/>
      <c r="E116" s="63"/>
      <c r="F116" s="63"/>
      <c r="G116" s="84"/>
    </row>
    <row r="117" spans="1:7" ht="14.25">
      <c r="A117" s="62"/>
      <c r="B117" s="67"/>
      <c r="C117" s="63"/>
      <c r="D117" s="63"/>
      <c r="E117" s="63"/>
      <c r="F117" s="63"/>
      <c r="G117" s="84"/>
    </row>
    <row r="118" spans="1:7" ht="14.25">
      <c r="A118" s="62"/>
      <c r="B118" s="67"/>
      <c r="C118" s="63"/>
      <c r="D118" s="63"/>
      <c r="E118" s="63"/>
      <c r="F118" s="63"/>
      <c r="G118" s="84"/>
    </row>
    <row r="119" spans="1:7" ht="14.25">
      <c r="A119" s="62"/>
      <c r="B119" s="67"/>
      <c r="C119" s="63"/>
      <c r="D119" s="63"/>
      <c r="E119" s="63"/>
      <c r="F119" s="63"/>
      <c r="G119" s="84"/>
    </row>
    <row r="120" spans="1:7" ht="14.25">
      <c r="A120" s="62"/>
      <c r="B120" s="67"/>
      <c r="C120" s="63"/>
      <c r="D120" s="63"/>
      <c r="E120" s="63"/>
      <c r="F120" s="63"/>
      <c r="G120" s="84"/>
    </row>
    <row r="121" spans="1:7" ht="14.25">
      <c r="A121" s="62"/>
      <c r="B121" s="67"/>
      <c r="C121" s="63"/>
      <c r="D121" s="63"/>
      <c r="E121" s="63"/>
      <c r="F121" s="63"/>
      <c r="G121" s="84"/>
    </row>
    <row r="122" spans="1:7" ht="14.25">
      <c r="A122" s="62"/>
      <c r="B122" s="67"/>
      <c r="C122" s="63"/>
      <c r="D122" s="63"/>
      <c r="E122" s="63"/>
      <c r="F122" s="63"/>
      <c r="G122" s="84"/>
    </row>
    <row r="123" spans="1:7" ht="14.25">
      <c r="A123" s="62"/>
      <c r="B123" s="67"/>
      <c r="C123" s="63"/>
      <c r="D123" s="63"/>
      <c r="E123" s="63"/>
      <c r="F123" s="63"/>
      <c r="G123" s="84"/>
    </row>
    <row r="124" spans="1:7" ht="14.25">
      <c r="A124" s="62"/>
      <c r="B124" s="67"/>
      <c r="C124" s="63"/>
      <c r="D124" s="63"/>
      <c r="E124" s="63"/>
      <c r="F124" s="63"/>
      <c r="G124" s="84"/>
    </row>
    <row r="125" spans="1:7" ht="14.25">
      <c r="A125" s="62"/>
      <c r="B125" s="67"/>
      <c r="C125" s="63"/>
      <c r="D125" s="63"/>
      <c r="E125" s="63"/>
      <c r="F125" s="63"/>
      <c r="G125" s="84"/>
    </row>
    <row r="126" spans="1:9" ht="14.25">
      <c r="A126" s="62"/>
      <c r="B126" s="85"/>
      <c r="C126" s="63"/>
      <c r="D126" s="63"/>
      <c r="E126" s="63"/>
      <c r="F126" s="63"/>
      <c r="G126" s="84"/>
      <c r="H126" s="50"/>
      <c r="I126" s="50"/>
    </row>
    <row r="127" spans="1:9" ht="14.25">
      <c r="A127" s="363"/>
      <c r="B127" s="363"/>
      <c r="C127" s="363"/>
      <c r="D127" s="363"/>
      <c r="E127" s="363"/>
      <c r="F127" s="363"/>
      <c r="G127" s="363"/>
      <c r="H127" s="50"/>
      <c r="I127" s="50"/>
    </row>
    <row r="128" spans="1:7" ht="14.25">
      <c r="A128" s="86"/>
      <c r="B128" s="86"/>
      <c r="C128" s="86"/>
      <c r="D128" s="86"/>
      <c r="E128" s="86"/>
      <c r="F128" s="86"/>
      <c r="G128" s="86"/>
    </row>
    <row r="129" spans="1:7" ht="14.25">
      <c r="A129" s="87"/>
      <c r="B129" s="87"/>
      <c r="C129" s="87"/>
      <c r="D129" s="87"/>
      <c r="E129" s="87"/>
      <c r="F129" s="87"/>
      <c r="G129" s="87"/>
    </row>
    <row r="130" spans="4:7" ht="14.25">
      <c r="D130" s="67"/>
      <c r="E130" s="67"/>
      <c r="F130" s="67"/>
      <c r="G130" s="67"/>
    </row>
    <row r="131" spans="4:7" ht="10.5" customHeight="1">
      <c r="D131" s="50"/>
      <c r="E131" s="50"/>
      <c r="F131" s="50"/>
      <c r="G131" s="50"/>
    </row>
    <row r="132" spans="4:7" ht="10.5" customHeight="1">
      <c r="D132" s="50"/>
      <c r="E132" s="50"/>
      <c r="F132" s="50"/>
      <c r="G132" s="50"/>
    </row>
    <row r="133" spans="4:7" ht="10.5" customHeight="1">
      <c r="D133" s="50"/>
      <c r="E133" s="50"/>
      <c r="F133" s="50"/>
      <c r="G133" s="50"/>
    </row>
    <row r="134" spans="4:7" ht="10.5" customHeight="1">
      <c r="D134" s="50"/>
      <c r="E134" s="50"/>
      <c r="F134" s="50"/>
      <c r="G134" s="50"/>
    </row>
    <row r="135" ht="10.5" customHeight="1"/>
  </sheetData>
  <sheetProtection/>
  <mergeCells count="16">
    <mergeCell ref="J42:L42"/>
    <mergeCell ref="B43:F43"/>
    <mergeCell ref="B46:F46"/>
    <mergeCell ref="B44:F44"/>
    <mergeCell ref="A56:H56"/>
    <mergeCell ref="A59:H59"/>
    <mergeCell ref="A69:H69"/>
    <mergeCell ref="C20:H20"/>
    <mergeCell ref="A40:G41"/>
    <mergeCell ref="A42:F42"/>
    <mergeCell ref="A89:G89"/>
    <mergeCell ref="A127:G127"/>
    <mergeCell ref="A60:H60"/>
    <mergeCell ref="A64:H64"/>
    <mergeCell ref="A65:H65"/>
    <mergeCell ref="B45:F45"/>
  </mergeCells>
  <hyperlinks>
    <hyperlink ref="G43" location="'Economía regional'!A1" display="3"/>
    <hyperlink ref="G46"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4" location="'Antecedentes sociales'!A1" display="12-13-14"/>
    <hyperlink ref="G45" location="'Antecedentes ambientales'!A1" display="6"/>
  </hyperlinks>
  <printOptions/>
  <pageMargins left="1.535433070866142" right="0.1968503937007874" top="1.1811023622047245" bottom="1.0236220472440944" header="0.31496062992125984" footer="0.31496062992125984"/>
  <pageSetup orientation="portrait" scale="84" r:id="rId2"/>
  <rowBreaks count="2" manualBreakCount="2">
    <brk id="39" max="7" man="1"/>
    <brk id="92" max="7" man="1"/>
  </rowBreaks>
  <drawing r:id="rId1"/>
</worksheet>
</file>

<file path=xl/worksheets/sheet10.xml><?xml version="1.0" encoding="utf-8"?>
<worksheet xmlns="http://schemas.openxmlformats.org/spreadsheetml/2006/main" xmlns:r="http://schemas.openxmlformats.org/officeDocument/2006/relationships">
  <dimension ref="A1:H75"/>
  <sheetViews>
    <sheetView view="pageBreakPreview" zoomScale="86" zoomScaleSheetLayoutView="86" zoomScalePageLayoutView="0" workbookViewId="0" topLeftCell="A13">
      <selection activeCell="A25" sqref="A25:B25"/>
    </sheetView>
  </sheetViews>
  <sheetFormatPr defaultColWidth="11.421875" defaultRowHeight="15"/>
  <cols>
    <col min="1" max="1" width="50.28125" style="152" customWidth="1"/>
    <col min="2" max="2" width="24.421875" style="152" customWidth="1"/>
    <col min="3" max="3" width="17.57421875" style="192" customWidth="1"/>
    <col min="4" max="4" width="3.00390625" style="152" customWidth="1"/>
    <col min="5" max="5" width="40.00390625" style="152" customWidth="1"/>
    <col min="6" max="6" width="19.421875" style="152" customWidth="1"/>
    <col min="7" max="7" width="9.57421875" style="152" bestFit="1" customWidth="1"/>
    <col min="8" max="16384" width="11.421875" style="152" customWidth="1"/>
  </cols>
  <sheetData>
    <row r="1" ht="21">
      <c r="A1" s="151" t="s">
        <v>24</v>
      </c>
    </row>
    <row r="2" spans="4:8" ht="21">
      <c r="D2" s="151"/>
      <c r="E2" s="151"/>
      <c r="F2" s="151"/>
      <c r="G2" s="151"/>
      <c r="H2" s="151"/>
    </row>
    <row r="3" spans="1:8" ht="21">
      <c r="A3" s="191" t="s">
        <v>363</v>
      </c>
      <c r="B3" s="191" t="s">
        <v>16</v>
      </c>
      <c r="C3" s="157"/>
      <c r="D3" s="151"/>
      <c r="E3" s="191" t="s">
        <v>366</v>
      </c>
      <c r="F3" s="191" t="s">
        <v>18</v>
      </c>
      <c r="G3" s="191" t="s">
        <v>16</v>
      </c>
      <c r="H3" s="151"/>
    </row>
    <row r="4" spans="1:8" ht="21">
      <c r="A4" s="153" t="s">
        <v>340</v>
      </c>
      <c r="B4" s="190" t="s">
        <v>341</v>
      </c>
      <c r="C4" s="156"/>
      <c r="E4" s="153" t="s">
        <v>312</v>
      </c>
      <c r="F4" s="153" t="s">
        <v>77</v>
      </c>
      <c r="G4" s="190" t="s">
        <v>43</v>
      </c>
      <c r="H4" s="151"/>
    </row>
    <row r="5" spans="1:8" ht="21">
      <c r="A5" s="153" t="s">
        <v>339</v>
      </c>
      <c r="B5" s="190" t="s">
        <v>14</v>
      </c>
      <c r="C5" s="156"/>
      <c r="E5" s="153" t="s">
        <v>313</v>
      </c>
      <c r="F5" s="153" t="s">
        <v>87</v>
      </c>
      <c r="G5" s="190" t="s">
        <v>33</v>
      </c>
      <c r="H5" s="151"/>
    </row>
    <row r="6" spans="1:8" ht="21">
      <c r="A6" s="153" t="s">
        <v>174</v>
      </c>
      <c r="B6" s="190" t="s">
        <v>19</v>
      </c>
      <c r="C6" s="156"/>
      <c r="E6" s="153" t="s">
        <v>140</v>
      </c>
      <c r="F6" s="153" t="s">
        <v>103</v>
      </c>
      <c r="G6" s="190" t="s">
        <v>34</v>
      </c>
      <c r="H6" s="151"/>
    </row>
    <row r="7" spans="1:8" ht="21">
      <c r="A7" s="153"/>
      <c r="B7" s="190"/>
      <c r="C7" s="156"/>
      <c r="E7" s="153" t="s">
        <v>314</v>
      </c>
      <c r="F7" s="153" t="s">
        <v>76</v>
      </c>
      <c r="G7" s="190" t="s">
        <v>34</v>
      </c>
      <c r="H7" s="151"/>
    </row>
    <row r="8" spans="5:7" ht="21">
      <c r="E8" s="153" t="s">
        <v>161</v>
      </c>
      <c r="F8" s="153" t="s">
        <v>105</v>
      </c>
      <c r="G8" s="190" t="s">
        <v>17</v>
      </c>
    </row>
    <row r="9" spans="1:7" ht="21">
      <c r="A9" s="191" t="s">
        <v>364</v>
      </c>
      <c r="B9" s="191" t="s">
        <v>16</v>
      </c>
      <c r="C9" s="157"/>
      <c r="E9" s="153" t="s">
        <v>315</v>
      </c>
      <c r="F9" s="153" t="s">
        <v>106</v>
      </c>
      <c r="G9" s="190" t="s">
        <v>34</v>
      </c>
    </row>
    <row r="10" spans="1:7" ht="21">
      <c r="A10" s="154" t="s">
        <v>342</v>
      </c>
      <c r="B10" s="190" t="s">
        <v>343</v>
      </c>
      <c r="C10" s="156"/>
      <c r="E10" s="153" t="s">
        <v>316</v>
      </c>
      <c r="F10" s="153" t="s">
        <v>102</v>
      </c>
      <c r="G10" s="190" t="s">
        <v>34</v>
      </c>
    </row>
    <row r="11" spans="1:7" ht="21">
      <c r="A11" s="154" t="s">
        <v>344</v>
      </c>
      <c r="B11" s="190" t="s">
        <v>345</v>
      </c>
      <c r="C11" s="156"/>
      <c r="E11" s="153" t="s">
        <v>317</v>
      </c>
      <c r="F11" s="153" t="s">
        <v>104</v>
      </c>
      <c r="G11" s="190" t="s">
        <v>14</v>
      </c>
    </row>
    <row r="12" spans="1:7" ht="21">
      <c r="A12" s="154" t="s">
        <v>346</v>
      </c>
      <c r="B12" s="190" t="s">
        <v>347</v>
      </c>
      <c r="C12" s="156"/>
      <c r="E12" s="153" t="s">
        <v>318</v>
      </c>
      <c r="F12" s="153" t="s">
        <v>107</v>
      </c>
      <c r="G12" s="190" t="s">
        <v>34</v>
      </c>
    </row>
    <row r="13" spans="1:7" ht="21">
      <c r="A13" s="154" t="s">
        <v>348</v>
      </c>
      <c r="B13" s="190" t="s">
        <v>14</v>
      </c>
      <c r="C13" s="156"/>
      <c r="E13" s="153" t="s">
        <v>109</v>
      </c>
      <c r="F13" s="153" t="s">
        <v>93</v>
      </c>
      <c r="G13" s="190" t="s">
        <v>110</v>
      </c>
    </row>
    <row r="14" spans="1:7" ht="21">
      <c r="A14" s="154" t="s">
        <v>349</v>
      </c>
      <c r="B14" s="190" t="s">
        <v>350</v>
      </c>
      <c r="C14" s="156"/>
      <c r="E14" s="153" t="s">
        <v>319</v>
      </c>
      <c r="F14" s="153" t="s">
        <v>95</v>
      </c>
      <c r="G14" s="190" t="s">
        <v>34</v>
      </c>
    </row>
    <row r="15" spans="1:7" ht="21">
      <c r="A15" s="154" t="s">
        <v>351</v>
      </c>
      <c r="B15" s="190" t="s">
        <v>347</v>
      </c>
      <c r="C15" s="156"/>
      <c r="E15" s="153" t="s">
        <v>111</v>
      </c>
      <c r="F15" s="153" t="s">
        <v>91</v>
      </c>
      <c r="G15" s="190" t="s">
        <v>34</v>
      </c>
    </row>
    <row r="16" spans="1:7" ht="21">
      <c r="A16" s="154" t="s">
        <v>352</v>
      </c>
      <c r="B16" s="190" t="s">
        <v>17</v>
      </c>
      <c r="C16" s="156"/>
      <c r="E16" s="153" t="s">
        <v>320</v>
      </c>
      <c r="F16" s="153" t="s">
        <v>112</v>
      </c>
      <c r="G16" s="190" t="s">
        <v>34</v>
      </c>
    </row>
    <row r="17" spans="1:7" ht="21">
      <c r="A17" s="154" t="s">
        <v>353</v>
      </c>
      <c r="B17" s="190" t="s">
        <v>34</v>
      </c>
      <c r="C17" s="156"/>
      <c r="E17" s="309" t="s">
        <v>113</v>
      </c>
      <c r="F17" s="309" t="s">
        <v>114</v>
      </c>
      <c r="G17" s="310" t="s">
        <v>43</v>
      </c>
    </row>
    <row r="18" spans="1:7" ht="21">
      <c r="A18" s="154" t="s">
        <v>354</v>
      </c>
      <c r="B18" s="190" t="s">
        <v>345</v>
      </c>
      <c r="C18" s="156"/>
      <c r="E18" s="153" t="s">
        <v>321</v>
      </c>
      <c r="F18" s="153" t="s">
        <v>97</v>
      </c>
      <c r="G18" s="190" t="s">
        <v>14</v>
      </c>
    </row>
    <row r="19" spans="1:7" ht="21">
      <c r="A19" s="154" t="s">
        <v>355</v>
      </c>
      <c r="B19" s="190" t="s">
        <v>17</v>
      </c>
      <c r="C19" s="156"/>
      <c r="E19" s="153" t="s">
        <v>322</v>
      </c>
      <c r="F19" s="153" t="s">
        <v>98</v>
      </c>
      <c r="G19" s="190" t="s">
        <v>324</v>
      </c>
    </row>
    <row r="20" spans="1:7" ht="21">
      <c r="A20" s="154" t="s">
        <v>356</v>
      </c>
      <c r="B20" s="190" t="s">
        <v>34</v>
      </c>
      <c r="C20" s="156"/>
      <c r="E20" s="153" t="s">
        <v>323</v>
      </c>
      <c r="F20" s="153" t="s">
        <v>115</v>
      </c>
      <c r="G20" s="190" t="s">
        <v>34</v>
      </c>
    </row>
    <row r="21" spans="1:7" ht="21">
      <c r="A21" s="154" t="s">
        <v>357</v>
      </c>
      <c r="B21" s="190" t="s">
        <v>358</v>
      </c>
      <c r="C21" s="156"/>
      <c r="E21" s="153" t="s">
        <v>325</v>
      </c>
      <c r="F21" s="153" t="s">
        <v>96</v>
      </c>
      <c r="G21" s="190" t="s">
        <v>34</v>
      </c>
    </row>
    <row r="22" spans="1:7" ht="21">
      <c r="A22" s="154" t="s">
        <v>359</v>
      </c>
      <c r="B22" s="314" t="s">
        <v>14</v>
      </c>
      <c r="C22" s="156"/>
      <c r="E22" s="153" t="s">
        <v>162</v>
      </c>
      <c r="F22" s="153" t="s">
        <v>89</v>
      </c>
      <c r="G22" s="190" t="s">
        <v>34</v>
      </c>
    </row>
    <row r="23" spans="1:7" ht="21">
      <c r="A23" s="315"/>
      <c r="B23" s="156"/>
      <c r="C23" s="156"/>
      <c r="E23" s="153" t="s">
        <v>116</v>
      </c>
      <c r="F23" s="153" t="s">
        <v>117</v>
      </c>
      <c r="G23" s="190" t="s">
        <v>43</v>
      </c>
    </row>
    <row r="24" spans="1:7" ht="21">
      <c r="A24" s="315"/>
      <c r="B24" s="156"/>
      <c r="C24" s="156"/>
      <c r="E24" s="153" t="s">
        <v>326</v>
      </c>
      <c r="F24" s="153" t="s">
        <v>94</v>
      </c>
      <c r="G24" s="190" t="s">
        <v>17</v>
      </c>
    </row>
    <row r="25" spans="1:7" ht="21">
      <c r="A25" s="463" t="s">
        <v>309</v>
      </c>
      <c r="B25" s="464"/>
      <c r="C25" s="156"/>
      <c r="E25" s="153" t="s">
        <v>327</v>
      </c>
      <c r="F25" s="153" t="s">
        <v>90</v>
      </c>
      <c r="G25" s="190" t="s">
        <v>34</v>
      </c>
    </row>
    <row r="26" spans="1:7" ht="21">
      <c r="A26" s="465" t="s">
        <v>310</v>
      </c>
      <c r="B26" s="466"/>
      <c r="C26" s="156"/>
      <c r="E26" s="153" t="s">
        <v>328</v>
      </c>
      <c r="F26" s="153" t="s">
        <v>141</v>
      </c>
      <c r="G26" s="202" t="s">
        <v>33</v>
      </c>
    </row>
    <row r="27" spans="3:8" ht="21">
      <c r="C27" s="156"/>
      <c r="E27" s="153" t="s">
        <v>142</v>
      </c>
      <c r="F27" s="153" t="s">
        <v>75</v>
      </c>
      <c r="G27" s="190" t="s">
        <v>43</v>
      </c>
      <c r="H27" s="155"/>
    </row>
    <row r="28" spans="1:8" ht="21">
      <c r="A28" s="461" t="s">
        <v>362</v>
      </c>
      <c r="B28" s="461"/>
      <c r="C28" s="156"/>
      <c r="E28" s="153" t="s">
        <v>329</v>
      </c>
      <c r="F28" s="153" t="s">
        <v>81</v>
      </c>
      <c r="G28" s="190" t="s">
        <v>34</v>
      </c>
      <c r="H28" s="155"/>
    </row>
    <row r="29" spans="1:8" ht="21">
      <c r="A29" s="462" t="s">
        <v>360</v>
      </c>
      <c r="B29" s="462"/>
      <c r="C29" s="157"/>
      <c r="E29" s="153" t="s">
        <v>118</v>
      </c>
      <c r="F29" s="153" t="s">
        <v>86</v>
      </c>
      <c r="G29" s="190" t="s">
        <v>19</v>
      </c>
      <c r="H29" s="155"/>
    </row>
    <row r="30" spans="3:8" ht="21">
      <c r="C30" s="156"/>
      <c r="E30" s="153" t="s">
        <v>119</v>
      </c>
      <c r="F30" s="153" t="s">
        <v>80</v>
      </c>
      <c r="G30" s="190" t="s">
        <v>43</v>
      </c>
      <c r="H30" s="155"/>
    </row>
    <row r="31" spans="5:8" ht="21">
      <c r="E31" s="153" t="s">
        <v>330</v>
      </c>
      <c r="F31" s="153" t="s">
        <v>82</v>
      </c>
      <c r="G31" s="190" t="s">
        <v>34</v>
      </c>
      <c r="H31" s="155"/>
    </row>
    <row r="32" spans="1:8" ht="21">
      <c r="A32" s="313" t="s">
        <v>311</v>
      </c>
      <c r="B32" s="313" t="s">
        <v>15</v>
      </c>
      <c r="C32" s="157"/>
      <c r="E32" s="153" t="s">
        <v>331</v>
      </c>
      <c r="F32" s="153" t="s">
        <v>83</v>
      </c>
      <c r="G32" s="190" t="s">
        <v>34</v>
      </c>
      <c r="H32" s="155"/>
    </row>
    <row r="33" spans="1:8" ht="21">
      <c r="A33" s="153"/>
      <c r="B33" s="153" t="s">
        <v>75</v>
      </c>
      <c r="C33" s="156"/>
      <c r="E33" s="153" t="s">
        <v>120</v>
      </c>
      <c r="F33" s="153" t="s">
        <v>79</v>
      </c>
      <c r="G33" s="190" t="s">
        <v>43</v>
      </c>
      <c r="H33" s="155"/>
    </row>
    <row r="34" spans="1:8" ht="21">
      <c r="A34" s="153" t="s">
        <v>420</v>
      </c>
      <c r="B34" s="153" t="s">
        <v>76</v>
      </c>
      <c r="C34" s="156"/>
      <c r="E34" s="153" t="s">
        <v>332</v>
      </c>
      <c r="F34" s="153" t="s">
        <v>85</v>
      </c>
      <c r="G34" s="190" t="s">
        <v>34</v>
      </c>
      <c r="H34" s="155"/>
    </row>
    <row r="35" spans="1:8" ht="21">
      <c r="A35" s="153" t="s">
        <v>361</v>
      </c>
      <c r="B35" s="153" t="s">
        <v>122</v>
      </c>
      <c r="C35" s="156"/>
      <c r="E35" s="153" t="s">
        <v>333</v>
      </c>
      <c r="F35" s="153" t="s">
        <v>84</v>
      </c>
      <c r="G35" s="190" t="s">
        <v>34</v>
      </c>
      <c r="H35" s="155"/>
    </row>
    <row r="36" spans="3:8" ht="21">
      <c r="C36" s="156"/>
      <c r="D36" s="157"/>
      <c r="E36" s="153" t="s">
        <v>334</v>
      </c>
      <c r="F36" s="153" t="s">
        <v>78</v>
      </c>
      <c r="G36" s="190" t="s">
        <v>14</v>
      </c>
      <c r="H36" s="155"/>
    </row>
    <row r="37" spans="3:8" ht="21">
      <c r="C37" s="157"/>
      <c r="D37" s="156"/>
      <c r="H37" s="155"/>
    </row>
    <row r="38" spans="1:8" ht="21">
      <c r="A38" s="461" t="s">
        <v>365</v>
      </c>
      <c r="B38" s="461"/>
      <c r="C38" s="156"/>
      <c r="D38" s="156"/>
      <c r="E38" s="155"/>
      <c r="F38" s="155"/>
      <c r="G38" s="156"/>
      <c r="H38" s="155"/>
    </row>
    <row r="39" spans="1:8" ht="21">
      <c r="A39" s="462" t="s">
        <v>421</v>
      </c>
      <c r="B39" s="462"/>
      <c r="C39" s="156"/>
      <c r="D39" s="156"/>
      <c r="E39" s="155"/>
      <c r="F39" s="155"/>
      <c r="G39" s="156"/>
      <c r="H39" s="155"/>
    </row>
    <row r="40" spans="4:8" ht="21">
      <c r="D40" s="156"/>
      <c r="E40" s="155"/>
      <c r="F40" s="155"/>
      <c r="G40" s="156"/>
      <c r="H40" s="155"/>
    </row>
    <row r="41" spans="4:8" ht="21">
      <c r="D41" s="156"/>
      <c r="E41" s="155"/>
      <c r="F41" s="155"/>
      <c r="G41" s="156"/>
      <c r="H41" s="155"/>
    </row>
    <row r="42" spans="4:8" ht="21">
      <c r="D42" s="156"/>
      <c r="E42" s="155"/>
      <c r="F42" s="155"/>
      <c r="G42" s="156"/>
      <c r="H42" s="204"/>
    </row>
    <row r="43" spans="4:8" ht="21">
      <c r="D43" s="156"/>
      <c r="E43" s="155"/>
      <c r="F43" s="155"/>
      <c r="G43" s="156"/>
      <c r="H43" s="204"/>
    </row>
    <row r="44" spans="4:8" ht="21">
      <c r="D44" s="156"/>
      <c r="E44" s="155"/>
      <c r="F44" s="155"/>
      <c r="G44" s="156"/>
      <c r="H44" s="204"/>
    </row>
    <row r="45" spans="4:8" ht="21">
      <c r="D45" s="156"/>
      <c r="E45" s="155"/>
      <c r="F45" s="155"/>
      <c r="G45" s="156"/>
      <c r="H45" s="204"/>
    </row>
    <row r="46" spans="4:8" ht="21">
      <c r="D46" s="156"/>
      <c r="E46" s="155"/>
      <c r="F46" s="155"/>
      <c r="G46" s="156"/>
      <c r="H46" s="204"/>
    </row>
    <row r="47" spans="4:8" ht="21" customHeight="1">
      <c r="D47" s="189"/>
      <c r="E47" s="205"/>
      <c r="F47" s="205"/>
      <c r="G47" s="205"/>
      <c r="H47" s="155"/>
    </row>
    <row r="51" spans="1:7" ht="21">
      <c r="A51" s="460" t="s">
        <v>124</v>
      </c>
      <c r="B51" s="460"/>
      <c r="C51" s="460"/>
      <c r="D51" s="460"/>
      <c r="E51" s="460"/>
      <c r="F51" s="460"/>
      <c r="G51" s="460"/>
    </row>
    <row r="75" spans="1:4" s="151" customFormat="1" ht="21">
      <c r="A75" s="152"/>
      <c r="B75" s="152"/>
      <c r="C75" s="192"/>
      <c r="D75" s="152"/>
    </row>
  </sheetData>
  <sheetProtection/>
  <mergeCells count="7">
    <mergeCell ref="A51:G51"/>
    <mergeCell ref="A28:B28"/>
    <mergeCell ref="A29:B29"/>
    <mergeCell ref="A38:B38"/>
    <mergeCell ref="A39:B39"/>
    <mergeCell ref="A25:B25"/>
    <mergeCell ref="A26:B26"/>
  </mergeCells>
  <printOptions horizontalCentered="1"/>
  <pageMargins left="0.5905511811023623" right="0.5905511811023623" top="0.5905511811023623" bottom="0.5905511811023623" header="0.31496062992125984" footer="0.31496062992125984"/>
  <pageSetup horizontalDpi="600" verticalDpi="600" orientation="portrait" scale="55" r:id="rId1"/>
  <headerFooter>
    <oddHeader>&amp;R&amp;12Región del Biobío</oddHeader>
  </headerFooter>
</worksheet>
</file>

<file path=xl/worksheets/sheet2.xml><?xml version="1.0" encoding="utf-8"?>
<worksheet xmlns="http://schemas.openxmlformats.org/spreadsheetml/2006/main" xmlns:r="http://schemas.openxmlformats.org/officeDocument/2006/relationships">
  <dimension ref="A1:X125"/>
  <sheetViews>
    <sheetView showGridLines="0" view="pageBreakPreview" zoomScale="88" zoomScaleNormal="90" zoomScaleSheetLayoutView="88" zoomScalePageLayoutView="0" workbookViewId="0" topLeftCell="A1">
      <selection activeCell="C37" sqref="C37"/>
    </sheetView>
  </sheetViews>
  <sheetFormatPr defaultColWidth="11.421875" defaultRowHeight="15"/>
  <cols>
    <col min="1" max="1" width="49.8515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0" width="13.140625" style="2" customWidth="1"/>
    <col min="11" max="16384" width="11.421875" style="2" customWidth="1"/>
  </cols>
  <sheetData>
    <row r="1" ht="15">
      <c r="A1" s="1" t="s">
        <v>207</v>
      </c>
    </row>
    <row r="3" spans="1:16" ht="15">
      <c r="A3" s="370" t="s">
        <v>367</v>
      </c>
      <c r="B3" s="370"/>
      <c r="C3" s="370"/>
      <c r="D3" s="370"/>
      <c r="E3" s="370"/>
      <c r="F3" s="370"/>
      <c r="G3" s="370"/>
      <c r="H3" s="370"/>
      <c r="K3" s="244"/>
      <c r="L3" s="272"/>
      <c r="M3" s="272"/>
      <c r="N3" s="272"/>
      <c r="O3" s="272"/>
      <c r="P3" s="272"/>
    </row>
    <row r="4" spans="1:16" ht="15">
      <c r="A4" s="316" t="s">
        <v>225</v>
      </c>
      <c r="B4" s="316" t="s">
        <v>368</v>
      </c>
      <c r="C4" s="316" t="s">
        <v>368</v>
      </c>
      <c r="D4" s="316" t="s">
        <v>368</v>
      </c>
      <c r="E4" s="316" t="s">
        <v>368</v>
      </c>
      <c r="F4" s="316" t="s">
        <v>368</v>
      </c>
      <c r="G4" s="316" t="s">
        <v>368</v>
      </c>
      <c r="H4" s="316" t="s">
        <v>368</v>
      </c>
      <c r="K4" s="244"/>
      <c r="L4" s="272"/>
      <c r="M4" s="272"/>
      <c r="N4" s="272"/>
      <c r="O4" s="272"/>
      <c r="P4" s="272"/>
    </row>
    <row r="5" spans="1:16" ht="15.75" customHeight="1">
      <c r="A5" s="328" t="s">
        <v>8</v>
      </c>
      <c r="B5" s="376" t="s">
        <v>284</v>
      </c>
      <c r="C5" s="377"/>
      <c r="D5" s="378"/>
      <c r="E5" s="376" t="s">
        <v>285</v>
      </c>
      <c r="F5" s="377"/>
      <c r="G5" s="378"/>
      <c r="H5" s="379" t="s">
        <v>369</v>
      </c>
      <c r="K5" s="244"/>
      <c r="L5" s="272"/>
      <c r="M5" s="272"/>
      <c r="N5" s="272"/>
      <c r="O5" s="272"/>
      <c r="P5" s="272"/>
    </row>
    <row r="6" spans="1:16" ht="35.25" customHeight="1">
      <c r="A6" s="329"/>
      <c r="B6" s="467">
        <v>2022</v>
      </c>
      <c r="C6" s="467">
        <v>2023</v>
      </c>
      <c r="D6" s="468" t="s">
        <v>437</v>
      </c>
      <c r="E6" s="467">
        <v>2022</v>
      </c>
      <c r="F6" s="467">
        <v>2023</v>
      </c>
      <c r="G6" s="468" t="s">
        <v>437</v>
      </c>
      <c r="H6" s="379"/>
      <c r="K6" s="244"/>
      <c r="L6" s="272"/>
      <c r="M6" s="272"/>
      <c r="N6" s="272"/>
      <c r="O6" s="272"/>
      <c r="P6" s="272"/>
    </row>
    <row r="7" spans="1:16" ht="15">
      <c r="A7" s="330" t="s">
        <v>370</v>
      </c>
      <c r="B7" s="469">
        <v>1636.98373975009</v>
      </c>
      <c r="C7" s="469">
        <v>1597.32614618355</v>
      </c>
      <c r="D7" s="470">
        <v>-0.024226015569705273</v>
      </c>
      <c r="E7" s="469">
        <v>62.259545386724</v>
      </c>
      <c r="F7" s="469">
        <v>63.027499686106</v>
      </c>
      <c r="G7" s="470">
        <v>0.012334723850164098</v>
      </c>
      <c r="H7" s="331">
        <v>0.0100034688613488</v>
      </c>
      <c r="K7" s="244"/>
      <c r="L7" s="272"/>
      <c r="M7" s="272"/>
      <c r="N7" s="272"/>
      <c r="O7" s="272"/>
      <c r="P7" s="272"/>
    </row>
    <row r="8" spans="1:16" ht="15">
      <c r="A8" s="330" t="s">
        <v>186</v>
      </c>
      <c r="B8" s="469">
        <v>4786.1093874259</v>
      </c>
      <c r="C8" s="469">
        <v>4944.0762362681</v>
      </c>
      <c r="D8" s="470">
        <v>0.03300527339747217</v>
      </c>
      <c r="E8" s="469">
        <v>3.5174064189296</v>
      </c>
      <c r="F8" s="469">
        <v>3.3503770914594</v>
      </c>
      <c r="G8" s="470">
        <v>-0.047486502148656906</v>
      </c>
      <c r="H8" s="331">
        <v>0.0007224311951170518</v>
      </c>
      <c r="K8" s="244"/>
      <c r="L8" s="272"/>
      <c r="M8" s="272"/>
      <c r="N8" s="272"/>
      <c r="O8" s="272"/>
      <c r="P8" s="272"/>
    </row>
    <row r="9" spans="1:16" ht="15">
      <c r="A9" s="330" t="s">
        <v>187</v>
      </c>
      <c r="B9" s="469">
        <v>15582.0393663116</v>
      </c>
      <c r="C9" s="469">
        <v>15947.6458556357</v>
      </c>
      <c r="D9" s="470">
        <v>0.02346332727887601</v>
      </c>
      <c r="E9" s="469">
        <v>2.8877088519846</v>
      </c>
      <c r="F9" s="469">
        <v>2.8070799986255</v>
      </c>
      <c r="G9" s="470">
        <v>-0.02792139287299944</v>
      </c>
      <c r="H9" s="331">
        <v>0.00048633162476804324</v>
      </c>
      <c r="K9" s="244"/>
      <c r="L9" s="272"/>
      <c r="M9" s="272"/>
      <c r="N9" s="272"/>
      <c r="O9" s="272"/>
      <c r="P9" s="272"/>
    </row>
    <row r="10" spans="1:16" ht="15">
      <c r="A10" s="330" t="s">
        <v>188</v>
      </c>
      <c r="B10" s="469">
        <v>4009.06044468387</v>
      </c>
      <c r="C10" s="469">
        <v>4095.01337145953</v>
      </c>
      <c r="D10" s="470">
        <v>0.021439668461381123</v>
      </c>
      <c r="E10" s="469">
        <v>87.058578967727</v>
      </c>
      <c r="F10" s="469">
        <v>84.981905276718</v>
      </c>
      <c r="G10" s="470">
        <v>-0.023853751297489456</v>
      </c>
      <c r="H10" s="331">
        <v>0.01308967588261845</v>
      </c>
      <c r="K10" s="244"/>
      <c r="L10" s="272"/>
      <c r="M10" s="272"/>
      <c r="N10" s="272"/>
      <c r="O10" s="272"/>
      <c r="P10" s="272"/>
    </row>
    <row r="11" spans="1:16" ht="15">
      <c r="A11" s="330" t="s">
        <v>189</v>
      </c>
      <c r="B11" s="469">
        <v>6106.5524223631</v>
      </c>
      <c r="C11" s="469">
        <v>6319.4172419875</v>
      </c>
      <c r="D11" s="470">
        <v>0.034858428275315934</v>
      </c>
      <c r="E11" s="469">
        <v>360.58134138017</v>
      </c>
      <c r="F11" s="469">
        <v>373.52800947703</v>
      </c>
      <c r="G11" s="470">
        <v>0.03590498622947336</v>
      </c>
      <c r="H11" s="331">
        <v>0.05733979946300699</v>
      </c>
      <c r="K11" s="244"/>
      <c r="L11" s="272"/>
      <c r="M11" s="272"/>
      <c r="N11" s="272"/>
      <c r="O11" s="272"/>
      <c r="P11" s="272"/>
    </row>
    <row r="12" spans="1:16" ht="15">
      <c r="A12" s="330" t="s">
        <v>190</v>
      </c>
      <c r="B12" s="469">
        <v>14890.5109630618</v>
      </c>
      <c r="C12" s="469">
        <v>14912.6986260999</v>
      </c>
      <c r="D12" s="470">
        <v>0.0014900538398674446</v>
      </c>
      <c r="E12" s="469">
        <v>607.8898477112</v>
      </c>
      <c r="F12" s="469">
        <v>588.2894090901</v>
      </c>
      <c r="G12" s="470">
        <v>-0.03224340510850565</v>
      </c>
      <c r="H12" s="331">
        <v>0.10305750465084608</v>
      </c>
      <c r="K12" s="244"/>
      <c r="L12" s="272"/>
      <c r="M12" s="272"/>
      <c r="N12" s="272"/>
      <c r="O12" s="272"/>
      <c r="P12" s="272"/>
    </row>
    <row r="13" spans="1:16" ht="15">
      <c r="A13" s="330" t="s">
        <v>371</v>
      </c>
      <c r="B13" s="469">
        <v>84788.698969565</v>
      </c>
      <c r="C13" s="469">
        <v>84958.892523067</v>
      </c>
      <c r="D13" s="470">
        <v>0.0020072669538553356</v>
      </c>
      <c r="E13" s="469">
        <v>717.88822887158</v>
      </c>
      <c r="F13" s="469">
        <v>694.07802296177</v>
      </c>
      <c r="G13" s="470">
        <v>-0.033167009782618107</v>
      </c>
      <c r="H13" s="331">
        <v>0.11168722455318482</v>
      </c>
      <c r="K13" s="244"/>
      <c r="L13" s="272"/>
      <c r="M13" s="272"/>
      <c r="N13" s="272"/>
      <c r="O13" s="272"/>
      <c r="P13" s="272"/>
    </row>
    <row r="14" spans="1:16" ht="15">
      <c r="A14" s="330" t="s">
        <v>372</v>
      </c>
      <c r="B14" s="469">
        <v>8249.8122204122</v>
      </c>
      <c r="C14" s="469">
        <v>8086.1045126803</v>
      </c>
      <c r="D14" s="470">
        <v>-0.019843810181138788</v>
      </c>
      <c r="E14" s="469">
        <v>1355.565089431</v>
      </c>
      <c r="F14" s="469">
        <v>1299.1324708569</v>
      </c>
      <c r="G14" s="470">
        <v>-0.04163032746571216</v>
      </c>
      <c r="H14" s="331">
        <v>0.20726408803847515</v>
      </c>
      <c r="K14" s="244"/>
      <c r="L14" s="272"/>
      <c r="M14" s="272"/>
      <c r="N14" s="272"/>
      <c r="O14" s="272"/>
      <c r="P14" s="272"/>
    </row>
    <row r="15" spans="1:16" ht="15">
      <c r="A15" s="330" t="s">
        <v>227</v>
      </c>
      <c r="B15" s="469">
        <v>7766.6286752304</v>
      </c>
      <c r="C15" s="469">
        <v>7832.1254174284</v>
      </c>
      <c r="D15" s="470">
        <v>0.008433098186718224</v>
      </c>
      <c r="E15" s="469">
        <v>1209.2630544152</v>
      </c>
      <c r="F15" s="469">
        <v>1185.3797138912</v>
      </c>
      <c r="G15" s="470">
        <v>-0.019750326810033858</v>
      </c>
      <c r="H15" s="331">
        <v>0.1767542673913859</v>
      </c>
      <c r="K15" s="244"/>
      <c r="L15" s="272"/>
      <c r="M15" s="272"/>
      <c r="N15" s="272"/>
      <c r="O15" s="272"/>
      <c r="P15" s="272"/>
    </row>
    <row r="16" spans="1:16" s="1" customFormat="1" ht="15">
      <c r="A16" s="330" t="s">
        <v>192</v>
      </c>
      <c r="B16" s="469">
        <v>3171.34674839516</v>
      </c>
      <c r="C16" s="469">
        <v>3160.51441197435</v>
      </c>
      <c r="D16" s="470">
        <v>-0.0034156896991133223</v>
      </c>
      <c r="E16" s="469">
        <v>346.66666948058</v>
      </c>
      <c r="F16" s="469">
        <v>344.88175561475</v>
      </c>
      <c r="G16" s="470">
        <v>-0.005148789955793709</v>
      </c>
      <c r="H16" s="331">
        <v>0.05561429005896492</v>
      </c>
      <c r="K16" s="244"/>
      <c r="L16" s="272"/>
      <c r="M16" s="272"/>
      <c r="N16" s="272"/>
      <c r="O16" s="272"/>
      <c r="P16" s="272"/>
    </row>
    <row r="17" spans="1:16" ht="15">
      <c r="A17" s="330" t="s">
        <v>122</v>
      </c>
      <c r="B17" s="469">
        <v>12081.0057608268</v>
      </c>
      <c r="C17" s="469">
        <v>12797.8176698209</v>
      </c>
      <c r="D17" s="470">
        <v>0.05933379415465523</v>
      </c>
      <c r="E17" s="469">
        <v>410.04929347715</v>
      </c>
      <c r="F17" s="469">
        <v>418.57034311391</v>
      </c>
      <c r="G17" s="470">
        <v>0.0207805494907769</v>
      </c>
      <c r="H17" s="331">
        <v>0.07511049292739151</v>
      </c>
      <c r="K17" s="244"/>
      <c r="L17" s="272"/>
      <c r="M17" s="272"/>
      <c r="N17" s="272"/>
      <c r="O17" s="272"/>
      <c r="P17" s="272"/>
    </row>
    <row r="18" spans="1:16" ht="15">
      <c r="A18" s="332" t="s">
        <v>193</v>
      </c>
      <c r="B18" s="469">
        <v>5873.1495245417</v>
      </c>
      <c r="C18" s="469">
        <v>5923.6704695084</v>
      </c>
      <c r="D18" s="470">
        <v>0.00860201919865844</v>
      </c>
      <c r="E18" s="469">
        <v>441.55462145759</v>
      </c>
      <c r="F18" s="469">
        <v>451.19771619669</v>
      </c>
      <c r="G18" s="470">
        <v>0.021838962317431543</v>
      </c>
      <c r="H18" s="331">
        <v>0.08328279588142366</v>
      </c>
      <c r="K18" s="244"/>
      <c r="L18" s="272"/>
      <c r="M18" s="272"/>
      <c r="N18" s="272"/>
      <c r="O18" s="272"/>
      <c r="P18" s="272"/>
    </row>
    <row r="19" spans="1:16" ht="15">
      <c r="A19" s="332" t="s">
        <v>194</v>
      </c>
      <c r="B19" s="469">
        <v>2677.27642163993</v>
      </c>
      <c r="C19" s="469">
        <v>2661.84405008377</v>
      </c>
      <c r="D19" s="470">
        <v>-0.005764205530449873</v>
      </c>
      <c r="E19" s="469">
        <v>228.70490427075</v>
      </c>
      <c r="F19" s="469">
        <v>232.89890316524</v>
      </c>
      <c r="G19" s="470">
        <v>0.018338036553536163</v>
      </c>
      <c r="H19" s="331">
        <v>0.04157745960366808</v>
      </c>
      <c r="K19" s="244"/>
      <c r="L19" s="272"/>
      <c r="M19" s="272"/>
      <c r="N19" s="272"/>
      <c r="O19" s="272"/>
      <c r="P19" s="272"/>
    </row>
    <row r="20" spans="1:16" ht="15">
      <c r="A20" s="332" t="s">
        <v>195</v>
      </c>
      <c r="B20" s="469">
        <v>6904.2969639852</v>
      </c>
      <c r="C20" s="469">
        <v>7048.0257109099</v>
      </c>
      <c r="D20" s="470">
        <v>0.020817289243847847</v>
      </c>
      <c r="E20" s="469">
        <v>323.11800729446</v>
      </c>
      <c r="F20" s="469">
        <v>301.10429655873</v>
      </c>
      <c r="G20" s="470">
        <v>-0.06812901243126546</v>
      </c>
      <c r="H20" s="331">
        <v>0.05525423477831351</v>
      </c>
      <c r="K20" s="244"/>
      <c r="L20" s="272"/>
      <c r="M20" s="272"/>
      <c r="N20" s="272"/>
      <c r="O20" s="272"/>
      <c r="P20" s="272"/>
    </row>
    <row r="21" spans="1:16" ht="15">
      <c r="A21" s="332" t="s">
        <v>196</v>
      </c>
      <c r="B21" s="469">
        <v>1201.77772531707</v>
      </c>
      <c r="C21" s="469">
        <v>1247.35959423147</v>
      </c>
      <c r="D21" s="470">
        <v>0.03792870175087826</v>
      </c>
      <c r="E21" s="469">
        <v>11.654007545911</v>
      </c>
      <c r="F21" s="469">
        <v>12.978696603888</v>
      </c>
      <c r="G21" s="470">
        <v>0.11366811397353094</v>
      </c>
      <c r="H21" s="331">
        <v>0.003352577739324205</v>
      </c>
      <c r="K21" s="244"/>
      <c r="L21" s="272"/>
      <c r="M21" s="272"/>
      <c r="N21" s="272"/>
      <c r="O21" s="272"/>
      <c r="P21" s="272"/>
    </row>
    <row r="22" spans="1:16" ht="15">
      <c r="A22" s="332" t="s">
        <v>197</v>
      </c>
      <c r="B22" s="469">
        <v>1921.40992449543</v>
      </c>
      <c r="C22" s="469">
        <v>1893.582093743</v>
      </c>
      <c r="D22" s="470">
        <v>-0.0144830264472261</v>
      </c>
      <c r="E22" s="469">
        <v>38.129083600398</v>
      </c>
      <c r="F22" s="469">
        <v>37.321731050382</v>
      </c>
      <c r="G22" s="470">
        <v>-0.02117419234296969</v>
      </c>
      <c r="H22" s="331">
        <v>0.005403357350163043</v>
      </c>
      <c r="K22" s="244"/>
      <c r="L22" s="272"/>
      <c r="M22" s="272"/>
      <c r="N22" s="272"/>
      <c r="O22" s="272"/>
      <c r="P22" s="272"/>
    </row>
    <row r="23" spans="1:16" ht="15">
      <c r="A23" s="333" t="s">
        <v>228</v>
      </c>
      <c r="B23" s="471">
        <v>181054.715047061</v>
      </c>
      <c r="C23" s="471">
        <v>183022.862486589</v>
      </c>
      <c r="D23" s="472"/>
      <c r="E23" s="473"/>
      <c r="F23" s="473"/>
      <c r="G23" s="472"/>
      <c r="H23" s="334"/>
      <c r="K23" s="244"/>
      <c r="L23" s="272"/>
      <c r="M23" s="272"/>
      <c r="N23" s="272"/>
      <c r="O23" s="272"/>
      <c r="P23" s="272"/>
    </row>
    <row r="24" spans="1:16" ht="15">
      <c r="A24" s="330" t="s">
        <v>373</v>
      </c>
      <c r="B24" s="469">
        <v>22315.068232989</v>
      </c>
      <c r="C24" s="469">
        <v>20691.5603148759</v>
      </c>
      <c r="D24" s="470"/>
      <c r="E24" s="474"/>
      <c r="F24" s="474"/>
      <c r="G24" s="472"/>
      <c r="H24" s="335"/>
      <c r="K24" s="244"/>
      <c r="L24" s="272"/>
      <c r="M24" s="272"/>
      <c r="N24" s="272"/>
      <c r="O24" s="272"/>
      <c r="P24" s="272"/>
    </row>
    <row r="25" spans="1:16" ht="15">
      <c r="A25" s="333" t="s">
        <v>374</v>
      </c>
      <c r="B25" s="471">
        <v>203305.233867006</v>
      </c>
      <c r="C25" s="471">
        <v>203750.026413469</v>
      </c>
      <c r="D25" s="472">
        <v>0.0021878066688334474</v>
      </c>
      <c r="E25" s="475">
        <v>6206.7873885613535</v>
      </c>
      <c r="F25" s="475">
        <v>6093.527930633499</v>
      </c>
      <c r="G25" s="472">
        <v>-0.01824767803978322</v>
      </c>
      <c r="H25" s="335"/>
      <c r="K25" s="244"/>
      <c r="L25" s="272"/>
      <c r="M25" s="272"/>
      <c r="N25" s="272"/>
      <c r="O25" s="272"/>
      <c r="P25" s="272"/>
    </row>
    <row r="26" spans="1:16" ht="15">
      <c r="A26"/>
      <c r="B26"/>
      <c r="C26"/>
      <c r="D26"/>
      <c r="E26"/>
      <c r="F26"/>
      <c r="G26"/>
      <c r="H26"/>
      <c r="K26" s="244"/>
      <c r="L26" s="272"/>
      <c r="M26" s="272"/>
      <c r="N26" s="272"/>
      <c r="O26" s="272"/>
      <c r="P26" s="272"/>
    </row>
    <row r="27" spans="1:16" ht="15">
      <c r="A27" s="299" t="s">
        <v>209</v>
      </c>
      <c r="B27"/>
      <c r="C27"/>
      <c r="D27"/>
      <c r="E27"/>
      <c r="F27"/>
      <c r="G27"/>
      <c r="H27"/>
      <c r="K27" s="244"/>
      <c r="L27" s="272"/>
      <c r="M27" s="272"/>
      <c r="N27" s="272"/>
      <c r="O27" s="272"/>
      <c r="P27" s="272"/>
    </row>
    <row r="28" spans="1:16" ht="15">
      <c r="A28" s="299" t="s">
        <v>224</v>
      </c>
      <c r="B28"/>
      <c r="C28" s="299"/>
      <c r="D28" s="299"/>
      <c r="E28" s="299"/>
      <c r="F28"/>
      <c r="G28"/>
      <c r="H28"/>
      <c r="K28" s="244"/>
      <c r="L28" s="272"/>
      <c r="M28" s="272"/>
      <c r="N28" s="272"/>
      <c r="O28" s="272"/>
      <c r="P28" s="272"/>
    </row>
    <row r="29" spans="1:16" ht="15">
      <c r="A29" s="300" t="s">
        <v>286</v>
      </c>
      <c r="B29"/>
      <c r="C29" s="300"/>
      <c r="D29" s="300"/>
      <c r="E29" s="300"/>
      <c r="F29"/>
      <c r="G29"/>
      <c r="H29"/>
      <c r="K29" s="244"/>
      <c r="L29" s="245"/>
      <c r="M29" s="245"/>
      <c r="N29" s="245"/>
      <c r="O29" s="245"/>
      <c r="P29" s="245"/>
    </row>
    <row r="30" spans="1:24" ht="15">
      <c r="A30" s="244" t="s">
        <v>375</v>
      </c>
      <c r="K30"/>
      <c r="L30"/>
      <c r="M30"/>
      <c r="N30"/>
      <c r="O30"/>
      <c r="P30"/>
      <c r="Q30"/>
      <c r="R30"/>
      <c r="S30"/>
      <c r="T30"/>
      <c r="U30"/>
      <c r="V30"/>
      <c r="W30"/>
      <c r="X30"/>
    </row>
    <row r="31" spans="1:24" ht="17.25">
      <c r="A31" s="244" t="s">
        <v>225</v>
      </c>
      <c r="J31" s="26"/>
      <c r="K31"/>
      <c r="L31"/>
      <c r="M31"/>
      <c r="N31"/>
      <c r="O31"/>
      <c r="P31"/>
      <c r="Q31"/>
      <c r="R31"/>
      <c r="S31"/>
      <c r="T31"/>
      <c r="U31"/>
      <c r="V31"/>
      <c r="W31"/>
      <c r="X31"/>
    </row>
    <row r="32" spans="1:7" ht="34.5">
      <c r="A32" s="222" t="s">
        <v>208</v>
      </c>
      <c r="B32" s="27" t="s">
        <v>270</v>
      </c>
      <c r="C32" s="27" t="s">
        <v>376</v>
      </c>
      <c r="D32" s="27" t="s">
        <v>406</v>
      </c>
      <c r="E32" s="27" t="s">
        <v>438</v>
      </c>
      <c r="F32" s="27" t="s">
        <v>437</v>
      </c>
      <c r="G32"/>
    </row>
    <row r="33" spans="1:7" ht="17.25">
      <c r="A33" s="301" t="s">
        <v>377</v>
      </c>
      <c r="B33" s="318">
        <v>454.401980141099</v>
      </c>
      <c r="C33" s="149">
        <f>+B33/$B$46</f>
        <v>0.038772244821488985</v>
      </c>
      <c r="D33" s="318">
        <v>410.04929347715</v>
      </c>
      <c r="E33" s="321">
        <v>418.57034311391</v>
      </c>
      <c r="F33" s="243">
        <v>0.0207805494907769</v>
      </c>
      <c r="G33"/>
    </row>
    <row r="34" spans="1:7" ht="17.25">
      <c r="A34" s="302" t="s">
        <v>287</v>
      </c>
      <c r="B34" s="319">
        <v>215.914128998738</v>
      </c>
      <c r="C34" s="33">
        <f aca="true" t="shared" si="0" ref="C34:C46">+B34/$B$46</f>
        <v>0.018423061156903738</v>
      </c>
      <c r="D34" s="320">
        <v>169.23745642371</v>
      </c>
      <c r="E34" s="322">
        <v>245.97935795339</v>
      </c>
      <c r="F34" s="21">
        <v>0.45345695421908117</v>
      </c>
      <c r="G34"/>
    </row>
    <row r="35" spans="1:7" ht="17.25">
      <c r="A35" s="302" t="s">
        <v>288</v>
      </c>
      <c r="B35" s="319">
        <v>26.5941148418408</v>
      </c>
      <c r="C35" s="33">
        <f t="shared" si="0"/>
        <v>0.002269166017142945</v>
      </c>
      <c r="D35" s="320">
        <v>40.13593684005</v>
      </c>
      <c r="E35" s="322">
        <v>47.572805266748</v>
      </c>
      <c r="F35" s="21">
        <v>0.18529201040791587</v>
      </c>
      <c r="G35"/>
    </row>
    <row r="36" spans="1:7" ht="17.25">
      <c r="A36" s="302" t="s">
        <v>378</v>
      </c>
      <c r="B36" s="319">
        <v>2535.77407851974</v>
      </c>
      <c r="C36" s="33">
        <f t="shared" si="0"/>
        <v>0.21636713236554078</v>
      </c>
      <c r="D36" s="320">
        <v>1792.9932046784</v>
      </c>
      <c r="E36" s="322">
        <v>2022.6405900687</v>
      </c>
      <c r="F36" s="21">
        <v>0.1280804549571568</v>
      </c>
      <c r="G36"/>
    </row>
    <row r="37" spans="1:7" ht="17.25">
      <c r="A37" s="302" t="s">
        <v>289</v>
      </c>
      <c r="B37" s="319">
        <v>926.832079747731</v>
      </c>
      <c r="C37" s="33">
        <f t="shared" si="0"/>
        <v>0.07908275464211298</v>
      </c>
      <c r="D37" s="320">
        <v>868.3337573511</v>
      </c>
      <c r="E37" s="322">
        <v>1125.4827421086</v>
      </c>
      <c r="F37" s="21">
        <v>0.2961407207545945</v>
      </c>
      <c r="G37"/>
    </row>
    <row r="38" spans="1:7" ht="17.25">
      <c r="A38" s="302" t="s">
        <v>290</v>
      </c>
      <c r="B38" s="319">
        <v>890.243440505157</v>
      </c>
      <c r="C38" s="33">
        <f t="shared" si="0"/>
        <v>0.07596079712344699</v>
      </c>
      <c r="D38" s="320">
        <v>897.34842711693</v>
      </c>
      <c r="E38" s="322">
        <v>912.08030303006</v>
      </c>
      <c r="F38" s="21">
        <v>0.016417119000767366</v>
      </c>
      <c r="G38"/>
    </row>
    <row r="39" spans="1:7" ht="17.25">
      <c r="A39" s="317" t="s">
        <v>379</v>
      </c>
      <c r="B39" s="320">
        <v>793.129939911366</v>
      </c>
      <c r="C39" s="33">
        <f t="shared" si="0"/>
        <v>0.06767450308193536</v>
      </c>
      <c r="D39" s="320">
        <v>949.03761111546</v>
      </c>
      <c r="E39" s="322">
        <v>900.80589658967</v>
      </c>
      <c r="F39" s="21">
        <v>-0.050821710289332356</v>
      </c>
      <c r="G39"/>
    </row>
    <row r="40" spans="1:7" ht="17.25">
      <c r="A40" s="302" t="s">
        <v>380</v>
      </c>
      <c r="B40" s="319">
        <v>229.329693474521</v>
      </c>
      <c r="C40" s="33">
        <f t="shared" si="0"/>
        <v>0.019567755883172347</v>
      </c>
      <c r="D40" s="320">
        <v>252.40352773224</v>
      </c>
      <c r="E40" s="322">
        <v>242.09885493183</v>
      </c>
      <c r="F40" s="21">
        <v>-0.040826183742335154</v>
      </c>
      <c r="G40"/>
    </row>
    <row r="41" spans="1:7" ht="17.25">
      <c r="A41" s="302" t="s">
        <v>291</v>
      </c>
      <c r="B41" s="319">
        <v>913.870018876517</v>
      </c>
      <c r="C41" s="33">
        <f t="shared" si="0"/>
        <v>0.07797675550598752</v>
      </c>
      <c r="D41" s="320">
        <v>987.85733038629</v>
      </c>
      <c r="E41" s="322">
        <v>1019.3602115765</v>
      </c>
      <c r="F41" s="21">
        <v>0.03189011228766314</v>
      </c>
      <c r="G41"/>
    </row>
    <row r="42" spans="1:7" ht="15" customHeight="1">
      <c r="A42" s="302" t="s">
        <v>381</v>
      </c>
      <c r="B42" s="319">
        <v>1124.71935202658</v>
      </c>
      <c r="C42" s="33">
        <f t="shared" si="0"/>
        <v>0.09596765854475386</v>
      </c>
      <c r="D42" s="320">
        <v>1493.4347535966</v>
      </c>
      <c r="E42" s="322">
        <v>1568.6358297353</v>
      </c>
      <c r="F42" s="21">
        <v>0.050354443645827196</v>
      </c>
      <c r="G42"/>
    </row>
    <row r="43" spans="1:7" ht="15" customHeight="1">
      <c r="A43" s="302" t="s">
        <v>382</v>
      </c>
      <c r="B43" s="319">
        <v>992.015967400446</v>
      </c>
      <c r="C43" s="33">
        <f t="shared" si="0"/>
        <v>0.08464462664298482</v>
      </c>
      <c r="D43" s="320">
        <v>1246.3517407302</v>
      </c>
      <c r="E43" s="322">
        <v>1277.9654623819</v>
      </c>
      <c r="F43" s="21">
        <v>0.02536500782128992</v>
      </c>
      <c r="G43"/>
    </row>
    <row r="44" spans="1:7" ht="15" customHeight="1">
      <c r="A44" s="302" t="s">
        <v>292</v>
      </c>
      <c r="B44" s="319">
        <v>1972.1220134717</v>
      </c>
      <c r="C44" s="33">
        <f t="shared" si="0"/>
        <v>0.1682730288728702</v>
      </c>
      <c r="D44" s="320">
        <v>2269.8450895651</v>
      </c>
      <c r="E44" s="322">
        <v>2323.4330141759</v>
      </c>
      <c r="F44" s="21">
        <v>0.023608626358315732</v>
      </c>
      <c r="G44"/>
    </row>
    <row r="45" spans="1:7" ht="15" customHeight="1">
      <c r="A45" s="302" t="s">
        <v>293</v>
      </c>
      <c r="B45" s="319">
        <v>644.828052508819</v>
      </c>
      <c r="C45" s="33">
        <f t="shared" si="0"/>
        <v>0.055020515341664106</v>
      </c>
      <c r="D45" s="320">
        <v>702.43708397771</v>
      </c>
      <c r="E45" s="322">
        <v>707.43572974804</v>
      </c>
      <c r="F45" s="21">
        <v>0.007116147316744703</v>
      </c>
      <c r="G45"/>
    </row>
    <row r="46" spans="1:7" s="1" customFormat="1" ht="15" customHeight="1">
      <c r="A46" s="301" t="s">
        <v>383</v>
      </c>
      <c r="B46" s="318">
        <v>11719.7748604242</v>
      </c>
      <c r="C46" s="149">
        <f t="shared" si="0"/>
        <v>1</v>
      </c>
      <c r="D46" s="318">
        <v>12081.0057608271</v>
      </c>
      <c r="E46" s="321">
        <v>12797.8176698211</v>
      </c>
      <c r="F46" s="243">
        <v>0.059333794154645236</v>
      </c>
      <c r="G46"/>
    </row>
    <row r="47" spans="1:16" ht="15">
      <c r="A47" s="273" t="s">
        <v>209</v>
      </c>
      <c r="B47" s="273"/>
      <c r="C47" s="274"/>
      <c r="D47" s="275"/>
      <c r="E47" s="276"/>
      <c r="F47" s="273"/>
      <c r="K47" s="244"/>
      <c r="L47" s="272"/>
      <c r="M47" s="272"/>
      <c r="N47" s="272"/>
      <c r="O47" s="272"/>
      <c r="P47" s="272"/>
    </row>
    <row r="48" ht="15" customHeight="1">
      <c r="A48" s="241" t="s">
        <v>224</v>
      </c>
    </row>
    <row r="49" ht="15">
      <c r="A49" s="1" t="s">
        <v>210</v>
      </c>
    </row>
    <row r="50" ht="15">
      <c r="A50" s="1"/>
    </row>
    <row r="51" ht="15">
      <c r="A51" s="1" t="s">
        <v>481</v>
      </c>
    </row>
    <row r="52" ht="15">
      <c r="A52" s="1"/>
    </row>
    <row r="53" spans="1:9" ht="15">
      <c r="A53" s="382" t="s">
        <v>8</v>
      </c>
      <c r="B53" s="371" t="s">
        <v>337</v>
      </c>
      <c r="C53" s="371"/>
      <c r="D53" s="371"/>
      <c r="E53" s="371"/>
      <c r="F53" s="371" t="s">
        <v>338</v>
      </c>
      <c r="G53" s="371"/>
      <c r="H53" s="371"/>
      <c r="I53" s="372" t="s">
        <v>279</v>
      </c>
    </row>
    <row r="54" spans="1:9" ht="15">
      <c r="A54" s="382"/>
      <c r="B54" s="298" t="s">
        <v>280</v>
      </c>
      <c r="C54" s="298" t="s">
        <v>281</v>
      </c>
      <c r="D54" s="298" t="s">
        <v>282</v>
      </c>
      <c r="E54" s="298" t="s">
        <v>129</v>
      </c>
      <c r="F54" s="298" t="s">
        <v>280</v>
      </c>
      <c r="G54" s="298" t="s">
        <v>281</v>
      </c>
      <c r="H54" s="298" t="s">
        <v>283</v>
      </c>
      <c r="I54" s="372"/>
    </row>
    <row r="55" spans="1:9" ht="15">
      <c r="A55" s="20" t="s">
        <v>185</v>
      </c>
      <c r="B55" s="206">
        <v>4979.4</v>
      </c>
      <c r="C55" s="206">
        <v>1476.2</v>
      </c>
      <c r="D55" s="206">
        <v>6455.599999999999</v>
      </c>
      <c r="E55" s="6">
        <v>0.01030724881110429</v>
      </c>
      <c r="F55" s="206">
        <v>63357.3</v>
      </c>
      <c r="G55" s="206">
        <v>49550</v>
      </c>
      <c r="H55" s="206">
        <v>112907.3</v>
      </c>
      <c r="I55" s="6">
        <v>0.057176108187867385</v>
      </c>
    </row>
    <row r="56" spans="1:9" ht="15">
      <c r="A56" s="20" t="s">
        <v>186</v>
      </c>
      <c r="B56" s="206">
        <v>4346.9</v>
      </c>
      <c r="C56" s="206">
        <v>376.7</v>
      </c>
      <c r="D56" s="206">
        <v>4723.599999999999</v>
      </c>
      <c r="E56" s="6">
        <v>0.007541873797033927</v>
      </c>
      <c r="F56" s="206">
        <v>106082.7</v>
      </c>
      <c r="G56" s="206">
        <v>81000.6</v>
      </c>
      <c r="H56" s="206">
        <v>187083.3</v>
      </c>
      <c r="I56" s="6">
        <v>0.025248645924034908</v>
      </c>
    </row>
    <row r="57" spans="1:9" ht="15">
      <c r="A57" s="20" t="s">
        <v>187</v>
      </c>
      <c r="B57" s="206">
        <v>1486.4</v>
      </c>
      <c r="C57" s="206">
        <v>567.3</v>
      </c>
      <c r="D57" s="206">
        <v>2053.7</v>
      </c>
      <c r="E57" s="6">
        <v>0.003279013086833893</v>
      </c>
      <c r="F57" s="206">
        <v>200629.1</v>
      </c>
      <c r="G57" s="206">
        <v>140592.4</v>
      </c>
      <c r="H57" s="206">
        <v>341221.5</v>
      </c>
      <c r="I57" s="6">
        <v>0.0060186711564189236</v>
      </c>
    </row>
    <row r="58" spans="1:9" ht="15">
      <c r="A58" s="20" t="s">
        <v>188</v>
      </c>
      <c r="B58" s="206">
        <v>5941.3</v>
      </c>
      <c r="C58" s="206">
        <v>1909</v>
      </c>
      <c r="D58" s="206">
        <v>7850.3</v>
      </c>
      <c r="E58" s="6">
        <v>0.012534078217642358</v>
      </c>
      <c r="F58" s="206">
        <v>87984.7</v>
      </c>
      <c r="G58" s="206">
        <v>61937</v>
      </c>
      <c r="H58" s="206">
        <v>149921.7</v>
      </c>
      <c r="I58" s="6">
        <v>0.05236266664532219</v>
      </c>
    </row>
    <row r="59" spans="1:9" ht="15">
      <c r="A59" s="20" t="s">
        <v>189</v>
      </c>
      <c r="B59" s="206">
        <v>27217.8</v>
      </c>
      <c r="C59" s="206">
        <v>10134.8</v>
      </c>
      <c r="D59" s="206">
        <v>37352.6</v>
      </c>
      <c r="E59" s="6">
        <v>0.059638537384852544</v>
      </c>
      <c r="F59" s="206">
        <v>210933.2</v>
      </c>
      <c r="G59" s="206">
        <v>155364.6</v>
      </c>
      <c r="H59" s="206">
        <v>366297.80000000005</v>
      </c>
      <c r="I59" s="6">
        <v>0.10197331242502683</v>
      </c>
    </row>
    <row r="60" spans="1:9" ht="15">
      <c r="A60" s="20" t="s">
        <v>190</v>
      </c>
      <c r="B60" s="206">
        <v>33113.6</v>
      </c>
      <c r="C60" s="206">
        <v>11499.4</v>
      </c>
      <c r="D60" s="206">
        <v>44613</v>
      </c>
      <c r="E60" s="6">
        <v>0.07123075952812995</v>
      </c>
      <c r="F60" s="206">
        <v>517344.8</v>
      </c>
      <c r="G60" s="206">
        <v>397687.3</v>
      </c>
      <c r="H60" s="206">
        <v>915032.1</v>
      </c>
      <c r="I60" s="6">
        <v>0.04875566660448306</v>
      </c>
    </row>
    <row r="61" spans="1:9" ht="15">
      <c r="A61" s="20" t="s">
        <v>226</v>
      </c>
      <c r="B61" s="206">
        <v>59598.7</v>
      </c>
      <c r="C61" s="206">
        <v>18630.8</v>
      </c>
      <c r="D61" s="206">
        <v>78229.5</v>
      </c>
      <c r="E61" s="6">
        <v>0.12490410199954816</v>
      </c>
      <c r="F61" s="206">
        <v>2313367.8</v>
      </c>
      <c r="G61" s="206">
        <v>1791956.9</v>
      </c>
      <c r="H61" s="206">
        <v>4105324.6999999997</v>
      </c>
      <c r="I61" s="6">
        <v>0.01905561818289306</v>
      </c>
    </row>
    <row r="62" spans="1:9" ht="15">
      <c r="A62" s="20" t="s">
        <v>191</v>
      </c>
      <c r="B62" s="206">
        <v>57118.8</v>
      </c>
      <c r="C62" s="206">
        <v>22644.8</v>
      </c>
      <c r="D62" s="206">
        <v>79763.6</v>
      </c>
      <c r="E62" s="6">
        <v>0.12735350258216094</v>
      </c>
      <c r="F62" s="206">
        <v>272290.1</v>
      </c>
      <c r="G62" s="206">
        <v>189929.9</v>
      </c>
      <c r="H62" s="206">
        <v>462220</v>
      </c>
      <c r="I62" s="6">
        <v>0.17256631041495393</v>
      </c>
    </row>
    <row r="63" spans="1:9" ht="15">
      <c r="A63" s="20" t="s">
        <v>227</v>
      </c>
      <c r="B63" s="206">
        <v>87291.6</v>
      </c>
      <c r="C63" s="206">
        <v>36234.1</v>
      </c>
      <c r="D63" s="206">
        <v>123525.70000000001</v>
      </c>
      <c r="E63" s="6">
        <v>0.1972256838196024</v>
      </c>
      <c r="F63" s="206">
        <v>310232.3</v>
      </c>
      <c r="G63" s="206">
        <v>224706.7</v>
      </c>
      <c r="H63" s="206">
        <v>534939</v>
      </c>
      <c r="I63" s="6">
        <v>0.2309154875602639</v>
      </c>
    </row>
    <row r="64" spans="1:9" ht="15">
      <c r="A64" s="20" t="s">
        <v>192</v>
      </c>
      <c r="B64" s="206">
        <v>26366.7</v>
      </c>
      <c r="C64" s="206">
        <v>14014.6</v>
      </c>
      <c r="D64" s="206">
        <v>40381.3</v>
      </c>
      <c r="E64" s="6">
        <v>0.06447427139473413</v>
      </c>
      <c r="F64" s="206">
        <v>127738.1</v>
      </c>
      <c r="G64" s="206">
        <v>96368.6</v>
      </c>
      <c r="H64" s="206">
        <v>224106.7</v>
      </c>
      <c r="I64" s="6">
        <v>0.18018783017196718</v>
      </c>
    </row>
    <row r="65" spans="1:9" s="1" customFormat="1" ht="15">
      <c r="A65" s="146" t="s">
        <v>122</v>
      </c>
      <c r="B65" s="239">
        <v>37190.3</v>
      </c>
      <c r="C65" s="239">
        <v>7332.1</v>
      </c>
      <c r="D65" s="239">
        <v>44522.4</v>
      </c>
      <c r="E65" s="240">
        <v>0.07108610423004982</v>
      </c>
      <c r="F65" s="239">
        <v>410746.8</v>
      </c>
      <c r="G65" s="239">
        <v>305989.8</v>
      </c>
      <c r="H65" s="239">
        <v>716736.6</v>
      </c>
      <c r="I65" s="240">
        <v>0.06211821748742844</v>
      </c>
    </row>
    <row r="66" spans="1:9" ht="15">
      <c r="A66" s="20" t="s">
        <v>193</v>
      </c>
      <c r="B66" s="206">
        <v>47977</v>
      </c>
      <c r="C66" s="206">
        <v>15308.6</v>
      </c>
      <c r="D66" s="206">
        <v>63285.6</v>
      </c>
      <c r="E66" s="6">
        <v>0.10104412066423286</v>
      </c>
      <c r="F66" s="206">
        <v>250177.7</v>
      </c>
      <c r="G66" s="206">
        <v>186645.6</v>
      </c>
      <c r="H66" s="206">
        <v>436823.30000000005</v>
      </c>
      <c r="I66" s="6">
        <v>0.1448768872905818</v>
      </c>
    </row>
    <row r="67" spans="1:9" ht="15">
      <c r="A67" s="20" t="s">
        <v>194</v>
      </c>
      <c r="B67" s="206">
        <v>17110.5</v>
      </c>
      <c r="C67" s="206">
        <v>5665.7</v>
      </c>
      <c r="D67" s="206">
        <v>22776.2</v>
      </c>
      <c r="E67" s="6">
        <v>0.036365320089762926</v>
      </c>
      <c r="F67" s="206">
        <v>106219.8</v>
      </c>
      <c r="G67" s="206">
        <v>80632.9</v>
      </c>
      <c r="H67" s="206">
        <v>186852.7</v>
      </c>
      <c r="I67" s="6">
        <v>0.12189387683453329</v>
      </c>
    </row>
    <row r="68" spans="1:9" ht="15">
      <c r="A68" s="20" t="s">
        <v>195</v>
      </c>
      <c r="B68" s="206">
        <v>47377.9</v>
      </c>
      <c r="C68" s="206">
        <v>11953</v>
      </c>
      <c r="D68" s="206">
        <v>59330.9</v>
      </c>
      <c r="E68" s="6">
        <v>0.09472990093666701</v>
      </c>
      <c r="F68" s="206">
        <v>243947.8</v>
      </c>
      <c r="G68" s="206">
        <v>170088.3</v>
      </c>
      <c r="H68" s="206">
        <v>414036.1</v>
      </c>
      <c r="I68" s="6">
        <v>0.1432988572735566</v>
      </c>
    </row>
    <row r="69" spans="1:9" ht="15">
      <c r="A69" s="20" t="s">
        <v>196</v>
      </c>
      <c r="B69" s="206">
        <v>4041.7</v>
      </c>
      <c r="C69" s="206">
        <v>1002.2</v>
      </c>
      <c r="D69" s="206">
        <v>5043.9</v>
      </c>
      <c r="E69" s="6">
        <v>0.008053276578215645</v>
      </c>
      <c r="F69" s="206">
        <v>32440.2</v>
      </c>
      <c r="G69" s="206">
        <v>26208.8</v>
      </c>
      <c r="H69" s="206">
        <v>58649</v>
      </c>
      <c r="I69" s="6">
        <v>0.08600146635066241</v>
      </c>
    </row>
    <row r="70" spans="1:9" ht="15">
      <c r="A70" s="20" t="s">
        <v>197</v>
      </c>
      <c r="B70" s="206">
        <v>5429.2</v>
      </c>
      <c r="C70" s="206">
        <v>979.4</v>
      </c>
      <c r="D70" s="206">
        <v>6408.599999999999</v>
      </c>
      <c r="E70" s="6">
        <v>0.010232206879429169</v>
      </c>
      <c r="F70" s="206">
        <v>55400</v>
      </c>
      <c r="G70" s="206">
        <v>42056.4</v>
      </c>
      <c r="H70" s="206">
        <v>97456.4</v>
      </c>
      <c r="I70" s="6">
        <v>0.06575863668266015</v>
      </c>
    </row>
    <row r="71" spans="1:9" ht="15">
      <c r="A71" s="146" t="s">
        <v>2</v>
      </c>
      <c r="B71" s="239">
        <v>466587.80000000005</v>
      </c>
      <c r="C71" s="239">
        <v>159728.70000000004</v>
      </c>
      <c r="D71" s="239">
        <v>626316.5</v>
      </c>
      <c r="E71" s="240">
        <v>1</v>
      </c>
      <c r="F71" s="239">
        <v>5308892.399999999</v>
      </c>
      <c r="G71" s="239">
        <v>4000715.7999999993</v>
      </c>
      <c r="H71" s="239">
        <v>9309608.2</v>
      </c>
      <c r="I71" s="240">
        <v>0.06727635433680228</v>
      </c>
    </row>
    <row r="72" ht="15">
      <c r="A72" s="223" t="s">
        <v>306</v>
      </c>
    </row>
    <row r="73" ht="15">
      <c r="A73" s="223"/>
    </row>
    <row r="74" spans="1:10" ht="15">
      <c r="A74" s="380"/>
      <c r="B74" s="380"/>
      <c r="C74" s="380"/>
      <c r="D74" s="380"/>
      <c r="E74" s="380"/>
      <c r="F74" s="380"/>
      <c r="G74" s="380"/>
      <c r="H74" s="380"/>
      <c r="I74" s="380"/>
      <c r="J74" s="380"/>
    </row>
    <row r="75" spans="1:10" ht="15">
      <c r="A75" s="381" t="s">
        <v>8</v>
      </c>
      <c r="B75" s="371" t="s">
        <v>335</v>
      </c>
      <c r="C75" s="371"/>
      <c r="D75" s="371"/>
      <c r="E75" s="371"/>
      <c r="F75" s="371"/>
      <c r="G75" s="371" t="s">
        <v>230</v>
      </c>
      <c r="H75" s="371"/>
      <c r="I75" s="371"/>
      <c r="J75" s="371"/>
    </row>
    <row r="76" spans="1:10" ht="30.75">
      <c r="A76" s="381"/>
      <c r="B76" s="277" t="s">
        <v>231</v>
      </c>
      <c r="C76" s="277" t="s">
        <v>232</v>
      </c>
      <c r="D76" s="277" t="s">
        <v>336</v>
      </c>
      <c r="E76" s="278" t="s">
        <v>272</v>
      </c>
      <c r="F76" s="277" t="s">
        <v>2</v>
      </c>
      <c r="G76" s="146" t="s">
        <v>231</v>
      </c>
      <c r="H76" s="146" t="s">
        <v>232</v>
      </c>
      <c r="I76" s="146" t="s">
        <v>336</v>
      </c>
      <c r="J76" s="242" t="s">
        <v>272</v>
      </c>
    </row>
    <row r="77" spans="1:10" ht="15">
      <c r="A77" s="247" t="s">
        <v>185</v>
      </c>
      <c r="B77" s="206">
        <v>522.8</v>
      </c>
      <c r="C77" s="206">
        <v>2829.3</v>
      </c>
      <c r="D77" s="206">
        <v>2563.3</v>
      </c>
      <c r="E77" s="206">
        <v>540.2</v>
      </c>
      <c r="F77" s="206">
        <v>6455.6</v>
      </c>
      <c r="G77" s="6">
        <v>0.08098395191771485</v>
      </c>
      <c r="H77" s="6">
        <v>0.4382706487390792</v>
      </c>
      <c r="I77" s="6">
        <v>0.3970661131420782</v>
      </c>
      <c r="J77" s="6">
        <v>0.0836792862011277</v>
      </c>
    </row>
    <row r="78" spans="1:10" ht="15">
      <c r="A78" s="247" t="s">
        <v>186</v>
      </c>
      <c r="B78" s="206">
        <v>174.6</v>
      </c>
      <c r="C78" s="206">
        <v>3910.5</v>
      </c>
      <c r="D78" s="206">
        <v>480.3</v>
      </c>
      <c r="E78" s="206">
        <v>158.1</v>
      </c>
      <c r="F78" s="206">
        <v>4723.5</v>
      </c>
      <c r="G78" s="6">
        <v>0.03696411559225151</v>
      </c>
      <c r="H78" s="6">
        <v>0.8278818672594475</v>
      </c>
      <c r="I78" s="6">
        <v>0.10168307399174341</v>
      </c>
      <c r="J78" s="6">
        <v>0.03347094315655764</v>
      </c>
    </row>
    <row r="79" spans="1:10" ht="15">
      <c r="A79" s="247" t="s">
        <v>187</v>
      </c>
      <c r="B79" s="206">
        <v>342.3</v>
      </c>
      <c r="C79" s="206">
        <v>1025.4</v>
      </c>
      <c r="D79" s="206">
        <v>513.2</v>
      </c>
      <c r="E79" s="206">
        <v>172.8</v>
      </c>
      <c r="F79" s="206">
        <v>2053.7000000000003</v>
      </c>
      <c r="G79" s="6">
        <v>0.1666747821005989</v>
      </c>
      <c r="H79" s="6">
        <v>0.49929395724789405</v>
      </c>
      <c r="I79" s="6">
        <v>0.2498904416419146</v>
      </c>
      <c r="J79" s="6">
        <v>0.08414081900959244</v>
      </c>
    </row>
    <row r="80" spans="1:10" ht="15">
      <c r="A80" s="247" t="s">
        <v>188</v>
      </c>
      <c r="B80" s="206">
        <v>394.5</v>
      </c>
      <c r="C80" s="206">
        <v>2772.5</v>
      </c>
      <c r="D80" s="206">
        <v>4683.3</v>
      </c>
      <c r="E80" s="206">
        <v>0</v>
      </c>
      <c r="F80" s="206">
        <v>7850.3</v>
      </c>
      <c r="G80" s="6">
        <v>0.05025285657872947</v>
      </c>
      <c r="H80" s="6">
        <v>0.3531712163866349</v>
      </c>
      <c r="I80" s="6">
        <v>0.5965759270346356</v>
      </c>
      <c r="J80" s="6">
        <v>0</v>
      </c>
    </row>
    <row r="81" spans="1:10" ht="15">
      <c r="A81" s="247" t="s">
        <v>189</v>
      </c>
      <c r="B81" s="206">
        <v>1212.5</v>
      </c>
      <c r="C81" s="206">
        <v>8421.5</v>
      </c>
      <c r="D81" s="206">
        <v>26696.3</v>
      </c>
      <c r="E81" s="206">
        <v>1022.2</v>
      </c>
      <c r="F81" s="206">
        <v>37352.5</v>
      </c>
      <c r="G81" s="6">
        <v>0.032461013319054946</v>
      </c>
      <c r="H81" s="6">
        <v>0.22546014323003816</v>
      </c>
      <c r="I81" s="6">
        <v>0.7147125359748343</v>
      </c>
      <c r="J81" s="6">
        <v>0.027366307476072552</v>
      </c>
    </row>
    <row r="82" spans="1:10" ht="15">
      <c r="A82" s="247" t="s">
        <v>190</v>
      </c>
      <c r="B82" s="206">
        <v>2016.7</v>
      </c>
      <c r="C82" s="206">
        <v>5241.6</v>
      </c>
      <c r="D82" s="206">
        <v>36999.6</v>
      </c>
      <c r="E82" s="206">
        <v>355.1</v>
      </c>
      <c r="F82" s="206">
        <v>44613</v>
      </c>
      <c r="G82" s="6">
        <v>0.04520431264429651</v>
      </c>
      <c r="H82" s="6">
        <v>0.11749041759128506</v>
      </c>
      <c r="I82" s="6">
        <v>0.829345706408446</v>
      </c>
      <c r="J82" s="6">
        <v>0.007959563355972475</v>
      </c>
    </row>
    <row r="83" spans="1:10" ht="15">
      <c r="A83" s="247" t="s">
        <v>226</v>
      </c>
      <c r="B83" s="206">
        <v>4713.6</v>
      </c>
      <c r="C83" s="206">
        <v>7868.6</v>
      </c>
      <c r="D83" s="206">
        <v>65647.4</v>
      </c>
      <c r="E83" s="206">
        <v>0</v>
      </c>
      <c r="F83" s="206">
        <v>78229.59999999999</v>
      </c>
      <c r="G83" s="6">
        <v>0.06025340791720782</v>
      </c>
      <c r="H83" s="6">
        <v>0.1005834108828372</v>
      </c>
      <c r="I83" s="6">
        <v>0.839163181199955</v>
      </c>
      <c r="J83" s="6">
        <v>0</v>
      </c>
    </row>
    <row r="84" spans="1:10" ht="15">
      <c r="A84" s="247" t="s">
        <v>191</v>
      </c>
      <c r="B84" s="206">
        <v>3035.4</v>
      </c>
      <c r="C84" s="206">
        <v>5749.8</v>
      </c>
      <c r="D84" s="206">
        <v>70203.3</v>
      </c>
      <c r="E84" s="206">
        <v>775.1</v>
      </c>
      <c r="F84" s="206">
        <v>79763.6</v>
      </c>
      <c r="G84" s="6">
        <v>0.03805495238429559</v>
      </c>
      <c r="H84" s="6">
        <v>0.07208551268999894</v>
      </c>
      <c r="I84" s="6">
        <v>0.8801420698163072</v>
      </c>
      <c r="J84" s="6">
        <v>0.009717465109398271</v>
      </c>
    </row>
    <row r="85" spans="1:10" ht="15">
      <c r="A85" s="247" t="s">
        <v>227</v>
      </c>
      <c r="B85" s="206">
        <v>3937.1</v>
      </c>
      <c r="C85" s="206">
        <v>18664.8</v>
      </c>
      <c r="D85" s="206">
        <v>99505.5</v>
      </c>
      <c r="E85" s="206">
        <v>1418.4</v>
      </c>
      <c r="F85" s="206">
        <v>123525.79999999999</v>
      </c>
      <c r="G85" s="6">
        <v>0.03187269380161877</v>
      </c>
      <c r="H85" s="6">
        <v>0.15110041788840875</v>
      </c>
      <c r="I85" s="6">
        <v>0.8055442668657075</v>
      </c>
      <c r="J85" s="6">
        <v>0.011482621444265087</v>
      </c>
    </row>
    <row r="86" spans="1:10" ht="15">
      <c r="A86" s="247" t="s">
        <v>192</v>
      </c>
      <c r="B86" s="206">
        <v>1255</v>
      </c>
      <c r="C86" s="206">
        <v>7507.4</v>
      </c>
      <c r="D86" s="206">
        <v>30706.2</v>
      </c>
      <c r="E86" s="206">
        <v>912.7</v>
      </c>
      <c r="F86" s="206">
        <v>40381.299999999996</v>
      </c>
      <c r="G86" s="6">
        <v>0.031078741892905878</v>
      </c>
      <c r="H86" s="6">
        <v>0.1859127863639853</v>
      </c>
      <c r="I86" s="6">
        <v>0.7604064257465709</v>
      </c>
      <c r="J86" s="6">
        <v>0.022602045996538006</v>
      </c>
    </row>
    <row r="87" spans="1:10" s="1" customFormat="1" ht="15">
      <c r="A87" s="246" t="s">
        <v>122</v>
      </c>
      <c r="B87" s="239">
        <v>1315.6</v>
      </c>
      <c r="C87" s="239">
        <v>10788.6</v>
      </c>
      <c r="D87" s="239">
        <v>31626.9</v>
      </c>
      <c r="E87" s="239">
        <v>791.2</v>
      </c>
      <c r="F87" s="239">
        <v>44522.3</v>
      </c>
      <c r="G87" s="240">
        <v>0.02954923712386826</v>
      </c>
      <c r="H87" s="240">
        <v>0.24231901766081265</v>
      </c>
      <c r="I87" s="240">
        <v>0.7103608753366291</v>
      </c>
      <c r="J87" s="240">
        <v>0.017770869878690004</v>
      </c>
    </row>
    <row r="88" spans="1:10" ht="15">
      <c r="A88" s="247" t="s">
        <v>193</v>
      </c>
      <c r="B88" s="206">
        <v>3203.4</v>
      </c>
      <c r="C88" s="206">
        <v>27972.9</v>
      </c>
      <c r="D88" s="206">
        <v>30839.899999999998</v>
      </c>
      <c r="E88" s="206">
        <v>1269.4</v>
      </c>
      <c r="F88" s="206">
        <v>63285.6</v>
      </c>
      <c r="G88" s="6">
        <v>0.0506181501004968</v>
      </c>
      <c r="H88" s="6">
        <v>0.4420105047593766</v>
      </c>
      <c r="I88" s="6">
        <v>0.4873130696398549</v>
      </c>
      <c r="J88" s="6">
        <v>0.020058275500271786</v>
      </c>
    </row>
    <row r="89" spans="1:10" ht="15">
      <c r="A89" s="247" t="s">
        <v>194</v>
      </c>
      <c r="B89" s="206">
        <v>632.1</v>
      </c>
      <c r="C89" s="206">
        <v>5071.8</v>
      </c>
      <c r="D89" s="206">
        <v>16881.2</v>
      </c>
      <c r="E89" s="206">
        <v>191</v>
      </c>
      <c r="F89" s="206">
        <v>22776.100000000002</v>
      </c>
      <c r="G89" s="6">
        <v>0.02775277593617871</v>
      </c>
      <c r="H89" s="6">
        <v>0.22268079258520992</v>
      </c>
      <c r="I89" s="6">
        <v>0.7411804479256764</v>
      </c>
      <c r="J89" s="6">
        <v>0.008385983552934875</v>
      </c>
    </row>
    <row r="90" spans="1:10" ht="15">
      <c r="A90" s="247" t="s">
        <v>195</v>
      </c>
      <c r="B90" s="206">
        <v>2716.4</v>
      </c>
      <c r="C90" s="206">
        <v>17001.1</v>
      </c>
      <c r="D90" s="206">
        <v>38531.4</v>
      </c>
      <c r="E90" s="206">
        <v>1082</v>
      </c>
      <c r="F90" s="206">
        <v>59330.9</v>
      </c>
      <c r="G90" s="6">
        <v>0.04578390012624113</v>
      </c>
      <c r="H90" s="6">
        <v>0.28654714491099914</v>
      </c>
      <c r="I90" s="6">
        <v>0.6494322519968516</v>
      </c>
      <c r="J90" s="6">
        <v>0.018236702965908153</v>
      </c>
    </row>
    <row r="91" spans="1:10" ht="15">
      <c r="A91" s="247" t="s">
        <v>196</v>
      </c>
      <c r="B91" s="206">
        <v>75</v>
      </c>
      <c r="C91" s="206">
        <v>2531.8</v>
      </c>
      <c r="D91" s="206">
        <v>2398</v>
      </c>
      <c r="E91" s="206">
        <v>39.1</v>
      </c>
      <c r="F91" s="206">
        <v>5043.900000000001</v>
      </c>
      <c r="G91" s="6">
        <v>0.014869446261821209</v>
      </c>
      <c r="H91" s="6">
        <v>0.5019528539423859</v>
      </c>
      <c r="I91" s="6">
        <v>0.47542576181129675</v>
      </c>
      <c r="J91" s="6">
        <v>0.007751937984496123</v>
      </c>
    </row>
    <row r="92" spans="1:10" ht="15">
      <c r="A92" s="247" t="s">
        <v>197</v>
      </c>
      <c r="B92" s="206">
        <v>251.1</v>
      </c>
      <c r="C92" s="206">
        <v>502.6</v>
      </c>
      <c r="D92" s="206">
        <v>5654.8</v>
      </c>
      <c r="E92" s="206">
        <v>0</v>
      </c>
      <c r="F92" s="206">
        <v>6408.5</v>
      </c>
      <c r="G92" s="6">
        <v>0.03918233596005306</v>
      </c>
      <c r="H92" s="6">
        <v>0.07842708902239214</v>
      </c>
      <c r="I92" s="6">
        <v>0.8823905750175548</v>
      </c>
      <c r="J92" s="6">
        <v>0</v>
      </c>
    </row>
    <row r="93" spans="1:10" ht="15">
      <c r="A93" s="246" t="s">
        <v>2</v>
      </c>
      <c r="B93" s="206">
        <v>25798.1</v>
      </c>
      <c r="C93" s="206">
        <v>127860.2</v>
      </c>
      <c r="D93" s="206">
        <v>463930.6000000001</v>
      </c>
      <c r="E93" s="206">
        <v>8727.3</v>
      </c>
      <c r="F93" s="206">
        <v>626316.2</v>
      </c>
      <c r="G93" s="6">
        <v>0.041190216698849556</v>
      </c>
      <c r="H93" s="6">
        <v>0.20414640400487805</v>
      </c>
      <c r="I93" s="6">
        <v>0.7407290438918874</v>
      </c>
      <c r="J93" s="6">
        <v>0.013934335404385196</v>
      </c>
    </row>
    <row r="94" ht="15">
      <c r="A94" s="223" t="s">
        <v>267</v>
      </c>
    </row>
    <row r="95" ht="15">
      <c r="A95" s="1"/>
    </row>
    <row r="96" spans="1:8" ht="15">
      <c r="A96" s="1" t="s">
        <v>207</v>
      </c>
      <c r="G96" s="94"/>
      <c r="H96" s="94"/>
    </row>
    <row r="97" spans="1:8" ht="15">
      <c r="A97" s="1"/>
      <c r="G97" s="94"/>
      <c r="H97" s="94"/>
    </row>
    <row r="98" spans="1:8" ht="15">
      <c r="A98" s="1" t="s">
        <v>211</v>
      </c>
      <c r="G98" s="94"/>
      <c r="H98" s="94"/>
    </row>
    <row r="99" spans="7:8" ht="15">
      <c r="G99" s="94"/>
      <c r="H99" s="94"/>
    </row>
    <row r="100" spans="1:9" ht="15.75" customHeight="1">
      <c r="A100" s="374" t="s">
        <v>212</v>
      </c>
      <c r="B100" s="374"/>
      <c r="C100" s="374"/>
      <c r="D100" s="374"/>
      <c r="E100" s="374"/>
      <c r="F100" s="374"/>
      <c r="G100" s="374"/>
      <c r="H100" s="374"/>
      <c r="I100" s="374"/>
    </row>
    <row r="101" spans="1:9" ht="15">
      <c r="A101" s="374"/>
      <c r="B101" s="374"/>
      <c r="C101" s="374"/>
      <c r="D101" s="374"/>
      <c r="E101" s="374"/>
      <c r="F101" s="374"/>
      <c r="G101" s="374"/>
      <c r="H101" s="374"/>
      <c r="I101" s="374"/>
    </row>
    <row r="102" spans="7:8" ht="15">
      <c r="G102" s="94"/>
      <c r="H102" s="94"/>
    </row>
    <row r="103" spans="1:9" ht="15">
      <c r="A103" s="375" t="s">
        <v>477</v>
      </c>
      <c r="B103" s="375"/>
      <c r="C103" s="375"/>
      <c r="D103" s="375"/>
      <c r="E103" s="375"/>
      <c r="F103" s="375"/>
      <c r="G103" s="375"/>
      <c r="H103" s="375"/>
      <c r="I103" s="375"/>
    </row>
    <row r="104" spans="1:9" ht="15">
      <c r="A104" s="375" t="s">
        <v>478</v>
      </c>
      <c r="B104" s="375"/>
      <c r="C104" s="375"/>
      <c r="D104" s="375"/>
      <c r="E104" s="375"/>
      <c r="F104" s="375"/>
      <c r="G104" s="375"/>
      <c r="H104" s="375"/>
      <c r="I104" s="375"/>
    </row>
    <row r="105" spans="1:9" ht="15">
      <c r="A105" s="375" t="s">
        <v>213</v>
      </c>
      <c r="B105" s="375"/>
      <c r="C105" s="375"/>
      <c r="D105" s="375"/>
      <c r="E105" s="375"/>
      <c r="F105" s="375"/>
      <c r="G105" s="375"/>
      <c r="H105" s="375"/>
      <c r="I105" s="375"/>
    </row>
    <row r="106" spans="1:9" s="1" customFormat="1" ht="46.5">
      <c r="A106" s="18" t="s">
        <v>8</v>
      </c>
      <c r="B106" s="18" t="s">
        <v>214</v>
      </c>
      <c r="C106" s="18" t="s">
        <v>215</v>
      </c>
      <c r="D106" s="18" t="s">
        <v>216</v>
      </c>
      <c r="E106" s="18" t="s">
        <v>217</v>
      </c>
      <c r="F106" s="18" t="s">
        <v>218</v>
      </c>
      <c r="G106" s="18" t="s">
        <v>222</v>
      </c>
      <c r="H106" s="18" t="s">
        <v>219</v>
      </c>
      <c r="I106" s="18" t="s">
        <v>220</v>
      </c>
    </row>
    <row r="107" spans="1:9" ht="15">
      <c r="A107" s="224" t="s">
        <v>185</v>
      </c>
      <c r="B107" s="225">
        <v>38157.9526</v>
      </c>
      <c r="C107" s="225">
        <v>8313.8929</v>
      </c>
      <c r="D107" s="225">
        <v>842.134</v>
      </c>
      <c r="E107" s="225">
        <v>47313.979499999994</v>
      </c>
      <c r="F107" s="226">
        <v>0.007374997218803078</v>
      </c>
      <c r="G107" s="225">
        <v>13874.7429</v>
      </c>
      <c r="H107" s="225">
        <v>347869.98510000005</v>
      </c>
      <c r="I107" s="226">
        <v>0.1360105255599989</v>
      </c>
    </row>
    <row r="108" spans="1:9" ht="15">
      <c r="A108" s="227" t="s">
        <v>186</v>
      </c>
      <c r="B108" s="228">
        <v>3074.3129</v>
      </c>
      <c r="C108" s="228">
        <v>169.5925</v>
      </c>
      <c r="D108" s="228">
        <v>768.458</v>
      </c>
      <c r="E108" s="228">
        <v>4012.3634</v>
      </c>
      <c r="F108" s="229">
        <v>0.0006254212651004608</v>
      </c>
      <c r="G108" s="228">
        <v>5400.4362</v>
      </c>
      <c r="H108" s="228">
        <v>808186.0176999997</v>
      </c>
      <c r="I108" s="229">
        <v>0.004964653325008893</v>
      </c>
    </row>
    <row r="109" spans="1:9" ht="15">
      <c r="A109" s="227" t="s">
        <v>187</v>
      </c>
      <c r="B109" s="228">
        <v>4116.9336</v>
      </c>
      <c r="C109" s="228">
        <v>4538.6917</v>
      </c>
      <c r="D109" s="228">
        <v>2815.7102</v>
      </c>
      <c r="E109" s="228">
        <v>11471.3355</v>
      </c>
      <c r="F109" s="229">
        <v>0.001788077610517987</v>
      </c>
      <c r="G109" s="228">
        <v>11965.767200000002</v>
      </c>
      <c r="H109" s="228">
        <v>1154044.5572000002</v>
      </c>
      <c r="I109" s="229">
        <v>0.009940114901483804</v>
      </c>
    </row>
    <row r="110" spans="1:9" ht="15">
      <c r="A110" s="227" t="s">
        <v>188</v>
      </c>
      <c r="B110" s="228">
        <v>9572.1117</v>
      </c>
      <c r="C110" s="228">
        <v>18083.3165</v>
      </c>
      <c r="D110" s="228">
        <v>2778.2105</v>
      </c>
      <c r="E110" s="228">
        <v>30433.638700000003</v>
      </c>
      <c r="F110" s="229">
        <v>0.004743798833715895</v>
      </c>
      <c r="G110" s="228">
        <v>5545.3167</v>
      </c>
      <c r="H110" s="228">
        <v>377456.58569999994</v>
      </c>
      <c r="I110" s="229">
        <v>0.08062818308908369</v>
      </c>
    </row>
    <row r="111" spans="1:9" ht="15">
      <c r="A111" s="227" t="s">
        <v>303</v>
      </c>
      <c r="B111" s="228">
        <v>111392.2626</v>
      </c>
      <c r="C111" s="228">
        <v>118284.2413</v>
      </c>
      <c r="D111" s="228">
        <v>10785.0281</v>
      </c>
      <c r="E111" s="228">
        <v>240461.532</v>
      </c>
      <c r="F111" s="229">
        <v>0.03748158891874922</v>
      </c>
      <c r="G111" s="228">
        <v>25215.0391</v>
      </c>
      <c r="H111" s="228">
        <v>1550535.2710000002</v>
      </c>
      <c r="I111" s="229">
        <v>0.1550829165239931</v>
      </c>
    </row>
    <row r="112" spans="1:9" ht="15">
      <c r="A112" s="227" t="s">
        <v>190</v>
      </c>
      <c r="B112" s="228">
        <v>109470.671</v>
      </c>
      <c r="C112" s="228">
        <v>157233.7839</v>
      </c>
      <c r="D112" s="228">
        <v>16056.4954</v>
      </c>
      <c r="E112" s="228">
        <v>282760.9503</v>
      </c>
      <c r="F112" s="229">
        <v>0.04407494875903677</v>
      </c>
      <c r="G112" s="228">
        <v>47009.3639</v>
      </c>
      <c r="H112" s="228">
        <v>3368480.739599999</v>
      </c>
      <c r="I112" s="229">
        <v>0.08394316968354623</v>
      </c>
    </row>
    <row r="113" spans="1:9" ht="15">
      <c r="A113" s="227" t="s">
        <v>226</v>
      </c>
      <c r="B113" s="228">
        <v>1960624.0442</v>
      </c>
      <c r="C113" s="228">
        <v>980209.2346</v>
      </c>
      <c r="D113" s="228">
        <v>280753.6154</v>
      </c>
      <c r="E113" s="228">
        <v>3221586.8942</v>
      </c>
      <c r="F113" s="229">
        <v>0.5021601360937616</v>
      </c>
      <c r="G113" s="228">
        <v>3057945.0920999995</v>
      </c>
      <c r="H113" s="228">
        <v>104875927.4174</v>
      </c>
      <c r="I113" s="229">
        <v>0.030718077766104267</v>
      </c>
    </row>
    <row r="114" spans="1:9" ht="15">
      <c r="A114" s="227" t="s">
        <v>304</v>
      </c>
      <c r="B114" s="228">
        <v>238913.6355</v>
      </c>
      <c r="C114" s="228">
        <v>372938.6053</v>
      </c>
      <c r="D114" s="228">
        <v>12944.5062</v>
      </c>
      <c r="E114" s="228">
        <v>624796.747</v>
      </c>
      <c r="F114" s="229">
        <v>0.09738927733699108</v>
      </c>
      <c r="G114" s="228">
        <v>22170.9869</v>
      </c>
      <c r="H114" s="228">
        <v>1778783.849</v>
      </c>
      <c r="I114" s="229">
        <v>0.3512493928653835</v>
      </c>
    </row>
    <row r="115" spans="1:9" ht="15">
      <c r="A115" s="227" t="s">
        <v>227</v>
      </c>
      <c r="B115" s="228">
        <v>285930.8373</v>
      </c>
      <c r="C115" s="228">
        <v>322687.9426</v>
      </c>
      <c r="D115" s="228">
        <v>53183.872</v>
      </c>
      <c r="E115" s="228">
        <v>661802.6518999999</v>
      </c>
      <c r="F115" s="229">
        <v>0.10315751853337557</v>
      </c>
      <c r="G115" s="228">
        <v>176954.0742</v>
      </c>
      <c r="H115" s="228">
        <v>2471272.6526000006</v>
      </c>
      <c r="I115" s="229">
        <v>0.2677983148495267</v>
      </c>
    </row>
    <row r="116" spans="1:9" ht="15">
      <c r="A116" s="227" t="s">
        <v>192</v>
      </c>
      <c r="B116" s="228">
        <v>104666.3212</v>
      </c>
      <c r="C116" s="228">
        <v>33479.3905</v>
      </c>
      <c r="D116" s="228">
        <v>18840.5434</v>
      </c>
      <c r="E116" s="228">
        <v>156986.2551</v>
      </c>
      <c r="F116" s="229">
        <v>0.024470002459903224</v>
      </c>
      <c r="G116" s="228">
        <v>35254.6961</v>
      </c>
      <c r="H116" s="228">
        <v>625241.8004</v>
      </c>
      <c r="I116" s="229">
        <v>0.25108086983238753</v>
      </c>
    </row>
    <row r="117" spans="1:9" s="1" customFormat="1" ht="15">
      <c r="A117" s="230" t="s">
        <v>122</v>
      </c>
      <c r="B117" s="231">
        <v>131633.2793</v>
      </c>
      <c r="C117" s="231">
        <v>36669.9479</v>
      </c>
      <c r="D117" s="231">
        <v>116486.0813</v>
      </c>
      <c r="E117" s="231">
        <v>284789.3085</v>
      </c>
      <c r="F117" s="232">
        <v>0.044391116121026176</v>
      </c>
      <c r="G117" s="231">
        <v>168802.3441</v>
      </c>
      <c r="H117" s="231">
        <v>3313131.2414999995</v>
      </c>
      <c r="I117" s="232">
        <v>0.08595775046057741</v>
      </c>
    </row>
    <row r="118" spans="1:9" ht="15">
      <c r="A118" s="227" t="s">
        <v>193</v>
      </c>
      <c r="B118" s="228">
        <v>223014.051</v>
      </c>
      <c r="C118" s="228">
        <v>27087.9543</v>
      </c>
      <c r="D118" s="228">
        <v>34718.113</v>
      </c>
      <c r="E118" s="228">
        <v>284820.11830000003</v>
      </c>
      <c r="F118" s="229">
        <v>0.0443959185534513</v>
      </c>
      <c r="G118" s="228">
        <v>104169.2255</v>
      </c>
      <c r="H118" s="228">
        <v>1970048.2079999996</v>
      </c>
      <c r="I118" s="229">
        <v>0.1445752023444901</v>
      </c>
    </row>
    <row r="119" spans="1:9" ht="15">
      <c r="A119" s="227" t="s">
        <v>194</v>
      </c>
      <c r="B119" s="228">
        <v>85043.1188</v>
      </c>
      <c r="C119" s="228">
        <v>13820.0325</v>
      </c>
      <c r="D119" s="228">
        <v>22381.4589</v>
      </c>
      <c r="E119" s="228">
        <v>121244.6102</v>
      </c>
      <c r="F119" s="229">
        <v>0.018898825938322594</v>
      </c>
      <c r="G119" s="228">
        <v>12353.1125</v>
      </c>
      <c r="H119" s="228">
        <v>651885.5911</v>
      </c>
      <c r="I119" s="229">
        <v>0.18599062758145998</v>
      </c>
    </row>
    <row r="120" spans="1:9" ht="15">
      <c r="A120" s="227" t="s">
        <v>195</v>
      </c>
      <c r="B120" s="228">
        <v>313722.3652</v>
      </c>
      <c r="C120" s="228">
        <v>30449.7242</v>
      </c>
      <c r="D120" s="228">
        <v>24289.8937</v>
      </c>
      <c r="E120" s="228">
        <v>368461.9831</v>
      </c>
      <c r="F120" s="229">
        <v>0.05743347165708535</v>
      </c>
      <c r="G120" s="228">
        <v>168202.4417</v>
      </c>
      <c r="H120" s="228">
        <v>2465598.2818</v>
      </c>
      <c r="I120" s="229">
        <v>0.14944120695566265</v>
      </c>
    </row>
    <row r="121" spans="1:9" ht="15">
      <c r="A121" s="227" t="s">
        <v>196</v>
      </c>
      <c r="B121" s="228">
        <v>10752.6234</v>
      </c>
      <c r="C121" s="228">
        <v>3790.5462</v>
      </c>
      <c r="D121" s="228">
        <v>1245.9889</v>
      </c>
      <c r="E121" s="228">
        <v>15789.158500000001</v>
      </c>
      <c r="F121" s="229">
        <v>0.002461111943135982</v>
      </c>
      <c r="G121" s="228">
        <v>7321.8102</v>
      </c>
      <c r="H121" s="228">
        <v>224173.366</v>
      </c>
      <c r="I121" s="229">
        <v>0.07043280288702986</v>
      </c>
    </row>
    <row r="122" spans="1:9" ht="15">
      <c r="A122" s="233" t="s">
        <v>197</v>
      </c>
      <c r="B122" s="228">
        <v>55380.6005</v>
      </c>
      <c r="C122" s="228">
        <v>1769.9994</v>
      </c>
      <c r="D122" s="228">
        <v>1575.1407</v>
      </c>
      <c r="E122" s="228">
        <v>58725.740600000005</v>
      </c>
      <c r="F122" s="229">
        <v>0.009153788757023728</v>
      </c>
      <c r="G122" s="228">
        <v>43892.4957</v>
      </c>
      <c r="H122" s="234">
        <v>667095.4941</v>
      </c>
      <c r="I122" s="235">
        <v>0.08803198510466449</v>
      </c>
    </row>
    <row r="123" spans="1:9" ht="15">
      <c r="A123" s="18" t="s">
        <v>305</v>
      </c>
      <c r="B123" s="236">
        <v>3685465.120799999</v>
      </c>
      <c r="C123" s="236">
        <v>2129526.8963</v>
      </c>
      <c r="D123" s="236">
        <v>600465.2497</v>
      </c>
      <c r="E123" s="236">
        <v>6415457.266799999</v>
      </c>
      <c r="F123" s="237">
        <v>1</v>
      </c>
      <c r="G123" s="236">
        <v>3906076.9449999994</v>
      </c>
      <c r="H123" s="236">
        <v>126649731.05820003</v>
      </c>
      <c r="I123" s="238">
        <v>0.050655119542668985</v>
      </c>
    </row>
    <row r="124" ht="15">
      <c r="A124" s="2" t="s">
        <v>221</v>
      </c>
    </row>
    <row r="125" spans="1:6" ht="15">
      <c r="A125" s="373" t="s">
        <v>223</v>
      </c>
      <c r="B125" s="373"/>
      <c r="C125" s="373"/>
      <c r="D125" s="373"/>
      <c r="E125" s="373"/>
      <c r="F125" s="373"/>
    </row>
  </sheetData>
  <sheetProtection/>
  <mergeCells count="17">
    <mergeCell ref="H5:H6"/>
    <mergeCell ref="A74:J74"/>
    <mergeCell ref="A75:A76"/>
    <mergeCell ref="B75:F75"/>
    <mergeCell ref="G75:J75"/>
    <mergeCell ref="A53:A54"/>
    <mergeCell ref="B53:E53"/>
    <mergeCell ref="A3:H3"/>
    <mergeCell ref="F53:H53"/>
    <mergeCell ref="I53:I54"/>
    <mergeCell ref="A125:F125"/>
    <mergeCell ref="A100:I101"/>
    <mergeCell ref="A103:I103"/>
    <mergeCell ref="A104:I104"/>
    <mergeCell ref="A105:I105"/>
    <mergeCell ref="B5:D5"/>
    <mergeCell ref="E5:G5"/>
  </mergeCells>
  <hyperlinks>
    <hyperlink ref="A29" r:id="rId1" display="www.bcentral.cl"/>
  </hyperlinks>
  <printOptions horizontalCentered="1"/>
  <pageMargins left="0.5905511811023623" right="0.5905511811023623" top="0.5905511811023623" bottom="0.3937007874015748" header="0.31496062992125984" footer="0.31496062992125984"/>
  <pageSetup horizontalDpi="600" verticalDpi="600" orientation="landscape" scale="59" r:id="rId2"/>
  <rowBreaks count="2" manualBreakCount="2">
    <brk id="48" max="9" man="1"/>
    <brk id="95" max="9" man="1"/>
  </rowBreaks>
</worksheet>
</file>

<file path=xl/worksheets/sheet3.xml><?xml version="1.0" encoding="utf-8"?>
<worksheet xmlns="http://schemas.openxmlformats.org/spreadsheetml/2006/main" xmlns:r="http://schemas.openxmlformats.org/officeDocument/2006/relationships">
  <dimension ref="A1:K28"/>
  <sheetViews>
    <sheetView showGridLines="0" view="pageBreakPreview" zoomScale="92" zoomScaleSheetLayoutView="92" zoomScalePageLayoutView="0" workbookViewId="0" topLeftCell="A1">
      <selection activeCell="A1" sqref="A1:K1"/>
    </sheetView>
  </sheetViews>
  <sheetFormatPr defaultColWidth="11.421875" defaultRowHeight="15"/>
  <cols>
    <col min="1" max="1" width="18.140625" style="0" bestFit="1" customWidth="1"/>
    <col min="7" max="7" width="17.140625" style="0" customWidth="1"/>
  </cols>
  <sheetData>
    <row r="1" spans="1:11" s="38" customFormat="1" ht="37.5" customHeight="1">
      <c r="A1" s="389" t="s">
        <v>184</v>
      </c>
      <c r="B1" s="389"/>
      <c r="C1" s="389"/>
      <c r="D1" s="389"/>
      <c r="E1" s="389"/>
      <c r="F1" s="389"/>
      <c r="G1" s="389"/>
      <c r="H1" s="389"/>
      <c r="I1" s="389"/>
      <c r="J1" s="389"/>
      <c r="K1" s="389"/>
    </row>
    <row r="2" spans="1:7" s="38" customFormat="1" ht="21">
      <c r="A2" s="39"/>
      <c r="B2" s="216"/>
      <c r="C2" s="216"/>
      <c r="D2" s="216"/>
      <c r="E2" s="216"/>
      <c r="F2" s="216"/>
      <c r="G2" s="216"/>
    </row>
    <row r="3" spans="1:11" s="37" customFormat="1" ht="21">
      <c r="A3" s="40" t="s">
        <v>48</v>
      </c>
      <c r="B3" s="217"/>
      <c r="C3" s="217"/>
      <c r="D3" s="217"/>
      <c r="E3" s="217"/>
      <c r="F3" s="217"/>
      <c r="G3"/>
      <c r="H3"/>
      <c r="I3"/>
      <c r="J3"/>
      <c r="K3"/>
    </row>
    <row r="4" spans="2:11" s="38" customFormat="1" ht="21">
      <c r="B4" s="216"/>
      <c r="C4" s="216"/>
      <c r="D4" s="216"/>
      <c r="E4" s="216"/>
      <c r="F4" s="216"/>
      <c r="G4"/>
      <c r="H4"/>
      <c r="I4"/>
      <c r="J4"/>
      <c r="K4"/>
    </row>
    <row r="5" spans="1:4" ht="27.75" customHeight="1">
      <c r="A5" s="383" t="s">
        <v>307</v>
      </c>
      <c r="B5" s="384"/>
      <c r="C5" s="384"/>
      <c r="D5" s="385"/>
    </row>
    <row r="6" spans="1:4" ht="14.25">
      <c r="A6" s="386" t="s">
        <v>308</v>
      </c>
      <c r="B6" s="387"/>
      <c r="C6" s="387"/>
      <c r="D6" s="388"/>
    </row>
    <row r="7" spans="1:4" ht="14.25">
      <c r="A7" s="306" t="s">
        <v>8</v>
      </c>
      <c r="B7" s="305" t="s">
        <v>168</v>
      </c>
      <c r="C7" s="305" t="s">
        <v>9</v>
      </c>
      <c r="D7" s="305" t="s">
        <v>2</v>
      </c>
    </row>
    <row r="8" spans="1:4" ht="14.25">
      <c r="A8" s="268" t="s">
        <v>185</v>
      </c>
      <c r="B8" s="346">
        <v>7.46</v>
      </c>
      <c r="C8" s="346">
        <v>28.46</v>
      </c>
      <c r="D8" s="346">
        <v>9.16802420293228</v>
      </c>
    </row>
    <row r="9" spans="1:4" ht="14.25">
      <c r="A9" s="269" t="s">
        <v>186</v>
      </c>
      <c r="B9" s="346">
        <v>10.93</v>
      </c>
      <c r="C9" s="346">
        <v>12.97</v>
      </c>
      <c r="D9" s="346">
        <v>11.00660732703132</v>
      </c>
    </row>
    <row r="10" spans="1:4" ht="14.25">
      <c r="A10" s="269" t="s">
        <v>187</v>
      </c>
      <c r="B10" s="346">
        <v>7.43</v>
      </c>
      <c r="C10" s="346">
        <v>13.5</v>
      </c>
      <c r="D10" s="346">
        <v>7.626200671869812</v>
      </c>
    </row>
    <row r="11" spans="1:4" ht="14.25">
      <c r="A11" s="269" t="s">
        <v>188</v>
      </c>
      <c r="B11" s="346">
        <v>7.94</v>
      </c>
      <c r="C11" s="346">
        <v>10.94</v>
      </c>
      <c r="D11" s="346">
        <v>8.198235270096655</v>
      </c>
    </row>
    <row r="12" spans="1:4" ht="14.25">
      <c r="A12" s="268" t="s">
        <v>189</v>
      </c>
      <c r="B12" s="346">
        <v>7.58</v>
      </c>
      <c r="C12" s="346">
        <v>9.47</v>
      </c>
      <c r="D12" s="346">
        <v>7.915579823554643</v>
      </c>
    </row>
    <row r="13" spans="1:4" ht="14.25">
      <c r="A13" s="268" t="s">
        <v>190</v>
      </c>
      <c r="B13" s="346">
        <v>6.67</v>
      </c>
      <c r="C13" s="346">
        <v>5.53</v>
      </c>
      <c r="D13" s="346">
        <v>6.575978792292214</v>
      </c>
    </row>
    <row r="14" spans="1:4" ht="14.25">
      <c r="A14" s="268" t="s">
        <v>226</v>
      </c>
      <c r="B14" s="346">
        <v>4.39</v>
      </c>
      <c r="C14" s="346">
        <v>5.18</v>
      </c>
      <c r="D14" s="346">
        <v>4.421466521551375</v>
      </c>
    </row>
    <row r="15" spans="1:4" ht="14.25">
      <c r="A15" s="268" t="s">
        <v>191</v>
      </c>
      <c r="B15" s="346">
        <v>6.61</v>
      </c>
      <c r="C15" s="346">
        <v>8.29</v>
      </c>
      <c r="D15" s="346">
        <v>7.023855385983109</v>
      </c>
    </row>
    <row r="16" spans="1:4" ht="14.25">
      <c r="A16" s="269" t="s">
        <v>227</v>
      </c>
      <c r="B16" s="346">
        <v>9.02</v>
      </c>
      <c r="C16" s="346">
        <v>7.63</v>
      </c>
      <c r="D16" s="346">
        <v>8.642274152539809</v>
      </c>
    </row>
    <row r="17" spans="1:4" ht="14.25">
      <c r="A17" s="268" t="s">
        <v>192</v>
      </c>
      <c r="B17" s="346">
        <v>11.11</v>
      </c>
      <c r="C17" s="346">
        <v>14.5</v>
      </c>
      <c r="D17" s="346">
        <v>12.088915662185357</v>
      </c>
    </row>
    <row r="18" spans="1:4" ht="14.25">
      <c r="A18" s="271" t="s">
        <v>122</v>
      </c>
      <c r="B18" s="347">
        <v>6.89</v>
      </c>
      <c r="C18" s="347">
        <v>12.74</v>
      </c>
      <c r="D18" s="347">
        <v>7.523086056808509</v>
      </c>
    </row>
    <row r="19" spans="1:4" ht="14.25">
      <c r="A19" s="269" t="s">
        <v>193</v>
      </c>
      <c r="B19" s="346">
        <v>9.31</v>
      </c>
      <c r="C19" s="346">
        <v>17.36</v>
      </c>
      <c r="D19" s="346">
        <v>11.566188440444106</v>
      </c>
    </row>
    <row r="20" spans="1:4" ht="14.25">
      <c r="A20" s="268" t="s">
        <v>194</v>
      </c>
      <c r="B20" s="346">
        <v>4.87</v>
      </c>
      <c r="C20" s="346">
        <v>8.57</v>
      </c>
      <c r="D20" s="346">
        <v>5.862291050674785</v>
      </c>
    </row>
    <row r="21" spans="1:4" ht="14.25">
      <c r="A21" s="269" t="s">
        <v>195</v>
      </c>
      <c r="B21" s="346">
        <v>6.28</v>
      </c>
      <c r="C21" s="346">
        <v>9.06</v>
      </c>
      <c r="D21" s="346">
        <v>6.9799654160309865</v>
      </c>
    </row>
    <row r="22" spans="1:4" s="308" customFormat="1" ht="14.25">
      <c r="A22" s="307" t="s">
        <v>196</v>
      </c>
      <c r="B22" s="348">
        <v>3.37</v>
      </c>
      <c r="C22" s="348">
        <v>6.93</v>
      </c>
      <c r="D22" s="348">
        <v>4.009737404777993</v>
      </c>
    </row>
    <row r="23" spans="1:4" ht="14.25">
      <c r="A23" s="269" t="s">
        <v>197</v>
      </c>
      <c r="B23" s="346">
        <v>3.62</v>
      </c>
      <c r="C23" s="346">
        <v>1.46</v>
      </c>
      <c r="D23" s="346">
        <v>3.4473067915690865</v>
      </c>
    </row>
    <row r="24" spans="1:4" ht="14.25">
      <c r="A24" s="270" t="s">
        <v>268</v>
      </c>
      <c r="B24" s="349">
        <v>6.07</v>
      </c>
      <c r="C24" s="349">
        <v>9.94</v>
      </c>
      <c r="D24" s="349">
        <v>6.51</v>
      </c>
    </row>
    <row r="25" ht="14.25">
      <c r="A25" t="s">
        <v>411</v>
      </c>
    </row>
    <row r="27" spans="1:11" ht="33" customHeight="1">
      <c r="A27" s="390" t="s">
        <v>269</v>
      </c>
      <c r="B27" s="390"/>
      <c r="C27" s="390"/>
      <c r="D27" s="390"/>
      <c r="E27" s="390"/>
      <c r="F27" s="390"/>
      <c r="G27" s="390"/>
      <c r="H27" s="390"/>
      <c r="I27" s="390"/>
      <c r="J27" s="390"/>
      <c r="K27" s="390"/>
    </row>
    <row r="28" spans="1:11" ht="35.25" customHeight="1">
      <c r="A28" s="390"/>
      <c r="B28" s="390"/>
      <c r="C28" s="390"/>
      <c r="D28" s="390"/>
      <c r="E28" s="390"/>
      <c r="F28" s="390"/>
      <c r="G28" s="390"/>
      <c r="H28" s="390"/>
      <c r="I28" s="390"/>
      <c r="J28" s="390"/>
      <c r="K28" s="390"/>
    </row>
  </sheetData>
  <sheetProtection/>
  <mergeCells count="5">
    <mergeCell ref="A5:D5"/>
    <mergeCell ref="A6:D6"/>
    <mergeCell ref="A1:K1"/>
    <mergeCell ref="A27:K27"/>
    <mergeCell ref="A28:K28"/>
  </mergeCells>
  <printOptions horizontalCentered="1"/>
  <pageMargins left="0.5905511811023623" right="0.5905511811023623" top="0.5905511811023623" bottom="0.5905511811023623" header="0.31496062992125984" footer="0.31496062992125984"/>
  <pageSetup horizontalDpi="600" verticalDpi="600" orientation="landscape" scale="53" r:id="rId1"/>
  <headerFooter>
    <oddHeader>&amp;R&amp;12Región del Biobío</oddHeader>
  </headerFooter>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A24" sqref="A24:IV43"/>
    </sheetView>
  </sheetViews>
  <sheetFormatPr defaultColWidth="11.421875" defaultRowHeight="15"/>
  <sheetData>
    <row r="1" spans="1:6" ht="14.25">
      <c r="A1" s="391" t="s">
        <v>257</v>
      </c>
      <c r="B1" s="391"/>
      <c r="C1" s="391"/>
      <c r="D1" s="391"/>
      <c r="E1" s="391"/>
      <c r="F1" s="391"/>
    </row>
    <row r="3" ht="14.25">
      <c r="A3" s="210" t="s">
        <v>258</v>
      </c>
    </row>
    <row r="5" ht="14.25">
      <c r="A5" s="265" t="s">
        <v>122</v>
      </c>
    </row>
    <row r="6" ht="14.25">
      <c r="A6" s="266" t="s">
        <v>260</v>
      </c>
    </row>
    <row r="7" ht="15">
      <c r="A7" s="267" t="s">
        <v>397</v>
      </c>
    </row>
    <row r="8" ht="15">
      <c r="A8" s="267" t="s">
        <v>398</v>
      </c>
    </row>
    <row r="9" ht="15">
      <c r="A9" s="266" t="s">
        <v>396</v>
      </c>
    </row>
    <row r="10" spans="1:9" ht="14.25">
      <c r="A10" s="267" t="s">
        <v>261</v>
      </c>
      <c r="I10" s="326"/>
    </row>
    <row r="11" ht="14.25">
      <c r="A11" s="267"/>
    </row>
    <row r="13" ht="14.25">
      <c r="A13" s="266" t="s">
        <v>399</v>
      </c>
    </row>
    <row r="14" spans="1:4" ht="15">
      <c r="A14" s="267" t="s">
        <v>400</v>
      </c>
      <c r="D14" t="s">
        <v>405</v>
      </c>
    </row>
    <row r="15" spans="1:4" ht="14.25">
      <c r="A15" s="267" t="s">
        <v>401</v>
      </c>
      <c r="D15" t="s">
        <v>402</v>
      </c>
    </row>
    <row r="16" ht="15">
      <c r="A16" s="266" t="s">
        <v>403</v>
      </c>
    </row>
    <row r="17" ht="14.25">
      <c r="A17" s="266"/>
    </row>
    <row r="18" spans="1:7" ht="43.5" customHeight="1">
      <c r="A18" s="392" t="s">
        <v>262</v>
      </c>
      <c r="B18" s="392"/>
      <c r="C18" s="392"/>
      <c r="D18" s="392"/>
      <c r="E18" s="392"/>
      <c r="F18" s="392"/>
      <c r="G18" s="392"/>
    </row>
    <row r="19" ht="14.25">
      <c r="A19" s="266"/>
    </row>
    <row r="20" spans="1:7" ht="27" customHeight="1">
      <c r="A20" s="393" t="s">
        <v>263</v>
      </c>
      <c r="B20" s="393"/>
      <c r="C20" s="393"/>
      <c r="D20" s="393"/>
      <c r="E20" s="393"/>
      <c r="F20" s="393"/>
      <c r="G20" s="393"/>
    </row>
    <row r="22" spans="1:6" ht="37.5" customHeight="1">
      <c r="A22" s="394" t="s">
        <v>404</v>
      </c>
      <c r="B22" s="394"/>
      <c r="C22" s="394"/>
      <c r="D22" s="394"/>
      <c r="E22" s="394"/>
      <c r="F22" s="394"/>
    </row>
    <row r="26" ht="14.25">
      <c r="A26" t="s">
        <v>259</v>
      </c>
    </row>
  </sheetData>
  <sheetProtection/>
  <mergeCells count="4">
    <mergeCell ref="A1:F1"/>
    <mergeCell ref="A18:G18"/>
    <mergeCell ref="A20:G20"/>
    <mergeCell ref="A22:F22"/>
  </mergeCells>
  <printOptions/>
  <pageMargins left="0.7086614173228347" right="0.7086614173228347" top="0.7480314960629921" bottom="0.7480314960629921" header="0.31496062992125984" footer="0.31496062992125984"/>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I45"/>
  <sheetViews>
    <sheetView showGridLines="0" view="pageBreakPreview" zoomScaleSheetLayoutView="100" zoomScalePageLayoutView="0" workbookViewId="0" topLeftCell="A1">
      <selection activeCell="J13" sqref="J13"/>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11.7109375" style="9" bestFit="1" customWidth="1"/>
    <col min="10" max="16384" width="11.421875" style="9" customWidth="1"/>
  </cols>
  <sheetData>
    <row r="1" ht="13.5">
      <c r="A1" s="8" t="s">
        <v>23</v>
      </c>
    </row>
    <row r="2" ht="13.5">
      <c r="A2" s="8"/>
    </row>
    <row r="3" spans="1:8" ht="12.75" customHeight="1">
      <c r="A3" s="395" t="s">
        <v>179</v>
      </c>
      <c r="B3" s="395"/>
      <c r="C3" s="395"/>
      <c r="D3" s="395"/>
      <c r="E3" s="395"/>
      <c r="F3" s="395"/>
      <c r="G3" s="395"/>
      <c r="H3" s="395"/>
    </row>
    <row r="4" spans="1:8" ht="13.5">
      <c r="A4" s="395"/>
      <c r="B4" s="395"/>
      <c r="C4" s="395"/>
      <c r="D4" s="395"/>
      <c r="E4" s="395"/>
      <c r="F4" s="395"/>
      <c r="G4" s="395"/>
      <c r="H4" s="395"/>
    </row>
    <row r="5" spans="1:8" ht="13.5">
      <c r="A5" s="395"/>
      <c r="B5" s="395"/>
      <c r="C5" s="395"/>
      <c r="D5" s="395"/>
      <c r="E5" s="395"/>
      <c r="F5" s="395"/>
      <c r="G5" s="395"/>
      <c r="H5" s="395"/>
    </row>
    <row r="6" spans="1:8" ht="13.5">
      <c r="A6" s="395"/>
      <c r="B6" s="395"/>
      <c r="C6" s="395"/>
      <c r="D6" s="395"/>
      <c r="E6" s="395"/>
      <c r="F6" s="395"/>
      <c r="G6" s="395"/>
      <c r="H6" s="395"/>
    </row>
    <row r="7" spans="1:8" ht="13.5">
      <c r="A7" s="395"/>
      <c r="B7" s="395"/>
      <c r="C7" s="395"/>
      <c r="D7" s="395"/>
      <c r="E7" s="395"/>
      <c r="F7" s="395"/>
      <c r="G7" s="395"/>
      <c r="H7" s="395"/>
    </row>
    <row r="8" spans="1:8" ht="13.5">
      <c r="A8" s="395"/>
      <c r="B8" s="395"/>
      <c r="C8" s="395"/>
      <c r="D8" s="395"/>
      <c r="E8" s="395"/>
      <c r="F8" s="395"/>
      <c r="G8" s="395"/>
      <c r="H8" s="395"/>
    </row>
    <row r="9" spans="1:8" ht="13.5">
      <c r="A9" s="395"/>
      <c r="B9" s="395"/>
      <c r="C9" s="395"/>
      <c r="D9" s="395"/>
      <c r="E9" s="395"/>
      <c r="F9" s="395"/>
      <c r="G9" s="395"/>
      <c r="H9" s="395"/>
    </row>
    <row r="10" spans="6:7" ht="13.5">
      <c r="F10" s="10"/>
      <c r="G10" s="10"/>
    </row>
    <row r="11" spans="1:9" ht="41.25">
      <c r="A11" s="176" t="s">
        <v>0</v>
      </c>
      <c r="B11" s="176" t="s">
        <v>1</v>
      </c>
      <c r="C11" s="11" t="s">
        <v>4</v>
      </c>
      <c r="D11" s="11" t="s">
        <v>3</v>
      </c>
      <c r="E11" s="11" t="s">
        <v>5</v>
      </c>
      <c r="F11" s="400" t="s">
        <v>171</v>
      </c>
      <c r="G11" s="400"/>
      <c r="H11" s="188" t="s">
        <v>203</v>
      </c>
      <c r="I11" s="188" t="s">
        <v>204</v>
      </c>
    </row>
    <row r="12" spans="1:9" ht="13.5" customHeight="1">
      <c r="A12" s="401">
        <v>23890.199999999997</v>
      </c>
      <c r="B12" s="401">
        <v>3.2</v>
      </c>
      <c r="C12" s="403">
        <v>1556805</v>
      </c>
      <c r="D12" s="396">
        <v>8.9</v>
      </c>
      <c r="E12" s="398">
        <f>+C12/A12</f>
        <v>65.16500489740564</v>
      </c>
      <c r="F12" s="12">
        <v>51.8</v>
      </c>
      <c r="G12" s="13" t="s">
        <v>25</v>
      </c>
      <c r="H12" s="406">
        <v>11.4</v>
      </c>
      <c r="I12" s="406">
        <v>32</v>
      </c>
    </row>
    <row r="13" spans="1:9" ht="13.5">
      <c r="A13" s="402"/>
      <c r="B13" s="402"/>
      <c r="C13" s="404">
        <v>1556805</v>
      </c>
      <c r="D13" s="397"/>
      <c r="E13" s="399"/>
      <c r="F13" s="14">
        <v>48.2</v>
      </c>
      <c r="G13" s="15" t="s">
        <v>172</v>
      </c>
      <c r="H13" s="406"/>
      <c r="I13" s="406"/>
    </row>
    <row r="14" spans="1:7" ht="13.5">
      <c r="A14" s="16" t="s">
        <v>123</v>
      </c>
      <c r="F14" s="17"/>
      <c r="G14" s="17"/>
    </row>
    <row r="15" spans="1:8" ht="13.5">
      <c r="A15" s="407" t="s">
        <v>173</v>
      </c>
      <c r="B15" s="407"/>
      <c r="C15" s="407"/>
      <c r="D15" s="407"/>
      <c r="E15" s="407"/>
      <c r="F15" s="407"/>
      <c r="G15" s="407"/>
      <c r="H15" s="407"/>
    </row>
    <row r="16" ht="13.5">
      <c r="F16" s="203"/>
    </row>
    <row r="17" spans="1:8" ht="27.75" customHeight="1">
      <c r="A17" s="405" t="s">
        <v>201</v>
      </c>
      <c r="B17" s="405"/>
      <c r="C17" s="405"/>
      <c r="D17" s="405"/>
      <c r="E17" s="405"/>
      <c r="F17" s="405"/>
      <c r="G17" s="405"/>
      <c r="H17" s="405"/>
    </row>
    <row r="18" spans="1:8" ht="31.5" customHeight="1">
      <c r="A18" s="405" t="s">
        <v>202</v>
      </c>
      <c r="B18" s="405"/>
      <c r="C18" s="405"/>
      <c r="D18" s="405"/>
      <c r="E18" s="405"/>
      <c r="F18" s="405"/>
      <c r="G18" s="405"/>
      <c r="H18" s="405"/>
    </row>
    <row r="36" ht="13.5">
      <c r="G36" s="96"/>
    </row>
    <row r="37" ht="13.5">
      <c r="G37" s="96"/>
    </row>
    <row r="38" ht="13.5">
      <c r="G38" s="96"/>
    </row>
    <row r="39" ht="13.5">
      <c r="G39" s="96"/>
    </row>
    <row r="40" ht="13.5">
      <c r="G40" s="96"/>
    </row>
    <row r="41" ht="13.5">
      <c r="G41" s="96"/>
    </row>
    <row r="42" ht="13.5">
      <c r="G42" s="96"/>
    </row>
    <row r="43" ht="13.5">
      <c r="G43" s="96"/>
    </row>
    <row r="44" ht="13.5">
      <c r="G44" s="96"/>
    </row>
    <row r="45" ht="13.5">
      <c r="G45" s="96"/>
    </row>
  </sheetData>
  <sheetProtection/>
  <mergeCells count="12">
    <mergeCell ref="A17:H17"/>
    <mergeCell ref="A18:H18"/>
    <mergeCell ref="I12:I13"/>
    <mergeCell ref="A15:H15"/>
    <mergeCell ref="H12:H13"/>
    <mergeCell ref="A3:H9"/>
    <mergeCell ref="D12:D13"/>
    <mergeCell ref="E12:E13"/>
    <mergeCell ref="F11:G11"/>
    <mergeCell ref="A12:A13"/>
    <mergeCell ref="B12:B13"/>
    <mergeCell ref="C12:C13"/>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del Biobío</oddHeader>
  </headerFooter>
</worksheet>
</file>

<file path=xl/worksheets/sheet6.xml><?xml version="1.0" encoding="utf-8"?>
<worksheet xmlns="http://schemas.openxmlformats.org/spreadsheetml/2006/main" xmlns:r="http://schemas.openxmlformats.org/officeDocument/2006/relationships">
  <dimension ref="A1:AK123"/>
  <sheetViews>
    <sheetView view="pageBreakPreview" zoomScale="70" zoomScaleSheetLayoutView="70" zoomScalePageLayoutView="0" workbookViewId="0" topLeftCell="A1">
      <selection activeCell="A60" sqref="A60"/>
    </sheetView>
  </sheetViews>
  <sheetFormatPr defaultColWidth="11.421875" defaultRowHeight="15"/>
  <cols>
    <col min="1" max="1" width="32.00390625" style="24" customWidth="1"/>
    <col min="2" max="2" width="18.421875" style="24" customWidth="1"/>
    <col min="3" max="3" width="16.7109375" style="24" customWidth="1"/>
    <col min="4" max="4" width="19.28125" style="24" customWidth="1"/>
    <col min="5" max="5" width="18.00390625" style="24" customWidth="1"/>
    <col min="6" max="7" width="16.57421875" style="24" customWidth="1"/>
    <col min="8" max="9" width="11.421875" style="24" customWidth="1"/>
    <col min="10" max="11" width="12.28125" style="24" bestFit="1" customWidth="1"/>
    <col min="12" max="12" width="12.00390625" style="24" bestFit="1" customWidth="1"/>
    <col min="13" max="13" width="13.00390625" style="24" customWidth="1"/>
    <col min="14" max="15" width="11.421875" style="24" customWidth="1"/>
    <col min="16" max="16" width="14.00390625" style="24" customWidth="1"/>
    <col min="17" max="31" width="11.421875" style="24" customWidth="1"/>
    <col min="32" max="35" width="16.28125" style="24" customWidth="1"/>
    <col min="36" max="16384" width="11.421875" style="24" customWidth="1"/>
  </cols>
  <sheetData>
    <row r="1" ht="17.25">
      <c r="A1" s="23" t="s">
        <v>20</v>
      </c>
    </row>
    <row r="2" ht="17.25">
      <c r="A2" s="23"/>
    </row>
    <row r="3" ht="17.25">
      <c r="A3" s="23" t="s">
        <v>31</v>
      </c>
    </row>
    <row r="4" ht="17.25">
      <c r="A4" s="23"/>
    </row>
    <row r="5" spans="1:6" ht="15" customHeight="1">
      <c r="A5" s="409" t="s">
        <v>47</v>
      </c>
      <c r="B5" s="409"/>
      <c r="C5" s="409"/>
      <c r="D5" s="409"/>
      <c r="E5" s="409"/>
      <c r="F5" s="409"/>
    </row>
    <row r="6" spans="1:6" ht="17.25">
      <c r="A6" s="409"/>
      <c r="B6" s="409"/>
      <c r="C6" s="409"/>
      <c r="D6" s="409"/>
      <c r="E6" s="409"/>
      <c r="F6" s="409"/>
    </row>
    <row r="7" spans="1:6" ht="17.25">
      <c r="A7" s="25"/>
      <c r="B7" s="25"/>
      <c r="C7" s="25"/>
      <c r="D7" s="25"/>
      <c r="E7" s="25"/>
      <c r="F7" s="25"/>
    </row>
    <row r="8" spans="1:5" ht="17.25">
      <c r="A8" s="26" t="s">
        <v>178</v>
      </c>
      <c r="B8" s="25"/>
      <c r="C8" s="25"/>
      <c r="D8" s="25"/>
      <c r="E8" s="25"/>
    </row>
    <row r="9" spans="1:4" ht="17.25">
      <c r="A9" s="27" t="s">
        <v>13</v>
      </c>
      <c r="B9" s="27" t="s">
        <v>385</v>
      </c>
      <c r="C9" s="27" t="s">
        <v>29</v>
      </c>
      <c r="D9" s="27" t="s">
        <v>26</v>
      </c>
    </row>
    <row r="10" spans="1:4" ht="17.25">
      <c r="A10" s="28" t="s">
        <v>180</v>
      </c>
      <c r="B10" s="219">
        <v>1767.8</v>
      </c>
      <c r="C10" s="219">
        <v>17631.359999999986</v>
      </c>
      <c r="D10" s="30">
        <f>+B10/C10</f>
        <v>0.1002645286580276</v>
      </c>
    </row>
    <row r="11" spans="1:4" ht="17.25">
      <c r="A11" s="28" t="s">
        <v>35</v>
      </c>
      <c r="B11" s="219">
        <v>1543.4399999999996</v>
      </c>
      <c r="C11" s="219">
        <v>44626.33</v>
      </c>
      <c r="D11" s="30">
        <f aca="true" t="shared" si="0" ref="D11:D21">+B11/C11</f>
        <v>0.034585859962044815</v>
      </c>
    </row>
    <row r="12" spans="1:4" ht="17.25">
      <c r="A12" s="28" t="s">
        <v>66</v>
      </c>
      <c r="B12" s="219">
        <v>1213.61</v>
      </c>
      <c r="C12" s="219">
        <v>36375.1000000001</v>
      </c>
      <c r="D12" s="30">
        <f t="shared" si="0"/>
        <v>0.033363757075581826</v>
      </c>
    </row>
    <row r="13" spans="1:4" ht="17.25">
      <c r="A13" s="28" t="s">
        <v>46</v>
      </c>
      <c r="B13" s="219">
        <v>718.4000000000001</v>
      </c>
      <c r="C13" s="219">
        <v>63494.850000000035</v>
      </c>
      <c r="D13" s="30">
        <f t="shared" si="0"/>
        <v>0.011314303443507619</v>
      </c>
    </row>
    <row r="14" spans="1:4" ht="17.25">
      <c r="A14" s="28" t="s">
        <v>181</v>
      </c>
      <c r="B14" s="219">
        <v>528.73</v>
      </c>
      <c r="C14" s="219">
        <v>23972.76999999997</v>
      </c>
      <c r="D14" s="30">
        <f t="shared" si="0"/>
        <v>0.022055440401755853</v>
      </c>
    </row>
    <row r="15" spans="1:4" ht="17.25">
      <c r="A15" s="28" t="s">
        <v>67</v>
      </c>
      <c r="B15" s="219">
        <v>90.14</v>
      </c>
      <c r="C15" s="219">
        <v>1469.9999999999998</v>
      </c>
      <c r="D15" s="30">
        <f t="shared" si="0"/>
        <v>0.06131972789115647</v>
      </c>
    </row>
    <row r="16" spans="1:4" ht="17.25">
      <c r="A16" s="28" t="s">
        <v>182</v>
      </c>
      <c r="B16" s="219">
        <v>57.22</v>
      </c>
      <c r="C16" s="219">
        <v>60.82</v>
      </c>
      <c r="D16" s="30">
        <f t="shared" si="0"/>
        <v>0.9408089444261756</v>
      </c>
    </row>
    <row r="17" spans="1:4" ht="17.25">
      <c r="A17" s="28" t="s">
        <v>386</v>
      </c>
      <c r="B17" s="219">
        <v>55.31999999999999</v>
      </c>
      <c r="C17" s="219">
        <v>5032.7499999999945</v>
      </c>
      <c r="D17" s="30">
        <f t="shared" si="0"/>
        <v>0.010992002384382306</v>
      </c>
    </row>
    <row r="18" spans="1:4" ht="17.25">
      <c r="A18" s="28" t="s">
        <v>65</v>
      </c>
      <c r="B18" s="219">
        <v>46.12</v>
      </c>
      <c r="C18" s="219">
        <v>6204.6399999999985</v>
      </c>
      <c r="D18" s="30">
        <f t="shared" si="0"/>
        <v>0.007433146806261122</v>
      </c>
    </row>
    <row r="19" spans="1:4" ht="17.25">
      <c r="A19" s="28" t="s">
        <v>156</v>
      </c>
      <c r="B19" s="219">
        <v>31.450000000000003</v>
      </c>
      <c r="C19" s="219">
        <v>2018.7500000000025</v>
      </c>
      <c r="D19" s="30">
        <f t="shared" si="0"/>
        <v>0.015578947368421034</v>
      </c>
    </row>
    <row r="20" spans="1:4" ht="17.25">
      <c r="A20" s="28" t="s">
        <v>6</v>
      </c>
      <c r="B20" s="219">
        <f>B21-SUM(B10:B19)</f>
        <v>31.519999999999527</v>
      </c>
      <c r="C20" s="219">
        <f>C21-SUM(C10:C19)</f>
        <v>172235.1999999998</v>
      </c>
      <c r="D20" s="30">
        <f t="shared" si="0"/>
        <v>0.00018300556448391247</v>
      </c>
    </row>
    <row r="21" spans="1:7" s="23" customFormat="1" ht="17.25">
      <c r="A21" s="31" t="s">
        <v>2</v>
      </c>
      <c r="B21" s="220">
        <v>6083.749999999999</v>
      </c>
      <c r="C21" s="220">
        <v>373122.5699999999</v>
      </c>
      <c r="D21" s="201">
        <f t="shared" si="0"/>
        <v>0.016304963808541524</v>
      </c>
      <c r="E21" s="182"/>
      <c r="F21" s="182"/>
      <c r="G21" s="182"/>
    </row>
    <row r="22" spans="1:6" ht="17.25" customHeight="1">
      <c r="A22" s="411" t="s">
        <v>121</v>
      </c>
      <c r="B22" s="411"/>
      <c r="C22" s="411"/>
      <c r="D22" s="411"/>
      <c r="E22" s="412"/>
      <c r="F22" s="412"/>
    </row>
    <row r="23" spans="1:5" ht="17.25">
      <c r="A23" s="26"/>
      <c r="B23" s="174"/>
      <c r="C23" s="174"/>
      <c r="D23" s="25"/>
      <c r="E23" s="174"/>
    </row>
    <row r="24" ht="17.25">
      <c r="A24" s="23" t="s">
        <v>418</v>
      </c>
    </row>
    <row r="25" spans="1:5" ht="17.25">
      <c r="A25" s="31" t="s">
        <v>13</v>
      </c>
      <c r="B25" s="27" t="s">
        <v>428</v>
      </c>
      <c r="C25" s="27" t="s">
        <v>429</v>
      </c>
      <c r="D25" s="27" t="s">
        <v>26</v>
      </c>
      <c r="E25" s="99"/>
    </row>
    <row r="26" spans="1:5" ht="17.25">
      <c r="A26" s="218" t="s">
        <v>430</v>
      </c>
      <c r="B26" s="350">
        <v>250.3057</v>
      </c>
      <c r="C26" s="350">
        <v>4540.424</v>
      </c>
      <c r="D26" s="33">
        <f>+B26/C26</f>
        <v>0.055128265554053986</v>
      </c>
      <c r="E26" s="103"/>
    </row>
    <row r="27" spans="1:5" ht="17.25">
      <c r="A27" s="218" t="s">
        <v>12</v>
      </c>
      <c r="B27" s="350">
        <v>186.8301</v>
      </c>
      <c r="C27" s="350">
        <v>9896.2338</v>
      </c>
      <c r="D27" s="33">
        <f aca="true" t="shared" si="1" ref="D27:D37">+B27/C27</f>
        <v>0.01887890926748315</v>
      </c>
      <c r="E27" s="103"/>
    </row>
    <row r="28" spans="1:5" ht="17.25">
      <c r="A28" s="218" t="s">
        <v>297</v>
      </c>
      <c r="B28" s="350">
        <v>167.9244</v>
      </c>
      <c r="C28" s="350">
        <v>1690.8883</v>
      </c>
      <c r="D28" s="33">
        <f t="shared" si="1"/>
        <v>0.09931135013471912</v>
      </c>
      <c r="E28" s="103"/>
    </row>
    <row r="29" spans="1:5" ht="17.25">
      <c r="A29" s="218" t="s">
        <v>32</v>
      </c>
      <c r="B29" s="350">
        <v>144.4857</v>
      </c>
      <c r="C29" s="350">
        <v>7486.1494999999995</v>
      </c>
      <c r="D29" s="33">
        <f t="shared" si="1"/>
        <v>0.01930040269700732</v>
      </c>
      <c r="E29" s="103"/>
    </row>
    <row r="30" spans="1:5" ht="17.25">
      <c r="A30" s="218" t="s">
        <v>150</v>
      </c>
      <c r="B30" s="350">
        <v>107.9451</v>
      </c>
      <c r="C30" s="350">
        <v>4002.0895</v>
      </c>
      <c r="D30" s="33">
        <f t="shared" si="1"/>
        <v>0.026972185404649244</v>
      </c>
      <c r="E30" s="103"/>
    </row>
    <row r="31" spans="1:5" ht="17.25">
      <c r="A31" s="218" t="s">
        <v>388</v>
      </c>
      <c r="B31" s="350">
        <v>96.8141</v>
      </c>
      <c r="C31" s="350">
        <v>1177.5265000000002</v>
      </c>
      <c r="D31" s="33">
        <f t="shared" si="1"/>
        <v>0.08221819211712007</v>
      </c>
      <c r="E31" s="103"/>
    </row>
    <row r="32" spans="1:5" ht="17.25">
      <c r="A32" s="218" t="s">
        <v>298</v>
      </c>
      <c r="B32" s="350">
        <v>94.1658</v>
      </c>
      <c r="C32" s="350">
        <v>2804.7354000000005</v>
      </c>
      <c r="D32" s="33">
        <f t="shared" si="1"/>
        <v>0.03357386226165933</v>
      </c>
      <c r="E32" s="103"/>
    </row>
    <row r="33" spans="1:5" ht="17.25">
      <c r="A33" s="218" t="s">
        <v>36</v>
      </c>
      <c r="B33" s="350">
        <v>94.0931</v>
      </c>
      <c r="C33" s="350">
        <v>3213.1063000000004</v>
      </c>
      <c r="D33" s="33">
        <f t="shared" si="1"/>
        <v>0.029284154091011552</v>
      </c>
      <c r="E33" s="103"/>
    </row>
    <row r="34" spans="1:5" ht="17.25">
      <c r="A34" s="218" t="s">
        <v>68</v>
      </c>
      <c r="B34" s="350">
        <v>75</v>
      </c>
      <c r="C34" s="350">
        <v>1674.9160000000004</v>
      </c>
      <c r="D34" s="33">
        <f>+B34/C34</f>
        <v>0.044778365004573356</v>
      </c>
      <c r="E34" s="103"/>
    </row>
    <row r="35" spans="1:5" ht="17.25">
      <c r="A35" s="218" t="s">
        <v>30</v>
      </c>
      <c r="B35" s="350">
        <v>68.5721</v>
      </c>
      <c r="C35" s="350">
        <v>5590.092300000001</v>
      </c>
      <c r="D35" s="33">
        <f t="shared" si="1"/>
        <v>0.012266720533397989</v>
      </c>
      <c r="E35" s="103"/>
    </row>
    <row r="36" spans="1:5" ht="17.25">
      <c r="A36" s="32" t="s">
        <v>6</v>
      </c>
      <c r="B36" s="219">
        <f>+B37-SUM(B26:B35)</f>
        <v>419.23130000000015</v>
      </c>
      <c r="C36" s="219">
        <f>+C37-SUM(C26:C35)</f>
        <v>40358.48289999999</v>
      </c>
      <c r="D36" s="33">
        <f t="shared" si="1"/>
        <v>0.0103876872933695</v>
      </c>
      <c r="E36" s="103"/>
    </row>
    <row r="37" spans="1:5" ht="17.25">
      <c r="A37" s="193" t="s">
        <v>2</v>
      </c>
      <c r="B37" s="351">
        <v>1705.3674000000003</v>
      </c>
      <c r="C37" s="351">
        <v>82434.6445</v>
      </c>
      <c r="D37" s="149">
        <f t="shared" si="1"/>
        <v>0.020687508393391573</v>
      </c>
      <c r="E37" s="178"/>
    </row>
    <row r="38" spans="1:6" ht="17.25">
      <c r="A38" s="410" t="s">
        <v>431</v>
      </c>
      <c r="B38" s="410"/>
      <c r="C38" s="410"/>
      <c r="D38" s="410"/>
      <c r="E38" s="410"/>
      <c r="F38" s="410"/>
    </row>
    <row r="39" spans="1:4" ht="17.25">
      <c r="A39" s="34"/>
      <c r="B39" s="148"/>
      <c r="C39" s="148"/>
      <c r="D39" s="148"/>
    </row>
    <row r="40" spans="1:3" ht="17.25">
      <c r="A40" s="279" t="s">
        <v>274</v>
      </c>
      <c r="C40" s="175"/>
    </row>
    <row r="41" spans="1:5" s="282" customFormat="1" ht="17.25">
      <c r="A41" s="280" t="s">
        <v>275</v>
      </c>
      <c r="B41" s="27" t="s">
        <v>8</v>
      </c>
      <c r="C41" s="27" t="s">
        <v>29</v>
      </c>
      <c r="D41" s="27" t="s">
        <v>26</v>
      </c>
      <c r="E41" s="281"/>
    </row>
    <row r="42" spans="1:6" ht="17.25">
      <c r="A42" s="280" t="s">
        <v>2</v>
      </c>
      <c r="B42" s="311">
        <f>+B48+B54</f>
        <v>2683.54</v>
      </c>
      <c r="C42" s="312">
        <f>+C48+C54</f>
        <v>129016.5400000001</v>
      </c>
      <c r="D42" s="149">
        <f>+B42/C42</f>
        <v>0.020799968748193044</v>
      </c>
      <c r="E42" s="282"/>
      <c r="F42" s="282"/>
    </row>
    <row r="43" spans="1:7" ht="19.5" customHeight="1">
      <c r="A43" s="413" t="s">
        <v>276</v>
      </c>
      <c r="B43" s="414"/>
      <c r="C43" s="414"/>
      <c r="D43" s="415"/>
      <c r="E43" s="282"/>
      <c r="F43" s="282"/>
      <c r="G43" s="95"/>
    </row>
    <row r="44" spans="1:7" ht="19.5" customHeight="1">
      <c r="A44" s="283" t="s">
        <v>482</v>
      </c>
      <c r="B44" s="287">
        <v>646.35</v>
      </c>
      <c r="C44" s="287">
        <v>3909.8900000000003</v>
      </c>
      <c r="D44" s="33">
        <f>+B44/C44</f>
        <v>0.16531155607958278</v>
      </c>
      <c r="G44" s="95"/>
    </row>
    <row r="45" spans="1:4" ht="17.25">
      <c r="A45" s="283" t="s">
        <v>483</v>
      </c>
      <c r="B45" s="287">
        <v>570.3700000000001</v>
      </c>
      <c r="C45" s="287">
        <v>10464.719999999981</v>
      </c>
      <c r="D45" s="33">
        <f aca="true" t="shared" si="2" ref="D45:D54">+B45/C45</f>
        <v>0.05450408611028304</v>
      </c>
    </row>
    <row r="46" spans="1:4" ht="17.25">
      <c r="A46" s="283" t="s">
        <v>484</v>
      </c>
      <c r="B46" s="287">
        <v>75.91</v>
      </c>
      <c r="C46" s="287">
        <v>966.0900000000019</v>
      </c>
      <c r="D46" s="33">
        <f t="shared" si="2"/>
        <v>0.07857445993644468</v>
      </c>
    </row>
    <row r="47" spans="1:6" s="282" customFormat="1" ht="17.25">
      <c r="A47" s="283" t="s">
        <v>163</v>
      </c>
      <c r="B47" s="180">
        <f>+B48-SUM(B44:B46)</f>
        <v>100.80999999999949</v>
      </c>
      <c r="C47" s="180">
        <f>+C48-SUM(C44:C46)</f>
        <v>79659.89000000013</v>
      </c>
      <c r="D47" s="33">
        <f t="shared" si="2"/>
        <v>0.0012655051369013857</v>
      </c>
      <c r="E47" s="264"/>
      <c r="F47" s="24"/>
    </row>
    <row r="48" spans="1:4" ht="17.25">
      <c r="A48" s="285" t="s">
        <v>229</v>
      </c>
      <c r="B48" s="286">
        <v>1393.4399999999998</v>
      </c>
      <c r="C48" s="286">
        <v>95000.59000000011</v>
      </c>
      <c r="D48" s="149">
        <f t="shared" si="2"/>
        <v>0.014667698379557413</v>
      </c>
    </row>
    <row r="49" spans="1:7" ht="31.5" customHeight="1">
      <c r="A49" s="413" t="s">
        <v>277</v>
      </c>
      <c r="B49" s="414"/>
      <c r="C49" s="414"/>
      <c r="D49" s="415"/>
      <c r="G49" s="95"/>
    </row>
    <row r="50" spans="1:7" ht="34.5">
      <c r="A50" s="283" t="s">
        <v>485</v>
      </c>
      <c r="B50" s="287">
        <v>399.16000000000025</v>
      </c>
      <c r="C50" s="284">
        <v>4317.51</v>
      </c>
      <c r="D50" s="33">
        <f t="shared" si="2"/>
        <v>0.09245143612869461</v>
      </c>
      <c r="G50" s="95"/>
    </row>
    <row r="51" spans="1:7" ht="34.5">
      <c r="A51" s="283" t="s">
        <v>486</v>
      </c>
      <c r="B51" s="287">
        <v>395.4699999999999</v>
      </c>
      <c r="C51" s="284">
        <v>10345.259999999998</v>
      </c>
      <c r="D51" s="33">
        <f t="shared" si="2"/>
        <v>0.03822716877101204</v>
      </c>
      <c r="G51" s="95"/>
    </row>
    <row r="52" spans="1:7" ht="17.25">
      <c r="A52" s="283" t="s">
        <v>487</v>
      </c>
      <c r="B52" s="287">
        <v>295.53999999999996</v>
      </c>
      <c r="C52" s="284">
        <v>14316.490000000005</v>
      </c>
      <c r="D52" s="33">
        <f t="shared" si="2"/>
        <v>0.020643328078320863</v>
      </c>
      <c r="G52" s="95"/>
    </row>
    <row r="53" spans="1:7" ht="17.25">
      <c r="A53" s="283" t="s">
        <v>163</v>
      </c>
      <c r="B53" s="180">
        <f>+B54-SUM(B50:B52)</f>
        <v>199.93000000000006</v>
      </c>
      <c r="C53" s="180">
        <f>+C54-SUM(C50:C52)</f>
        <v>5036.6899999999805</v>
      </c>
      <c r="D53" s="33">
        <f t="shared" si="2"/>
        <v>0.03969472014358653</v>
      </c>
      <c r="G53" s="95"/>
    </row>
    <row r="54" spans="1:7" s="23" customFormat="1" ht="17.25">
      <c r="A54" s="288" t="s">
        <v>229</v>
      </c>
      <c r="B54" s="289">
        <v>1290.1000000000001</v>
      </c>
      <c r="C54" s="289">
        <v>34015.94999999998</v>
      </c>
      <c r="D54" s="149">
        <f t="shared" si="2"/>
        <v>0.03792632573836688</v>
      </c>
      <c r="G54" s="290"/>
    </row>
    <row r="55" spans="1:7" ht="31.5" customHeight="1">
      <c r="A55" s="408" t="s">
        <v>419</v>
      </c>
      <c r="B55" s="408"/>
      <c r="C55" s="408"/>
      <c r="D55" s="408"/>
      <c r="E55" s="408"/>
      <c r="F55" s="408"/>
      <c r="G55" s="95"/>
    </row>
    <row r="56" spans="1:7" ht="17.25">
      <c r="A56" s="23" t="s">
        <v>20</v>
      </c>
      <c r="G56" s="95"/>
    </row>
    <row r="57" spans="1:7" ht="17.25">
      <c r="A57" s="23"/>
      <c r="G57" s="95"/>
    </row>
    <row r="58" ht="17.25">
      <c r="A58" s="23" t="s">
        <v>31</v>
      </c>
    </row>
    <row r="59" ht="17.25">
      <c r="A59" s="23"/>
    </row>
    <row r="60" ht="17.25">
      <c r="A60" s="23" t="s">
        <v>205</v>
      </c>
    </row>
    <row r="61" spans="1:6" ht="34.5">
      <c r="A61" s="194" t="s">
        <v>432</v>
      </c>
      <c r="B61" s="27" t="s">
        <v>433</v>
      </c>
      <c r="C61" s="352" t="s">
        <v>434</v>
      </c>
      <c r="D61" s="27" t="s">
        <v>26</v>
      </c>
      <c r="E61" s="99"/>
      <c r="F61" s="99"/>
    </row>
    <row r="62" spans="1:6" ht="17.25">
      <c r="A62" s="28" t="s">
        <v>164</v>
      </c>
      <c r="B62" s="353">
        <v>21610</v>
      </c>
      <c r="C62" s="353">
        <v>179443</v>
      </c>
      <c r="D62" s="183">
        <f>+B62/C62</f>
        <v>0.12042821397323941</v>
      </c>
      <c r="E62" s="103"/>
      <c r="F62" s="103"/>
    </row>
    <row r="63" spans="1:6" ht="17.25">
      <c r="A63" s="28" t="s">
        <v>167</v>
      </c>
      <c r="B63" s="353">
        <v>8253</v>
      </c>
      <c r="C63" s="353">
        <v>18636</v>
      </c>
      <c r="D63" s="183">
        <f aca="true" t="shared" si="3" ref="D63:D79">+B63/C63</f>
        <v>0.4428525434642627</v>
      </c>
      <c r="E63" s="103"/>
      <c r="F63" s="103"/>
    </row>
    <row r="64" spans="1:6" ht="17.25">
      <c r="A64" s="28" t="s">
        <v>44</v>
      </c>
      <c r="B64" s="353">
        <v>6709</v>
      </c>
      <c r="C64" s="353">
        <v>85215</v>
      </c>
      <c r="D64" s="183">
        <f t="shared" si="3"/>
        <v>0.07873027049228422</v>
      </c>
      <c r="E64" s="103"/>
      <c r="F64" s="103"/>
    </row>
    <row r="65" spans="1:6" ht="17.25">
      <c r="A65" s="28" t="s">
        <v>165</v>
      </c>
      <c r="B65" s="353">
        <v>6032</v>
      </c>
      <c r="C65" s="353">
        <v>38427</v>
      </c>
      <c r="D65" s="183">
        <f t="shared" si="3"/>
        <v>0.15697296171962422</v>
      </c>
      <c r="E65" s="103"/>
      <c r="F65" s="103"/>
    </row>
    <row r="66" spans="1:6" ht="17.25">
      <c r="A66" s="28" t="s">
        <v>144</v>
      </c>
      <c r="B66" s="353">
        <v>4867</v>
      </c>
      <c r="C66" s="353">
        <v>36074</v>
      </c>
      <c r="D66" s="183">
        <f t="shared" si="3"/>
        <v>0.1349171148195376</v>
      </c>
      <c r="E66" s="103"/>
      <c r="F66" s="103"/>
    </row>
    <row r="67" spans="1:6" ht="17.25">
      <c r="A67" s="28" t="s">
        <v>146</v>
      </c>
      <c r="B67" s="353">
        <v>3270</v>
      </c>
      <c r="C67" s="353">
        <v>28440</v>
      </c>
      <c r="D67" s="183">
        <f t="shared" si="3"/>
        <v>0.1149789029535865</v>
      </c>
      <c r="E67" s="103"/>
      <c r="F67" s="103"/>
    </row>
    <row r="68" spans="1:6" ht="17.25">
      <c r="A68" s="28" t="s">
        <v>176</v>
      </c>
      <c r="B68" s="353">
        <v>2718</v>
      </c>
      <c r="C68" s="353">
        <v>19855</v>
      </c>
      <c r="D68" s="183">
        <f t="shared" si="3"/>
        <v>0.13689247041047595</v>
      </c>
      <c r="E68" s="103"/>
      <c r="F68" s="103"/>
    </row>
    <row r="69" spans="1:6" ht="17.25">
      <c r="A69" s="28" t="s">
        <v>175</v>
      </c>
      <c r="B69" s="353">
        <v>2254</v>
      </c>
      <c r="C69" s="353">
        <v>4886</v>
      </c>
      <c r="D69" s="183">
        <f t="shared" si="3"/>
        <v>0.46131805157593125</v>
      </c>
      <c r="E69" s="103"/>
      <c r="F69" s="103"/>
    </row>
    <row r="70" spans="1:6" ht="17.25">
      <c r="A70" s="28" t="s">
        <v>435</v>
      </c>
      <c r="B70" s="353">
        <v>2208</v>
      </c>
      <c r="C70" s="353">
        <v>5430</v>
      </c>
      <c r="D70" s="183">
        <f t="shared" si="3"/>
        <v>0.4066298342541437</v>
      </c>
      <c r="E70" s="103"/>
      <c r="F70" s="103"/>
    </row>
    <row r="71" spans="1:6" ht="17.25">
      <c r="A71" s="28" t="s">
        <v>177</v>
      </c>
      <c r="B71" s="353">
        <v>1815</v>
      </c>
      <c r="C71" s="353">
        <v>10895</v>
      </c>
      <c r="D71" s="183">
        <f t="shared" si="3"/>
        <v>0.16659017898118403</v>
      </c>
      <c r="E71" s="103"/>
      <c r="F71" s="103"/>
    </row>
    <row r="72" spans="1:6" ht="17.25">
      <c r="A72" s="28" t="s">
        <v>145</v>
      </c>
      <c r="B72" s="353">
        <v>1632</v>
      </c>
      <c r="C72" s="353">
        <v>5874</v>
      </c>
      <c r="D72" s="183">
        <f t="shared" si="3"/>
        <v>0.27783452502553624</v>
      </c>
      <c r="E72" s="103"/>
      <c r="F72" s="103"/>
    </row>
    <row r="73" spans="1:6" ht="17.25">
      <c r="A73" s="28" t="s">
        <v>436</v>
      </c>
      <c r="B73" s="353">
        <v>1304</v>
      </c>
      <c r="C73" s="353">
        <v>5892</v>
      </c>
      <c r="D73" s="183">
        <f t="shared" si="3"/>
        <v>0.22131704005431094</v>
      </c>
      <c r="E73" s="103"/>
      <c r="F73" s="103"/>
    </row>
    <row r="74" spans="1:6" ht="17.25">
      <c r="A74" s="28" t="s">
        <v>166</v>
      </c>
      <c r="B74" s="353">
        <v>1082</v>
      </c>
      <c r="C74" s="353">
        <v>8999</v>
      </c>
      <c r="D74" s="183">
        <f t="shared" si="3"/>
        <v>0.12023558173130348</v>
      </c>
      <c r="E74" s="103"/>
      <c r="F74" s="103"/>
    </row>
    <row r="75" spans="1:6" ht="17.25">
      <c r="A75" s="28" t="s">
        <v>299</v>
      </c>
      <c r="B75" s="353">
        <v>985</v>
      </c>
      <c r="C75" s="353">
        <v>10705</v>
      </c>
      <c r="D75" s="183">
        <f t="shared" si="3"/>
        <v>0.09201307800093414</v>
      </c>
      <c r="E75" s="103"/>
      <c r="F75" s="103"/>
    </row>
    <row r="76" spans="1:6" ht="17.25">
      <c r="A76" s="28" t="s">
        <v>300</v>
      </c>
      <c r="B76" s="353">
        <v>928</v>
      </c>
      <c r="C76" s="353">
        <v>5637</v>
      </c>
      <c r="D76" s="183">
        <f t="shared" si="3"/>
        <v>0.1646265744190172</v>
      </c>
      <c r="E76" s="103"/>
      <c r="F76" s="103"/>
    </row>
    <row r="77" spans="1:6" ht="17.25">
      <c r="A77" s="28" t="s">
        <v>147</v>
      </c>
      <c r="B77" s="353">
        <v>521</v>
      </c>
      <c r="C77" s="353">
        <v>1796</v>
      </c>
      <c r="D77" s="183">
        <f t="shared" si="3"/>
        <v>0.2900890868596882</v>
      </c>
      <c r="E77" s="103"/>
      <c r="F77" s="103"/>
    </row>
    <row r="78" spans="1:6" ht="17.25">
      <c r="A78" s="28" t="s">
        <v>6</v>
      </c>
      <c r="B78" s="180">
        <f>+B79-SUM(B62:B77)</f>
        <v>358</v>
      </c>
      <c r="C78" s="180">
        <f>+C79-SUM(C62:C77)</f>
        <v>39692</v>
      </c>
      <c r="D78" s="183">
        <f t="shared" si="3"/>
        <v>0.009019449763176458</v>
      </c>
      <c r="E78" s="178"/>
      <c r="F78" s="181"/>
    </row>
    <row r="79" spans="1:6" ht="17.25" customHeight="1">
      <c r="A79" s="35" t="s">
        <v>2</v>
      </c>
      <c r="B79" s="354">
        <v>66546</v>
      </c>
      <c r="C79" s="354">
        <v>505896</v>
      </c>
      <c r="D79" s="195">
        <f t="shared" si="3"/>
        <v>0.13154087006024953</v>
      </c>
      <c r="E79" s="182"/>
      <c r="F79" s="182"/>
    </row>
    <row r="80" spans="1:6" ht="17.25">
      <c r="A80" s="23" t="s">
        <v>143</v>
      </c>
      <c r="B80" s="23"/>
      <c r="C80" s="23"/>
      <c r="D80" s="23"/>
      <c r="E80" s="98"/>
      <c r="F80" s="98"/>
    </row>
    <row r="82" spans="10:12" ht="17.25">
      <c r="J82" s="253"/>
      <c r="L82" s="253"/>
    </row>
    <row r="83" spans="1:31" ht="17.25">
      <c r="A83" s="23" t="s">
        <v>426</v>
      </c>
      <c r="D83" s="98"/>
      <c r="E83" s="98"/>
      <c r="F83" s="98"/>
      <c r="J83" s="253"/>
      <c r="L83" s="253"/>
      <c r="Y83" s="257"/>
      <c r="AA83" s="24" t="s">
        <v>240</v>
      </c>
      <c r="AB83" s="24" t="s">
        <v>241</v>
      </c>
      <c r="AC83" s="253">
        <v>4029.2</v>
      </c>
      <c r="AD83" s="24">
        <v>5</v>
      </c>
      <c r="AE83" s="253">
        <v>2580.4</v>
      </c>
    </row>
    <row r="84" spans="1:31" ht="17.25">
      <c r="A84" s="27" t="s">
        <v>45</v>
      </c>
      <c r="B84" s="27" t="s">
        <v>8</v>
      </c>
      <c r="C84" s="27" t="s">
        <v>29</v>
      </c>
      <c r="D84" s="27" t="s">
        <v>128</v>
      </c>
      <c r="E84" s="99"/>
      <c r="F84" s="99"/>
      <c r="G84" s="179"/>
      <c r="J84" s="253"/>
      <c r="L84" s="253"/>
      <c r="Y84" s="257"/>
      <c r="AA84" s="97" t="s">
        <v>247</v>
      </c>
      <c r="AB84" s="97"/>
      <c r="AC84" s="254">
        <v>5134.4</v>
      </c>
      <c r="AD84" s="97">
        <v>0.3</v>
      </c>
      <c r="AE84" s="254">
        <v>4330.8</v>
      </c>
    </row>
    <row r="85" spans="1:31" ht="17.25">
      <c r="A85" s="28" t="s">
        <v>39</v>
      </c>
      <c r="B85" s="296">
        <v>316835</v>
      </c>
      <c r="C85" s="296">
        <v>1266576</v>
      </c>
      <c r="D85" s="177">
        <f aca="true" t="shared" si="4" ref="D85:D92">+B85/C85</f>
        <v>0.25015080026780867</v>
      </c>
      <c r="E85" s="101"/>
      <c r="F85" s="101"/>
      <c r="G85" s="179"/>
      <c r="J85" s="253"/>
      <c r="L85" s="253"/>
      <c r="Y85" s="257"/>
      <c r="AA85" s="24" t="s">
        <v>256</v>
      </c>
      <c r="AC85" s="24">
        <v>218.3</v>
      </c>
      <c r="AD85" s="253">
        <v>4220.4</v>
      </c>
      <c r="AE85" s="253">
        <v>18923.9</v>
      </c>
    </row>
    <row r="86" spans="1:31" ht="17.25">
      <c r="A86" s="28" t="s">
        <v>38</v>
      </c>
      <c r="B86" s="296">
        <v>187667</v>
      </c>
      <c r="C86" s="296">
        <v>580493</v>
      </c>
      <c r="D86" s="177">
        <f t="shared" si="4"/>
        <v>0.323288997455611</v>
      </c>
      <c r="E86" s="100"/>
      <c r="F86" s="100"/>
      <c r="G86" s="179"/>
      <c r="J86" s="253"/>
      <c r="L86" s="253"/>
      <c r="Y86" s="257"/>
      <c r="AA86" s="260" t="s">
        <v>250</v>
      </c>
      <c r="AB86" s="260" t="s">
        <v>251</v>
      </c>
      <c r="AC86" s="261">
        <v>3998.6</v>
      </c>
      <c r="AD86" s="260">
        <v>111</v>
      </c>
      <c r="AE86" s="261">
        <v>5128.8</v>
      </c>
    </row>
    <row r="87" spans="1:31" ht="17.25">
      <c r="A87" s="28" t="s">
        <v>73</v>
      </c>
      <c r="B87" s="296">
        <v>104184</v>
      </c>
      <c r="C87" s="296">
        <v>285979</v>
      </c>
      <c r="D87" s="177">
        <f t="shared" si="4"/>
        <v>0.3643064700554936</v>
      </c>
      <c r="E87" s="104"/>
      <c r="F87" s="104"/>
      <c r="G87" s="179"/>
      <c r="J87" s="253"/>
      <c r="K87" s="253"/>
      <c r="L87" s="253"/>
      <c r="Y87" s="257"/>
      <c r="AA87" s="260" t="s">
        <v>250</v>
      </c>
      <c r="AB87" s="260" t="s">
        <v>252</v>
      </c>
      <c r="AC87" s="260">
        <v>319</v>
      </c>
      <c r="AD87" s="261">
        <v>2457.5</v>
      </c>
      <c r="AE87" s="261">
        <v>7489</v>
      </c>
    </row>
    <row r="88" spans="1:31" ht="17.25">
      <c r="A88" s="28" t="s">
        <v>423</v>
      </c>
      <c r="B88" s="296">
        <v>19864</v>
      </c>
      <c r="C88" s="296">
        <v>41772</v>
      </c>
      <c r="D88" s="177">
        <f t="shared" si="4"/>
        <v>0.4755338504261228</v>
      </c>
      <c r="E88" s="104"/>
      <c r="F88" s="104"/>
      <c r="G88" s="179"/>
      <c r="J88" s="253"/>
      <c r="K88" s="253"/>
      <c r="L88" s="253"/>
      <c r="Y88" s="257"/>
      <c r="AA88" s="260"/>
      <c r="AB88" s="260"/>
      <c r="AC88" s="260"/>
      <c r="AD88" s="261"/>
      <c r="AE88" s="261"/>
    </row>
    <row r="89" spans="1:31" ht="17.25">
      <c r="A89" s="28" t="s">
        <v>424</v>
      </c>
      <c r="B89" s="296">
        <v>408</v>
      </c>
      <c r="C89" s="296">
        <v>21677</v>
      </c>
      <c r="D89" s="177">
        <f t="shared" si="4"/>
        <v>0.01882179268348941</v>
      </c>
      <c r="E89" s="104"/>
      <c r="F89" s="104"/>
      <c r="G89" s="179"/>
      <c r="J89" s="253"/>
      <c r="K89" s="253"/>
      <c r="L89" s="253"/>
      <c r="Y89" s="257"/>
      <c r="AA89" s="260"/>
      <c r="AB89" s="260"/>
      <c r="AC89" s="260"/>
      <c r="AD89" s="261"/>
      <c r="AE89" s="261"/>
    </row>
    <row r="90" spans="1:31" ht="17.25">
      <c r="A90" s="28" t="s">
        <v>425</v>
      </c>
      <c r="B90" s="296">
        <v>156</v>
      </c>
      <c r="C90" s="296">
        <v>16614</v>
      </c>
      <c r="D90" s="177">
        <f t="shared" si="4"/>
        <v>0.009389671361502348</v>
      </c>
      <c r="E90" s="104"/>
      <c r="F90" s="104"/>
      <c r="G90" s="179"/>
      <c r="J90" s="253"/>
      <c r="K90" s="253"/>
      <c r="L90" s="253"/>
      <c r="Y90" s="257"/>
      <c r="AA90" s="260"/>
      <c r="AB90" s="260"/>
      <c r="AC90" s="260"/>
      <c r="AD90" s="261"/>
      <c r="AE90" s="261"/>
    </row>
    <row r="91" spans="1:31" ht="17.25">
      <c r="A91" s="28" t="s">
        <v>163</v>
      </c>
      <c r="B91" s="180">
        <f>+B92-SUM(B85:B90)</f>
        <v>3880</v>
      </c>
      <c r="C91" s="180">
        <f>+C92-SUM(C85:C90)</f>
        <v>96452</v>
      </c>
      <c r="D91" s="177">
        <f t="shared" si="4"/>
        <v>0.0402272633019533</v>
      </c>
      <c r="E91" s="104"/>
      <c r="F91" s="104"/>
      <c r="G91" s="179"/>
      <c r="K91" s="253"/>
      <c r="L91" s="253"/>
      <c r="Y91" s="257"/>
      <c r="AA91" s="260" t="s">
        <v>250</v>
      </c>
      <c r="AB91" s="260" t="s">
        <v>253</v>
      </c>
      <c r="AC91" s="260">
        <v>706.4</v>
      </c>
      <c r="AD91" s="260">
        <v>302.8</v>
      </c>
      <c r="AE91" s="261">
        <v>2680.5</v>
      </c>
    </row>
    <row r="92" spans="1:31" ht="17.25">
      <c r="A92" s="35" t="s">
        <v>2</v>
      </c>
      <c r="B92" s="297">
        <v>632994</v>
      </c>
      <c r="C92" s="297">
        <v>2309563</v>
      </c>
      <c r="D92" s="150">
        <f t="shared" si="4"/>
        <v>0.2740752254863799</v>
      </c>
      <c r="E92" s="98"/>
      <c r="F92" s="98"/>
      <c r="G92" s="179"/>
      <c r="J92" s="253"/>
      <c r="L92" s="253"/>
      <c r="Y92" s="257"/>
      <c r="AA92" s="260" t="s">
        <v>250</v>
      </c>
      <c r="AB92" s="260" t="s">
        <v>254</v>
      </c>
      <c r="AC92" s="261">
        <v>8346.1</v>
      </c>
      <c r="AD92" s="260">
        <v>183.1</v>
      </c>
      <c r="AE92" s="261">
        <v>6074.2</v>
      </c>
    </row>
    <row r="93" spans="1:31" ht="17.25">
      <c r="A93" s="408" t="s">
        <v>422</v>
      </c>
      <c r="B93" s="408"/>
      <c r="C93" s="408"/>
      <c r="D93" s="408"/>
      <c r="E93" s="408"/>
      <c r="F93" s="408"/>
      <c r="G93" s="179"/>
      <c r="J93" s="253"/>
      <c r="L93" s="253"/>
      <c r="Y93" s="257"/>
      <c r="AA93" s="24" t="s">
        <v>239</v>
      </c>
      <c r="AC93" s="253">
        <v>3200.8</v>
      </c>
      <c r="AD93" s="24">
        <v>76.9</v>
      </c>
      <c r="AE93" s="253">
        <v>1661.6</v>
      </c>
    </row>
    <row r="94" spans="1:31" ht="17.25">
      <c r="A94" s="207"/>
      <c r="B94" s="207"/>
      <c r="C94" s="207"/>
      <c r="D94" s="207"/>
      <c r="E94" s="207"/>
      <c r="F94" s="207"/>
      <c r="G94" s="179"/>
      <c r="L94" s="253"/>
      <c r="Y94" s="258"/>
      <c r="AA94" s="24" t="s">
        <v>245</v>
      </c>
      <c r="AC94" s="24">
        <v>786.1</v>
      </c>
      <c r="AD94" s="24">
        <v>704.5</v>
      </c>
      <c r="AE94" s="253">
        <v>2800.8</v>
      </c>
    </row>
    <row r="95" spans="1:31" ht="17.25">
      <c r="A95" s="23" t="s">
        <v>427</v>
      </c>
      <c r="D95" s="98"/>
      <c r="E95" s="98"/>
      <c r="F95" s="98"/>
      <c r="J95" s="253"/>
      <c r="L95" s="253"/>
      <c r="Y95" s="258"/>
      <c r="AA95" s="24" t="s">
        <v>242</v>
      </c>
      <c r="AC95" s="253">
        <v>9436.7</v>
      </c>
      <c r="AD95" s="24">
        <v>226.3</v>
      </c>
      <c r="AE95" s="253">
        <v>12429.8</v>
      </c>
    </row>
    <row r="96" spans="1:31" s="97" customFormat="1" ht="17.25">
      <c r="A96" s="27" t="s">
        <v>45</v>
      </c>
      <c r="B96" s="27" t="s">
        <v>8</v>
      </c>
      <c r="C96" s="27" t="s">
        <v>29</v>
      </c>
      <c r="D96" s="27" t="s">
        <v>128</v>
      </c>
      <c r="E96" s="99"/>
      <c r="F96" s="99"/>
      <c r="J96" s="254"/>
      <c r="L96" s="254"/>
      <c r="Y96" s="258"/>
      <c r="AA96" s="24" t="s">
        <v>249</v>
      </c>
      <c r="AB96" s="24"/>
      <c r="AC96" s="253">
        <v>2467</v>
      </c>
      <c r="AD96" s="24" t="s">
        <v>11</v>
      </c>
      <c r="AE96" s="253">
        <v>5473.9</v>
      </c>
    </row>
    <row r="97" spans="1:31" ht="17.25">
      <c r="A97" s="28" t="s">
        <v>74</v>
      </c>
      <c r="B97" s="295">
        <v>360084</v>
      </c>
      <c r="C97" s="295">
        <v>1732583</v>
      </c>
      <c r="D97" s="177">
        <f>+B97/C97</f>
        <v>0.20783073595896992</v>
      </c>
      <c r="E97" s="101"/>
      <c r="F97" s="101"/>
      <c r="J97" s="253"/>
      <c r="L97" s="253"/>
      <c r="Y97" s="258"/>
      <c r="AA97" s="24" t="s">
        <v>246</v>
      </c>
      <c r="AC97" s="253">
        <v>2353</v>
      </c>
      <c r="AD97" s="24">
        <v>2.9</v>
      </c>
      <c r="AE97" s="253">
        <v>7171.9</v>
      </c>
    </row>
    <row r="98" spans="1:31" ht="17.25">
      <c r="A98" s="28" t="s">
        <v>70</v>
      </c>
      <c r="B98" s="295">
        <v>97709</v>
      </c>
      <c r="C98" s="295">
        <v>3732486</v>
      </c>
      <c r="D98" s="177">
        <f aca="true" t="shared" si="5" ref="D98:D105">+B98/C98</f>
        <v>0.02617799504137457</v>
      </c>
      <c r="E98" s="100"/>
      <c r="F98" s="100"/>
      <c r="J98" s="253"/>
      <c r="L98" s="253"/>
      <c r="Y98" s="258"/>
      <c r="AA98" s="24" t="s">
        <v>255</v>
      </c>
      <c r="AC98" s="253">
        <v>2377.4</v>
      </c>
      <c r="AD98" s="24">
        <v>4.2</v>
      </c>
      <c r="AE98" s="253">
        <v>7607.4</v>
      </c>
    </row>
    <row r="99" spans="1:31" ht="17.25">
      <c r="A99" s="28" t="s">
        <v>71</v>
      </c>
      <c r="B99" s="295">
        <v>48416</v>
      </c>
      <c r="C99" s="295">
        <v>839832</v>
      </c>
      <c r="D99" s="177">
        <f t="shared" si="5"/>
        <v>0.05764962516312786</v>
      </c>
      <c r="E99" s="104"/>
      <c r="F99" s="104"/>
      <c r="H99" s="260"/>
      <c r="I99" s="260"/>
      <c r="J99" s="261"/>
      <c r="K99" s="260"/>
      <c r="L99" s="261"/>
      <c r="Y99" s="258"/>
      <c r="AA99" s="24" t="s">
        <v>244</v>
      </c>
      <c r="AC99" s="253">
        <v>6888.6</v>
      </c>
      <c r="AD99" s="24" t="s">
        <v>11</v>
      </c>
      <c r="AE99" s="253">
        <v>8448.8</v>
      </c>
    </row>
    <row r="100" spans="1:36" ht="17.25">
      <c r="A100" s="28" t="s">
        <v>69</v>
      </c>
      <c r="B100" s="295">
        <v>38796</v>
      </c>
      <c r="C100" s="295">
        <v>213544</v>
      </c>
      <c r="D100" s="177">
        <f t="shared" si="5"/>
        <v>0.18167684411643503</v>
      </c>
      <c r="E100" s="104"/>
      <c r="F100" s="104"/>
      <c r="H100" s="260"/>
      <c r="I100" s="260"/>
      <c r="J100" s="260"/>
      <c r="K100" s="261"/>
      <c r="L100" s="261"/>
      <c r="Y100" s="258"/>
      <c r="AA100" s="24" t="s">
        <v>248</v>
      </c>
      <c r="AC100" s="253">
        <v>8984.5</v>
      </c>
      <c r="AD100" s="24">
        <v>133.1</v>
      </c>
      <c r="AE100" s="253">
        <v>19201.1</v>
      </c>
      <c r="AJ100" s="256"/>
    </row>
    <row r="101" spans="1:37" ht="17.25">
      <c r="A101" s="28" t="s">
        <v>37</v>
      </c>
      <c r="B101" s="295">
        <v>20755</v>
      </c>
      <c r="C101" s="295">
        <v>1596273</v>
      </c>
      <c r="D101" s="177">
        <f t="shared" si="5"/>
        <v>0.013002161910901205</v>
      </c>
      <c r="E101" s="104"/>
      <c r="F101" s="104"/>
      <c r="H101" s="260"/>
      <c r="I101" s="260"/>
      <c r="J101" s="260"/>
      <c r="K101" s="260"/>
      <c r="L101" s="261"/>
      <c r="Y101" s="259"/>
      <c r="AA101" s="24" t="s">
        <v>243</v>
      </c>
      <c r="AC101" s="253">
        <v>4912.7</v>
      </c>
      <c r="AD101" s="24">
        <v>506.7</v>
      </c>
      <c r="AE101" s="253">
        <v>8299</v>
      </c>
      <c r="AK101" s="256"/>
    </row>
    <row r="102" spans="1:36" ht="17.25">
      <c r="A102" s="28" t="s">
        <v>278</v>
      </c>
      <c r="B102" s="295">
        <v>18220</v>
      </c>
      <c r="C102" s="295">
        <v>72587</v>
      </c>
      <c r="D102" s="177">
        <f t="shared" si="5"/>
        <v>0.2510091338669459</v>
      </c>
      <c r="E102" s="98"/>
      <c r="F102" s="98"/>
      <c r="H102" s="260"/>
      <c r="I102" s="260"/>
      <c r="J102" s="261"/>
      <c r="K102" s="260"/>
      <c r="L102" s="261"/>
      <c r="Y102" s="258"/>
      <c r="AJ102" s="256"/>
    </row>
    <row r="103" spans="1:37" ht="17.25">
      <c r="A103" s="28" t="s">
        <v>72</v>
      </c>
      <c r="B103" s="295">
        <v>13593</v>
      </c>
      <c r="C103" s="295">
        <v>3735696</v>
      </c>
      <c r="D103" s="177">
        <f t="shared" si="5"/>
        <v>0.003638679378621815</v>
      </c>
      <c r="E103" s="98"/>
      <c r="F103" s="98"/>
      <c r="J103" s="253"/>
      <c r="L103" s="253"/>
      <c r="Y103" s="257"/>
      <c r="AK103" s="256"/>
    </row>
    <row r="104" spans="1:36" ht="17.25">
      <c r="A104" s="28" t="s">
        <v>6</v>
      </c>
      <c r="B104" s="36" t="s">
        <v>11</v>
      </c>
      <c r="C104" s="29">
        <f>+C105-SUM(C97:C103)</f>
        <v>2835614</v>
      </c>
      <c r="D104" s="177"/>
      <c r="E104" s="102"/>
      <c r="F104" s="103"/>
      <c r="J104" s="253"/>
      <c r="K104" s="253"/>
      <c r="L104" s="253"/>
      <c r="Y104" s="257"/>
      <c r="AJ104" s="256"/>
    </row>
    <row r="105" spans="1:36" ht="17.25">
      <c r="A105" s="35" t="s">
        <v>2</v>
      </c>
      <c r="B105" s="294">
        <v>597573</v>
      </c>
      <c r="C105" s="294">
        <v>14758615</v>
      </c>
      <c r="D105" s="150">
        <f t="shared" si="5"/>
        <v>0.040489774955170255</v>
      </c>
      <c r="E105" s="102"/>
      <c r="F105" s="103"/>
      <c r="J105" s="264"/>
      <c r="K105" s="264"/>
      <c r="L105" s="264"/>
      <c r="Y105" s="257"/>
      <c r="AJ105" s="256"/>
    </row>
    <row r="106" spans="1:36" ht="17.25">
      <c r="A106" s="408" t="s">
        <v>422</v>
      </c>
      <c r="B106" s="408"/>
      <c r="C106" s="408"/>
      <c r="D106" s="408"/>
      <c r="E106" s="408"/>
      <c r="F106" s="408"/>
      <c r="L106" s="264"/>
      <c r="Y106" s="257"/>
      <c r="AJ106" s="256"/>
    </row>
    <row r="107" spans="12:36" ht="17.25">
      <c r="L107" s="264"/>
      <c r="AJ107" s="256"/>
    </row>
    <row r="108" spans="7:36" ht="17.25">
      <c r="G108" s="179"/>
      <c r="H108" s="26"/>
      <c r="I108" s="262"/>
      <c r="J108" s="262"/>
      <c r="K108" s="262"/>
      <c r="L108" s="262"/>
      <c r="M108" s="262"/>
      <c r="N108" s="262"/>
      <c r="O108" s="262"/>
      <c r="P108" s="262"/>
      <c r="AJ108" s="256"/>
    </row>
    <row r="109" spans="9:36" ht="17.25">
      <c r="I109" s="255"/>
      <c r="J109" s="255"/>
      <c r="O109" s="255"/>
      <c r="P109" s="255"/>
      <c r="AJ109" s="256"/>
    </row>
    <row r="110" spans="10:16" ht="17.25">
      <c r="J110" s="255"/>
      <c r="M110" s="255"/>
      <c r="O110" s="255"/>
      <c r="P110" s="255"/>
    </row>
    <row r="111" spans="10:16" ht="17.25">
      <c r="J111" s="255"/>
      <c r="P111" s="255"/>
    </row>
    <row r="112" spans="10:16" ht="17.25">
      <c r="J112" s="255"/>
      <c r="M112" s="255"/>
      <c r="O112" s="255"/>
      <c r="P112" s="255"/>
    </row>
    <row r="113" spans="10:35" ht="17.25">
      <c r="J113" s="255"/>
      <c r="K113" s="255"/>
      <c r="M113" s="255"/>
      <c r="O113" s="255"/>
      <c r="P113" s="255"/>
      <c r="AB113" s="252"/>
      <c r="AC113" s="252"/>
      <c r="AD113" s="252"/>
      <c r="AE113" s="252"/>
      <c r="AF113" s="252"/>
      <c r="AG113" s="252"/>
      <c r="AH113" s="252"/>
      <c r="AI113" s="252"/>
    </row>
    <row r="114" spans="10:35" ht="17.25">
      <c r="J114" s="255"/>
      <c r="K114" s="255"/>
      <c r="M114" s="255"/>
      <c r="O114" s="255"/>
      <c r="P114" s="255"/>
      <c r="AB114" s="252"/>
      <c r="AC114" s="252"/>
      <c r="AD114" s="252"/>
      <c r="AE114" s="252"/>
      <c r="AF114" s="252"/>
      <c r="AG114" s="252"/>
      <c r="AH114" s="252"/>
      <c r="AI114" s="252"/>
    </row>
    <row r="115" spans="10:35" ht="17.25">
      <c r="J115" s="255"/>
      <c r="K115" s="255"/>
      <c r="L115" s="255"/>
      <c r="M115" s="255"/>
      <c r="N115" s="255"/>
      <c r="O115" s="255"/>
      <c r="P115" s="255"/>
      <c r="AB115" s="252"/>
      <c r="AC115" s="252"/>
      <c r="AD115" s="252"/>
      <c r="AE115" s="252"/>
      <c r="AF115" s="252"/>
      <c r="AG115" s="252"/>
      <c r="AH115" s="252"/>
      <c r="AI115" s="252"/>
    </row>
    <row r="116" spans="10:35" ht="17.25">
      <c r="J116" s="255"/>
      <c r="K116" s="255"/>
      <c r="M116" s="255"/>
      <c r="N116" s="255"/>
      <c r="O116" s="255"/>
      <c r="P116" s="255"/>
      <c r="AB116" s="252"/>
      <c r="AC116" s="252"/>
      <c r="AD116" s="252"/>
      <c r="AE116" s="252"/>
      <c r="AF116" s="252"/>
      <c r="AG116" s="252"/>
      <c r="AH116" s="252"/>
      <c r="AI116" s="252"/>
    </row>
    <row r="117" spans="10:35" ht="17.25">
      <c r="J117" s="255"/>
      <c r="K117" s="255"/>
      <c r="M117" s="255"/>
      <c r="O117" s="255"/>
      <c r="P117" s="255"/>
      <c r="AB117" s="252"/>
      <c r="AC117" s="252"/>
      <c r="AD117" s="252"/>
      <c r="AE117" s="252"/>
      <c r="AF117" s="252"/>
      <c r="AG117" s="252"/>
      <c r="AH117" s="252"/>
      <c r="AI117" s="252"/>
    </row>
    <row r="118" spans="12:35" ht="17.25">
      <c r="L118" s="255"/>
      <c r="N118" s="255"/>
      <c r="O118" s="255"/>
      <c r="P118" s="255"/>
      <c r="AB118" s="252"/>
      <c r="AC118" s="252"/>
      <c r="AD118" s="252"/>
      <c r="AE118" s="252"/>
      <c r="AF118" s="252"/>
      <c r="AG118" s="252"/>
      <c r="AH118" s="252"/>
      <c r="AI118" s="252"/>
    </row>
    <row r="119" spans="8:35" ht="17.25">
      <c r="H119" s="23"/>
      <c r="I119" s="263"/>
      <c r="J119" s="263"/>
      <c r="K119" s="263"/>
      <c r="L119" s="263"/>
      <c r="M119" s="263"/>
      <c r="N119" s="263"/>
      <c r="O119" s="263"/>
      <c r="P119" s="263"/>
      <c r="AB119" s="252"/>
      <c r="AC119" s="252"/>
      <c r="AD119" s="252"/>
      <c r="AE119" s="252"/>
      <c r="AF119" s="252"/>
      <c r="AG119" s="252"/>
      <c r="AH119" s="252"/>
      <c r="AI119" s="252"/>
    </row>
    <row r="120" spans="28:35" ht="17.25">
      <c r="AB120" s="252"/>
      <c r="AC120" s="252"/>
      <c r="AD120" s="252"/>
      <c r="AE120" s="252"/>
      <c r="AF120" s="252"/>
      <c r="AG120" s="252"/>
      <c r="AH120" s="252"/>
      <c r="AI120" s="252"/>
    </row>
    <row r="121" spans="28:35" ht="17.25">
      <c r="AB121" s="252"/>
      <c r="AC121" s="252"/>
      <c r="AD121" s="252"/>
      <c r="AE121" s="252"/>
      <c r="AF121" s="252"/>
      <c r="AG121" s="252"/>
      <c r="AH121" s="252"/>
      <c r="AI121" s="252"/>
    </row>
    <row r="122" spans="28:35" ht="17.25">
      <c r="AB122" s="252"/>
      <c r="AC122" s="252"/>
      <c r="AD122" s="252"/>
      <c r="AE122" s="252"/>
      <c r="AF122" s="252"/>
      <c r="AG122" s="252"/>
      <c r="AH122" s="252"/>
      <c r="AI122" s="252"/>
    </row>
    <row r="123" spans="28:35" ht="17.25">
      <c r="AB123" s="252"/>
      <c r="AC123" s="252"/>
      <c r="AD123" s="252"/>
      <c r="AE123" s="252"/>
      <c r="AF123" s="252"/>
      <c r="AG123" s="252"/>
      <c r="AH123" s="252"/>
      <c r="AI123" s="252"/>
    </row>
  </sheetData>
  <sheetProtection/>
  <mergeCells count="8">
    <mergeCell ref="A106:F106"/>
    <mergeCell ref="A93:F93"/>
    <mergeCell ref="A5:F6"/>
    <mergeCell ref="A38:F38"/>
    <mergeCell ref="A22:F22"/>
    <mergeCell ref="A43:D43"/>
    <mergeCell ref="A49:D49"/>
    <mergeCell ref="A55:F55"/>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Biobío, Información Anual</oddHeader>
  </headerFooter>
  <rowBreaks count="1" manualBreakCount="1">
    <brk id="55" max="5" man="1"/>
  </rowBreaks>
</worksheet>
</file>

<file path=xl/worksheets/sheet7.xml><?xml version="1.0" encoding="utf-8"?>
<worksheet xmlns="http://schemas.openxmlformats.org/spreadsheetml/2006/main" xmlns:r="http://schemas.openxmlformats.org/officeDocument/2006/relationships">
  <dimension ref="A1:O77"/>
  <sheetViews>
    <sheetView showGridLines="0" view="pageBreakPreview" zoomScaleNormal="90" zoomScaleSheetLayoutView="100" zoomScalePageLayoutView="0" workbookViewId="0" topLeftCell="A1">
      <selection activeCell="A1" sqref="A1"/>
    </sheetView>
  </sheetViews>
  <sheetFormatPr defaultColWidth="11.421875" defaultRowHeight="15"/>
  <cols>
    <col min="1" max="1" width="20.00390625" style="2" customWidth="1"/>
    <col min="2" max="2" width="15.8515625" style="2" bestFit="1" customWidth="1"/>
    <col min="3" max="3" width="15.8515625" style="2" customWidth="1"/>
    <col min="4" max="4" width="14.8515625" style="2" bestFit="1" customWidth="1"/>
    <col min="5" max="6" width="11.421875" style="2" customWidth="1"/>
    <col min="7" max="7" width="12.7109375" style="2" customWidth="1"/>
    <col min="8" max="16384" width="11.421875" style="2" customWidth="1"/>
  </cols>
  <sheetData>
    <row r="1" ht="15">
      <c r="A1" s="1" t="s">
        <v>21</v>
      </c>
    </row>
    <row r="2" ht="15">
      <c r="A2" s="1"/>
    </row>
    <row r="3" ht="15">
      <c r="A3" s="1" t="s">
        <v>40</v>
      </c>
    </row>
    <row r="4" spans="1:8" ht="15">
      <c r="A4" s="3"/>
      <c r="B4" s="3"/>
      <c r="C4" s="3"/>
      <c r="D4" s="3"/>
      <c r="E4" s="3"/>
      <c r="F4" s="3"/>
      <c r="G4" s="3"/>
      <c r="H4" s="3"/>
    </row>
    <row r="5" ht="15">
      <c r="A5" s="1" t="s">
        <v>296</v>
      </c>
    </row>
    <row r="6" spans="1:4" ht="15">
      <c r="A6" s="4" t="s">
        <v>42</v>
      </c>
      <c r="B6" s="4" t="s">
        <v>8</v>
      </c>
      <c r="C6" s="4" t="s">
        <v>29</v>
      </c>
      <c r="D6" s="4" t="s">
        <v>26</v>
      </c>
    </row>
    <row r="7" spans="1:4" ht="15">
      <c r="A7" s="20">
        <v>2013</v>
      </c>
      <c r="B7" s="147">
        <v>20455.971</v>
      </c>
      <c r="C7" s="147">
        <v>206284.748</v>
      </c>
      <c r="D7" s="21">
        <v>0.09916375882525257</v>
      </c>
    </row>
    <row r="8" spans="1:4" ht="15">
      <c r="A8" s="20">
        <v>2014</v>
      </c>
      <c r="B8" s="147">
        <v>23478.458</v>
      </c>
      <c r="C8" s="147">
        <v>224110.98</v>
      </c>
      <c r="D8" s="21">
        <v>0.10476264036683967</v>
      </c>
    </row>
    <row r="9" spans="1:4" ht="15">
      <c r="A9" s="20">
        <v>2015</v>
      </c>
      <c r="B9" s="147">
        <v>33225.88</v>
      </c>
      <c r="C9" s="147">
        <v>225261.27000000002</v>
      </c>
      <c r="D9" s="21">
        <f aca="true" t="shared" si="0" ref="D9:D14">+B9/C9</f>
        <v>0.14749930158877286</v>
      </c>
    </row>
    <row r="10" spans="1:4" ht="15">
      <c r="A10" s="20">
        <v>2016</v>
      </c>
      <c r="B10" s="147">
        <f>29504638/1000</f>
        <v>29504.638</v>
      </c>
      <c r="C10" s="147">
        <f>215267461/1000</f>
        <v>215267.461</v>
      </c>
      <c r="D10" s="21">
        <f t="shared" si="0"/>
        <v>0.13706037067998864</v>
      </c>
    </row>
    <row r="11" spans="1:4" ht="15">
      <c r="A11" s="303" t="s">
        <v>294</v>
      </c>
      <c r="B11" s="147">
        <v>19608.067</v>
      </c>
      <c r="C11" s="147">
        <v>199788.687</v>
      </c>
      <c r="D11" s="21">
        <f t="shared" si="0"/>
        <v>0.09814403054763556</v>
      </c>
    </row>
    <row r="12" spans="1:4" ht="15">
      <c r="A12" s="20">
        <v>2018</v>
      </c>
      <c r="B12" s="147">
        <v>12303.916</v>
      </c>
      <c r="C12" s="147">
        <v>201043.57</v>
      </c>
      <c r="D12" s="21">
        <f t="shared" si="0"/>
        <v>0.06120024629487031</v>
      </c>
    </row>
    <row r="13" spans="1:4" ht="15">
      <c r="A13" s="20">
        <v>2019</v>
      </c>
      <c r="B13" s="147">
        <v>13822.115</v>
      </c>
      <c r="C13" s="147">
        <v>211999.986</v>
      </c>
      <c r="D13" s="21">
        <f t="shared" si="0"/>
        <v>0.06519865996594924</v>
      </c>
    </row>
    <row r="14" spans="1:4" ht="15">
      <c r="A14" s="20">
        <v>2020</v>
      </c>
      <c r="B14" s="304">
        <v>14108.442</v>
      </c>
      <c r="C14" s="304">
        <v>223350.098</v>
      </c>
      <c r="D14" s="21">
        <f t="shared" si="0"/>
        <v>0.06316738665590377</v>
      </c>
    </row>
    <row r="15" spans="1:4" ht="15">
      <c r="A15" s="20">
        <v>2021</v>
      </c>
      <c r="B15" s="304">
        <v>14225.841</v>
      </c>
      <c r="C15" s="304">
        <v>209017.144</v>
      </c>
      <c r="D15" s="21">
        <f>+B15/C15</f>
        <v>0.06806064195384853</v>
      </c>
    </row>
    <row r="16" spans="1:4" ht="15">
      <c r="A16" s="20">
        <v>2022</v>
      </c>
      <c r="B16" s="304">
        <v>12628.144</v>
      </c>
      <c r="C16" s="304">
        <v>189813.497</v>
      </c>
      <c r="D16" s="21">
        <f>+B16/C16</f>
        <v>0.06652922052218446</v>
      </c>
    </row>
    <row r="17" spans="1:4" ht="15">
      <c r="A17" s="20">
        <v>2023</v>
      </c>
      <c r="B17" s="304">
        <v>10286.134</v>
      </c>
      <c r="C17" s="476">
        <v>187652.916</v>
      </c>
      <c r="D17" s="21">
        <f>+B17/C17</f>
        <v>0.054814677113783836</v>
      </c>
    </row>
    <row r="18" spans="1:8" ht="15">
      <c r="A18" s="416" t="s">
        <v>41</v>
      </c>
      <c r="B18" s="416"/>
      <c r="C18" s="416"/>
      <c r="D18" s="416"/>
      <c r="E18" s="416"/>
      <c r="F18" s="416"/>
      <c r="G18" s="416"/>
      <c r="H18" s="416"/>
    </row>
    <row r="19" ht="17.25" customHeight="1">
      <c r="A19" s="1" t="s">
        <v>295</v>
      </c>
    </row>
    <row r="20" ht="17.25" customHeight="1">
      <c r="A20" s="1"/>
    </row>
    <row r="21" ht="15.75" customHeight="1">
      <c r="A21" s="1" t="s">
        <v>271</v>
      </c>
    </row>
    <row r="22" spans="1:7" ht="17.25">
      <c r="A22" s="426" t="s">
        <v>42</v>
      </c>
      <c r="B22" s="423" t="s">
        <v>158</v>
      </c>
      <c r="C22" s="424"/>
      <c r="D22" s="425"/>
      <c r="E22" s="423" t="s">
        <v>157</v>
      </c>
      <c r="F22" s="424"/>
      <c r="G22" s="425"/>
    </row>
    <row r="23" spans="1:7" ht="15">
      <c r="A23" s="427"/>
      <c r="B23" s="184" t="s">
        <v>8</v>
      </c>
      <c r="C23" s="184" t="s">
        <v>29</v>
      </c>
      <c r="D23" s="184" t="s">
        <v>26</v>
      </c>
      <c r="E23" s="184" t="s">
        <v>8</v>
      </c>
      <c r="F23" s="184" t="s">
        <v>29</v>
      </c>
      <c r="G23" s="184" t="s">
        <v>26</v>
      </c>
    </row>
    <row r="24" spans="1:7" ht="15">
      <c r="A24" s="20">
        <v>2022</v>
      </c>
      <c r="B24" s="22">
        <v>54.805074</v>
      </c>
      <c r="C24" s="22">
        <v>2218.670717</v>
      </c>
      <c r="D24" s="21">
        <v>0.024701761095087277</v>
      </c>
      <c r="E24" s="22">
        <v>36.420771</v>
      </c>
      <c r="F24" s="185">
        <v>179.602518</v>
      </c>
      <c r="G24" s="6">
        <v>0.20278541417776783</v>
      </c>
    </row>
    <row r="25" spans="1:7" ht="15">
      <c r="A25" s="20">
        <v>2023</v>
      </c>
      <c r="B25" s="22">
        <v>48.031745</v>
      </c>
      <c r="C25" s="22">
        <v>2159.539179</v>
      </c>
      <c r="D25" s="21">
        <v>0.02224166408605824</v>
      </c>
      <c r="E25" s="22">
        <v>34.573369</v>
      </c>
      <c r="F25" s="185">
        <v>177.969353</v>
      </c>
      <c r="G25" s="6">
        <v>0.19426585767269713</v>
      </c>
    </row>
    <row r="26" spans="1:8" ht="15.75" customHeight="1">
      <c r="A26" s="416" t="s">
        <v>159</v>
      </c>
      <c r="B26" s="416"/>
      <c r="C26" s="416"/>
      <c r="D26" s="416"/>
      <c r="E26" s="416"/>
      <c r="F26" s="416"/>
      <c r="G26" s="417"/>
      <c r="H26" s="416"/>
    </row>
    <row r="27" spans="1:7" ht="15" customHeight="1">
      <c r="A27" s="1" t="s">
        <v>160</v>
      </c>
      <c r="G27" s="94"/>
    </row>
    <row r="28" spans="1:8" ht="8.25" customHeight="1">
      <c r="A28" s="158"/>
      <c r="B28" s="158"/>
      <c r="C28" s="158"/>
      <c r="D28" s="158"/>
      <c r="E28" s="158"/>
      <c r="F28" s="158"/>
      <c r="G28" s="159"/>
      <c r="H28" s="158"/>
    </row>
    <row r="29" spans="1:8" ht="15">
      <c r="A29" s="1" t="s">
        <v>151</v>
      </c>
      <c r="B29" s="1"/>
      <c r="C29" s="1"/>
      <c r="D29" s="1"/>
      <c r="E29" s="1"/>
      <c r="F29"/>
      <c r="G29"/>
      <c r="H29"/>
    </row>
    <row r="30" spans="1:8" ht="15.75" customHeight="1">
      <c r="A30" s="160" t="s">
        <v>8</v>
      </c>
      <c r="B30" s="418" t="s">
        <v>152</v>
      </c>
      <c r="C30" s="419"/>
      <c r="D30" s="419"/>
      <c r="E30" s="419"/>
      <c r="F30" s="420"/>
      <c r="G30"/>
      <c r="H30"/>
    </row>
    <row r="31" spans="1:8" ht="15">
      <c r="A31" s="162"/>
      <c r="B31" s="161">
        <v>2007</v>
      </c>
      <c r="C31" s="161">
        <v>2010</v>
      </c>
      <c r="D31" s="161">
        <v>2013</v>
      </c>
      <c r="E31" s="163">
        <v>2015</v>
      </c>
      <c r="F31" s="163">
        <v>2017</v>
      </c>
      <c r="G31"/>
      <c r="H31"/>
    </row>
    <row r="32" spans="1:8" ht="15">
      <c r="A32" s="164" t="s">
        <v>198</v>
      </c>
      <c r="B32" s="165">
        <v>30090</v>
      </c>
      <c r="C32" s="165">
        <v>33841</v>
      </c>
      <c r="D32" s="165">
        <v>29218</v>
      </c>
      <c r="E32" s="165">
        <v>21738</v>
      </c>
      <c r="F32" s="165">
        <v>18485</v>
      </c>
      <c r="G32"/>
      <c r="H32"/>
    </row>
    <row r="33" spans="1:8" ht="15">
      <c r="A33" s="166" t="s">
        <v>7</v>
      </c>
      <c r="B33" s="167">
        <v>607940</v>
      </c>
      <c r="C33" s="167">
        <v>667052</v>
      </c>
      <c r="D33" s="167">
        <v>461645</v>
      </c>
      <c r="E33" s="167">
        <v>412538</v>
      </c>
      <c r="F33" s="167">
        <v>447141</v>
      </c>
      <c r="G33"/>
      <c r="H33"/>
    </row>
    <row r="34" spans="1:8" ht="15">
      <c r="A34" s="166" t="s">
        <v>153</v>
      </c>
      <c r="B34" s="168">
        <f>+B32/B33</f>
        <v>0.04949501595552193</v>
      </c>
      <c r="C34" s="168">
        <f>+C32/C33</f>
        <v>0.050732176801808554</v>
      </c>
      <c r="D34" s="168">
        <f>+D32/D33</f>
        <v>0.06329105698101355</v>
      </c>
      <c r="E34" s="168">
        <f>+E32/E33</f>
        <v>0.052693327644968466</v>
      </c>
      <c r="F34" s="168">
        <f>+F32/F33</f>
        <v>0.04134042729250952</v>
      </c>
      <c r="G34" s="169"/>
      <c r="H34" s="169"/>
    </row>
    <row r="35" spans="1:8" ht="15">
      <c r="A35" s="7" t="s">
        <v>169</v>
      </c>
      <c r="B35" s="7"/>
      <c r="C35" s="7"/>
      <c r="D35" s="7"/>
      <c r="E35" s="7"/>
      <c r="F35" s="170"/>
      <c r="G35" s="170"/>
      <c r="H35" s="170"/>
    </row>
    <row r="36" spans="1:8" ht="15">
      <c r="A36" s="421" t="s">
        <v>41</v>
      </c>
      <c r="B36" s="421"/>
      <c r="C36" s="421"/>
      <c r="D36" s="421"/>
      <c r="E36" s="421"/>
      <c r="F36" s="421"/>
      <c r="G36" s="421"/>
      <c r="H36" s="421"/>
    </row>
    <row r="37" spans="1:8" ht="15">
      <c r="A37" s="158"/>
      <c r="B37" s="158"/>
      <c r="C37" s="158"/>
      <c r="D37" s="158"/>
      <c r="E37" s="158"/>
      <c r="F37" s="158"/>
      <c r="G37" s="159"/>
      <c r="H37" s="158"/>
    </row>
    <row r="38" spans="1:8" ht="15">
      <c r="A38" s="1" t="s">
        <v>199</v>
      </c>
      <c r="B38" s="1"/>
      <c r="C38" s="1"/>
      <c r="D38" s="1"/>
      <c r="E38" s="1"/>
      <c r="F38" s="1"/>
      <c r="G38" s="1"/>
      <c r="H38" s="1"/>
    </row>
    <row r="39" spans="1:8" ht="15" customHeight="1">
      <c r="A39" s="160" t="s">
        <v>42</v>
      </c>
      <c r="B39" s="422" t="s">
        <v>154</v>
      </c>
      <c r="C39" s="422"/>
      <c r="D39" s="422"/>
      <c r="G39"/>
      <c r="H39"/>
    </row>
    <row r="40" spans="1:8" ht="15">
      <c r="A40" s="162"/>
      <c r="B40" s="200" t="s">
        <v>8</v>
      </c>
      <c r="C40" s="200" t="s">
        <v>29</v>
      </c>
      <c r="D40" s="199" t="s">
        <v>26</v>
      </c>
      <c r="G40"/>
      <c r="H40"/>
    </row>
    <row r="41" spans="1:8" s="1" customFormat="1" ht="15">
      <c r="A41" s="171">
        <v>2017</v>
      </c>
      <c r="B41" s="208">
        <v>22517</v>
      </c>
      <c r="C41" s="208">
        <v>2037516</v>
      </c>
      <c r="D41" s="209">
        <f>+B41/C41</f>
        <v>0.011051201561116575</v>
      </c>
      <c r="G41" s="210"/>
      <c r="H41" s="210"/>
    </row>
    <row r="42" spans="1:8" ht="15">
      <c r="A42" s="7" t="s">
        <v>183</v>
      </c>
      <c r="B42" s="7"/>
      <c r="C42" s="7"/>
      <c r="D42" s="7"/>
      <c r="E42" s="7"/>
      <c r="F42" s="170"/>
      <c r="G42" s="170"/>
      <c r="H42" s="170"/>
    </row>
    <row r="43" spans="1:8" ht="15">
      <c r="A43" s="421" t="s">
        <v>41</v>
      </c>
      <c r="B43" s="421"/>
      <c r="C43" s="421"/>
      <c r="D43" s="421"/>
      <c r="E43" s="421"/>
      <c r="F43" s="421"/>
      <c r="G43" s="421"/>
      <c r="H43" s="421"/>
    </row>
    <row r="44" spans="1:8" ht="15">
      <c r="A44" s="158"/>
      <c r="B44" s="158"/>
      <c r="C44" s="158"/>
      <c r="D44" s="158"/>
      <c r="E44" s="158"/>
      <c r="F44" s="158"/>
      <c r="G44" s="159"/>
      <c r="H44" s="158"/>
    </row>
    <row r="45" spans="1:8" ht="15">
      <c r="A45" s="1" t="s">
        <v>200</v>
      </c>
      <c r="B45" s="1"/>
      <c r="C45" s="1"/>
      <c r="D45" s="1"/>
      <c r="E45" s="1"/>
      <c r="F45" s="1"/>
      <c r="G45"/>
      <c r="H45"/>
    </row>
    <row r="46" spans="1:8" ht="15" customHeight="1">
      <c r="A46" s="160" t="s">
        <v>42</v>
      </c>
      <c r="B46" s="422" t="s">
        <v>155</v>
      </c>
      <c r="C46" s="422"/>
      <c r="D46" s="422"/>
      <c r="E46" s="211"/>
      <c r="F46"/>
      <c r="G46"/>
      <c r="H46"/>
    </row>
    <row r="47" spans="1:8" ht="15">
      <c r="A47" s="162"/>
      <c r="B47" s="163" t="s">
        <v>8</v>
      </c>
      <c r="C47" s="163" t="s">
        <v>29</v>
      </c>
      <c r="D47" s="163" t="s">
        <v>128</v>
      </c>
      <c r="E47" s="212"/>
      <c r="F47"/>
      <c r="G47"/>
      <c r="H47"/>
    </row>
    <row r="48" spans="1:8" ht="15">
      <c r="A48" s="172">
        <v>2017</v>
      </c>
      <c r="B48" s="173">
        <v>226080</v>
      </c>
      <c r="C48" s="214">
        <v>2890840</v>
      </c>
      <c r="D48" s="215">
        <f>+B48/C48</f>
        <v>0.07820564265057907</v>
      </c>
      <c r="E48" s="213"/>
      <c r="F48"/>
      <c r="G48"/>
      <c r="H48"/>
    </row>
    <row r="49" spans="1:8" ht="15">
      <c r="A49" s="172">
        <v>2019</v>
      </c>
      <c r="B49" s="173">
        <v>156361.02667616546</v>
      </c>
      <c r="C49" s="214">
        <v>3108089.123026897</v>
      </c>
      <c r="D49" s="215">
        <f>+B49/C49</f>
        <v>0.05030776804877751</v>
      </c>
      <c r="E49" s="213"/>
      <c r="F49"/>
      <c r="G49"/>
      <c r="H49"/>
    </row>
    <row r="50" spans="1:8" ht="15">
      <c r="A50" s="7" t="s">
        <v>273</v>
      </c>
      <c r="B50" s="7"/>
      <c r="C50" s="7"/>
      <c r="D50" s="7"/>
      <c r="E50" s="7"/>
      <c r="F50" s="170"/>
      <c r="G50" s="170"/>
      <c r="H50" s="170"/>
    </row>
    <row r="51" spans="1:8" ht="15" customHeight="1">
      <c r="A51" s="421" t="s">
        <v>41</v>
      </c>
      <c r="B51" s="421"/>
      <c r="C51" s="421"/>
      <c r="D51" s="421"/>
      <c r="E51" s="421"/>
      <c r="F51" s="421"/>
      <c r="G51" s="421"/>
      <c r="H51" s="421"/>
    </row>
    <row r="52" spans="1:7" ht="15">
      <c r="A52" s="1"/>
      <c r="G52" s="94"/>
    </row>
    <row r="53" spans="1:7" ht="15">
      <c r="A53" s="340" t="s">
        <v>407</v>
      </c>
      <c r="B53" s="341"/>
      <c r="C53" s="336"/>
      <c r="D53" s="336"/>
      <c r="E53" s="336"/>
      <c r="G53" s="94"/>
    </row>
    <row r="54" spans="1:7" ht="15">
      <c r="A54" s="244" t="s">
        <v>408</v>
      </c>
      <c r="B54"/>
      <c r="C54"/>
      <c r="D54"/>
      <c r="E54"/>
      <c r="G54" s="94"/>
    </row>
    <row r="55" spans="1:7" ht="15">
      <c r="A55" s="337" t="s">
        <v>409</v>
      </c>
      <c r="B55" s="337" t="s">
        <v>8</v>
      </c>
      <c r="C55" s="337" t="s">
        <v>29</v>
      </c>
      <c r="D55" s="337" t="s">
        <v>128</v>
      </c>
      <c r="E55" s="336"/>
      <c r="G55" s="94"/>
    </row>
    <row r="56" spans="1:7" ht="15">
      <c r="A56" s="477" t="s">
        <v>439</v>
      </c>
      <c r="B56" s="478">
        <v>199899</v>
      </c>
      <c r="C56" s="338">
        <v>2843556</v>
      </c>
      <c r="D56" s="339">
        <f>+B56/C56</f>
        <v>0.07029894962504694</v>
      </c>
      <c r="E56" s="336"/>
      <c r="G56" s="94"/>
    </row>
    <row r="57" spans="1:7" ht="15">
      <c r="A57" s="342" t="s">
        <v>410</v>
      </c>
      <c r="B57" s="340"/>
      <c r="C57" s="343"/>
      <c r="D57" s="344"/>
      <c r="E57"/>
      <c r="G57" s="94"/>
    </row>
    <row r="58" spans="1:7" ht="15">
      <c r="A58" s="345"/>
      <c r="B58" s="327"/>
      <c r="C58" s="327"/>
      <c r="D58" s="327"/>
      <c r="G58" s="94"/>
    </row>
    <row r="59" spans="1:7" ht="17.25">
      <c r="A59" s="324" t="s">
        <v>389</v>
      </c>
      <c r="B59" s="24"/>
      <c r="C59" s="24"/>
      <c r="D59" s="24"/>
      <c r="G59" s="94"/>
    </row>
    <row r="60" spans="1:7" ht="17.25">
      <c r="A60" s="280"/>
      <c r="B60" s="27" t="s">
        <v>8</v>
      </c>
      <c r="C60" s="27" t="s">
        <v>29</v>
      </c>
      <c r="D60" s="27" t="s">
        <v>26</v>
      </c>
      <c r="G60" s="94"/>
    </row>
    <row r="61" spans="1:7" ht="15">
      <c r="A61" s="20" t="s">
        <v>390</v>
      </c>
      <c r="B61" s="5">
        <v>2129</v>
      </c>
      <c r="C61" s="5">
        <v>20150</v>
      </c>
      <c r="D61" s="6">
        <f aca="true" t="shared" si="1" ref="D61:D66">+B61/C61</f>
        <v>0.1056575682382134</v>
      </c>
      <c r="G61" s="94"/>
    </row>
    <row r="62" spans="1:7" ht="15">
      <c r="A62" s="20" t="s">
        <v>391</v>
      </c>
      <c r="B62" s="5">
        <v>98392</v>
      </c>
      <c r="C62" s="5">
        <v>1404214</v>
      </c>
      <c r="D62" s="6">
        <f t="shared" si="1"/>
        <v>0.07006909203298073</v>
      </c>
      <c r="G62" s="94"/>
    </row>
    <row r="63" spans="1:7" ht="15">
      <c r="A63" s="20" t="s">
        <v>392</v>
      </c>
      <c r="B63" s="5">
        <v>1246</v>
      </c>
      <c r="C63" s="5">
        <v>10504</v>
      </c>
      <c r="D63" s="6">
        <f t="shared" si="1"/>
        <v>0.11862147753236862</v>
      </c>
      <c r="G63" s="94"/>
    </row>
    <row r="64" spans="1:7" ht="15">
      <c r="A64" s="20" t="s">
        <v>393</v>
      </c>
      <c r="B64" s="5">
        <v>410</v>
      </c>
      <c r="C64" s="5">
        <v>3366</v>
      </c>
      <c r="D64" s="6">
        <f t="shared" si="1"/>
        <v>0.12180629827688651</v>
      </c>
      <c r="G64" s="94"/>
    </row>
    <row r="65" spans="1:7" ht="15">
      <c r="A65" s="20" t="s">
        <v>394</v>
      </c>
      <c r="B65" s="5">
        <v>797</v>
      </c>
      <c r="C65" s="5">
        <v>6645</v>
      </c>
      <c r="D65" s="6">
        <f t="shared" si="1"/>
        <v>0.1199398043641836</v>
      </c>
      <c r="G65" s="94"/>
    </row>
    <row r="66" spans="1:7" ht="15">
      <c r="A66" s="20" t="s">
        <v>395</v>
      </c>
      <c r="B66" s="5">
        <v>39</v>
      </c>
      <c r="C66" s="5">
        <v>493</v>
      </c>
      <c r="D66" s="6">
        <f t="shared" si="1"/>
        <v>0.07910750507099391</v>
      </c>
      <c r="G66" s="94"/>
    </row>
    <row r="67" spans="1:7" ht="15">
      <c r="A67" s="325" t="s">
        <v>412</v>
      </c>
      <c r="B67" s="325"/>
      <c r="C67" s="325"/>
      <c r="D67" s="325"/>
      <c r="G67" s="94"/>
    </row>
    <row r="68" spans="1:7" ht="15">
      <c r="A68" s="1"/>
      <c r="G68" s="94"/>
    </row>
    <row r="69" spans="1:7" ht="15" customHeight="1">
      <c r="A69" s="1" t="s">
        <v>22</v>
      </c>
      <c r="G69" s="94"/>
    </row>
    <row r="70" spans="1:7" ht="15">
      <c r="A70" s="1"/>
      <c r="G70" s="94"/>
    </row>
    <row r="71" ht="15">
      <c r="A71" s="1" t="s">
        <v>233</v>
      </c>
    </row>
    <row r="72" spans="1:6" ht="30.75">
      <c r="A72" s="248" t="s">
        <v>15</v>
      </c>
      <c r="B72" s="248" t="s">
        <v>234</v>
      </c>
      <c r="C72" s="248" t="s">
        <v>235</v>
      </c>
      <c r="D72" s="248" t="s">
        <v>236</v>
      </c>
      <c r="E72" s="248" t="s">
        <v>237</v>
      </c>
      <c r="F72" s="248" t="s">
        <v>238</v>
      </c>
    </row>
    <row r="73" spans="1:6" ht="15">
      <c r="A73" s="20" t="s">
        <v>76</v>
      </c>
      <c r="B73" s="303">
        <v>6.0200000000000005</v>
      </c>
      <c r="C73" s="303"/>
      <c r="D73" s="303"/>
      <c r="E73" s="303"/>
      <c r="F73" s="250">
        <f>SUM(B73:E73)</f>
        <v>6.0200000000000005</v>
      </c>
    </row>
    <row r="74" spans="1:15" ht="15">
      <c r="A74" s="20" t="s">
        <v>122</v>
      </c>
      <c r="B74" s="303">
        <v>4845.130000000012</v>
      </c>
      <c r="C74" s="303">
        <v>942.9100000000003</v>
      </c>
      <c r="D74" s="303">
        <v>161.36000000000004</v>
      </c>
      <c r="E74" s="303">
        <v>1.3</v>
      </c>
      <c r="F74" s="250">
        <f>SUM(B74:E74)</f>
        <v>5950.700000000012</v>
      </c>
      <c r="J74" s="249"/>
      <c r="K74" s="249"/>
      <c r="L74" s="249"/>
      <c r="M74" s="249"/>
      <c r="N74" s="249"/>
      <c r="O74" s="249"/>
    </row>
    <row r="75" spans="1:15" ht="15">
      <c r="A75" s="20" t="s">
        <v>75</v>
      </c>
      <c r="B75" s="303">
        <v>30.590000000000003</v>
      </c>
      <c r="C75" s="303">
        <v>66.46999999999998</v>
      </c>
      <c r="D75" s="303"/>
      <c r="E75" s="303"/>
      <c r="F75" s="250">
        <f>SUM(B75:E75)</f>
        <v>97.05999999999999</v>
      </c>
      <c r="J75" s="249"/>
      <c r="K75" s="249"/>
      <c r="L75" s="249"/>
      <c r="M75" s="249"/>
      <c r="N75" s="249"/>
      <c r="O75" s="249"/>
    </row>
    <row r="76" spans="1:15" ht="15">
      <c r="A76" s="146" t="s">
        <v>2</v>
      </c>
      <c r="B76" s="323">
        <v>4881.7400000000125</v>
      </c>
      <c r="C76" s="323">
        <v>1009.3800000000003</v>
      </c>
      <c r="D76" s="323">
        <v>161.36000000000004</v>
      </c>
      <c r="E76" s="323">
        <v>1.3</v>
      </c>
      <c r="F76" s="251">
        <f>SUM(B76:E76)</f>
        <v>6053.7800000000125</v>
      </c>
      <c r="J76" s="249"/>
      <c r="K76" s="249"/>
      <c r="L76" s="249"/>
      <c r="M76" s="249"/>
      <c r="N76" s="249"/>
      <c r="O76" s="249"/>
    </row>
    <row r="77" spans="1:15" ht="35.25" customHeight="1">
      <c r="A77" s="411" t="s">
        <v>387</v>
      </c>
      <c r="B77" s="411"/>
      <c r="C77" s="411"/>
      <c r="D77" s="411"/>
      <c r="E77" s="412"/>
      <c r="F77" s="412"/>
      <c r="J77" s="249"/>
      <c r="K77" s="249"/>
      <c r="L77" s="249"/>
      <c r="M77" s="249"/>
      <c r="N77" s="249"/>
      <c r="O77" s="249"/>
    </row>
  </sheetData>
  <sheetProtection/>
  <mergeCells count="12">
    <mergeCell ref="A22:A23"/>
    <mergeCell ref="B22:D22"/>
    <mergeCell ref="A26:H26"/>
    <mergeCell ref="B30:F30"/>
    <mergeCell ref="A77:F77"/>
    <mergeCell ref="A18:H18"/>
    <mergeCell ref="A36:H36"/>
    <mergeCell ref="A43:H43"/>
    <mergeCell ref="A51:H51"/>
    <mergeCell ref="B39:D39"/>
    <mergeCell ref="B46:D46"/>
    <mergeCell ref="E22:G22"/>
  </mergeCells>
  <printOptions horizontalCentered="1"/>
  <pageMargins left="0.5905511811023623" right="0.5905511811023623" top="0.5905511811023623" bottom="0.5905511811023623" header="0.31496062992125984" footer="0.31496062992125984"/>
  <pageSetup horizontalDpi="600" verticalDpi="600" orientation="portrait" scale="71" r:id="rId1"/>
  <headerFooter>
    <oddHeader>&amp;R&amp;12Región del Biobío</oddHeader>
  </headerFooter>
  <rowBreaks count="1" manualBreakCount="1">
    <brk id="37" max="7" man="1"/>
  </rowBreaks>
</worksheet>
</file>

<file path=xl/worksheets/sheet8.xml><?xml version="1.0" encoding="utf-8"?>
<worksheet xmlns="http://schemas.openxmlformats.org/spreadsheetml/2006/main" xmlns:r="http://schemas.openxmlformats.org/officeDocument/2006/relationships">
  <dimension ref="A1:AB95"/>
  <sheetViews>
    <sheetView view="pageBreakPreview" zoomScaleNormal="70" zoomScaleSheetLayoutView="100" zoomScalePageLayoutView="0" workbookViewId="0" topLeftCell="B1">
      <selection activeCell="A1" sqref="A1"/>
    </sheetView>
  </sheetViews>
  <sheetFormatPr defaultColWidth="11.421875" defaultRowHeight="15"/>
  <cols>
    <col min="1" max="1" width="11.421875" style="106" hidden="1" customWidth="1"/>
    <col min="2" max="2" width="12.00390625" style="106" customWidth="1"/>
    <col min="3" max="3" width="23.00390625" style="106" customWidth="1"/>
    <col min="4" max="4" width="13.57421875" style="106" bestFit="1" customWidth="1"/>
    <col min="5" max="5" width="12.7109375" style="106" bestFit="1" customWidth="1"/>
    <col min="6" max="6" width="11.28125" style="106" customWidth="1"/>
    <col min="7" max="7" width="13.421875" style="106" bestFit="1" customWidth="1"/>
    <col min="8" max="8" width="13.8515625" style="106" bestFit="1" customWidth="1"/>
    <col min="9" max="9" width="11.57421875" style="107" customWidth="1"/>
    <col min="10" max="10" width="11.00390625" style="107" customWidth="1"/>
    <col min="11" max="11" width="12.7109375" style="106" bestFit="1" customWidth="1"/>
    <col min="12" max="13" width="10.421875" style="107" customWidth="1"/>
    <col min="14" max="14" width="10.421875" style="106" customWidth="1"/>
    <col min="15" max="15" width="11.8515625" style="106" customWidth="1"/>
    <col min="16" max="16" width="11.57421875" style="106" bestFit="1" customWidth="1"/>
    <col min="17" max="19" width="11.421875" style="106" customWidth="1"/>
    <col min="20" max="22" width="12.8515625" style="106" bestFit="1" customWidth="1"/>
    <col min="23" max="23" width="11.57421875" style="106" bestFit="1" customWidth="1"/>
    <col min="24" max="26" width="12.8515625" style="106" bestFit="1" customWidth="1"/>
    <col min="27" max="27" width="11.57421875" style="106" bestFit="1" customWidth="1"/>
    <col min="28" max="16384" width="11.421875" style="106" customWidth="1"/>
  </cols>
  <sheetData>
    <row r="1" ht="14.25">
      <c r="B1" s="105" t="s">
        <v>206</v>
      </c>
    </row>
    <row r="3" spans="2:15" ht="14.25">
      <c r="B3" s="428" t="s">
        <v>125</v>
      </c>
      <c r="C3" s="428"/>
      <c r="D3" s="428"/>
      <c r="E3" s="428"/>
      <c r="F3" s="428"/>
      <c r="G3" s="428"/>
      <c r="H3" s="428"/>
      <c r="I3" s="428"/>
      <c r="J3" s="428"/>
      <c r="K3" s="428"/>
      <c r="L3" s="428"/>
      <c r="M3" s="428"/>
      <c r="N3" s="428"/>
      <c r="O3" s="428"/>
    </row>
    <row r="4" spans="2:15" ht="14.25">
      <c r="B4" s="428"/>
      <c r="C4" s="428"/>
      <c r="D4" s="428"/>
      <c r="E4" s="428"/>
      <c r="F4" s="428"/>
      <c r="G4" s="428"/>
      <c r="H4" s="428"/>
      <c r="I4" s="428"/>
      <c r="J4" s="428"/>
      <c r="K4" s="428"/>
      <c r="L4" s="428"/>
      <c r="M4" s="428"/>
      <c r="N4" s="428"/>
      <c r="O4" s="428"/>
    </row>
    <row r="5" spans="2:15" ht="15.75" customHeight="1">
      <c r="B5" s="108"/>
      <c r="C5" s="108"/>
      <c r="D5" s="108"/>
      <c r="E5" s="108"/>
      <c r="F5" s="108"/>
      <c r="G5" s="108"/>
      <c r="H5" s="108"/>
      <c r="I5" s="108"/>
      <c r="J5" s="108"/>
      <c r="K5" s="108"/>
      <c r="L5" s="108"/>
      <c r="M5" s="108"/>
      <c r="N5" s="108"/>
      <c r="O5" s="108"/>
    </row>
    <row r="6" spans="2:15" ht="15.75" customHeight="1">
      <c r="B6" s="109" t="s">
        <v>126</v>
      </c>
      <c r="C6" s="108"/>
      <c r="D6" s="108"/>
      <c r="E6" s="108"/>
      <c r="F6" s="108"/>
      <c r="G6" s="108"/>
      <c r="H6" s="108"/>
      <c r="I6" s="108"/>
      <c r="J6" s="108"/>
      <c r="K6" s="108"/>
      <c r="L6" s="108"/>
      <c r="M6" s="108"/>
      <c r="N6" s="108"/>
      <c r="O6" s="108"/>
    </row>
    <row r="7" spans="2:15" ht="15.75" customHeight="1">
      <c r="B7" s="429" t="s">
        <v>8</v>
      </c>
      <c r="C7" s="429" t="s">
        <v>127</v>
      </c>
      <c r="D7" s="429">
        <v>2023</v>
      </c>
      <c r="E7" s="430" t="s">
        <v>440</v>
      </c>
      <c r="F7" s="431"/>
      <c r="G7" s="110" t="s">
        <v>128</v>
      </c>
      <c r="H7" s="110" t="s">
        <v>129</v>
      </c>
      <c r="I7" s="108"/>
      <c r="J7" s="108"/>
      <c r="K7" s="108"/>
      <c r="L7" s="108"/>
      <c r="M7" s="108"/>
      <c r="N7" s="108"/>
      <c r="O7" s="108"/>
    </row>
    <row r="8" spans="2:15" ht="15.75" customHeight="1">
      <c r="B8" s="429"/>
      <c r="C8" s="429"/>
      <c r="D8" s="429"/>
      <c r="E8" s="111">
        <v>2023</v>
      </c>
      <c r="F8" s="112">
        <v>2024</v>
      </c>
      <c r="G8" s="113">
        <f>+F8</f>
        <v>2024</v>
      </c>
      <c r="H8" s="113">
        <f>+G8</f>
        <v>2024</v>
      </c>
      <c r="I8" s="108"/>
      <c r="J8" s="108"/>
      <c r="K8" s="108"/>
      <c r="L8" s="108"/>
      <c r="M8" s="108"/>
      <c r="N8" s="108"/>
      <c r="O8" s="108"/>
    </row>
    <row r="9" spans="2:15" ht="15.75" customHeight="1">
      <c r="B9" s="432" t="s">
        <v>122</v>
      </c>
      <c r="C9" s="114" t="s">
        <v>441</v>
      </c>
      <c r="D9" s="115">
        <v>2165623.0263199992</v>
      </c>
      <c r="E9" s="115">
        <v>578871.1208999999</v>
      </c>
      <c r="F9" s="115">
        <v>548715.0011500001</v>
      </c>
      <c r="G9" s="116">
        <v>0.6838254606337559</v>
      </c>
      <c r="H9" s="117">
        <v>0.5106456115171198</v>
      </c>
      <c r="I9" s="108"/>
      <c r="J9" s="108"/>
      <c r="K9" s="108"/>
      <c r="L9" s="108"/>
      <c r="M9" s="108"/>
      <c r="N9" s="108"/>
      <c r="O9" s="108"/>
    </row>
    <row r="10" spans="2:15" ht="15.75" customHeight="1">
      <c r="B10" s="432"/>
      <c r="C10" s="114" t="s">
        <v>442</v>
      </c>
      <c r="D10" s="115">
        <v>1108020.4714899997</v>
      </c>
      <c r="E10" s="115">
        <v>282483.98224999994</v>
      </c>
      <c r="F10" s="115">
        <v>234108.80443000013</v>
      </c>
      <c r="G10" s="116">
        <v>0.7926564290437697</v>
      </c>
      <c r="H10" s="117">
        <v>0.21786653061999892</v>
      </c>
      <c r="I10" s="108"/>
      <c r="J10" s="108"/>
      <c r="K10" s="108"/>
      <c r="L10" s="108"/>
      <c r="M10" s="108"/>
      <c r="N10" s="108"/>
      <c r="O10" s="108"/>
    </row>
    <row r="11" spans="2:15" ht="15.75" customHeight="1">
      <c r="B11" s="432"/>
      <c r="C11" s="114" t="s">
        <v>443</v>
      </c>
      <c r="D11" s="115">
        <v>711128.4304600001</v>
      </c>
      <c r="E11" s="115">
        <v>167530.62023999996</v>
      </c>
      <c r="F11" s="115">
        <v>167625.01027999996</v>
      </c>
      <c r="G11" s="116">
        <v>0.8705980980141301</v>
      </c>
      <c r="H11" s="117">
        <v>0.15599532671896965</v>
      </c>
      <c r="I11" s="108"/>
      <c r="J11" s="108"/>
      <c r="K11" s="108"/>
      <c r="L11" s="108"/>
      <c r="M11" s="108"/>
      <c r="N11" s="108"/>
      <c r="O11" s="108"/>
    </row>
    <row r="12" spans="2:15" ht="15.75" customHeight="1">
      <c r="B12" s="432"/>
      <c r="C12" s="114" t="s">
        <v>444</v>
      </c>
      <c r="D12" s="115">
        <v>42586.66620000002</v>
      </c>
      <c r="E12" s="115">
        <v>28359.69003999999</v>
      </c>
      <c r="F12" s="115">
        <v>53338.95145</v>
      </c>
      <c r="G12" s="116">
        <v>0.015815647333786983</v>
      </c>
      <c r="H12" s="117">
        <v>0.04963833943628864</v>
      </c>
      <c r="I12" s="108"/>
      <c r="J12" s="108"/>
      <c r="K12" s="108"/>
      <c r="L12" s="108"/>
      <c r="M12" s="108"/>
      <c r="N12" s="108"/>
      <c r="O12" s="108"/>
    </row>
    <row r="13" spans="2:15" ht="15.75" customHeight="1">
      <c r="B13" s="432"/>
      <c r="C13" s="114" t="s">
        <v>445</v>
      </c>
      <c r="D13" s="115">
        <v>86660.95884999998</v>
      </c>
      <c r="E13" s="115">
        <v>11176.402340000002</v>
      </c>
      <c r="F13" s="115">
        <v>18712.704049999993</v>
      </c>
      <c r="G13" s="116">
        <v>0.05524987926090252</v>
      </c>
      <c r="H13" s="117">
        <v>0.01741443223298895</v>
      </c>
      <c r="I13" s="108"/>
      <c r="J13" s="108"/>
      <c r="K13" s="108"/>
      <c r="L13" s="108"/>
      <c r="M13" s="108"/>
      <c r="N13" s="108"/>
      <c r="O13" s="108"/>
    </row>
    <row r="14" spans="2:15" ht="15.75" customHeight="1">
      <c r="B14" s="432"/>
      <c r="C14" s="114" t="s">
        <v>446</v>
      </c>
      <c r="D14" s="115">
        <v>71303.50689</v>
      </c>
      <c r="E14" s="115">
        <v>15480.09404</v>
      </c>
      <c r="F14" s="115">
        <v>17957.22975</v>
      </c>
      <c r="G14" s="116">
        <v>0.3323964193341603</v>
      </c>
      <c r="H14" s="117">
        <v>0.016711372110520192</v>
      </c>
      <c r="I14" s="108"/>
      <c r="J14" s="108"/>
      <c r="K14" s="108"/>
      <c r="L14" s="108"/>
      <c r="M14" s="108"/>
      <c r="N14" s="108"/>
      <c r="O14" s="108"/>
    </row>
    <row r="15" spans="2:15" ht="15.75" customHeight="1">
      <c r="B15" s="432"/>
      <c r="C15" s="114" t="s">
        <v>447</v>
      </c>
      <c r="D15" s="115">
        <v>50381.48841999998</v>
      </c>
      <c r="E15" s="115">
        <v>12057.55059</v>
      </c>
      <c r="F15" s="115">
        <v>10919.112939999997</v>
      </c>
      <c r="G15" s="116">
        <v>0.2773178663419004</v>
      </c>
      <c r="H15" s="117">
        <v>0.010161553981183322</v>
      </c>
      <c r="I15" s="108"/>
      <c r="J15" s="108"/>
      <c r="K15" s="108"/>
      <c r="L15" s="108"/>
      <c r="M15" s="108"/>
      <c r="N15" s="108"/>
      <c r="O15" s="108"/>
    </row>
    <row r="16" spans="2:15" ht="15.75" customHeight="1">
      <c r="B16" s="432"/>
      <c r="C16" s="114" t="s">
        <v>448</v>
      </c>
      <c r="D16" s="115">
        <v>21671.459199999998</v>
      </c>
      <c r="E16" s="115">
        <v>3405.93848</v>
      </c>
      <c r="F16" s="115">
        <v>8335.92836</v>
      </c>
      <c r="G16" s="116">
        <v>0.14747002799301687</v>
      </c>
      <c r="H16" s="117">
        <v>0.007757588595234091</v>
      </c>
      <c r="I16" s="108"/>
      <c r="J16" s="108"/>
      <c r="K16" s="108"/>
      <c r="L16" s="108"/>
      <c r="M16" s="108"/>
      <c r="N16" s="108"/>
      <c r="O16" s="108"/>
    </row>
    <row r="17" spans="2:15" ht="15.75" customHeight="1">
      <c r="B17" s="432"/>
      <c r="C17" s="114" t="s">
        <v>449</v>
      </c>
      <c r="D17" s="115">
        <v>8089.2492699999975</v>
      </c>
      <c r="E17" s="115">
        <v>1136.00876</v>
      </c>
      <c r="F17" s="115">
        <v>3309.4069299999996</v>
      </c>
      <c r="G17" s="116">
        <v>0.43588563873652636</v>
      </c>
      <c r="H17" s="117">
        <v>0.003079803034338537</v>
      </c>
      <c r="I17" s="108"/>
      <c r="J17" s="108"/>
      <c r="K17" s="108"/>
      <c r="L17" s="108"/>
      <c r="M17" s="108"/>
      <c r="N17" s="108"/>
      <c r="O17" s="108"/>
    </row>
    <row r="18" spans="2:15" ht="15.75" customHeight="1">
      <c r="B18" s="432"/>
      <c r="C18" s="114" t="s">
        <v>450</v>
      </c>
      <c r="D18" s="115">
        <v>13207.064620000001</v>
      </c>
      <c r="E18" s="115">
        <v>2784.40083</v>
      </c>
      <c r="F18" s="115">
        <v>3135.07737</v>
      </c>
      <c r="G18" s="116">
        <v>0.03995145955524748</v>
      </c>
      <c r="H18" s="117">
        <v>0.0029175683139734286</v>
      </c>
      <c r="I18" s="108"/>
      <c r="J18" s="108"/>
      <c r="K18" s="108"/>
      <c r="L18" s="108"/>
      <c r="M18" s="108"/>
      <c r="N18" s="108"/>
      <c r="O18" s="108"/>
    </row>
    <row r="19" spans="2:15" ht="15.75" customHeight="1">
      <c r="B19" s="432"/>
      <c r="C19" s="114" t="s">
        <v>451</v>
      </c>
      <c r="D19" s="115">
        <v>4871.79672</v>
      </c>
      <c r="E19" s="115">
        <v>1438.4150900000004</v>
      </c>
      <c r="F19" s="115">
        <v>1014.47522</v>
      </c>
      <c r="G19" s="116">
        <v>0.04411413073408955</v>
      </c>
      <c r="H19" s="117">
        <v>0.0009440917744187038</v>
      </c>
      <c r="I19" s="108"/>
      <c r="J19" s="108"/>
      <c r="K19" s="108"/>
      <c r="L19" s="108"/>
      <c r="M19" s="108"/>
      <c r="N19" s="108"/>
      <c r="O19" s="108"/>
    </row>
    <row r="20" spans="2:15" ht="15.75" customHeight="1">
      <c r="B20" s="432"/>
      <c r="C20" s="114" t="s">
        <v>6</v>
      </c>
      <c r="D20" s="115">
        <v>58232.93815999944</v>
      </c>
      <c r="E20" s="115">
        <v>17462.089960000012</v>
      </c>
      <c r="F20" s="115">
        <v>7379.7849999994505</v>
      </c>
      <c r="G20" s="116"/>
      <c r="H20" s="117">
        <v>0.006867781664965671</v>
      </c>
      <c r="I20" s="108"/>
      <c r="J20" s="108"/>
      <c r="K20" s="108"/>
      <c r="L20" s="108"/>
      <c r="M20" s="108"/>
      <c r="N20" s="108"/>
      <c r="O20" s="108"/>
    </row>
    <row r="21" spans="2:15" ht="15.75" customHeight="1">
      <c r="B21" s="433"/>
      <c r="C21" s="110" t="s">
        <v>452</v>
      </c>
      <c r="D21" s="291">
        <v>4341777.056599998</v>
      </c>
      <c r="E21" s="291">
        <v>1122186.31352</v>
      </c>
      <c r="F21" s="291">
        <v>1074551.4869299997</v>
      </c>
      <c r="G21" s="118"/>
      <c r="H21" s="118">
        <v>1</v>
      </c>
      <c r="I21" s="108"/>
      <c r="J21" s="108"/>
      <c r="K21" s="108"/>
      <c r="L21" s="108"/>
      <c r="M21" s="108"/>
      <c r="N21" s="108"/>
      <c r="O21" s="108"/>
    </row>
    <row r="22" spans="2:15" ht="15.75" customHeight="1">
      <c r="B22" s="119" t="s">
        <v>130</v>
      </c>
      <c r="C22" s="120"/>
      <c r="D22" s="121"/>
      <c r="E22" s="121"/>
      <c r="F22" s="121"/>
      <c r="G22" s="122"/>
      <c r="H22" s="122"/>
      <c r="I22" s="108"/>
      <c r="J22" s="108"/>
      <c r="K22" s="108"/>
      <c r="L22" s="108"/>
      <c r="M22" s="108"/>
      <c r="N22" s="108"/>
      <c r="O22" s="108"/>
    </row>
    <row r="23" spans="2:15" ht="15.75" customHeight="1">
      <c r="B23" s="123" t="s">
        <v>131</v>
      </c>
      <c r="C23" s="120"/>
      <c r="D23" s="121"/>
      <c r="E23" s="121"/>
      <c r="F23" s="121"/>
      <c r="G23" s="122"/>
      <c r="H23" s="122"/>
      <c r="I23" s="108"/>
      <c r="J23" s="108"/>
      <c r="K23" s="108"/>
      <c r="L23" s="108"/>
      <c r="M23" s="108"/>
      <c r="N23" s="108"/>
      <c r="O23" s="108"/>
    </row>
    <row r="24" spans="2:15" ht="15.75" customHeight="1">
      <c r="B24" s="109" t="s">
        <v>132</v>
      </c>
      <c r="C24" s="108"/>
      <c r="D24" s="108"/>
      <c r="E24" s="108"/>
      <c r="F24" s="108"/>
      <c r="G24" s="124"/>
      <c r="H24" s="124"/>
      <c r="I24" s="124"/>
      <c r="J24" s="124"/>
      <c r="K24" s="124"/>
      <c r="L24" s="124"/>
      <c r="M24" s="124"/>
      <c r="N24" s="124"/>
      <c r="O24" s="124"/>
    </row>
    <row r="25" spans="2:15" ht="30.75" customHeight="1">
      <c r="B25" s="434" t="s">
        <v>453</v>
      </c>
      <c r="C25" s="435"/>
      <c r="D25" s="435"/>
      <c r="E25" s="436"/>
      <c r="F25" s="443" t="s">
        <v>133</v>
      </c>
      <c r="G25" s="443" t="s">
        <v>134</v>
      </c>
      <c r="H25" s="444" t="s">
        <v>135</v>
      </c>
      <c r="I25" s="445"/>
      <c r="J25" s="446"/>
      <c r="K25" s="444" t="s">
        <v>136</v>
      </c>
      <c r="L25" s="445"/>
      <c r="M25" s="445"/>
      <c r="N25" s="445"/>
      <c r="O25" s="446"/>
    </row>
    <row r="26" spans="2:15" ht="15.75" customHeight="1">
      <c r="B26" s="437"/>
      <c r="C26" s="438"/>
      <c r="D26" s="438"/>
      <c r="E26" s="439"/>
      <c r="F26" s="443"/>
      <c r="G26" s="443"/>
      <c r="H26" s="447" t="s">
        <v>440</v>
      </c>
      <c r="I26" s="448"/>
      <c r="J26" s="125" t="s">
        <v>10</v>
      </c>
      <c r="K26" s="447" t="str">
        <f>+H26</f>
        <v>ene-mar</v>
      </c>
      <c r="L26" s="448"/>
      <c r="M26" s="125" t="s">
        <v>10</v>
      </c>
      <c r="N26" s="126" t="s">
        <v>137</v>
      </c>
      <c r="O26" s="125" t="s">
        <v>128</v>
      </c>
    </row>
    <row r="27" spans="2:15" ht="15" customHeight="1">
      <c r="B27" s="440"/>
      <c r="C27" s="441"/>
      <c r="D27" s="441"/>
      <c r="E27" s="442"/>
      <c r="F27" s="443"/>
      <c r="G27" s="443"/>
      <c r="H27" s="111">
        <v>2023</v>
      </c>
      <c r="I27" s="112">
        <v>2024</v>
      </c>
      <c r="J27" s="127" t="s">
        <v>474</v>
      </c>
      <c r="K27" s="111">
        <v>2023</v>
      </c>
      <c r="L27" s="112">
        <v>2024</v>
      </c>
      <c r="M27" s="127" t="s">
        <v>474</v>
      </c>
      <c r="N27" s="128">
        <f>+L27</f>
        <v>2024</v>
      </c>
      <c r="O27" s="129">
        <f>+L27</f>
        <v>2024</v>
      </c>
    </row>
    <row r="28" spans="1:27" s="130" customFormat="1" ht="14.25">
      <c r="A28" s="130">
        <v>1</v>
      </c>
      <c r="B28" s="449" t="s">
        <v>454</v>
      </c>
      <c r="C28" s="450"/>
      <c r="D28" s="450"/>
      <c r="E28" s="451"/>
      <c r="F28" s="131">
        <v>47032910</v>
      </c>
      <c r="G28" s="114" t="s">
        <v>475</v>
      </c>
      <c r="H28" s="132">
        <v>363105.865</v>
      </c>
      <c r="I28" s="132">
        <v>616594.844</v>
      </c>
      <c r="J28" s="133">
        <v>0.6981131494529841</v>
      </c>
      <c r="K28" s="132">
        <v>243397.73085999998</v>
      </c>
      <c r="L28" s="132">
        <v>329719.20567</v>
      </c>
      <c r="M28" s="133">
        <v>0.35465192919013405</v>
      </c>
      <c r="N28" s="134">
        <v>0.30684356187716033</v>
      </c>
      <c r="O28" s="135">
        <v>0.8835047815086084</v>
      </c>
      <c r="P28" s="107"/>
      <c r="Q28" s="106"/>
      <c r="R28" s="106"/>
      <c r="S28" s="106"/>
      <c r="T28" s="106"/>
      <c r="U28" s="106"/>
      <c r="V28" s="106"/>
      <c r="W28" s="106"/>
      <c r="X28" s="106"/>
      <c r="Y28" s="106"/>
      <c r="Z28" s="106"/>
      <c r="AA28" s="106"/>
    </row>
    <row r="29" spans="2:27" s="130" customFormat="1" ht="14.25">
      <c r="B29" s="449" t="s">
        <v>455</v>
      </c>
      <c r="C29" s="450"/>
      <c r="D29" s="450"/>
      <c r="E29" s="451"/>
      <c r="F29" s="131">
        <v>47032100</v>
      </c>
      <c r="G29" s="114" t="s">
        <v>475</v>
      </c>
      <c r="H29" s="132">
        <v>294028.119</v>
      </c>
      <c r="I29" s="132">
        <v>280991.48029000004</v>
      </c>
      <c r="J29" s="133">
        <v>-0.044338067917919</v>
      </c>
      <c r="K29" s="132">
        <v>248326.35348</v>
      </c>
      <c r="L29" s="132">
        <v>176199.20503999997</v>
      </c>
      <c r="M29" s="133">
        <v>-0.2904530567506162</v>
      </c>
      <c r="N29" s="134">
        <v>0.1639746509898769</v>
      </c>
      <c r="O29" s="135">
        <v>0.6493871848117909</v>
      </c>
      <c r="P29" s="107"/>
      <c r="Q29" s="106"/>
      <c r="R29" s="106"/>
      <c r="S29" s="106"/>
      <c r="T29" s="106"/>
      <c r="U29" s="106"/>
      <c r="V29" s="106"/>
      <c r="W29" s="106"/>
      <c r="X29" s="106"/>
      <c r="Y29" s="106"/>
      <c r="Z29" s="106"/>
      <c r="AA29" s="106"/>
    </row>
    <row r="30" spans="2:27" s="130" customFormat="1" ht="14.25">
      <c r="B30" s="449" t="s">
        <v>456</v>
      </c>
      <c r="C30" s="450"/>
      <c r="D30" s="450"/>
      <c r="E30" s="451"/>
      <c r="F30" s="131">
        <v>44071112</v>
      </c>
      <c r="G30" s="114" t="s">
        <v>476</v>
      </c>
      <c r="H30" s="132">
        <v>486.30224100000004</v>
      </c>
      <c r="I30" s="132">
        <v>626.9991470000001</v>
      </c>
      <c r="J30" s="133">
        <v>0.289319879979743</v>
      </c>
      <c r="K30" s="132">
        <v>98614.46855</v>
      </c>
      <c r="L30" s="132">
        <v>97792.63921</v>
      </c>
      <c r="M30" s="136">
        <v>-0.008333760269501661</v>
      </c>
      <c r="N30" s="134">
        <v>0.09100786737487487</v>
      </c>
      <c r="O30" s="135">
        <v>0.8600982537150429</v>
      </c>
      <c r="P30" s="107"/>
      <c r="Q30" s="106"/>
      <c r="R30" s="106"/>
      <c r="S30" s="106"/>
      <c r="T30" s="106"/>
      <c r="U30" s="106"/>
      <c r="V30" s="106"/>
      <c r="W30" s="106"/>
      <c r="X30" s="106"/>
      <c r="Y30" s="106"/>
      <c r="Z30" s="106"/>
      <c r="AA30" s="106"/>
    </row>
    <row r="31" spans="2:27" s="130" customFormat="1" ht="14.25">
      <c r="B31" s="449" t="s">
        <v>457</v>
      </c>
      <c r="C31" s="450"/>
      <c r="D31" s="450"/>
      <c r="E31" s="451"/>
      <c r="F31" s="131">
        <v>44123900</v>
      </c>
      <c r="G31" s="114" t="s">
        <v>476</v>
      </c>
      <c r="H31" s="132">
        <v>157.422448</v>
      </c>
      <c r="I31" s="132">
        <v>705.6061471000003</v>
      </c>
      <c r="J31" s="133">
        <v>3.482246058706953</v>
      </c>
      <c r="K31" s="132">
        <v>85993.96167000002</v>
      </c>
      <c r="L31" s="132">
        <v>81004.01661999998</v>
      </c>
      <c r="M31" s="133">
        <v>-0.05802669109662426</v>
      </c>
      <c r="N31" s="134">
        <v>0.07538402543318698</v>
      </c>
      <c r="O31" s="135">
        <v>0.8238631246859812</v>
      </c>
      <c r="P31" s="107"/>
      <c r="Q31" s="106"/>
      <c r="R31" s="106"/>
      <c r="S31" s="106"/>
      <c r="T31" s="106"/>
      <c r="U31" s="106"/>
      <c r="V31" s="106"/>
      <c r="W31" s="106"/>
      <c r="X31" s="106"/>
      <c r="Y31" s="106"/>
      <c r="Z31" s="106"/>
      <c r="AA31" s="106"/>
    </row>
    <row r="32" spans="2:27" s="130" customFormat="1" ht="14.25">
      <c r="B32" s="449" t="s">
        <v>458</v>
      </c>
      <c r="C32" s="450"/>
      <c r="D32" s="450"/>
      <c r="E32" s="451"/>
      <c r="F32" s="131">
        <v>44091039</v>
      </c>
      <c r="G32" s="114" t="s">
        <v>475</v>
      </c>
      <c r="H32" s="132">
        <v>28874.936910800003</v>
      </c>
      <c r="I32" s="132">
        <v>28640.189921099998</v>
      </c>
      <c r="J32" s="133">
        <v>-0.00812978363988054</v>
      </c>
      <c r="K32" s="132">
        <v>67286.52099</v>
      </c>
      <c r="L32" s="132">
        <v>56422.00870999999</v>
      </c>
      <c r="M32" s="133">
        <v>-0.16146639951283379</v>
      </c>
      <c r="N32" s="134">
        <v>0.05250749675215472</v>
      </c>
      <c r="O32" s="135">
        <v>0.8632924518008586</v>
      </c>
      <c r="P32" s="107"/>
      <c r="Q32" s="106"/>
      <c r="R32" s="106"/>
      <c r="S32" s="106"/>
      <c r="T32" s="106"/>
      <c r="U32" s="106"/>
      <c r="V32" s="106"/>
      <c r="W32" s="106"/>
      <c r="X32" s="106"/>
      <c r="Y32" s="106"/>
      <c r="Z32" s="106"/>
      <c r="AA32" s="106"/>
    </row>
    <row r="33" spans="2:27" s="130" customFormat="1" ht="14.25">
      <c r="B33" s="449" t="s">
        <v>459</v>
      </c>
      <c r="C33" s="450"/>
      <c r="D33" s="450"/>
      <c r="E33" s="451"/>
      <c r="F33" s="131">
        <v>44111400</v>
      </c>
      <c r="G33" s="114" t="s">
        <v>475</v>
      </c>
      <c r="H33" s="132">
        <v>54609.6096</v>
      </c>
      <c r="I33" s="132">
        <v>52554.96967</v>
      </c>
      <c r="J33" s="133">
        <v>-0.03762414609900461</v>
      </c>
      <c r="K33" s="132">
        <v>69083.88537</v>
      </c>
      <c r="L33" s="132">
        <v>47858.79166000001</v>
      </c>
      <c r="M33" s="133">
        <v>-0.3072365370928759</v>
      </c>
      <c r="N33" s="134">
        <v>0.04453838856687349</v>
      </c>
      <c r="O33" s="135">
        <v>0.7802609383599723</v>
      </c>
      <c r="P33" s="107"/>
      <c r="Q33" s="106"/>
      <c r="R33" s="106"/>
      <c r="S33" s="106"/>
      <c r="T33" s="106"/>
      <c r="U33" s="106"/>
      <c r="V33" s="106"/>
      <c r="W33" s="106"/>
      <c r="X33" s="106"/>
      <c r="Y33" s="106"/>
      <c r="Z33" s="106"/>
      <c r="AA33" s="106"/>
    </row>
    <row r="34" spans="2:27" s="130" customFormat="1" ht="14.25">
      <c r="B34" s="449" t="s">
        <v>460</v>
      </c>
      <c r="C34" s="450"/>
      <c r="D34" s="450"/>
      <c r="E34" s="451"/>
      <c r="F34" s="131">
        <v>8104029</v>
      </c>
      <c r="G34" s="114" t="s">
        <v>475</v>
      </c>
      <c r="H34" s="132">
        <v>4768.25737</v>
      </c>
      <c r="I34" s="132">
        <v>6057.805560000001</v>
      </c>
      <c r="J34" s="133">
        <v>0.27044433425790526</v>
      </c>
      <c r="K34" s="132">
        <v>19538.88704</v>
      </c>
      <c r="L34" s="132">
        <v>34939.985740000004</v>
      </c>
      <c r="M34" s="133">
        <v>0.7882280433102908</v>
      </c>
      <c r="N34" s="134">
        <v>0.03251587863865301</v>
      </c>
      <c r="O34" s="135">
        <v>0.10869987432144336</v>
      </c>
      <c r="P34" s="107"/>
      <c r="Q34" s="106"/>
      <c r="R34" s="106"/>
      <c r="S34" s="106"/>
      <c r="T34" s="106"/>
      <c r="U34" s="106"/>
      <c r="V34" s="106"/>
      <c r="W34" s="106"/>
      <c r="X34" s="106"/>
      <c r="Y34" s="106"/>
      <c r="Z34" s="106"/>
      <c r="AA34" s="106"/>
    </row>
    <row r="35" spans="2:27" s="130" customFormat="1" ht="14.25">
      <c r="B35" s="449" t="s">
        <v>461</v>
      </c>
      <c r="C35" s="450"/>
      <c r="D35" s="450"/>
      <c r="E35" s="451"/>
      <c r="F35" s="131">
        <v>44071116</v>
      </c>
      <c r="G35" s="114" t="s">
        <v>476</v>
      </c>
      <c r="H35" s="132">
        <v>37.94070000000001</v>
      </c>
      <c r="I35" s="132">
        <v>214.728884</v>
      </c>
      <c r="J35" s="133">
        <v>4.6595920475900545</v>
      </c>
      <c r="K35" s="132">
        <v>30733.01474</v>
      </c>
      <c r="L35" s="132">
        <v>32774.8256</v>
      </c>
      <c r="M35" s="133">
        <v>0.06643705075058959</v>
      </c>
      <c r="N35" s="134">
        <v>0.030500935505322204</v>
      </c>
      <c r="O35" s="135">
        <v>0.874564291419296</v>
      </c>
      <c r="P35" s="107"/>
      <c r="Q35" s="106"/>
      <c r="R35" s="106"/>
      <c r="S35" s="106"/>
      <c r="T35" s="106"/>
      <c r="U35" s="106"/>
      <c r="V35" s="106"/>
      <c r="W35" s="106"/>
      <c r="X35" s="106"/>
      <c r="Y35" s="106"/>
      <c r="Z35" s="106"/>
      <c r="AA35" s="106"/>
    </row>
    <row r="36" spans="2:27" s="130" customFormat="1" ht="14.25">
      <c r="B36" s="449" t="s">
        <v>462</v>
      </c>
      <c r="C36" s="450"/>
      <c r="D36" s="450"/>
      <c r="E36" s="451"/>
      <c r="F36" s="131">
        <v>47020000</v>
      </c>
      <c r="G36" s="114" t="s">
        <v>475</v>
      </c>
      <c r="H36" s="132">
        <v>63926.973</v>
      </c>
      <c r="I36" s="132">
        <v>37191.837</v>
      </c>
      <c r="J36" s="133">
        <v>-0.418213701437107</v>
      </c>
      <c r="K36" s="132">
        <v>55374.68027</v>
      </c>
      <c r="L36" s="132">
        <v>31767.968459999996</v>
      </c>
      <c r="M36" s="136">
        <v>-0.426308769547682</v>
      </c>
      <c r="N36" s="134">
        <v>0.029563933274859896</v>
      </c>
      <c r="O36" s="135">
        <v>0.32241436161798526</v>
      </c>
      <c r="P36" s="107"/>
      <c r="Q36" s="106"/>
      <c r="R36" s="106"/>
      <c r="S36" s="106"/>
      <c r="T36" s="106"/>
      <c r="U36" s="106"/>
      <c r="V36" s="106"/>
      <c r="W36" s="106"/>
      <c r="X36" s="106"/>
      <c r="Y36" s="106"/>
      <c r="Z36" s="106"/>
      <c r="AA36" s="106"/>
    </row>
    <row r="37" spans="2:27" s="130" customFormat="1" ht="14.25">
      <c r="B37" s="449" t="s">
        <v>463</v>
      </c>
      <c r="C37" s="450"/>
      <c r="D37" s="450"/>
      <c r="E37" s="451"/>
      <c r="F37" s="131">
        <v>44101100</v>
      </c>
      <c r="G37" s="114" t="s">
        <v>475</v>
      </c>
      <c r="H37" s="132">
        <v>33071.199</v>
      </c>
      <c r="I37" s="132">
        <v>28354.74012</v>
      </c>
      <c r="J37" s="133">
        <v>-0.14261529737703196</v>
      </c>
      <c r="K37" s="132">
        <v>22634.69013</v>
      </c>
      <c r="L37" s="132">
        <v>17998.85825</v>
      </c>
      <c r="M37" s="133">
        <v>-0.20481092753532643</v>
      </c>
      <c r="N37" s="134">
        <v>0.01675011245987184</v>
      </c>
      <c r="O37" s="135">
        <v>0.7536348196402326</v>
      </c>
      <c r="P37" s="107"/>
      <c r="Q37" s="106"/>
      <c r="R37" s="106"/>
      <c r="S37" s="106"/>
      <c r="T37" s="106"/>
      <c r="U37" s="106"/>
      <c r="V37" s="106"/>
      <c r="W37" s="106"/>
      <c r="X37" s="106"/>
      <c r="Y37" s="106"/>
      <c r="Z37" s="106"/>
      <c r="AA37" s="106"/>
    </row>
    <row r="38" spans="2:27" s="130" customFormat="1" ht="14.25">
      <c r="B38" s="449" t="s">
        <v>464</v>
      </c>
      <c r="C38" s="450"/>
      <c r="D38" s="450"/>
      <c r="E38" s="451"/>
      <c r="F38" s="131">
        <v>44182900</v>
      </c>
      <c r="G38" s="114" t="s">
        <v>475</v>
      </c>
      <c r="H38" s="132">
        <v>6165.5750708000005</v>
      </c>
      <c r="I38" s="132">
        <v>6583.203149999999</v>
      </c>
      <c r="J38" s="133">
        <v>0.06773546253258261</v>
      </c>
      <c r="K38" s="132">
        <v>17872.135599999998</v>
      </c>
      <c r="L38" s="132">
        <v>17621.690660000004</v>
      </c>
      <c r="M38" s="133">
        <v>-0.014013151287862543</v>
      </c>
      <c r="N38" s="134">
        <v>0.016399112443039175</v>
      </c>
      <c r="O38" s="135">
        <v>0.9312849933030705</v>
      </c>
      <c r="P38" s="107"/>
      <c r="Q38" s="106"/>
      <c r="R38" s="106"/>
      <c r="S38" s="106"/>
      <c r="T38" s="106"/>
      <c r="U38" s="106"/>
      <c r="V38" s="106"/>
      <c r="W38" s="106"/>
      <c r="X38" s="106"/>
      <c r="Y38" s="106"/>
      <c r="Z38" s="106"/>
      <c r="AA38" s="106"/>
    </row>
    <row r="39" spans="2:27" s="130" customFormat="1" ht="14.25">
      <c r="B39" s="449" t="s">
        <v>465</v>
      </c>
      <c r="C39" s="450"/>
      <c r="D39" s="450"/>
      <c r="E39" s="451"/>
      <c r="F39" s="131">
        <v>44071113</v>
      </c>
      <c r="G39" s="114" t="s">
        <v>476</v>
      </c>
      <c r="H39" s="132">
        <v>40.939133</v>
      </c>
      <c r="I39" s="132">
        <v>184.21584900000002</v>
      </c>
      <c r="J39" s="133">
        <v>3.4997496405212107</v>
      </c>
      <c r="K39" s="132">
        <v>13444.79652</v>
      </c>
      <c r="L39" s="132">
        <v>16396.5338</v>
      </c>
      <c r="M39" s="133">
        <v>0.21954495745689434</v>
      </c>
      <c r="N39" s="134">
        <v>0.015258955945280017</v>
      </c>
      <c r="O39" s="135">
        <v>0.8919125000288913</v>
      </c>
      <c r="P39" s="107"/>
      <c r="Q39" s="106"/>
      <c r="R39" s="106"/>
      <c r="S39" s="106"/>
      <c r="T39" s="106"/>
      <c r="U39" s="106"/>
      <c r="V39" s="106"/>
      <c r="W39" s="106"/>
      <c r="X39" s="106"/>
      <c r="Y39" s="106"/>
      <c r="Z39" s="106"/>
      <c r="AA39" s="106"/>
    </row>
    <row r="40" spans="2:27" s="130" customFormat="1" ht="14.25">
      <c r="B40" s="449" t="s">
        <v>466</v>
      </c>
      <c r="C40" s="450"/>
      <c r="D40" s="450"/>
      <c r="E40" s="451"/>
      <c r="F40" s="131">
        <v>44071115</v>
      </c>
      <c r="G40" s="114" t="s">
        <v>476</v>
      </c>
      <c r="H40" s="132">
        <v>29.44091</v>
      </c>
      <c r="I40" s="132">
        <v>85.65750950000002</v>
      </c>
      <c r="J40" s="133">
        <v>1.9094722106076212</v>
      </c>
      <c r="K40" s="132">
        <v>19016.74709</v>
      </c>
      <c r="L40" s="132">
        <v>15896.932180000002</v>
      </c>
      <c r="M40" s="133">
        <v>-0.1640561813876444</v>
      </c>
      <c r="N40" s="134">
        <v>0.014794016269446182</v>
      </c>
      <c r="O40" s="135">
        <v>0.9442128474600425</v>
      </c>
      <c r="P40" s="107"/>
      <c r="Q40" s="106"/>
      <c r="R40" s="106"/>
      <c r="S40" s="106"/>
      <c r="T40" s="106"/>
      <c r="U40" s="106"/>
      <c r="V40" s="106"/>
      <c r="W40" s="106"/>
      <c r="X40" s="106"/>
      <c r="Y40" s="106"/>
      <c r="Z40" s="106"/>
      <c r="AA40" s="106"/>
    </row>
    <row r="41" spans="2:27" s="130" customFormat="1" ht="14.25">
      <c r="B41" s="449" t="s">
        <v>467</v>
      </c>
      <c r="C41" s="450"/>
      <c r="D41" s="450"/>
      <c r="E41" s="451"/>
      <c r="F41" s="131">
        <v>4029910</v>
      </c>
      <c r="G41" s="114" t="s">
        <v>475</v>
      </c>
      <c r="H41" s="132">
        <v>6400.425297000001</v>
      </c>
      <c r="I41" s="132">
        <v>6511.945480000001</v>
      </c>
      <c r="J41" s="133">
        <v>0.017423870731257833</v>
      </c>
      <c r="K41" s="132">
        <v>13664.718010000002</v>
      </c>
      <c r="L41" s="132">
        <v>14894.668489999998</v>
      </c>
      <c r="M41" s="133">
        <v>0.09000921051571673</v>
      </c>
      <c r="N41" s="134">
        <v>0.013861288799249777</v>
      </c>
      <c r="O41" s="135">
        <v>0.9259021495584315</v>
      </c>
      <c r="P41" s="107"/>
      <c r="Q41" s="106"/>
      <c r="R41" s="106"/>
      <c r="S41" s="106"/>
      <c r="T41" s="106"/>
      <c r="U41" s="106"/>
      <c r="V41" s="106"/>
      <c r="W41" s="106"/>
      <c r="X41" s="106"/>
      <c r="Y41" s="106"/>
      <c r="Z41" s="106"/>
      <c r="AA41" s="106"/>
    </row>
    <row r="42" spans="1:27" s="130" customFormat="1" ht="14.25">
      <c r="A42" s="130">
        <v>2</v>
      </c>
      <c r="B42" s="449" t="s">
        <v>468</v>
      </c>
      <c r="C42" s="450"/>
      <c r="D42" s="450"/>
      <c r="E42" s="451"/>
      <c r="F42" s="131">
        <v>8092919</v>
      </c>
      <c r="G42" s="114" t="s">
        <v>475</v>
      </c>
      <c r="H42" s="132">
        <v>1333.7336300000002</v>
      </c>
      <c r="I42" s="132">
        <v>2737.4885299999996</v>
      </c>
      <c r="J42" s="133">
        <v>1.0525001907614786</v>
      </c>
      <c r="K42" s="132">
        <v>6036.14203</v>
      </c>
      <c r="L42" s="132">
        <v>14561.286149999998</v>
      </c>
      <c r="M42" s="133">
        <v>1.4123498217287636</v>
      </c>
      <c r="N42" s="134">
        <v>0.013551036248250593</v>
      </c>
      <c r="O42" s="135">
        <v>0.007378250106056174</v>
      </c>
      <c r="P42" s="107"/>
      <c r="Q42" s="106"/>
      <c r="R42" s="106"/>
      <c r="S42" s="106"/>
      <c r="T42" s="106"/>
      <c r="U42" s="106"/>
      <c r="V42" s="106"/>
      <c r="W42" s="106"/>
      <c r="X42" s="106"/>
      <c r="Y42" s="106"/>
      <c r="Z42" s="106"/>
      <c r="AA42" s="106"/>
    </row>
    <row r="43" spans="1:27" s="130" customFormat="1" ht="14.25">
      <c r="A43" s="130">
        <v>3</v>
      </c>
      <c r="B43" s="449" t="s">
        <v>469</v>
      </c>
      <c r="C43" s="450"/>
      <c r="D43" s="450"/>
      <c r="E43" s="451"/>
      <c r="F43" s="131">
        <v>47031100</v>
      </c>
      <c r="G43" s="114" t="s">
        <v>475</v>
      </c>
      <c r="H43" s="132">
        <v>42249.37</v>
      </c>
      <c r="I43" s="132">
        <v>17397.681</v>
      </c>
      <c r="J43" s="136">
        <v>-0.5882144278127698</v>
      </c>
      <c r="K43" s="132">
        <v>31772.35629</v>
      </c>
      <c r="L43" s="132">
        <v>11028.60598</v>
      </c>
      <c r="M43" s="136">
        <v>-0.6528867459707062</v>
      </c>
      <c r="N43" s="134">
        <v>0.010263450485289259</v>
      </c>
      <c r="O43" s="135">
        <v>0.18578542802379103</v>
      </c>
      <c r="P43" s="107"/>
      <c r="Q43" s="106"/>
      <c r="R43" s="106"/>
      <c r="S43" s="106"/>
      <c r="T43" s="106"/>
      <c r="U43" s="106"/>
      <c r="V43" s="106"/>
      <c r="W43" s="106"/>
      <c r="X43" s="106"/>
      <c r="Y43" s="106"/>
      <c r="Z43" s="106"/>
      <c r="AA43" s="106"/>
    </row>
    <row r="44" spans="2:27" s="130" customFormat="1" ht="14.25">
      <c r="B44" s="449" t="s">
        <v>470</v>
      </c>
      <c r="C44" s="450"/>
      <c r="D44" s="450"/>
      <c r="E44" s="451"/>
      <c r="F44" s="131">
        <v>44119220</v>
      </c>
      <c r="G44" s="114" t="s">
        <v>475</v>
      </c>
      <c r="H44" s="132">
        <v>7730.9913</v>
      </c>
      <c r="I44" s="132">
        <v>8943.5128</v>
      </c>
      <c r="J44" s="133">
        <v>0.15683907185356694</v>
      </c>
      <c r="K44" s="132">
        <v>7157.360310000001</v>
      </c>
      <c r="L44" s="132">
        <v>8371.8066</v>
      </c>
      <c r="M44" s="133">
        <v>0.16967795910780392</v>
      </c>
      <c r="N44" s="134">
        <v>0.007790977632833866</v>
      </c>
      <c r="O44" s="135">
        <v>0.9961168997980899</v>
      </c>
      <c r="P44" s="107"/>
      <c r="Q44" s="106"/>
      <c r="R44" s="106"/>
      <c r="S44" s="106"/>
      <c r="T44" s="106"/>
      <c r="U44" s="106"/>
      <c r="V44" s="106"/>
      <c r="W44" s="106"/>
      <c r="X44" s="106"/>
      <c r="Y44" s="106"/>
      <c r="Z44" s="106"/>
      <c r="AA44" s="106"/>
    </row>
    <row r="45" spans="2:27" s="130" customFormat="1" ht="14.25">
      <c r="B45" s="449" t="s">
        <v>471</v>
      </c>
      <c r="C45" s="450"/>
      <c r="D45" s="450"/>
      <c r="E45" s="451"/>
      <c r="F45" s="131">
        <v>44012212</v>
      </c>
      <c r="G45" s="114" t="s">
        <v>475</v>
      </c>
      <c r="H45" s="132">
        <v>45060.15</v>
      </c>
      <c r="I45" s="132">
        <v>104448.04</v>
      </c>
      <c r="J45" s="133">
        <v>1.317969203387028</v>
      </c>
      <c r="K45" s="132">
        <v>3405.93848</v>
      </c>
      <c r="L45" s="132">
        <v>8335.92836</v>
      </c>
      <c r="M45" s="133">
        <v>1.447468857394042</v>
      </c>
      <c r="N45" s="134">
        <v>0.007757588595234091</v>
      </c>
      <c r="O45" s="135">
        <v>0.1621233805571539</v>
      </c>
      <c r="P45" s="107"/>
      <c r="Q45" s="106"/>
      <c r="R45" s="106"/>
      <c r="S45" s="106"/>
      <c r="T45" s="106"/>
      <c r="U45" s="106"/>
      <c r="V45" s="106"/>
      <c r="W45" s="106"/>
      <c r="X45" s="106"/>
      <c r="Y45" s="106"/>
      <c r="Z45" s="106"/>
      <c r="AA45" s="106"/>
    </row>
    <row r="46" spans="2:27" s="130" customFormat="1" ht="14.25">
      <c r="B46" s="449" t="s">
        <v>472</v>
      </c>
      <c r="C46" s="450"/>
      <c r="D46" s="450"/>
      <c r="E46" s="451"/>
      <c r="F46" s="131">
        <v>11041200</v>
      </c>
      <c r="G46" s="114" t="s">
        <v>475</v>
      </c>
      <c r="H46" s="132">
        <v>11631.90368</v>
      </c>
      <c r="I46" s="132">
        <v>9816.423279999999</v>
      </c>
      <c r="J46" s="133">
        <v>-0.15607766793337138</v>
      </c>
      <c r="K46" s="132">
        <v>7375.2634100000005</v>
      </c>
      <c r="L46" s="132">
        <v>6150.16316</v>
      </c>
      <c r="M46" s="133">
        <v>-0.1661093552725055</v>
      </c>
      <c r="N46" s="134">
        <v>0.0057234699637995524</v>
      </c>
      <c r="O46" s="135">
        <v>0.27201959811791193</v>
      </c>
      <c r="P46" s="107"/>
      <c r="Q46" s="106"/>
      <c r="R46" s="106"/>
      <c r="S46" s="106"/>
      <c r="T46" s="106"/>
      <c r="U46" s="106"/>
      <c r="V46" s="106"/>
      <c r="W46" s="106"/>
      <c r="X46" s="106"/>
      <c r="Y46" s="106"/>
      <c r="Z46" s="106"/>
      <c r="AA46" s="106"/>
    </row>
    <row r="47" spans="2:27" s="130" customFormat="1" ht="14.25">
      <c r="B47" s="449" t="s">
        <v>473</v>
      </c>
      <c r="C47" s="450"/>
      <c r="D47" s="450"/>
      <c r="E47" s="451"/>
      <c r="F47" s="131">
        <v>8119011</v>
      </c>
      <c r="G47" s="114" t="s">
        <v>475</v>
      </c>
      <c r="H47" s="132">
        <v>21.4284</v>
      </c>
      <c r="I47" s="132">
        <v>1076.87282</v>
      </c>
      <c r="J47" s="136">
        <v>49.254466969069085</v>
      </c>
      <c r="K47" s="132">
        <v>97.39429</v>
      </c>
      <c r="L47" s="132">
        <v>4977.78539</v>
      </c>
      <c r="M47" s="136">
        <v>50.10962244295841</v>
      </c>
      <c r="N47" s="134">
        <v>0.004632430786747654</v>
      </c>
      <c r="O47" s="135">
        <v>0.35574961309936265</v>
      </c>
      <c r="P47" s="107"/>
      <c r="Q47" s="106"/>
      <c r="R47" s="106"/>
      <c r="S47" s="106"/>
      <c r="T47" s="106"/>
      <c r="U47" s="106"/>
      <c r="V47" s="106"/>
      <c r="W47" s="106"/>
      <c r="X47" s="106"/>
      <c r="Y47" s="106"/>
      <c r="Z47" s="106"/>
      <c r="AA47" s="106"/>
    </row>
    <row r="48" spans="2:27" s="130" customFormat="1" ht="14.25">
      <c r="B48" s="449" t="s">
        <v>6</v>
      </c>
      <c r="C48" s="450"/>
      <c r="D48" s="450"/>
      <c r="E48" s="451"/>
      <c r="F48" s="137"/>
      <c r="G48" s="138"/>
      <c r="H48" s="115"/>
      <c r="I48" s="115"/>
      <c r="J48" s="133"/>
      <c r="K48" s="132">
        <v>61359.26839000033</v>
      </c>
      <c r="L48" s="132">
        <v>49838.5811999999</v>
      </c>
      <c r="M48" s="136">
        <v>-0.18775789692886805</v>
      </c>
      <c r="N48" s="134">
        <v>0.04638082195799574</v>
      </c>
      <c r="O48" s="221">
        <v>0</v>
      </c>
      <c r="P48" s="107"/>
      <c r="Q48" s="106"/>
      <c r="R48" s="106"/>
      <c r="S48" s="106"/>
      <c r="T48" s="106"/>
      <c r="U48" s="106"/>
      <c r="V48" s="106"/>
      <c r="W48" s="106"/>
      <c r="X48" s="106"/>
      <c r="Y48" s="106"/>
      <c r="Z48" s="106"/>
      <c r="AA48" s="106"/>
    </row>
    <row r="49" spans="2:28" s="105" customFormat="1" ht="14.25">
      <c r="B49" s="452" t="s">
        <v>452</v>
      </c>
      <c r="C49" s="453"/>
      <c r="D49" s="453"/>
      <c r="E49" s="454"/>
      <c r="F49" s="139"/>
      <c r="G49" s="139"/>
      <c r="H49" s="139"/>
      <c r="I49" s="140"/>
      <c r="J49" s="140"/>
      <c r="K49" s="291">
        <v>1122186.31352</v>
      </c>
      <c r="L49" s="291">
        <v>1074551.4869299997</v>
      </c>
      <c r="M49" s="292">
        <v>-0.0424482334315615</v>
      </c>
      <c r="N49" s="293">
        <v>1.0000000000000002</v>
      </c>
      <c r="O49" s="141">
        <v>0</v>
      </c>
      <c r="P49" s="107"/>
      <c r="Q49" s="106"/>
      <c r="R49" s="106"/>
      <c r="S49" s="106"/>
      <c r="T49" s="106"/>
      <c r="U49" s="106"/>
      <c r="V49" s="106"/>
      <c r="W49" s="106"/>
      <c r="X49" s="106"/>
      <c r="Y49" s="106"/>
      <c r="Z49" s="106"/>
      <c r="AA49" s="106"/>
      <c r="AB49" s="106"/>
    </row>
    <row r="50" spans="2:13" ht="14.25">
      <c r="B50" s="142" t="s">
        <v>138</v>
      </c>
      <c r="I50" s="106"/>
      <c r="J50" s="106"/>
      <c r="L50" s="106"/>
      <c r="M50" s="106"/>
    </row>
    <row r="51" spans="2:15" ht="14.25">
      <c r="B51" s="455" t="s">
        <v>131</v>
      </c>
      <c r="C51" s="455"/>
      <c r="D51" s="455"/>
      <c r="E51" s="455"/>
      <c r="F51" s="455"/>
      <c r="G51" s="455"/>
      <c r="H51" s="455"/>
      <c r="I51" s="455"/>
      <c r="J51" s="455"/>
      <c r="K51" s="455"/>
      <c r="L51" s="455"/>
      <c r="M51" s="455"/>
      <c r="N51" s="455"/>
      <c r="O51" s="455"/>
    </row>
    <row r="52" spans="20:23" ht="12.75" customHeight="1">
      <c r="T52" s="107"/>
      <c r="U52" s="107"/>
      <c r="V52" s="107"/>
      <c r="W52" s="107"/>
    </row>
    <row r="53" spans="20:23" ht="12.75" customHeight="1">
      <c r="T53" s="107"/>
      <c r="U53" s="107"/>
      <c r="V53" s="107"/>
      <c r="W53" s="107"/>
    </row>
    <row r="54" spans="20:22" ht="12.75" customHeight="1">
      <c r="T54" s="107"/>
      <c r="V54" s="107"/>
    </row>
    <row r="56" spans="21:23" ht="14.25">
      <c r="U56" s="107"/>
      <c r="W56" s="107"/>
    </row>
    <row r="57" spans="20:22" ht="12.75" customHeight="1">
      <c r="T57" s="107"/>
      <c r="V57" s="107"/>
    </row>
    <row r="59" spans="21:23" ht="14.25">
      <c r="U59" s="107"/>
      <c r="W59" s="107"/>
    </row>
    <row r="60" spans="21:23" ht="14.25">
      <c r="U60" s="107"/>
      <c r="W60" s="107"/>
    </row>
    <row r="64" spans="21:23" ht="14.25">
      <c r="U64" s="107"/>
      <c r="W64" s="107"/>
    </row>
    <row r="67" spans="21:23" ht="14.25">
      <c r="U67" s="107"/>
      <c r="W67" s="107"/>
    </row>
    <row r="68" spans="21:23" ht="14.25">
      <c r="U68" s="107"/>
      <c r="W68" s="107"/>
    </row>
    <row r="69" spans="21:23" ht="14.25">
      <c r="U69" s="107"/>
      <c r="W69" s="107"/>
    </row>
    <row r="70" spans="21:23" ht="14.25">
      <c r="U70" s="107"/>
      <c r="W70" s="107"/>
    </row>
    <row r="71" ht="14.25">
      <c r="W71" s="107"/>
    </row>
    <row r="73" spans="21:23" ht="14.25">
      <c r="U73" s="107"/>
      <c r="W73" s="107"/>
    </row>
    <row r="74" spans="21:23" ht="14.25">
      <c r="U74" s="107"/>
      <c r="W74" s="107"/>
    </row>
    <row r="75" spans="21:23" ht="14.25">
      <c r="U75" s="107"/>
      <c r="W75" s="107"/>
    </row>
    <row r="76" spans="21:23" ht="14.25">
      <c r="U76" s="107"/>
      <c r="W76" s="107"/>
    </row>
    <row r="79" spans="21:23" ht="14.25">
      <c r="U79" s="107"/>
      <c r="W79" s="107"/>
    </row>
    <row r="80" spans="21:23" ht="14.25">
      <c r="U80" s="107"/>
      <c r="W80" s="107"/>
    </row>
    <row r="81" ht="14.25">
      <c r="W81" s="107"/>
    </row>
    <row r="83" spans="21:23" ht="14.25">
      <c r="U83" s="107"/>
      <c r="W83" s="107"/>
    </row>
    <row r="84" ht="14.25">
      <c r="W84" s="107"/>
    </row>
    <row r="85" spans="21:23" ht="14.25">
      <c r="U85" s="107"/>
      <c r="W85" s="107"/>
    </row>
    <row r="86" spans="21:23" ht="14.25">
      <c r="U86" s="107"/>
      <c r="W86" s="107"/>
    </row>
    <row r="87" spans="21:23" ht="14.25">
      <c r="U87" s="107"/>
      <c r="W87" s="107"/>
    </row>
    <row r="88" spans="21:23" ht="14.25">
      <c r="U88" s="107"/>
      <c r="W88" s="107"/>
    </row>
    <row r="89" spans="21:23" ht="14.25">
      <c r="U89" s="107"/>
      <c r="W89" s="107"/>
    </row>
    <row r="90" spans="21:23" ht="14.25">
      <c r="U90" s="107"/>
      <c r="W90" s="107"/>
    </row>
    <row r="91" ht="14.25">
      <c r="W91" s="107"/>
    </row>
    <row r="93" ht="14.25">
      <c r="W93" s="107"/>
    </row>
    <row r="95" spans="21:23" ht="14.25">
      <c r="U95" s="107"/>
      <c r="W95" s="107"/>
    </row>
  </sheetData>
  <sheetProtection/>
  <mergeCells count="36">
    <mergeCell ref="B46:E46"/>
    <mergeCell ref="B47:E47"/>
    <mergeCell ref="B48:E48"/>
    <mergeCell ref="B49:E49"/>
    <mergeCell ref="B51:O51"/>
    <mergeCell ref="B40:E40"/>
    <mergeCell ref="B41:E41"/>
    <mergeCell ref="B42:E42"/>
    <mergeCell ref="B43:E43"/>
    <mergeCell ref="B44:E44"/>
    <mergeCell ref="B45:E45"/>
    <mergeCell ref="B34:E34"/>
    <mergeCell ref="B35:E35"/>
    <mergeCell ref="B36:E36"/>
    <mergeCell ref="B38:E38"/>
    <mergeCell ref="B39:E39"/>
    <mergeCell ref="B37:E37"/>
    <mergeCell ref="B28:E28"/>
    <mergeCell ref="B29:E29"/>
    <mergeCell ref="B30:E30"/>
    <mergeCell ref="B31:E31"/>
    <mergeCell ref="B32:E32"/>
    <mergeCell ref="B33:E33"/>
    <mergeCell ref="B25:E27"/>
    <mergeCell ref="F25:F27"/>
    <mergeCell ref="G25:G27"/>
    <mergeCell ref="H25:J25"/>
    <mergeCell ref="K25:O25"/>
    <mergeCell ref="H26:I26"/>
    <mergeCell ref="K26:L26"/>
    <mergeCell ref="B3:O4"/>
    <mergeCell ref="B7:B8"/>
    <mergeCell ref="C7:C8"/>
    <mergeCell ref="D7:D8"/>
    <mergeCell ref="E7:F7"/>
    <mergeCell ref="B9:B21"/>
  </mergeCells>
  <printOptions horizontalCentered="1"/>
  <pageMargins left="0.3937007874015748" right="0.3937007874015748" top="0.4724409448818898" bottom="0.1968503937007874" header="0.31496062992125984" footer="0.31496062992125984"/>
  <pageSetup horizontalDpi="600" verticalDpi="600" orientation="landscape" scale="70" r:id="rId1"/>
  <headerFooter alignWithMargins="0">
    <oddHeader>&amp;R&amp;12Región del Biobío</oddHeader>
  </headerFooter>
  <rowBreaks count="1" manualBreakCount="1">
    <brk id="51" min="1" max="14" man="1"/>
  </rowBreaks>
</worksheet>
</file>

<file path=xl/worksheets/sheet9.xml><?xml version="1.0" encoding="utf-8"?>
<worksheet xmlns="http://schemas.openxmlformats.org/spreadsheetml/2006/main" xmlns:r="http://schemas.openxmlformats.org/officeDocument/2006/relationships">
  <dimension ref="A1:G39"/>
  <sheetViews>
    <sheetView view="pageBreakPreview" zoomScaleSheetLayoutView="100" zoomScalePageLayoutView="0" workbookViewId="0" topLeftCell="A1">
      <selection activeCell="A1" sqref="A1"/>
    </sheetView>
  </sheetViews>
  <sheetFormatPr defaultColWidth="11.421875" defaultRowHeight="15"/>
  <cols>
    <col min="1" max="2" width="20.8515625" style="2" customWidth="1"/>
    <col min="3" max="3" width="7.28125" style="2" customWidth="1"/>
    <col min="4" max="5" width="20.8515625" style="2" customWidth="1"/>
    <col min="6" max="16384" width="11.421875" style="2" customWidth="1"/>
  </cols>
  <sheetData>
    <row r="1" ht="15.75" customHeight="1">
      <c r="A1" s="1" t="s">
        <v>27</v>
      </c>
    </row>
    <row r="2" ht="15.75" customHeight="1">
      <c r="A2" s="1"/>
    </row>
    <row r="3" ht="15.75" customHeight="1"/>
    <row r="4" spans="1:5" ht="21" customHeight="1">
      <c r="A4" s="457" t="s">
        <v>101</v>
      </c>
      <c r="B4" s="457"/>
      <c r="D4" s="458" t="s">
        <v>108</v>
      </c>
      <c r="E4" s="458"/>
    </row>
    <row r="5" spans="1:5" ht="15.75" customHeight="1">
      <c r="A5" s="371" t="s">
        <v>28</v>
      </c>
      <c r="B5" s="371"/>
      <c r="D5" s="371" t="s">
        <v>28</v>
      </c>
      <c r="E5" s="371"/>
    </row>
    <row r="6" spans="1:5" ht="15.75" customHeight="1">
      <c r="A6" s="456" t="s">
        <v>89</v>
      </c>
      <c r="B6" s="456"/>
      <c r="D6" s="456" t="s">
        <v>76</v>
      </c>
      <c r="E6" s="456"/>
    </row>
    <row r="7" spans="1:5" ht="15.75" customHeight="1">
      <c r="A7" s="456" t="s">
        <v>90</v>
      </c>
      <c r="B7" s="456"/>
      <c r="D7" s="456" t="s">
        <v>102</v>
      </c>
      <c r="E7" s="456"/>
    </row>
    <row r="8" spans="1:5" ht="15.75" customHeight="1">
      <c r="A8" s="456" t="s">
        <v>91</v>
      </c>
      <c r="B8" s="456"/>
      <c r="D8" s="456" t="s">
        <v>103</v>
      </c>
      <c r="E8" s="456"/>
    </row>
    <row r="9" spans="1:5" ht="15.75" customHeight="1">
      <c r="A9" s="456" t="s">
        <v>92</v>
      </c>
      <c r="B9" s="456"/>
      <c r="D9" s="456" t="s">
        <v>104</v>
      </c>
      <c r="E9" s="456"/>
    </row>
    <row r="10" spans="1:5" ht="15.75" customHeight="1">
      <c r="A10" s="456" t="s">
        <v>93</v>
      </c>
      <c r="B10" s="456"/>
      <c r="D10" s="456" t="s">
        <v>105</v>
      </c>
      <c r="E10" s="456"/>
    </row>
    <row r="11" spans="1:5" ht="15.75" customHeight="1">
      <c r="A11" s="456" t="s">
        <v>94</v>
      </c>
      <c r="B11" s="456"/>
      <c r="D11" s="456" t="s">
        <v>106</v>
      </c>
      <c r="E11" s="456"/>
    </row>
    <row r="12" spans="1:5" ht="15.75" customHeight="1">
      <c r="A12" s="456" t="s">
        <v>95</v>
      </c>
      <c r="B12" s="456"/>
      <c r="D12" s="456" t="s">
        <v>107</v>
      </c>
      <c r="E12" s="456"/>
    </row>
    <row r="13" spans="1:2" ht="15.75" customHeight="1">
      <c r="A13" s="456" t="s">
        <v>96</v>
      </c>
      <c r="B13" s="456"/>
    </row>
    <row r="14" spans="1:2" ht="15.75" customHeight="1">
      <c r="A14" s="456" t="s">
        <v>97</v>
      </c>
      <c r="B14" s="456"/>
    </row>
    <row r="15" spans="1:2" ht="15.75" customHeight="1">
      <c r="A15" s="456" t="s">
        <v>98</v>
      </c>
      <c r="B15" s="456"/>
    </row>
    <row r="16" spans="1:2" ht="15.75" customHeight="1">
      <c r="A16" s="456" t="s">
        <v>99</v>
      </c>
      <c r="B16" s="456"/>
    </row>
    <row r="17" spans="1:2" ht="15.75" customHeight="1">
      <c r="A17" s="456" t="s">
        <v>100</v>
      </c>
      <c r="B17" s="456"/>
    </row>
    <row r="18" spans="1:2" ht="15.75" customHeight="1">
      <c r="A18" s="456" t="s">
        <v>115</v>
      </c>
      <c r="B18" s="456"/>
    </row>
    <row r="19" spans="1:2" ht="15.75" customHeight="1">
      <c r="A19" s="456" t="s">
        <v>141</v>
      </c>
      <c r="B19" s="456"/>
    </row>
    <row r="20" spans="1:2" ht="15.75" customHeight="1">
      <c r="A20" s="186"/>
      <c r="B20" s="186"/>
    </row>
    <row r="21" spans="1:2" ht="15.75" customHeight="1">
      <c r="A21" s="187"/>
      <c r="B21" s="187"/>
    </row>
    <row r="22" spans="1:2" ht="21" customHeight="1">
      <c r="A22" s="458" t="s">
        <v>88</v>
      </c>
      <c r="B22" s="458"/>
    </row>
    <row r="23" spans="1:2" ht="15.75" customHeight="1">
      <c r="A23" s="371" t="s">
        <v>28</v>
      </c>
      <c r="B23" s="371"/>
    </row>
    <row r="24" spans="1:2" ht="15.75" customHeight="1">
      <c r="A24" s="456" t="s">
        <v>77</v>
      </c>
      <c r="B24" s="456"/>
    </row>
    <row r="25" spans="1:2" ht="15.75" customHeight="1">
      <c r="A25" s="456" t="s">
        <v>78</v>
      </c>
      <c r="B25" s="456"/>
    </row>
    <row r="26" spans="1:2" ht="15.75" customHeight="1">
      <c r="A26" s="456" t="s">
        <v>79</v>
      </c>
      <c r="B26" s="456"/>
    </row>
    <row r="27" spans="1:5" ht="15.75" customHeight="1">
      <c r="A27" s="456" t="s">
        <v>80</v>
      </c>
      <c r="B27" s="456"/>
      <c r="D27" s="187"/>
      <c r="E27" s="187"/>
    </row>
    <row r="28" spans="1:2" ht="15.75" customHeight="1">
      <c r="A28" s="456" t="s">
        <v>75</v>
      </c>
      <c r="B28" s="456"/>
    </row>
    <row r="29" spans="1:2" ht="15.75" customHeight="1">
      <c r="A29" s="456" t="s">
        <v>81</v>
      </c>
      <c r="B29" s="456"/>
    </row>
    <row r="30" spans="1:2" ht="15.75" customHeight="1">
      <c r="A30" s="456" t="s">
        <v>82</v>
      </c>
      <c r="B30" s="456"/>
    </row>
    <row r="31" spans="1:2" ht="15.75" customHeight="1">
      <c r="A31" s="456" t="s">
        <v>83</v>
      </c>
      <c r="B31" s="456"/>
    </row>
    <row r="32" spans="1:2" ht="15.75" customHeight="1">
      <c r="A32" s="456" t="s">
        <v>84</v>
      </c>
      <c r="B32" s="456"/>
    </row>
    <row r="33" spans="1:2" ht="15.75" customHeight="1">
      <c r="A33" s="456" t="s">
        <v>85</v>
      </c>
      <c r="B33" s="456"/>
    </row>
    <row r="34" spans="1:2" ht="15.75" customHeight="1">
      <c r="A34" s="456" t="s">
        <v>86</v>
      </c>
      <c r="B34" s="456"/>
    </row>
    <row r="35" spans="1:2" ht="15.75" customHeight="1">
      <c r="A35" s="456" t="s">
        <v>87</v>
      </c>
      <c r="B35" s="456"/>
    </row>
    <row r="36" spans="1:2" ht="15.75" customHeight="1">
      <c r="A36" s="186"/>
      <c r="B36" s="186"/>
    </row>
    <row r="37" spans="1:5" ht="15.75" customHeight="1">
      <c r="A37" s="459" t="s">
        <v>170</v>
      </c>
      <c r="B37" s="459"/>
      <c r="C37" s="459"/>
      <c r="D37" s="459"/>
      <c r="E37" s="459"/>
    </row>
    <row r="38" spans="1:5" ht="15.75" customHeight="1">
      <c r="A38" s="459"/>
      <c r="B38" s="459"/>
      <c r="C38" s="459"/>
      <c r="D38" s="459"/>
      <c r="E38" s="459"/>
    </row>
    <row r="39" ht="15.75" customHeight="1">
      <c r="G39" s="94"/>
    </row>
    <row r="40" ht="15.75" customHeight="1"/>
    <row r="41" ht="15.75" customHeight="1"/>
    <row r="42" ht="15.75" customHeight="1"/>
    <row r="43" ht="15.75" customHeight="1"/>
    <row r="44" ht="15.75" customHeight="1"/>
    <row r="45" ht="15.75" customHeight="1"/>
    <row r="46" ht="15.75" customHeight="1"/>
  </sheetData>
  <sheetProtection/>
  <mergeCells count="40">
    <mergeCell ref="D11:E11"/>
    <mergeCell ref="D12:E12"/>
    <mergeCell ref="A37:E38"/>
    <mergeCell ref="D5:E5"/>
    <mergeCell ref="D6:E6"/>
    <mergeCell ref="D7:E7"/>
    <mergeCell ref="D8:E8"/>
    <mergeCell ref="D9:E9"/>
    <mergeCell ref="D10:E10"/>
    <mergeCell ref="A31:B31"/>
    <mergeCell ref="A32:B32"/>
    <mergeCell ref="A33:B33"/>
    <mergeCell ref="A34:B34"/>
    <mergeCell ref="A35:B35"/>
    <mergeCell ref="D4:E4"/>
    <mergeCell ref="A26:B26"/>
    <mergeCell ref="A27:B27"/>
    <mergeCell ref="A28:B28"/>
    <mergeCell ref="A29:B29"/>
    <mergeCell ref="A30:B30"/>
    <mergeCell ref="A23:B23"/>
    <mergeCell ref="A24:B24"/>
    <mergeCell ref="A25:B25"/>
    <mergeCell ref="A19:B19"/>
    <mergeCell ref="A22:B22"/>
    <mergeCell ref="A16:B16"/>
    <mergeCell ref="A17:B17"/>
    <mergeCell ref="A18:B18"/>
    <mergeCell ref="A13:B13"/>
    <mergeCell ref="A14:B14"/>
    <mergeCell ref="A15:B15"/>
    <mergeCell ref="A10:B10"/>
    <mergeCell ref="A11:B11"/>
    <mergeCell ref="A12:B12"/>
    <mergeCell ref="A7:B7"/>
    <mergeCell ref="A8:B8"/>
    <mergeCell ref="A9:B9"/>
    <mergeCell ref="A5:B5"/>
    <mergeCell ref="A4:B4"/>
    <mergeCell ref="A6:B6"/>
  </mergeCells>
  <printOptions horizontalCentered="1"/>
  <pageMargins left="0.5905511811023623" right="0.5905511811023623" top="0.5905511811023623" bottom="0.5905511811023623" header="0.31496062992125984" footer="0.31496062992125984"/>
  <pageSetup horizontalDpi="600" verticalDpi="600" orientation="landscape" scale="84" r:id="rId1"/>
  <headerFooter>
    <oddHeader>&amp;R&amp;12Región del Biobío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2024-01-16T20:59:14Z</cp:lastPrinted>
  <dcterms:created xsi:type="dcterms:W3CDTF">2013-06-10T19:00:49Z</dcterms:created>
  <dcterms:modified xsi:type="dcterms:W3CDTF">2024-04-25T21:03:33Z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