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2" windowHeight="7380" activeTab="0"/>
  </bookViews>
  <sheets>
    <sheet name="Portada Ficha Regional" sheetId="1" r:id="rId1"/>
    <sheet name="Economía regional" sheetId="2" r:id="rId2"/>
    <sheet name="Antecedentes sociales" sheetId="3" r:id="rId3"/>
    <sheet name="Antecedentes ambientales" sheetId="4" r:id="rId4"/>
    <sheet name="Aspectos GyD " sheetId="5" r:id="rId5"/>
    <sheet name="Cultivos Información Anual" sheetId="6" r:id="rId6"/>
    <sheet name="Ganadería y Riego" sheetId="7" r:id="rId7"/>
    <sheet name="Exportaciones" sheetId="8" r:id="rId8"/>
    <sheet name="División Político-Adminisrativa" sheetId="9" r:id="rId9"/>
    <sheet name="Autoridades" sheetId="10" r:id="rId10"/>
  </sheets>
  <externalReferences>
    <externalReference r:id="rId13"/>
  </externalReferences>
  <definedNames>
    <definedName name="_Order1" hidden="1">255</definedName>
    <definedName name="_Sort" localSheetId="7" hidden="1">#REF!</definedName>
    <definedName name="_Sort" hidden="1">#REF!</definedName>
    <definedName name="_xlfn.IFERROR" hidden="1">#NAME?</definedName>
    <definedName name="_xlfn.SINGLE" hidden="1">#NAME?</definedName>
    <definedName name="_xlnm.Print_Area" localSheetId="2">'Antecedentes sociales'!$A$1:$K$28</definedName>
    <definedName name="_xlnm.Print_Area" localSheetId="4">'Aspectos GyD '!$A$1:$I$19</definedName>
    <definedName name="_xlnm.Print_Area" localSheetId="9">'Autoridades'!$A$1:$F$37</definedName>
    <definedName name="_xlnm.Print_Area" localSheetId="5">'Cultivos Información Anual'!$A$1:$F$103</definedName>
    <definedName name="_xlnm.Print_Area" localSheetId="8">'División Político-Adminisrativa'!$A$1:$E$29</definedName>
    <definedName name="_xlnm.Print_Area" localSheetId="1">'Economía regional'!$A$1:$J$128</definedName>
    <definedName name="_xlnm.Print_Area" localSheetId="7">'Exportaciones'!$B$1:$O$52</definedName>
    <definedName name="_xlnm.Print_Area" localSheetId="6">'Ganadería y Riego'!$A$1:$H$81</definedName>
    <definedName name="_xlnm.Print_Area" localSheetId="0">'Portada Ficha Regional'!$A$1:$H$83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7">OFFSET(#REF!,0,0,COUNTA(#REF!),COUNTA(#REF!))</definedName>
    <definedName name="rangotd">OFFSET(#REF!,0,0,COUNTA(#REF!),COUNTA(#REF!))</definedName>
    <definedName name="sin_transacciones" localSheetId="7">#REF!</definedName>
    <definedName name="sin_transacciones">#REF!</definedName>
  </definedNames>
  <calcPr fullCalcOnLoad="1"/>
</workbook>
</file>

<file path=xl/sharedStrings.xml><?xml version="1.0" encoding="utf-8"?>
<sst xmlns="http://schemas.openxmlformats.org/spreadsheetml/2006/main" count="709" uniqueCount="448">
  <si>
    <t>Superficie (Km2)</t>
  </si>
  <si>
    <t>% en la superficie nacional*</t>
  </si>
  <si>
    <t>Total</t>
  </si>
  <si>
    <t>% en la población nacional</t>
  </si>
  <si>
    <t>Población (hab)</t>
  </si>
  <si>
    <t>Densidad (hab/km2)</t>
  </si>
  <si>
    <t>Otros</t>
  </si>
  <si>
    <t>EMPLEO REGIONAL</t>
  </si>
  <si>
    <t>Total País</t>
  </si>
  <si>
    <t>Región</t>
  </si>
  <si>
    <t>Rural</t>
  </si>
  <si>
    <t>Total regional</t>
  </si>
  <si>
    <t>Variación</t>
  </si>
  <si>
    <t>-</t>
  </si>
  <si>
    <t>Choclo</t>
  </si>
  <si>
    <t>Especie</t>
  </si>
  <si>
    <t>UDI</t>
  </si>
  <si>
    <t>Provincia</t>
  </si>
  <si>
    <t>Partido</t>
  </si>
  <si>
    <t>RN</t>
  </si>
  <si>
    <t>Comuna</t>
  </si>
  <si>
    <t>CULTIVOS</t>
  </si>
  <si>
    <t>GANADERÍA</t>
  </si>
  <si>
    <t>RIEGO</t>
  </si>
  <si>
    <t>ECONOMÍA REGIONAL</t>
  </si>
  <si>
    <t>ASPECTOS GEOGRÁFICOS Y DEMOGRÁFICOS</t>
  </si>
  <si>
    <t>AUTORIDADES</t>
  </si>
  <si>
    <t>M</t>
  </si>
  <si>
    <t>Región/País</t>
  </si>
  <si>
    <t>DIVISIÓN POLÍTICO-ADMINISTRATIVA</t>
  </si>
  <si>
    <t>Comunas</t>
  </si>
  <si>
    <t>Olivo</t>
  </si>
  <si>
    <t>País</t>
  </si>
  <si>
    <t>Tomate consumo fresco</t>
  </si>
  <si>
    <t>Información anual</t>
  </si>
  <si>
    <t>Lechuga</t>
  </si>
  <si>
    <t>Variedades</t>
  </si>
  <si>
    <t>Variedades tintas</t>
  </si>
  <si>
    <t>Variedades blancas</t>
  </si>
  <si>
    <t>PPD</t>
  </si>
  <si>
    <t>IND</t>
  </si>
  <si>
    <t>Nogal</t>
  </si>
  <si>
    <t>Bosque Natural por tipo Forestal, (ha)</t>
  </si>
  <si>
    <t>Esclerófilo</t>
  </si>
  <si>
    <t>Pinus radiata</t>
  </si>
  <si>
    <t>Otras especies</t>
  </si>
  <si>
    <t>Información Anual</t>
  </si>
  <si>
    <t>Fuente: elaborado por ODEPA con antecedentes del INE.</t>
  </si>
  <si>
    <t>Año</t>
  </si>
  <si>
    <t>Beneficio de ganado bovino: en toneladas de carne en vara</t>
  </si>
  <si>
    <t>PDC</t>
  </si>
  <si>
    <t>Avena</t>
  </si>
  <si>
    <t>Tipo Forestal</t>
  </si>
  <si>
    <t>Melón</t>
  </si>
  <si>
    <t>Cerezo</t>
  </si>
  <si>
    <t>A continuación, se exponen datos obtenidos desde variadas fuentes, como los catastros frutícolas, las estadísticas continuas del INE, el catastro vitícola nacional y del anuario forestal, entre otras.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</si>
  <si>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</si>
  <si>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</si>
  <si>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</si>
  <si>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</si>
  <si>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</si>
  <si>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</si>
  <si>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</si>
  <si>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 xml:space="preserve">www.odepa.gob.cl  </t>
  </si>
  <si>
    <t>Aspectos Geográficos y Demográficos</t>
  </si>
  <si>
    <t>División Político-Administrativa</t>
  </si>
  <si>
    <t>Autoridades</t>
  </si>
  <si>
    <t>Antecedentes Sociales Regionales</t>
  </si>
  <si>
    <t>Economía Regional</t>
  </si>
  <si>
    <t>Cultivos: Información Anual</t>
  </si>
  <si>
    <t>Ganadería y Riego</t>
  </si>
  <si>
    <t>Exportaciones</t>
  </si>
  <si>
    <t>Manzano rojo</t>
  </si>
  <si>
    <t>Kiwi</t>
  </si>
  <si>
    <t>Avellano</t>
  </si>
  <si>
    <t>Espárrago</t>
  </si>
  <si>
    <t>Arroz</t>
  </si>
  <si>
    <t>Lenga</t>
  </si>
  <si>
    <t>Roble-Raulí-Coihue</t>
  </si>
  <si>
    <t>del Maule</t>
  </si>
  <si>
    <t>Peral</t>
  </si>
  <si>
    <t>Sandía</t>
  </si>
  <si>
    <t>Zapallo temprano y de guarda</t>
  </si>
  <si>
    <t>Linares</t>
  </si>
  <si>
    <t>Talca</t>
  </si>
  <si>
    <t>Curicó</t>
  </si>
  <si>
    <t>Cauquenes</t>
  </si>
  <si>
    <t>Curepto</t>
  </si>
  <si>
    <t>Río Claro</t>
  </si>
  <si>
    <t>Constitución</t>
  </si>
  <si>
    <t>Pencahue</t>
  </si>
  <si>
    <t>Pelarco</t>
  </si>
  <si>
    <t>San Clemente</t>
  </si>
  <si>
    <t>Maule</t>
  </si>
  <si>
    <t>Empedrado</t>
  </si>
  <si>
    <t>San Rafael</t>
  </si>
  <si>
    <t>Provincia: Talca</t>
  </si>
  <si>
    <t>Chanco</t>
  </si>
  <si>
    <t>Pelluhue</t>
  </si>
  <si>
    <t>Provincia: Cauquenes</t>
  </si>
  <si>
    <t>Teno</t>
  </si>
  <si>
    <t>Vichuquén</t>
  </si>
  <si>
    <t>Hualañé</t>
  </si>
  <si>
    <t>Rauco</t>
  </si>
  <si>
    <t>Romeral</t>
  </si>
  <si>
    <t>Licantén</t>
  </si>
  <si>
    <t>Sagrada Familia</t>
  </si>
  <si>
    <t>Molina</t>
  </si>
  <si>
    <t>Provincia: Curicó</t>
  </si>
  <si>
    <t>San Javier</t>
  </si>
  <si>
    <t>Villa Alegre</t>
  </si>
  <si>
    <t>Yerbas Buenas</t>
  </si>
  <si>
    <t>Colbún</t>
  </si>
  <si>
    <t>Retiro</t>
  </si>
  <si>
    <t>Longaví</t>
  </si>
  <si>
    <t>Parral</t>
  </si>
  <si>
    <t>Provincia: Linares</t>
  </si>
  <si>
    <t>Región del Maule</t>
  </si>
  <si>
    <t>Fuente: elaborado por Odepa a partir de información del catastro frutícola para la Región del Maule; Odepa - Ciren.</t>
  </si>
  <si>
    <t>* No se considera en el cálculo el Territorio Antártico Chileno.</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</si>
  <si>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</si>
  <si>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</si>
  <si>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</si>
  <si>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</si>
  <si>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</si>
  <si>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</si>
  <si>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</si>
  <si>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</si>
  <si>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</si>
  <si>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</si>
  <si>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</si>
  <si>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</si>
  <si>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</si>
  <si>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</si>
  <si>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</si>
  <si>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</si>
  <si>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</si>
  <si>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</si>
  <si>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</si>
  <si>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</si>
  <si>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</si>
  <si>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</si>
  <si>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</si>
  <si>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</si>
  <si>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</si>
  <si>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</si>
  <si>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Fuente: Superintendencia de Bancos e Instituciones Financieras Chile, información financiera, productos.</t>
  </si>
  <si>
    <t>14</t>
  </si>
  <si>
    <t>Fuente: elaborado por Odepa con información de la encuesta de superficie sembrada de cultivos anuales, INE.</t>
  </si>
  <si>
    <t>Poroto</t>
  </si>
  <si>
    <t>Lenteja</t>
  </si>
  <si>
    <t>Papa</t>
  </si>
  <si>
    <t>Tabaco</t>
  </si>
  <si>
    <t>Tomate Industrial</t>
  </si>
  <si>
    <t>Liliana Yáñez Barrios</t>
  </si>
  <si>
    <t>Poroto granado</t>
  </si>
  <si>
    <t>Repollo</t>
  </si>
  <si>
    <t>Existencia de ganado caprino en explotaciones de 20 cabezas y más, según regiones seleccionadas</t>
  </si>
  <si>
    <t>Existencias de ganado caprino (número de cabezas)</t>
  </si>
  <si>
    <t>Particpación regional</t>
  </si>
  <si>
    <t>Existencia de ganado ovino en explotaciones de 60 cabezas y más, según regiones seleccionadas</t>
  </si>
  <si>
    <t>Existencias de ganado ovino (número de cabezas)</t>
  </si>
  <si>
    <t>Existencia de ganado bovino en explotaciones de 10 cabezas y más, según regiones seleccionadas</t>
  </si>
  <si>
    <t>Existencias de ganado bovino (número de cabezas)</t>
  </si>
  <si>
    <t>Arándano americano</t>
  </si>
  <si>
    <t>Superficie mayor a 0,5 ha.</t>
  </si>
  <si>
    <t>Volumen de leche recibida en plantas: en millones de litros</t>
  </si>
  <si>
    <t>Fuente:  elaborado por Odepa con antecedentes del INE</t>
  </si>
  <si>
    <t>Juan Antonio Coloma Correa</t>
  </si>
  <si>
    <t>René Concha González</t>
  </si>
  <si>
    <t>Luis Vásquez Gálvez</t>
  </si>
  <si>
    <t>Bernardo Vásquez Bobadilla</t>
  </si>
  <si>
    <t>Américo Guajardo</t>
  </si>
  <si>
    <t>IND-RN</t>
  </si>
  <si>
    <t>Claudia Díaz Bravo</t>
  </si>
  <si>
    <t>María Luz Reyes</t>
  </si>
  <si>
    <t>Javier Muñoz Riquelme</t>
  </si>
  <si>
    <t>Marcelo Fernández Vilos</t>
  </si>
  <si>
    <t>Priscilla Castillo Gerli</t>
  </si>
  <si>
    <t>Enrique Olivares Farías</t>
  </si>
  <si>
    <t>Carlos Vergara Zerega</t>
  </si>
  <si>
    <t>Martín Arriagada Urrutia</t>
  </si>
  <si>
    <t>Roberto Rivera</t>
  </si>
  <si>
    <t>Cristián Menchaca</t>
  </si>
  <si>
    <t>Paula Retamal Urrutia</t>
  </si>
  <si>
    <t>Rodrigo Ramírez Parra</t>
  </si>
  <si>
    <t>Jorge Silva</t>
  </si>
  <si>
    <t>DC</t>
  </si>
  <si>
    <t>Arturo Palma Vilches</t>
  </si>
  <si>
    <t>Luis Cadegán Morán</t>
  </si>
  <si>
    <t>Fuente: Congreso Nacional; Ministerio del Interior y Seguridad Pública; Sistema Nacional de Información Municipal</t>
  </si>
  <si>
    <t>Pseudotsuga menziesii</t>
  </si>
  <si>
    <t>Urbano</t>
  </si>
  <si>
    <t>Superficie regional de cultivos anuales  por especie (ha)</t>
  </si>
  <si>
    <t>Trigo Harinero</t>
  </si>
  <si>
    <t>Maíz Consumo</t>
  </si>
  <si>
    <t>Remolacha</t>
  </si>
  <si>
    <t>Trigo Candeal</t>
  </si>
  <si>
    <t>Maravilla</t>
  </si>
  <si>
    <t xml:space="preserve">Otras </t>
  </si>
  <si>
    <t>Juan Carlos Díaz Avendaño</t>
  </si>
  <si>
    <t>Mario Mesa Vásquez</t>
  </si>
  <si>
    <t>VII Censo Agropecuario y Forestal 2007, Encuesta de caprinos 2010,2013, 2015 y 2017</t>
  </si>
  <si>
    <t>15</t>
  </si>
  <si>
    <t>Fuente: elaborado por Odepa a partir de información de la Subsecretaría de Desarrollo Regional y Administrativo (SUBDERE).</t>
  </si>
  <si>
    <t xml:space="preserve">La Región del Maule (VII), cuya capital es Talca, abarca una superficie de 30.296,1 kilómetros cuadrados, que representa el 4.0% de la superficie nacional. Cifras del Censo 2017, indican que la población alcanza los 1.044.950 habitantes (511.624 hombres y 533.326 mujeres). En relación al clima, este es de tipo mediterráneo cálido y sub húmedo. Esto permite la existencia de vegetación nativa y el desarrollo de plantaciones artificiales.
</t>
  </si>
  <si>
    <t xml:space="preserve">Mujeres/Hombres (%) </t>
  </si>
  <si>
    <t>H</t>
  </si>
  <si>
    <t>Fuente: Elaborado por Odepa con información del INE.</t>
  </si>
  <si>
    <t>Juan Enrique Castro Prieto</t>
  </si>
  <si>
    <t>Álvaro Elizalde Soto</t>
  </si>
  <si>
    <t>PS</t>
  </si>
  <si>
    <t>Rodrigo Galilea Leal</t>
  </si>
  <si>
    <t>Ximena Rincón González</t>
  </si>
  <si>
    <t>Superficie regional vitivinícola por variedad (ha)</t>
  </si>
  <si>
    <t>Otras</t>
  </si>
  <si>
    <t>Actividad</t>
  </si>
  <si>
    <t>Fuente: Elaborado por Odepa con información del Banco Central de Chile.</t>
  </si>
  <si>
    <t>Superficie regional hortícola por especie (ha)</t>
  </si>
  <si>
    <t>VII Censo Agropecuario y Forestal 2007, Encuesta de ovinos 2010,2013, 2015 y 2017</t>
  </si>
  <si>
    <t>Superficie regional frutal por especie (ha)</t>
  </si>
  <si>
    <t xml:space="preserve">ANTECEDENTES SOCIALES REGIONALES </t>
  </si>
  <si>
    <t>Arica y Parinacota</t>
  </si>
  <si>
    <t>Tarapacá</t>
  </si>
  <si>
    <t>Antofagasta</t>
  </si>
  <si>
    <t>Atacama</t>
  </si>
  <si>
    <t>Coquimbo</t>
  </si>
  <si>
    <t>Valparaíso</t>
  </si>
  <si>
    <t>O'Higgins</t>
  </si>
  <si>
    <t>Ñuble</t>
  </si>
  <si>
    <t>La Araucanía</t>
  </si>
  <si>
    <t>Los Ríos</t>
  </si>
  <si>
    <t>Los Lagos</t>
  </si>
  <si>
    <t>Aysén</t>
  </si>
  <si>
    <t>Magallanes</t>
  </si>
  <si>
    <t xml:space="preserve">Ruralidad INE (%) </t>
  </si>
  <si>
    <t xml:space="preserve">Ruralidad OCDE (%)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</si>
  <si>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</si>
  <si>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</si>
  <si>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*Otras actividades: pesca, industria de productos alimenticios, bebidad y tabacos, industria de la madera y muebles</t>
  </si>
  <si>
    <t>Otras Actividades *</t>
  </si>
  <si>
    <t>Las series encadenadas no son aditivas, por lo que los agregados difieren de la suma de sus componentes.</t>
  </si>
  <si>
    <t>Cebada Cervecera</t>
  </si>
  <si>
    <t>Industria láctea menor 2</t>
  </si>
  <si>
    <t>Ciruelo europeo</t>
  </si>
  <si>
    <t>(miles de millones de pesos encadenados)</t>
  </si>
  <si>
    <t>Metropolitana</t>
  </si>
  <si>
    <t>Biobío</t>
  </si>
  <si>
    <t>Subtotal regionalizado</t>
  </si>
  <si>
    <t xml:space="preserve">Total </t>
  </si>
  <si>
    <t>Participación por categoría a nivel regional</t>
  </si>
  <si>
    <t>Empleador</t>
  </si>
  <si>
    <t>Cuenta propia</t>
  </si>
  <si>
    <t>Superficie frutícola bajo riego por provincia y sistema de riego (ha)</t>
  </si>
  <si>
    <t xml:space="preserve">Goteo </t>
  </si>
  <si>
    <t>Microaspersión</t>
  </si>
  <si>
    <t xml:space="preserve">Surco </t>
  </si>
  <si>
    <t xml:space="preserve">Tendido </t>
  </si>
  <si>
    <t>Otros*</t>
  </si>
  <si>
    <t>*Otros considera: bordes, cintas, curva de nivel, platabanda y tazas</t>
  </si>
  <si>
    <t xml:space="preserve">ANTECEDENTES AMBIENTALES REGIONALES </t>
  </si>
  <si>
    <t>EMISIONES REGIONALES DE GASES DE EFECTO INVERNADERO (GEI)</t>
  </si>
  <si>
    <t>Fuente: Sistema Nacional de Inventario de Gases de Efecto Invernadero, 2018</t>
  </si>
  <si>
    <t>Sector Silvoagropecuario</t>
  </si>
  <si>
    <t>(UTCUTS: Uso de tierras, cambio de uso de tierras y silvicultura)            </t>
  </si>
  <si>
    <t>Emisiones regionales</t>
  </si>
  <si>
    <r>
      <t>Total emisiones de todos los sectores (Energía, Residuos, Agricultura, Procesos Industriales y Uso de productos) en la región corresponde a 4.624,9 kTCO</t>
    </r>
    <r>
      <rPr>
        <vertAlign val="subscript"/>
        <sz val="11"/>
        <color indexed="8"/>
        <rFont val="Calibri"/>
        <family val="2"/>
      </rPr>
      <t>2</t>
    </r>
    <r>
      <rPr>
        <sz val="11"/>
        <color indexed="8"/>
        <rFont val="Calibri"/>
        <family val="2"/>
      </rPr>
      <t>eq, en el cual la participación de agricultura en emisiones regionales: 23 %</t>
    </r>
  </si>
  <si>
    <t>* Balance de emisiones totales de todos los sectores de la región (emisiones 4.624,9 kTCO2eq - absorciones-3.152,5 kTCO2eq)</t>
  </si>
  <si>
    <r>
      <t>Total balance* en región 1.472,3 kTCO</t>
    </r>
    <r>
      <rPr>
        <b/>
        <vertAlign val="subscript"/>
        <sz val="11"/>
        <color indexed="8"/>
        <rFont val="Calibri"/>
        <family val="2"/>
      </rPr>
      <t>2</t>
    </r>
    <r>
      <rPr>
        <b/>
        <sz val="11"/>
        <color indexed="8"/>
        <rFont val="Calibri"/>
        <family val="2"/>
      </rPr>
      <t>eq  </t>
    </r>
  </si>
  <si>
    <t>Antecedentes Ambientales Regionales</t>
  </si>
  <si>
    <t>6</t>
  </si>
  <si>
    <t>9-10</t>
  </si>
  <si>
    <t xml:space="preserve">Fuente: INE, Series Trimestrales </t>
  </si>
  <si>
    <t>Total Nacional</t>
  </si>
  <si>
    <t xml:space="preserve">*Criterio INE (entidad rural): asentamiento humano con población menor o igual a 1.000 habitantes, o entre 1.001 y 2.000 habitantes donde más del 50% de la población que declara haber trabajado se dedica a actividades primarias. </t>
  </si>
  <si>
    <t>PIB Regional 2018</t>
  </si>
  <si>
    <t>Personal no remunerado</t>
  </si>
  <si>
    <t>VII Censo Agropecuario y Forestal 2007, Encuesta de bovinos 2013, 2015, 2017 y 2019</t>
  </si>
  <si>
    <t>Roble Hualo</t>
  </si>
  <si>
    <t>Ciprés de la cordillera</t>
  </si>
  <si>
    <t>Producto  Interno Bruto (PIB)</t>
  </si>
  <si>
    <t>PIB  Silvoagropecuario (SAP)</t>
  </si>
  <si>
    <t>Pesca</t>
  </si>
  <si>
    <t>Minería</t>
  </si>
  <si>
    <t>Electricidad, gas, agua y gestión de desechos</t>
  </si>
  <si>
    <t>Construcción</t>
  </si>
  <si>
    <t>Transporte, información y comunicaciones</t>
  </si>
  <si>
    <t>Administración pública</t>
  </si>
  <si>
    <t>Servicios personales</t>
  </si>
  <si>
    <t>Servicios financieros y empresariales</t>
  </si>
  <si>
    <t>Cebolla de guarda</t>
  </si>
  <si>
    <t>Maíz Semilla</t>
  </si>
  <si>
    <t>Otros Industriales</t>
  </si>
  <si>
    <t>Teatinos 40, piso 7. Santiago, Chile</t>
  </si>
  <si>
    <t>Teléfono : 800360990</t>
  </si>
  <si>
    <t xml:space="preserve">% Población en situación de pobreza por ingresos </t>
  </si>
  <si>
    <t>Criterio INE*</t>
  </si>
  <si>
    <t>Cristina Bravo</t>
  </si>
  <si>
    <t>Fabián Peréz Herrera</t>
  </si>
  <si>
    <t>PR</t>
  </si>
  <si>
    <t>Gonzalo Tejos Pérez</t>
  </si>
  <si>
    <t>José Tobar Aravena</t>
  </si>
  <si>
    <t>María Inés Sepúlveda Fuentes</t>
  </si>
  <si>
    <t>Nery Rodríguez Domínguez</t>
  </si>
  <si>
    <t>Marcelo Waddington Guajardo</t>
  </si>
  <si>
    <t>Carolina Muñoz Nuñez</t>
  </si>
  <si>
    <t>Sandra Améstica Gaete</t>
  </si>
  <si>
    <t>Pedro Pablo Muñoz Oses</t>
  </si>
  <si>
    <t xml:space="preserve">N° Ocupados/as por categoría </t>
  </si>
  <si>
    <t>Asalariado/a</t>
  </si>
  <si>
    <t>Senadores/as</t>
  </si>
  <si>
    <t>Alcaldes/as</t>
  </si>
  <si>
    <t>Diputados/as</t>
  </si>
  <si>
    <t>Gobernadora regional</t>
  </si>
  <si>
    <t>Delegados/as</t>
  </si>
  <si>
    <t>Delegado/a regional</t>
  </si>
  <si>
    <t>Gustavo Benavente</t>
  </si>
  <si>
    <t>Mercedes Bulnes</t>
  </si>
  <si>
    <t>Felipe Donoso</t>
  </si>
  <si>
    <t xml:space="preserve">Jorge Guzmán </t>
  </si>
  <si>
    <t>EVOP</t>
  </si>
  <si>
    <t>Paula Labra</t>
  </si>
  <si>
    <t>Benjamín Moreno</t>
  </si>
  <si>
    <t>PREP</t>
  </si>
  <si>
    <t>Jaime Naranjo</t>
  </si>
  <si>
    <t>Francisco Pulgar</t>
  </si>
  <si>
    <t>Hugo Rey</t>
  </si>
  <si>
    <t>Alexis Sepúlveda</t>
  </si>
  <si>
    <t>Consuelo Veloso</t>
  </si>
  <si>
    <t>RD</t>
  </si>
  <si>
    <t>Humberto Aqueveque Díaz</t>
  </si>
  <si>
    <t>José Patricio Correa Sánchez</t>
  </si>
  <si>
    <t>Seremi Agricultura</t>
  </si>
  <si>
    <t>Ana Valeska Muñoz Muñoz</t>
  </si>
  <si>
    <t>Producto interno bruto (PIB) por región y PIB Silvoagropecuario (SAP), volumen a precios del año anterior encadenado, series empalmadas, referencia 2018.</t>
  </si>
  <si>
    <t/>
  </si>
  <si>
    <t>Participación % Regional en el PIB SAP 2018</t>
  </si>
  <si>
    <t>Arica y Parinacota </t>
  </si>
  <si>
    <t>Metropolitana de Santiago</t>
  </si>
  <si>
    <t>OHiggins</t>
  </si>
  <si>
    <t>Extrarregional</t>
  </si>
  <si>
    <t>Producto Interno Bruto</t>
  </si>
  <si>
    <t>www.bcentral.cl</t>
  </si>
  <si>
    <t>Producto Interno Bruto por Región, Volumen a Precios Año Anterior Encadenado, Referencia 2018</t>
  </si>
  <si>
    <t>Participación regional 2018</t>
  </si>
  <si>
    <t>PIB Regional 2021</t>
  </si>
  <si>
    <t>Agropecuario-silvícola </t>
  </si>
  <si>
    <t>Industria manufacturera</t>
  </si>
  <si>
    <t>Comercio</t>
  </si>
  <si>
    <t>Restaurantes y hoteles</t>
  </si>
  <si>
    <t>Servicios de vivienda e inmobiliarios</t>
  </si>
  <si>
    <t>Producto interno bruto</t>
  </si>
  <si>
    <t>Directora y Representante Legal</t>
  </si>
  <si>
    <t>Región 2022</t>
  </si>
  <si>
    <t>Manzano  verde</t>
  </si>
  <si>
    <t>Fuente: elaborado por Odepa a partir de información del catastro frutícola 2022; Odepa - Ciren.</t>
  </si>
  <si>
    <r>
      <t>Emisiones Agricultura         1.051,1 KtCO</t>
    </r>
    <r>
      <rPr>
        <vertAlign val="subscript"/>
        <sz val="11"/>
        <color indexed="8"/>
        <rFont val="Calibri"/>
        <family val="2"/>
      </rPr>
      <t>2</t>
    </r>
    <r>
      <rPr>
        <sz val="11"/>
        <color indexed="8"/>
        <rFont val="Calibri"/>
        <family val="2"/>
      </rPr>
      <t>eq</t>
    </r>
  </si>
  <si>
    <r>
      <t>Absorción UTCUTS               -3.152,5kTCO</t>
    </r>
    <r>
      <rPr>
        <vertAlign val="subscript"/>
        <sz val="11"/>
        <color indexed="8"/>
        <rFont val="Calibri"/>
        <family val="2"/>
      </rPr>
      <t>2</t>
    </r>
    <r>
      <rPr>
        <sz val="11"/>
        <color indexed="8"/>
        <rFont val="Calibri"/>
        <family val="2"/>
      </rPr>
      <t>eq</t>
    </r>
  </si>
  <si>
    <r>
      <t>Balance sector silvoagropecuario: -2.101,4 kTCO</t>
    </r>
    <r>
      <rPr>
        <b/>
        <vertAlign val="subscript"/>
        <sz val="11"/>
        <color indexed="8"/>
        <rFont val="Calibri"/>
        <family val="2"/>
      </rPr>
      <t>2</t>
    </r>
    <r>
      <rPr>
        <b/>
        <sz val="11"/>
        <color indexed="8"/>
        <rFont val="Calibri"/>
        <family val="2"/>
      </rPr>
      <t>eq</t>
    </r>
  </si>
  <si>
    <t>Los valores que correspondan a absorciones o captura, se indican con signo negativo para representar su calidad de sumidero de gases de efecto invernadero</t>
  </si>
  <si>
    <t>País 2022</t>
  </si>
  <si>
    <t>Fuente: elaborado por Odepa con información del INE, encuesta de superficie hortícola 2022</t>
  </si>
  <si>
    <t>Región 2022/2023</t>
  </si>
  <si>
    <t>País 2022/2023</t>
  </si>
  <si>
    <t>Otras Leguminosas</t>
  </si>
  <si>
    <t>Apicultura</t>
  </si>
  <si>
    <t xml:space="preserve">Apiarios </t>
  </si>
  <si>
    <t xml:space="preserve">Colmenas </t>
  </si>
  <si>
    <t xml:space="preserve">Apicultores  </t>
  </si>
  <si>
    <t xml:space="preserve">  Hombres </t>
  </si>
  <si>
    <t xml:space="preserve">  Personas jurídicas</t>
  </si>
  <si>
    <t>Variación 2022/2021</t>
  </si>
  <si>
    <t>PIB Regional 2022</t>
  </si>
  <si>
    <t>Existencia de criaderos de cerdos</t>
  </si>
  <si>
    <t>Periodo</t>
  </si>
  <si>
    <t>Fuente: elaborado por Odepa a partir de encuesta criaderos de cerdos INE.</t>
  </si>
  <si>
    <t>Beneficio de  porcinos</t>
  </si>
  <si>
    <t>(ton de carne en vara)</t>
  </si>
  <si>
    <t>Porcinos</t>
  </si>
  <si>
    <t>Fuente: Casen 2022</t>
  </si>
  <si>
    <t>3-5</t>
  </si>
  <si>
    <t>7</t>
  </si>
  <si>
    <t>8</t>
  </si>
  <si>
    <t>11-12</t>
  </si>
  <si>
    <t>13</t>
  </si>
  <si>
    <t>Fuente: Elaborado por Odepa con información del SAG, catastro vitícola nacional 2022</t>
  </si>
  <si>
    <t>Fuente: SAG 2022 -SIPEC APÍCOLA</t>
  </si>
  <si>
    <t xml:space="preserve">  Mujeres </t>
  </si>
  <si>
    <t>Claudio Merino Neira</t>
  </si>
  <si>
    <t>Aly Valderrama</t>
  </si>
  <si>
    <t>Fuente: Instituto Forestal, Anuario Forestal 2023</t>
  </si>
  <si>
    <t>Inventario de bosques plantados por especie acumulado a diciembre de 2021 (ha)</t>
  </si>
  <si>
    <t>Eucalyptus globulus</t>
  </si>
  <si>
    <t>Eucalyptus nitens</t>
  </si>
  <si>
    <t>Eucalyptus spp</t>
  </si>
  <si>
    <t>Actualización enero de 2024</t>
  </si>
  <si>
    <t>Andrea García Lizama</t>
  </si>
  <si>
    <t>Empleo regional trimestre movil sep - nov 2023</t>
  </si>
  <si>
    <t>Octubre de 2023</t>
  </si>
  <si>
    <t xml:space="preserve">Coquimbo </t>
  </si>
  <si>
    <t>O´Higgins</t>
  </si>
  <si>
    <t>Total Regiones por actividad</t>
  </si>
  <si>
    <t>ene-dic</t>
  </si>
  <si>
    <t>Fruta fresca</t>
  </si>
  <si>
    <t>Frutas procesadas</t>
  </si>
  <si>
    <t>Vinos y alcoholes</t>
  </si>
  <si>
    <t>Hortalizas procesadas</t>
  </si>
  <si>
    <t>Celulosa</t>
  </si>
  <si>
    <t>Carne cerdo y despojos</t>
  </si>
  <si>
    <t>Semillas siembra</t>
  </si>
  <si>
    <t>Maderas en bruto</t>
  </si>
  <si>
    <t>22/23</t>
  </si>
  <si>
    <t>Kilo neto</t>
  </si>
  <si>
    <t>Litro</t>
  </si>
  <si>
    <t>Las demás cerezas dulces (Prunus avium), frescas (desde 2012)</t>
  </si>
  <si>
    <t>Avellanas sin cáscara, frescas o secas</t>
  </si>
  <si>
    <t>Pasta química de coníferas a la sosa (soda) o al sulfato, excepto para disolver, cruda</t>
  </si>
  <si>
    <t>Mezclas de vino tinto con denominación de origen con capacidad inferior o igual a 2 lts (desde 2012)</t>
  </si>
  <si>
    <t>Las demás manzanas frescas, variedad Royal Gala (desde 2012)</t>
  </si>
  <si>
    <t>Los demás arándanos azules o blueberry, frescos (desde 2012)</t>
  </si>
  <si>
    <t>Los demás kiwis frescos (desde 2012)</t>
  </si>
  <si>
    <t>Purés y jugo tomates, cuyo peso, extracto seco &gt;= a 7%, de valor Brix &gt;= a 30 pero &lt;= a 32, preparados o conservados, excepto en vinagre o ácido acético</t>
  </si>
  <si>
    <t>Los demás jugos de manzana, sin fermentar y sin adición de alcohol (desde 2022)</t>
  </si>
  <si>
    <t>Las demás manzanas frescas, las demás variedades (desde 2012)</t>
  </si>
  <si>
    <t>Las demás frutillas (fresas), congeladas, incluso con azúcar o edulcorante (desde 2012)</t>
  </si>
  <si>
    <t>Los demás purés y jugo tomates, cuyo peso, extracto seco &gt;= a 7%, preparados o conservados, excepto en vinagre o ácido acético</t>
  </si>
  <si>
    <t>Los demás tintos no orgánicos  con capacidad mayor a 2 lts (desde 2022)</t>
  </si>
  <si>
    <t>Vino Cabernet Sauvignon con denominación de origen con capacidad inferior o igual a 2 lts (desde 2012)</t>
  </si>
  <si>
    <t>Mezclas de vinos blancos con denominación de origen con capacidad inferior o igual a 2 lts (desde 2012)</t>
  </si>
  <si>
    <t>Las demás manzanas frescas, variedad Granny Smith (desde 2012)</t>
  </si>
  <si>
    <t>Los demás blancos no orgánicos  con capacidad mayor a 2 lts (desde 2022)</t>
  </si>
  <si>
    <t>Los demás arándanos, congelados, incluso con azúcar o edulcorante (desde 2012)</t>
  </si>
  <si>
    <t>Las demás confituras, jaleas y mermeladas, puré y pastas de frutas obtenidas por cocción, incluso azucaradas o edulcoradas (desde 2012)</t>
  </si>
  <si>
    <t>Las demás nueces de nogal con cáscara, frescas o secas (desde 2022)</t>
  </si>
  <si>
    <t>Cabernet Sauvignon - Cabernet</t>
  </si>
  <si>
    <t>Pais - Mission, Criolla</t>
  </si>
  <si>
    <t>Merlot</t>
  </si>
  <si>
    <t>Sauvignon Blanc</t>
  </si>
  <si>
    <t>Chardonnay - Pinot Chardonnay</t>
  </si>
  <si>
    <t>Torontel</t>
  </si>
  <si>
    <t>Ocupación agricultura, ganadería, silvicultura y pesca</t>
  </si>
  <si>
    <t>Hombre</t>
  </si>
  <si>
    <t>Mujer</t>
  </si>
  <si>
    <t>Total (A)</t>
  </si>
  <si>
    <t>Fuente: INE, Series Trimestrales</t>
  </si>
  <si>
    <t>Total país ocupados/as</t>
  </si>
  <si>
    <t>Participación de la agricultura (A)/(B)</t>
  </si>
  <si>
    <t>Total (B)</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</si>
</sst>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0000"/>
    <numFmt numFmtId="186" formatCode="_-* #,##0_-;\-* #,##0_-;_-* &quot;-&quot;??_-;_-@_-"/>
    <numFmt numFmtId="187" formatCode="_-* #,##0.0_-;\-* #,##0.0_-;_-* &quot;-&quot;?_-;_-@_-"/>
    <numFmt numFmtId="188" formatCode="[$-10C0A]#,###,##0"/>
    <numFmt numFmtId="189" formatCode="[$-10409]#,##0;\-#,##0"/>
    <numFmt numFmtId="190" formatCode="[$-1010C0A]\ ###,###,###,##0.0"/>
    <numFmt numFmtId="191" formatCode="0.00000"/>
    <numFmt numFmtId="192" formatCode="0.0000"/>
    <numFmt numFmtId="193" formatCode="0.000"/>
    <numFmt numFmtId="194" formatCode="_-* #,##0\ _€_-;\-* #,##0\ _€_-;_-* &quot;-&quot;??\ _€_-;_-@_-"/>
    <numFmt numFmtId="195" formatCode="_-* #,##0.0\ _€_-;\-* #,##0.0\ _€_-;_-* &quot;-&quot;?\ _€_-;_-@_-"/>
    <numFmt numFmtId="196" formatCode="_-* #,##0.0\ _€_-;\-* #,##0.0\ _€_-;_-* &quot;-&quot;??\ _€_-;_-@_-"/>
    <numFmt numFmtId="197" formatCode="[$-340A]dddd\,\ d\ &quot;de&quot;\ mmmm\ &quot;de&quot;\ yyyy"/>
    <numFmt numFmtId="198" formatCode="_-* #,##0.0\ _€_-;\-* #,##0.0\ _€_-;_-* &quot;-&quot;\ _€_-;_-@_-"/>
    <numFmt numFmtId="199" formatCode="_-* #,##0.00\ _€_-;\-* #,##0.00\ _€_-;_-* &quot;-&quot;\ _€_-;_-@_-"/>
    <numFmt numFmtId="200" formatCode="[$-10C0A]#,##0.0;\-#,##0.0"/>
    <numFmt numFmtId="201" formatCode="_ * #,##0.0_ ;_ * \-#,##0.0_ ;_ * &quot;-&quot;_ ;_ @_ "/>
    <numFmt numFmtId="202" formatCode="_(* #,##0_);_(* \(#,##0\);_(* &quot;-&quot;_);_(@_)"/>
    <numFmt numFmtId="203" formatCode="_ * #,##0.00_ ;_ * \-#,##0.00_ ;_ * &quot;-&quot;_ ;_ @_ "/>
    <numFmt numFmtId="204" formatCode="_ * #,##0.000_ ;_ * \-#,##0.000_ ;_ * &quot;-&quot;??_ ;_ @_ "/>
    <numFmt numFmtId="205" formatCode="_ * #,##0.0000_ ;_ * \-#,##0.0000_ ;_ * &quot;-&quot;??_ ;_ @_ "/>
    <numFmt numFmtId="206" formatCode="_ * #,##0.00000_ ;_ * \-#,##0.00000_ ;_ * &quot;-&quot;??_ ;_ @_ "/>
    <numFmt numFmtId="207" formatCode="_ * #,##0.000000_ ;_ * \-#,##0.000000_ ;_ * &quot;-&quot;??_ ;_ @_ "/>
    <numFmt numFmtId="208" formatCode="_ * #,##0.0000000_ ;_ * \-#,##0.0000000_ ;_ * &quot;-&quot;??_ ;_ @_ "/>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10C0A]#,##0;\-#,##0"/>
    <numFmt numFmtId="214" formatCode="[$-10C0A]#,##0.0"/>
    <numFmt numFmtId="215" formatCode="[$-10C0A]#,##0"/>
    <numFmt numFmtId="216" formatCode="yyyy"/>
  </numFmts>
  <fonts count="129">
    <font>
      <sz val="11"/>
      <color theme="1"/>
      <name val="Calibri"/>
      <family val="2"/>
    </font>
    <font>
      <sz val="11"/>
      <color indexed="8"/>
      <name val="Calibri"/>
      <family val="2"/>
    </font>
    <font>
      <sz val="10"/>
      <name val="Arial"/>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b/>
      <sz val="11"/>
      <color indexed="8"/>
      <name val="Calibri"/>
      <family val="2"/>
    </font>
    <font>
      <vertAlign val="subscript"/>
      <sz val="11"/>
      <color indexed="8"/>
      <name val="Calibri"/>
      <family val="2"/>
    </font>
    <font>
      <b/>
      <vertAlign val="subscript"/>
      <sz val="11"/>
      <color indexed="8"/>
      <name val="Calibri"/>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2"/>
      <color indexed="8"/>
      <name val="Calibri"/>
      <family val="2"/>
    </font>
    <font>
      <sz val="12"/>
      <color indexed="8"/>
      <name val="Calibri"/>
      <family val="2"/>
    </font>
    <font>
      <b/>
      <sz val="12"/>
      <name val="Calibri"/>
      <family val="2"/>
    </font>
    <font>
      <b/>
      <sz val="9"/>
      <color indexed="8"/>
      <name val="Calibri"/>
      <family val="2"/>
    </font>
    <font>
      <b/>
      <sz val="10"/>
      <name val="Calibri"/>
      <family val="2"/>
    </font>
    <font>
      <sz val="10"/>
      <name val="Calibri"/>
      <family val="2"/>
    </font>
    <font>
      <i/>
      <sz val="10"/>
      <name val="Calibri"/>
      <family val="2"/>
    </font>
    <font>
      <b/>
      <sz val="13"/>
      <color indexed="8"/>
      <name val="Calibri"/>
      <family val="2"/>
    </font>
    <font>
      <sz val="13"/>
      <color indexed="8"/>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sz val="13"/>
      <name val="Calibri"/>
      <family val="2"/>
    </font>
    <font>
      <b/>
      <sz val="11"/>
      <color indexed="8"/>
      <name val="Arial"/>
      <family val="2"/>
    </font>
    <font>
      <sz val="12"/>
      <name val="Calibri"/>
      <family val="2"/>
    </font>
    <font>
      <b/>
      <u val="single"/>
      <sz val="11"/>
      <color indexed="8"/>
      <name val="Calibri"/>
      <family val="2"/>
    </font>
    <font>
      <sz val="11"/>
      <color indexed="8"/>
      <name val="Arial"/>
      <family val="2"/>
    </font>
    <font>
      <sz val="9"/>
      <color indexed="8"/>
      <name val="Calibri"/>
      <family val="2"/>
    </font>
    <font>
      <b/>
      <sz val="11"/>
      <color indexed="8"/>
      <name val="Verdana"/>
      <family val="2"/>
    </font>
    <font>
      <sz val="8"/>
      <color indexed="8"/>
      <name val="Calibri"/>
      <family val="2"/>
    </font>
    <font>
      <b/>
      <sz val="11"/>
      <color indexed="57"/>
      <name val="Calibri"/>
      <family val="0"/>
    </font>
    <font>
      <sz val="11"/>
      <color indexed="57"/>
      <name val="Calibri"/>
      <family val="0"/>
    </font>
    <font>
      <b/>
      <sz val="28"/>
      <color indexed="57"/>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sz val="10"/>
      <color theme="1"/>
      <name val="Arial"/>
      <family val="2"/>
    </font>
    <font>
      <b/>
      <sz val="11"/>
      <color theme="1"/>
      <name val="Arial"/>
      <family val="2"/>
    </font>
    <font>
      <b/>
      <u val="single"/>
      <sz val="11"/>
      <color rgb="FF000000"/>
      <name val="Calibri"/>
      <family val="2"/>
    </font>
    <font>
      <b/>
      <sz val="11"/>
      <color rgb="FF000000"/>
      <name val="Calibri"/>
      <family val="2"/>
    </font>
    <font>
      <sz val="11"/>
      <color rgb="FF000000"/>
      <name val="Calibri"/>
      <family val="2"/>
    </font>
    <font>
      <sz val="11"/>
      <color theme="1"/>
      <name val="Arial"/>
      <family val="2"/>
    </font>
    <font>
      <sz val="9"/>
      <color theme="1"/>
      <name val="Calibri"/>
      <family val="2"/>
    </font>
    <font>
      <b/>
      <sz val="12"/>
      <color rgb="FF000000"/>
      <name val="Calibri"/>
      <family val="2"/>
    </font>
    <font>
      <b/>
      <sz val="11"/>
      <color theme="1"/>
      <name val="Verdana"/>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EEAF6"/>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style="thin">
        <color rgb="FF000000"/>
      </left>
      <right/>
      <top/>
      <bottom/>
    </border>
    <border>
      <left style="thin"/>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style="thin"/>
      <top>
        <color indexed="63"/>
      </top>
      <bottom>
        <color indexed="63"/>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0" applyNumberFormat="0" applyBorder="0" applyAlignment="0" applyProtection="0"/>
    <xf numFmtId="0" fontId="81" fillId="21" borderId="1" applyNumberFormat="0" applyAlignment="0" applyProtection="0"/>
    <xf numFmtId="0" fontId="82" fillId="22" borderId="2" applyNumberFormat="0" applyAlignment="0" applyProtection="0"/>
    <xf numFmtId="0" fontId="83" fillId="0" borderId="3" applyNumberFormat="0" applyFill="0" applyAlignment="0" applyProtection="0"/>
    <xf numFmtId="0" fontId="84" fillId="0" borderId="4" applyNumberFormat="0" applyFill="0" applyAlignment="0" applyProtection="0"/>
    <xf numFmtId="0" fontId="85" fillId="0" borderId="0" applyNumberFormat="0" applyFill="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86" fillId="29" borderId="1"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31" borderId="0" applyNumberFormat="0" applyBorder="0" applyAlignment="0" applyProtection="0"/>
    <xf numFmtId="0" fontId="10"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91" fillId="21" borderId="6"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7" applyNumberFormat="0" applyFill="0" applyAlignment="0" applyProtection="0"/>
    <xf numFmtId="0" fontId="85" fillId="0" borderId="8" applyNumberFormat="0" applyFill="0" applyAlignment="0" applyProtection="0"/>
    <xf numFmtId="0" fontId="96" fillId="0" borderId="9" applyNumberFormat="0" applyFill="0" applyAlignment="0" applyProtection="0"/>
  </cellStyleXfs>
  <cellXfs count="463">
    <xf numFmtId="0" fontId="0" fillId="0" borderId="0" xfId="0" applyFont="1" applyAlignment="1">
      <alignment/>
    </xf>
    <xf numFmtId="0" fontId="97" fillId="33" borderId="0" xfId="0" applyFont="1" applyFill="1" applyAlignment="1">
      <alignment vertical="center"/>
    </xf>
    <xf numFmtId="0" fontId="98" fillId="33" borderId="0" xfId="0" applyFont="1" applyFill="1" applyAlignment="1">
      <alignment vertical="center"/>
    </xf>
    <xf numFmtId="0" fontId="97" fillId="33" borderId="10" xfId="0" applyFont="1" applyFill="1" applyBorder="1" applyAlignment="1">
      <alignment horizontal="center" vertical="center"/>
    </xf>
    <xf numFmtId="3" fontId="98" fillId="33" borderId="10" xfId="0" applyNumberFormat="1" applyFont="1" applyFill="1" applyBorder="1" applyAlignment="1">
      <alignment vertical="center"/>
    </xf>
    <xf numFmtId="180" fontId="98" fillId="33" borderId="10" xfId="62" applyNumberFormat="1" applyFont="1" applyFill="1" applyBorder="1" applyAlignment="1">
      <alignment vertical="center"/>
    </xf>
    <xf numFmtId="0" fontId="40" fillId="33" borderId="0" xfId="0" applyFont="1" applyFill="1" applyAlignment="1">
      <alignment horizontal="left" vertical="center"/>
    </xf>
    <xf numFmtId="0" fontId="99" fillId="33" borderId="0" xfId="0" applyFont="1" applyFill="1" applyAlignment="1">
      <alignment vertical="center"/>
    </xf>
    <xf numFmtId="0" fontId="100" fillId="33" borderId="0" xfId="0" applyFont="1" applyFill="1" applyAlignment="1">
      <alignment vertical="center"/>
    </xf>
    <xf numFmtId="0" fontId="101" fillId="33" borderId="0" xfId="0" applyFont="1" applyFill="1" applyAlignment="1">
      <alignment vertical="center"/>
    </xf>
    <xf numFmtId="0" fontId="42" fillId="33" borderId="0" xfId="0" applyFont="1" applyFill="1" applyAlignment="1">
      <alignment vertical="center"/>
    </xf>
    <xf numFmtId="0" fontId="100" fillId="33" borderId="10" xfId="0" applyFont="1" applyFill="1" applyBorder="1" applyAlignment="1">
      <alignment horizontal="center" vertical="center" wrapText="1"/>
    </xf>
    <xf numFmtId="183" fontId="43" fillId="33" borderId="11" xfId="62" applyNumberFormat="1" applyFont="1" applyFill="1" applyBorder="1" applyAlignment="1">
      <alignment horizontal="center" vertical="center"/>
    </xf>
    <xf numFmtId="0" fontId="43" fillId="33" borderId="12" xfId="0" applyFont="1" applyFill="1" applyBorder="1" applyAlignment="1">
      <alignment horizontal="center" vertical="center"/>
    </xf>
    <xf numFmtId="183" fontId="43" fillId="33" borderId="13" xfId="62" applyNumberFormat="1" applyFont="1" applyFill="1" applyBorder="1" applyAlignment="1">
      <alignment horizontal="center" vertical="center"/>
    </xf>
    <xf numFmtId="0" fontId="43" fillId="33" borderId="14" xfId="0" applyFont="1" applyFill="1" applyBorder="1" applyAlignment="1">
      <alignment horizontal="center" vertical="center"/>
    </xf>
    <xf numFmtId="0" fontId="44" fillId="33" borderId="0" xfId="0" applyFont="1" applyFill="1" applyAlignment="1">
      <alignment horizontal="left" vertical="center"/>
    </xf>
    <xf numFmtId="3" fontId="43" fillId="33" borderId="0" xfId="0" applyNumberFormat="1" applyFont="1" applyFill="1" applyAlignment="1">
      <alignment vertical="center"/>
    </xf>
    <xf numFmtId="0" fontId="43" fillId="33" borderId="0" xfId="0" applyFont="1" applyFill="1" applyAlignment="1">
      <alignment vertical="center"/>
    </xf>
    <xf numFmtId="0" fontId="97" fillId="33" borderId="10" xfId="0" applyFont="1" applyFill="1" applyBorder="1" applyAlignment="1">
      <alignment horizontal="center" vertical="center" wrapText="1"/>
    </xf>
    <xf numFmtId="0" fontId="96" fillId="33" borderId="0" xfId="0" applyFont="1" applyFill="1" applyAlignment="1">
      <alignment/>
    </xf>
    <xf numFmtId="0" fontId="98" fillId="33" borderId="10" xfId="0" applyFont="1" applyFill="1" applyBorder="1" applyAlignment="1">
      <alignment vertical="center"/>
    </xf>
    <xf numFmtId="180" fontId="98" fillId="33" borderId="10" xfId="0" applyNumberFormat="1" applyFont="1" applyFill="1" applyBorder="1" applyAlignment="1">
      <alignment vertical="center"/>
    </xf>
    <xf numFmtId="181" fontId="98" fillId="33" borderId="10" xfId="0" applyNumberFormat="1" applyFont="1" applyFill="1" applyBorder="1" applyAlignment="1">
      <alignment vertical="center"/>
    </xf>
    <xf numFmtId="0" fontId="97" fillId="33" borderId="0" xfId="0" applyFont="1" applyFill="1" applyAlignment="1">
      <alignment vertical="center" wrapText="1"/>
    </xf>
    <xf numFmtId="0" fontId="102" fillId="33" borderId="0" xfId="0" applyFont="1" applyFill="1" applyAlignment="1">
      <alignment vertical="center"/>
    </xf>
    <xf numFmtId="0" fontId="103" fillId="33" borderId="0" xfId="0" applyFont="1" applyFill="1" applyAlignment="1">
      <alignment vertical="center"/>
    </xf>
    <xf numFmtId="0" fontId="103" fillId="33" borderId="0" xfId="0" applyFont="1" applyFill="1" applyAlignment="1">
      <alignment horizontal="justify" vertical="center" wrapText="1"/>
    </xf>
    <xf numFmtId="0" fontId="102" fillId="33" borderId="0" xfId="0" applyFont="1" applyFill="1" applyAlignment="1">
      <alignment horizontal="left" vertical="center"/>
    </xf>
    <xf numFmtId="0" fontId="102" fillId="33" borderId="10" xfId="0" applyFont="1" applyFill="1" applyBorder="1" applyAlignment="1">
      <alignment horizontal="center" vertical="center" wrapText="1"/>
    </xf>
    <xf numFmtId="0" fontId="103" fillId="33" borderId="10" xfId="0" applyFont="1" applyFill="1" applyBorder="1" applyAlignment="1">
      <alignment vertical="center"/>
    </xf>
    <xf numFmtId="181" fontId="103" fillId="33" borderId="10" xfId="0" applyNumberFormat="1" applyFont="1" applyFill="1" applyBorder="1" applyAlignment="1">
      <alignment vertical="center"/>
    </xf>
    <xf numFmtId="180" fontId="103" fillId="33" borderId="10" xfId="0" applyNumberFormat="1" applyFont="1" applyFill="1" applyBorder="1" applyAlignment="1">
      <alignment vertical="center"/>
    </xf>
    <xf numFmtId="0" fontId="102" fillId="33" borderId="10" xfId="0" applyFont="1" applyFill="1" applyBorder="1" applyAlignment="1">
      <alignment horizontal="center" vertical="center"/>
    </xf>
    <xf numFmtId="180" fontId="103" fillId="33" borderId="10" xfId="62" applyNumberFormat="1" applyFont="1" applyFill="1" applyBorder="1" applyAlignment="1">
      <alignment vertical="center"/>
    </xf>
    <xf numFmtId="0" fontId="47" fillId="33" borderId="0" xfId="0" applyFont="1" applyFill="1" applyAlignment="1">
      <alignment horizontal="left" vertical="center"/>
    </xf>
    <xf numFmtId="179" fontId="47" fillId="33" borderId="0" xfId="51" applyFont="1" applyFill="1" applyBorder="1" applyAlignment="1">
      <alignment horizontal="left" vertical="center"/>
    </xf>
    <xf numFmtId="0" fontId="103" fillId="33" borderId="0" xfId="0" applyFont="1" applyFill="1" applyAlignment="1">
      <alignment horizontal="center" vertical="center" wrapText="1"/>
    </xf>
    <xf numFmtId="0" fontId="103" fillId="33" borderId="10" xfId="0" applyFont="1" applyFill="1" applyBorder="1" applyAlignment="1">
      <alignment vertical="center" wrapText="1"/>
    </xf>
    <xf numFmtId="183" fontId="103" fillId="33" borderId="15" xfId="0" applyNumberFormat="1" applyFont="1" applyFill="1" applyBorder="1" applyAlignment="1">
      <alignment vertical="center" wrapText="1"/>
    </xf>
    <xf numFmtId="0" fontId="103" fillId="33" borderId="10" xfId="0" applyFont="1" applyFill="1" applyBorder="1" applyAlignment="1">
      <alignment horizontal="left" vertical="center" wrapText="1"/>
    </xf>
    <xf numFmtId="181" fontId="103" fillId="33" borderId="10" xfId="0" applyNumberFormat="1" applyFont="1" applyFill="1" applyBorder="1" applyAlignment="1">
      <alignment horizontal="right" vertical="center"/>
    </xf>
    <xf numFmtId="0" fontId="104" fillId="33" borderId="0" xfId="0" applyFont="1" applyFill="1" applyAlignment="1">
      <alignment vertical="center" wrapText="1"/>
    </xf>
    <xf numFmtId="0" fontId="104" fillId="33" borderId="0" xfId="0" applyFont="1" applyFill="1" applyAlignment="1">
      <alignment wrapText="1"/>
    </xf>
    <xf numFmtId="0" fontId="105" fillId="33" borderId="0" xfId="0" applyFont="1" applyFill="1" applyAlignment="1">
      <alignment vertical="center" wrapText="1"/>
    </xf>
    <xf numFmtId="0" fontId="106" fillId="33" borderId="0" xfId="0" applyFont="1" applyFill="1" applyAlignment="1">
      <alignment/>
    </xf>
    <xf numFmtId="0" fontId="107" fillId="33" borderId="0" xfId="0" applyFont="1" applyFill="1" applyAlignment="1">
      <alignment/>
    </xf>
    <xf numFmtId="0" fontId="0" fillId="33" borderId="0" xfId="0" applyFill="1" applyAlignment="1">
      <alignment/>
    </xf>
    <xf numFmtId="0" fontId="108" fillId="33" borderId="0" xfId="0" applyFont="1" applyFill="1" applyAlignment="1">
      <alignment horizontal="center"/>
    </xf>
    <xf numFmtId="17" fontId="108" fillId="33" borderId="0" xfId="0" applyNumberFormat="1" applyFont="1" applyFill="1" applyAlignment="1" quotePrefix="1">
      <alignment horizontal="center"/>
    </xf>
    <xf numFmtId="0" fontId="109" fillId="33" borderId="0" xfId="0" applyFont="1" applyFill="1" applyAlignment="1">
      <alignment horizontal="left" indent="15"/>
    </xf>
    <xf numFmtId="0" fontId="110" fillId="33" borderId="0" xfId="0" applyFont="1" applyFill="1" applyAlignment="1">
      <alignment horizontal="center"/>
    </xf>
    <xf numFmtId="0" fontId="111" fillId="33" borderId="0" xfId="0" applyFont="1" applyFill="1" applyAlignment="1">
      <alignment/>
    </xf>
    <xf numFmtId="0" fontId="106" fillId="33" borderId="0" xfId="0" applyFont="1" applyFill="1" applyAlignment="1" quotePrefix="1">
      <alignment/>
    </xf>
    <xf numFmtId="0" fontId="0" fillId="33" borderId="0" xfId="0" applyFill="1" applyBorder="1" applyAlignment="1">
      <alignment/>
    </xf>
    <xf numFmtId="0" fontId="6" fillId="33" borderId="16" xfId="60" applyFont="1" applyFill="1" applyBorder="1" applyAlignment="1" applyProtection="1">
      <alignment horizontal="left" vertical="center"/>
      <protection/>
    </xf>
    <xf numFmtId="0" fontId="6" fillId="33" borderId="17" xfId="60" applyFont="1" applyFill="1" applyBorder="1" applyAlignment="1" applyProtection="1">
      <alignment horizontal="left" vertical="center"/>
      <protection/>
    </xf>
    <xf numFmtId="0" fontId="6" fillId="33" borderId="0" xfId="60" applyFont="1" applyFill="1" applyBorder="1" applyAlignment="1" applyProtection="1">
      <alignment horizontal="left" vertical="center"/>
      <protection/>
    </xf>
    <xf numFmtId="0" fontId="6" fillId="33" borderId="0" xfId="0" applyFont="1" applyFill="1" applyAlignment="1">
      <alignment vertical="center"/>
    </xf>
    <xf numFmtId="0" fontId="6" fillId="33" borderId="0" xfId="60" applyFont="1" applyFill="1" applyBorder="1" applyAlignment="1" applyProtection="1">
      <alignment vertical="center"/>
      <protection/>
    </xf>
    <xf numFmtId="0" fontId="6" fillId="33" borderId="0" xfId="60" applyFont="1" applyFill="1" applyBorder="1" applyAlignment="1" applyProtection="1">
      <alignment horizontal="center" vertical="center"/>
      <protection/>
    </xf>
    <xf numFmtId="0" fontId="6" fillId="33" borderId="0" xfId="60" applyFont="1" applyFill="1" applyBorder="1" applyAlignment="1" applyProtection="1">
      <alignment horizontal="left"/>
      <protection/>
    </xf>
    <xf numFmtId="0" fontId="6" fillId="33" borderId="0" xfId="0" applyFont="1" applyFill="1" applyBorder="1" applyAlignment="1">
      <alignment/>
    </xf>
    <xf numFmtId="0" fontId="6" fillId="33" borderId="0" xfId="60" applyFont="1" applyFill="1" applyBorder="1" applyProtection="1">
      <alignment/>
      <protection/>
    </xf>
    <xf numFmtId="0" fontId="6" fillId="33" borderId="0" xfId="60" applyFont="1" applyFill="1" applyBorder="1" applyAlignment="1" applyProtection="1">
      <alignment horizontal="right"/>
      <protection/>
    </xf>
    <xf numFmtId="0" fontId="6" fillId="33" borderId="0" xfId="0" applyFont="1" applyFill="1" applyAlignment="1">
      <alignment/>
    </xf>
    <xf numFmtId="0" fontId="5" fillId="33" borderId="0" xfId="60" applyFont="1" applyFill="1" applyBorder="1" applyAlignment="1" applyProtection="1">
      <alignment horizontal="left"/>
      <protection/>
    </xf>
    <xf numFmtId="0" fontId="5" fillId="33" borderId="0" xfId="60" applyFont="1" applyFill="1" applyBorder="1" applyProtection="1">
      <alignment/>
      <protection/>
    </xf>
    <xf numFmtId="0" fontId="5" fillId="33" borderId="0" xfId="60" applyFont="1" applyFill="1" applyBorder="1" applyAlignment="1" applyProtection="1">
      <alignment horizontal="right"/>
      <protection/>
    </xf>
    <xf numFmtId="0" fontId="4" fillId="33" borderId="0" xfId="60" applyFont="1" applyFill="1" applyBorder="1" applyAlignment="1" applyProtection="1">
      <alignment horizontal="left"/>
      <protection/>
    </xf>
    <xf numFmtId="0" fontId="9" fillId="33" borderId="0" xfId="60" applyFont="1" applyFill="1" applyBorder="1" applyProtection="1">
      <alignment/>
      <protection/>
    </xf>
    <xf numFmtId="0" fontId="5" fillId="33" borderId="0" xfId="0" applyFont="1" applyFill="1" applyAlignment="1">
      <alignment/>
    </xf>
    <xf numFmtId="0" fontId="7" fillId="33" borderId="0" xfId="0" applyFont="1" applyFill="1" applyAlignment="1">
      <alignment/>
    </xf>
    <xf numFmtId="0" fontId="112" fillId="33" borderId="0" xfId="0" applyFont="1" applyFill="1" applyAlignment="1">
      <alignment/>
    </xf>
    <xf numFmtId="0" fontId="8" fillId="33" borderId="0" xfId="0" applyFont="1" applyFill="1" applyAlignment="1">
      <alignment/>
    </xf>
    <xf numFmtId="0" fontId="9" fillId="33" borderId="15" xfId="0" applyFont="1" applyFill="1" applyBorder="1" applyAlignment="1">
      <alignment horizontal="left" vertical="center"/>
    </xf>
    <xf numFmtId="0" fontId="9" fillId="33" borderId="18" xfId="0" applyFont="1" applyFill="1" applyBorder="1" applyAlignment="1">
      <alignment horizontal="left" vertical="center"/>
    </xf>
    <xf numFmtId="0" fontId="4" fillId="33" borderId="19" xfId="60" applyFont="1" applyFill="1" applyBorder="1" applyAlignment="1" applyProtection="1">
      <alignment horizontal="center" vertical="center"/>
      <protection/>
    </xf>
    <xf numFmtId="0" fontId="108" fillId="33" borderId="0" xfId="0" applyFont="1" applyFill="1" applyBorder="1" applyAlignment="1">
      <alignment horizontal="center"/>
    </xf>
    <xf numFmtId="0" fontId="107" fillId="33" borderId="0" xfId="0" applyFont="1" applyFill="1" applyBorder="1" applyAlignment="1">
      <alignment vertical="top" wrapText="1"/>
    </xf>
    <xf numFmtId="0" fontId="6" fillId="33" borderId="0" xfId="0" applyFont="1" applyFill="1" applyBorder="1" applyAlignment="1">
      <alignment vertical="center"/>
    </xf>
    <xf numFmtId="0" fontId="107" fillId="33" borderId="0" xfId="0" applyFont="1" applyFill="1" applyBorder="1" applyAlignment="1">
      <alignment horizontal="center" vertical="top" wrapText="1"/>
    </xf>
    <xf numFmtId="0" fontId="113" fillId="33" borderId="0" xfId="0" applyFont="1" applyFill="1" applyBorder="1" applyAlignment="1">
      <alignment/>
    </xf>
    <xf numFmtId="0" fontId="114" fillId="33" borderId="0" xfId="0" applyFont="1" applyFill="1" applyAlignment="1">
      <alignment horizontal="left" indent="15"/>
    </xf>
    <xf numFmtId="0" fontId="4" fillId="33" borderId="0" xfId="60" applyFont="1" applyFill="1" applyBorder="1" applyProtection="1">
      <alignment/>
      <protection/>
    </xf>
    <xf numFmtId="0" fontId="4" fillId="33" borderId="0" xfId="60" applyFont="1" applyFill="1" applyBorder="1" applyAlignment="1" applyProtection="1">
      <alignment horizontal="center"/>
      <protection/>
    </xf>
    <xf numFmtId="0" fontId="6" fillId="33" borderId="0" xfId="60" applyFont="1" applyFill="1" applyBorder="1" applyAlignment="1" applyProtection="1">
      <alignment horizontal="center"/>
      <protection/>
    </xf>
    <xf numFmtId="0" fontId="115" fillId="33" borderId="0" xfId="0" applyFont="1" applyFill="1" applyAlignment="1">
      <alignment horizontal="left" indent="15"/>
    </xf>
    <xf numFmtId="0" fontId="5" fillId="33" borderId="0" xfId="60" applyFont="1" applyFill="1" applyBorder="1" applyAlignment="1" applyProtection="1">
      <alignment horizontal="center"/>
      <protection/>
    </xf>
    <xf numFmtId="0" fontId="5" fillId="33" borderId="0" xfId="0" applyFont="1" applyFill="1" applyBorder="1" applyAlignment="1">
      <alignment/>
    </xf>
    <xf numFmtId="0" fontId="5" fillId="33" borderId="0" xfId="0" applyFont="1" applyFill="1" applyBorder="1" applyAlignment="1">
      <alignment horizontal="justify" vertical="center" wrapText="1"/>
    </xf>
    <xf numFmtId="0" fontId="6" fillId="33" borderId="0" xfId="0" applyFont="1" applyFill="1" applyBorder="1" applyAlignment="1">
      <alignment horizontal="justify" vertical="top" wrapText="1"/>
    </xf>
    <xf numFmtId="0" fontId="106" fillId="33" borderId="0" xfId="0" applyFont="1" applyFill="1" applyBorder="1" applyAlignment="1">
      <alignment/>
    </xf>
    <xf numFmtId="0" fontId="107" fillId="33" borderId="0" xfId="0" applyFont="1" applyFill="1" applyBorder="1" applyAlignment="1">
      <alignment/>
    </xf>
    <xf numFmtId="0" fontId="114" fillId="33" borderId="0" xfId="0" applyFont="1" applyFill="1" applyBorder="1" applyAlignment="1">
      <alignment vertical="center"/>
    </xf>
    <xf numFmtId="49" fontId="87" fillId="33" borderId="18" xfId="46" applyNumberFormat="1" applyFill="1" applyBorder="1" applyAlignment="1" applyProtection="1">
      <alignment horizontal="center" vertical="center"/>
      <protection/>
    </xf>
    <xf numFmtId="49" fontId="87" fillId="33" borderId="20" xfId="46" applyNumberFormat="1" applyFill="1" applyBorder="1" applyAlignment="1" applyProtection="1">
      <alignment horizontal="center" vertical="center"/>
      <protection/>
    </xf>
    <xf numFmtId="49" fontId="87" fillId="33" borderId="10" xfId="46" applyNumberFormat="1" applyFill="1" applyBorder="1" applyAlignment="1" applyProtection="1">
      <alignment horizontal="center" vertical="center"/>
      <protection/>
    </xf>
    <xf numFmtId="49" fontId="98" fillId="33" borderId="0" xfId="0" applyNumberFormat="1" applyFont="1" applyFill="1" applyAlignment="1">
      <alignment vertical="center"/>
    </xf>
    <xf numFmtId="49" fontId="103" fillId="33" borderId="0" xfId="0" applyNumberFormat="1" applyFont="1" applyFill="1" applyAlignment="1">
      <alignment vertical="center"/>
    </xf>
    <xf numFmtId="49" fontId="101" fillId="33" borderId="0" xfId="0" applyNumberFormat="1" applyFont="1" applyFill="1" applyAlignment="1">
      <alignment vertical="center"/>
    </xf>
    <xf numFmtId="0" fontId="103" fillId="33" borderId="0" xfId="0" applyFont="1" applyFill="1" applyAlignment="1">
      <alignment vertical="center" wrapText="1"/>
    </xf>
    <xf numFmtId="0" fontId="103" fillId="33" borderId="0" xfId="0" applyFont="1" applyFill="1" applyBorder="1" applyAlignment="1">
      <alignment vertical="center"/>
    </xf>
    <xf numFmtId="0" fontId="102" fillId="33" borderId="0" xfId="0" applyFont="1" applyFill="1" applyBorder="1" applyAlignment="1">
      <alignment horizontal="center" vertical="center" wrapText="1"/>
    </xf>
    <xf numFmtId="181" fontId="103" fillId="33" borderId="0" xfId="0" applyNumberFormat="1" applyFont="1" applyFill="1" applyBorder="1" applyAlignment="1">
      <alignment vertical="center"/>
    </xf>
    <xf numFmtId="181" fontId="103" fillId="33" borderId="0" xfId="0" applyNumberFormat="1" applyFont="1" applyFill="1" applyBorder="1" applyAlignment="1">
      <alignment horizontal="right" vertical="center"/>
    </xf>
    <xf numFmtId="4" fontId="103" fillId="33" borderId="0" xfId="0" applyNumberFormat="1" applyFont="1" applyFill="1" applyBorder="1" applyAlignment="1">
      <alignment vertical="center"/>
    </xf>
    <xf numFmtId="180" fontId="103" fillId="33" borderId="0" xfId="62" applyNumberFormat="1" applyFont="1" applyFill="1" applyBorder="1" applyAlignment="1">
      <alignment vertical="center"/>
    </xf>
    <xf numFmtId="0" fontId="102" fillId="33" borderId="0" xfId="0" applyFont="1" applyFill="1" applyBorder="1" applyAlignment="1">
      <alignment vertical="center" wrapText="1"/>
    </xf>
    <xf numFmtId="0" fontId="60" fillId="33" borderId="0" xfId="59" applyFont="1" applyFill="1">
      <alignment/>
      <protection/>
    </xf>
    <xf numFmtId="0" fontId="61" fillId="33" borderId="0" xfId="59" applyFont="1" applyFill="1">
      <alignment/>
      <protection/>
    </xf>
    <xf numFmtId="3" fontId="61" fillId="33" borderId="0" xfId="59" applyNumberFormat="1" applyFont="1" applyFill="1">
      <alignment/>
      <protection/>
    </xf>
    <xf numFmtId="0" fontId="60" fillId="33" borderId="0" xfId="59" applyFont="1" applyFill="1" applyBorder="1" applyAlignment="1">
      <alignment vertical="center" wrapText="1"/>
      <protection/>
    </xf>
    <xf numFmtId="0" fontId="60" fillId="33" borderId="0" xfId="59" applyFont="1" applyFill="1" applyBorder="1" applyAlignment="1">
      <alignment vertical="center"/>
      <protection/>
    </xf>
    <xf numFmtId="0" fontId="60" fillId="33" borderId="10" xfId="59" applyFont="1" applyFill="1" applyBorder="1" applyAlignment="1">
      <alignment horizontal="center" vertical="center"/>
      <protection/>
    </xf>
    <xf numFmtId="0" fontId="60" fillId="33" borderId="13" xfId="59" applyFont="1" applyFill="1" applyBorder="1" applyAlignment="1">
      <alignment horizontal="center" vertical="center"/>
      <protection/>
    </xf>
    <xf numFmtId="0" fontId="60" fillId="33" borderId="14" xfId="59" applyFont="1" applyFill="1" applyBorder="1" applyAlignment="1">
      <alignment horizontal="center" vertical="center"/>
      <protection/>
    </xf>
    <xf numFmtId="0" fontId="60" fillId="33" borderId="21" xfId="59" applyFont="1" applyFill="1" applyBorder="1" applyAlignment="1">
      <alignment horizontal="center" vertical="center"/>
      <protection/>
    </xf>
    <xf numFmtId="0" fontId="61" fillId="33" borderId="10" xfId="59" applyFont="1" applyFill="1" applyBorder="1" applyAlignment="1">
      <alignment vertical="center"/>
      <protection/>
    </xf>
    <xf numFmtId="3" fontId="61" fillId="33" borderId="10" xfId="59" applyNumberFormat="1" applyFont="1" applyFill="1" applyBorder="1" applyAlignment="1">
      <alignment horizontal="right" vertical="center"/>
      <protection/>
    </xf>
    <xf numFmtId="180" fontId="61" fillId="33" borderId="10" xfId="63" applyNumberFormat="1" applyFont="1" applyFill="1" applyBorder="1" applyAlignment="1">
      <alignment horizontal="right" vertical="center"/>
    </xf>
    <xf numFmtId="180" fontId="61" fillId="33" borderId="10" xfId="63" applyNumberFormat="1" applyFont="1" applyFill="1" applyBorder="1" applyAlignment="1">
      <alignment horizontal="center" vertical="center"/>
    </xf>
    <xf numFmtId="180" fontId="60" fillId="33" borderId="10" xfId="63" applyNumberFormat="1" applyFont="1" applyFill="1" applyBorder="1" applyAlignment="1">
      <alignment horizontal="center" vertical="center"/>
    </xf>
    <xf numFmtId="0" fontId="62" fillId="33" borderId="0" xfId="59" applyFont="1" applyFill="1" applyBorder="1" applyAlignment="1">
      <alignment horizontal="left" vertical="center"/>
      <protection/>
    </xf>
    <xf numFmtId="0" fontId="60" fillId="33" borderId="0" xfId="59" applyFont="1" applyFill="1" applyBorder="1" applyAlignment="1">
      <alignment horizontal="center" vertical="center"/>
      <protection/>
    </xf>
    <xf numFmtId="3" fontId="60" fillId="33" borderId="0" xfId="59" applyNumberFormat="1" applyFont="1" applyFill="1" applyBorder="1" applyAlignment="1">
      <alignment horizontal="center" vertical="center"/>
      <protection/>
    </xf>
    <xf numFmtId="180" fontId="60" fillId="33" borderId="0" xfId="63" applyNumberFormat="1" applyFont="1" applyFill="1" applyBorder="1" applyAlignment="1">
      <alignment horizontal="center" vertical="center"/>
    </xf>
    <xf numFmtId="0" fontId="60" fillId="33" borderId="0" xfId="59" applyFont="1" applyFill="1" applyBorder="1" applyAlignment="1">
      <alignment horizontal="left" vertical="center"/>
      <protection/>
    </xf>
    <xf numFmtId="0" fontId="60" fillId="33" borderId="22" xfId="59" applyFont="1" applyFill="1" applyBorder="1" applyAlignment="1">
      <alignment vertical="center" wrapText="1"/>
      <protection/>
    </xf>
    <xf numFmtId="0" fontId="60" fillId="33" borderId="23" xfId="59" applyFont="1" applyFill="1" applyBorder="1" applyAlignment="1">
      <alignment horizontal="center" vertical="center"/>
      <protection/>
    </xf>
    <xf numFmtId="16" fontId="60" fillId="33" borderId="0" xfId="59" applyNumberFormat="1" applyFont="1" applyFill="1" applyBorder="1" applyAlignment="1" quotePrefix="1">
      <alignment horizontal="center" vertical="center"/>
      <protection/>
    </xf>
    <xf numFmtId="16" fontId="60" fillId="33" borderId="21" xfId="59" applyNumberFormat="1" applyFont="1" applyFill="1" applyBorder="1" applyAlignment="1" quotePrefix="1">
      <alignment horizontal="center" vertical="center"/>
      <protection/>
    </xf>
    <xf numFmtId="0" fontId="60" fillId="33" borderId="22" xfId="59" applyFont="1" applyFill="1" applyBorder="1" applyAlignment="1">
      <alignment horizontal="center" vertical="center"/>
      <protection/>
    </xf>
    <xf numFmtId="1" fontId="60" fillId="33" borderId="21" xfId="59" applyNumberFormat="1" applyFont="1" applyFill="1" applyBorder="1" applyAlignment="1">
      <alignment horizontal="center" vertical="center"/>
      <protection/>
    </xf>
    <xf numFmtId="0" fontId="34" fillId="33" borderId="0" xfId="59" applyFont="1" applyFill="1">
      <alignment/>
      <protection/>
    </xf>
    <xf numFmtId="185" fontId="61" fillId="33" borderId="18" xfId="59" applyNumberFormat="1" applyFont="1" applyFill="1" applyBorder="1" applyAlignment="1" quotePrefix="1">
      <alignment horizontal="right" vertical="center"/>
      <protection/>
    </xf>
    <xf numFmtId="3" fontId="61" fillId="33" borderId="10" xfId="59" applyNumberFormat="1" applyFont="1" applyFill="1" applyBorder="1" applyAlignment="1">
      <alignment vertical="center"/>
      <protection/>
    </xf>
    <xf numFmtId="9" fontId="61" fillId="33" borderId="10" xfId="63" applyFont="1" applyFill="1" applyBorder="1" applyAlignment="1">
      <alignment horizontal="right" vertical="center"/>
    </xf>
    <xf numFmtId="9" fontId="61" fillId="33" borderId="10" xfId="62" applyFont="1" applyFill="1" applyBorder="1" applyAlignment="1">
      <alignment vertical="center"/>
    </xf>
    <xf numFmtId="9" fontId="61" fillId="33" borderId="10" xfId="63" applyFont="1" applyFill="1" applyBorder="1" applyAlignment="1" quotePrefix="1">
      <alignment horizontal="center" vertical="center"/>
    </xf>
    <xf numFmtId="9" fontId="61" fillId="33" borderId="10" xfId="63" applyFont="1" applyFill="1" applyBorder="1" applyAlignment="1">
      <alignment vertical="center"/>
    </xf>
    <xf numFmtId="0" fontId="61" fillId="33" borderId="18" xfId="59" applyFont="1" applyFill="1" applyBorder="1" applyAlignment="1" quotePrefix="1">
      <alignment horizontal="right" vertical="center"/>
      <protection/>
    </xf>
    <xf numFmtId="0" fontId="61" fillId="33" borderId="10" xfId="59" applyFont="1" applyFill="1" applyBorder="1" applyAlignment="1">
      <alignment horizontal="right" vertical="center"/>
      <protection/>
    </xf>
    <xf numFmtId="0" fontId="61" fillId="33" borderId="15" xfId="59" applyFont="1" applyFill="1" applyBorder="1" applyAlignment="1">
      <alignment horizontal="center" vertical="center"/>
      <protection/>
    </xf>
    <xf numFmtId="3" fontId="61" fillId="33" borderId="15" xfId="59" applyNumberFormat="1" applyFont="1" applyFill="1" applyBorder="1" applyAlignment="1">
      <alignment horizontal="center" vertical="center"/>
      <protection/>
    </xf>
    <xf numFmtId="0" fontId="62" fillId="33" borderId="0" xfId="59" applyFont="1" applyFill="1">
      <alignment/>
      <protection/>
    </xf>
    <xf numFmtId="3" fontId="98" fillId="33" borderId="23" xfId="0" applyNumberFormat="1" applyFont="1" applyFill="1" applyBorder="1" applyAlignment="1">
      <alignment horizontal="right" vertical="center"/>
    </xf>
    <xf numFmtId="180" fontId="98" fillId="33" borderId="23" xfId="62" applyNumberFormat="1" applyFont="1" applyFill="1" applyBorder="1" applyAlignment="1">
      <alignment horizontal="right" vertical="center"/>
    </xf>
    <xf numFmtId="3" fontId="98" fillId="33" borderId="24" xfId="0" applyNumberFormat="1" applyFont="1" applyFill="1" applyBorder="1" applyAlignment="1">
      <alignment horizontal="right" vertical="center"/>
    </xf>
    <xf numFmtId="180" fontId="98" fillId="33" borderId="24" xfId="62" applyNumberFormat="1" applyFont="1" applyFill="1" applyBorder="1" applyAlignment="1">
      <alignment horizontal="right" vertical="center"/>
    </xf>
    <xf numFmtId="3" fontId="97" fillId="33" borderId="24" xfId="0" applyNumberFormat="1" applyFont="1" applyFill="1" applyBorder="1" applyAlignment="1">
      <alignment horizontal="right" vertical="center"/>
    </xf>
    <xf numFmtId="180" fontId="97" fillId="33" borderId="24" xfId="62" applyNumberFormat="1" applyFont="1" applyFill="1" applyBorder="1" applyAlignment="1">
      <alignment horizontal="right" vertical="center"/>
    </xf>
    <xf numFmtId="3" fontId="98" fillId="33" borderId="21" xfId="0" applyNumberFormat="1" applyFont="1" applyFill="1" applyBorder="1" applyAlignment="1">
      <alignment horizontal="right" vertical="center"/>
    </xf>
    <xf numFmtId="180" fontId="98" fillId="33" borderId="21" xfId="62" applyNumberFormat="1" applyFont="1" applyFill="1" applyBorder="1" applyAlignment="1">
      <alignment horizontal="right" vertical="center"/>
    </xf>
    <xf numFmtId="0" fontId="116" fillId="33" borderId="0" xfId="0" applyFont="1" applyFill="1" applyBorder="1" applyAlignment="1">
      <alignment vertical="center"/>
    </xf>
    <xf numFmtId="0" fontId="117" fillId="33" borderId="0" xfId="0" applyFont="1" applyFill="1" applyBorder="1" applyAlignment="1">
      <alignment vertical="center"/>
    </xf>
    <xf numFmtId="0" fontId="118" fillId="33" borderId="0" xfId="0" applyFont="1" applyFill="1" applyBorder="1" applyAlignment="1">
      <alignment vertical="center"/>
    </xf>
    <xf numFmtId="0" fontId="97" fillId="33" borderId="10" xfId="0" applyFont="1" applyFill="1" applyBorder="1" applyAlignment="1">
      <alignment vertical="center"/>
    </xf>
    <xf numFmtId="0" fontId="102" fillId="33" borderId="0" xfId="0" applyFont="1" applyFill="1" applyAlignment="1">
      <alignment horizontal="left" vertical="center" wrapText="1"/>
    </xf>
    <xf numFmtId="186" fontId="98" fillId="33" borderId="10" xfId="49" applyNumberFormat="1" applyFont="1" applyFill="1" applyBorder="1" applyAlignment="1">
      <alignment vertical="center"/>
    </xf>
    <xf numFmtId="187" fontId="103" fillId="33" borderId="0" xfId="0" applyNumberFormat="1" applyFont="1" applyFill="1" applyAlignment="1">
      <alignment vertical="center"/>
    </xf>
    <xf numFmtId="180" fontId="102" fillId="33" borderId="10" xfId="62" applyNumberFormat="1" applyFont="1" applyFill="1" applyBorder="1" applyAlignment="1">
      <alignment vertical="center"/>
    </xf>
    <xf numFmtId="180" fontId="102" fillId="33" borderId="10" xfId="62" applyNumberFormat="1" applyFont="1" applyFill="1" applyBorder="1" applyAlignment="1">
      <alignment horizontal="right" vertical="center"/>
    </xf>
    <xf numFmtId="0" fontId="66" fillId="33" borderId="0" xfId="0" applyFont="1" applyFill="1" applyAlignment="1">
      <alignment vertical="center"/>
    </xf>
    <xf numFmtId="0" fontId="67" fillId="33" borderId="0" xfId="0" applyFont="1" applyFill="1" applyAlignment="1">
      <alignment vertical="center"/>
    </xf>
    <xf numFmtId="0" fontId="97" fillId="33" borderId="0" xfId="0" applyFont="1" applyFill="1" applyAlignment="1">
      <alignment horizontal="left" vertical="center" wrapText="1"/>
    </xf>
    <xf numFmtId="0" fontId="99" fillId="33" borderId="0" xfId="0" applyFont="1" applyFill="1" applyAlignment="1">
      <alignment horizontal="left" vertical="center" wrapText="1"/>
    </xf>
    <xf numFmtId="0" fontId="13" fillId="0" borderId="11" xfId="0" applyFont="1" applyFill="1" applyBorder="1" applyAlignment="1" applyProtection="1">
      <alignment horizontal="center" vertical="top" wrapText="1" readingOrder="1"/>
      <protection locked="0"/>
    </xf>
    <xf numFmtId="0" fontId="13" fillId="0" borderId="10" xfId="0" applyFont="1" applyFill="1" applyBorder="1" applyAlignment="1" applyProtection="1">
      <alignment horizontal="center" vertical="top" wrapText="1" readingOrder="1"/>
      <protection locked="0"/>
    </xf>
    <xf numFmtId="0" fontId="14" fillId="0" borderId="25" xfId="0" applyFont="1" applyFill="1" applyBorder="1" applyAlignment="1" applyProtection="1">
      <alignment vertical="top" wrapText="1" readingOrder="1"/>
      <protection locked="0"/>
    </xf>
    <xf numFmtId="0" fontId="13" fillId="0" borderId="10" xfId="0" applyNumberFormat="1" applyFont="1" applyFill="1" applyBorder="1" applyAlignment="1" applyProtection="1">
      <alignment horizontal="center" vertical="top" wrapText="1" readingOrder="1"/>
      <protection locked="0"/>
    </xf>
    <xf numFmtId="0" fontId="13" fillId="0" borderId="10" xfId="0" applyFont="1" applyBorder="1" applyAlignment="1" applyProtection="1">
      <alignment horizontal="left" vertical="center" wrapText="1" readingOrder="1"/>
      <protection locked="0"/>
    </xf>
    <xf numFmtId="189" fontId="14" fillId="0" borderId="10" xfId="0" applyNumberFormat="1" applyFont="1" applyBorder="1" applyAlignment="1" applyProtection="1">
      <alignment horizontal="right" vertical="center" wrapText="1" readingOrder="1"/>
      <protection locked="0"/>
    </xf>
    <xf numFmtId="0" fontId="13" fillId="0" borderId="17" xfId="0" applyFont="1" applyFill="1" applyBorder="1" applyAlignment="1" applyProtection="1">
      <alignment vertical="top" wrapText="1" readingOrder="1"/>
      <protection locked="0"/>
    </xf>
    <xf numFmtId="189" fontId="13" fillId="0" borderId="10" xfId="0" applyNumberFormat="1" applyFont="1" applyFill="1" applyBorder="1" applyAlignment="1" applyProtection="1">
      <alignment horizontal="right" vertical="top" wrapText="1" readingOrder="1"/>
      <protection locked="0"/>
    </xf>
    <xf numFmtId="180" fontId="14"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5" fillId="0" borderId="0" xfId="0" applyFont="1" applyAlignment="1">
      <alignment horizontal="left" vertical="center"/>
    </xf>
    <xf numFmtId="0" fontId="42" fillId="0" borderId="10" xfId="0" applyFont="1" applyBorder="1" applyAlignment="1" applyProtection="1">
      <alignment horizontal="left" vertical="top" wrapText="1" readingOrder="1"/>
      <protection locked="0"/>
    </xf>
    <xf numFmtId="189" fontId="43" fillId="0" borderId="10" xfId="0" applyNumberFormat="1" applyFont="1" applyBorder="1" applyAlignment="1" applyProtection="1">
      <alignment horizontal="right" vertical="top" wrapText="1" readingOrder="1"/>
      <protection locked="0"/>
    </xf>
    <xf numFmtId="189" fontId="42" fillId="0" borderId="26" xfId="0" applyNumberFormat="1" applyFont="1" applyBorder="1" applyAlignment="1" applyProtection="1">
      <alignment horizontal="right" vertical="top" wrapText="1" readingOrder="1"/>
      <protection locked="0"/>
    </xf>
    <xf numFmtId="189" fontId="42" fillId="0" borderId="24" xfId="0" applyNumberFormat="1" applyFont="1" applyBorder="1" applyAlignment="1" applyProtection="1">
      <alignment horizontal="right" vertical="top" wrapText="1" readingOrder="1"/>
      <protection locked="0"/>
    </xf>
    <xf numFmtId="189" fontId="42" fillId="0" borderId="0" xfId="0" applyNumberFormat="1" applyFont="1" applyBorder="1" applyAlignment="1" applyProtection="1">
      <alignment horizontal="right" vertical="top" wrapText="1" readingOrder="1"/>
      <protection locked="0"/>
    </xf>
    <xf numFmtId="0" fontId="42" fillId="33" borderId="10" xfId="0" applyFont="1" applyFill="1" applyBorder="1" applyAlignment="1">
      <alignment horizontal="left"/>
    </xf>
    <xf numFmtId="3" fontId="43" fillId="33" borderId="10" xfId="0" applyNumberFormat="1" applyFont="1" applyFill="1" applyBorder="1" applyAlignment="1">
      <alignment horizontal="right"/>
    </xf>
    <xf numFmtId="3" fontId="42" fillId="33" borderId="10" xfId="0" applyNumberFormat="1" applyFont="1" applyFill="1" applyBorder="1" applyAlignment="1">
      <alignment horizontal="right"/>
    </xf>
    <xf numFmtId="3" fontId="42" fillId="33" borderId="24" xfId="0" applyNumberFormat="1" applyFont="1" applyFill="1" applyBorder="1" applyAlignment="1">
      <alignment horizontal="right"/>
    </xf>
    <xf numFmtId="181" fontId="103" fillId="33" borderId="0" xfId="0" applyNumberFormat="1" applyFont="1" applyFill="1" applyAlignment="1">
      <alignment vertical="center"/>
    </xf>
    <xf numFmtId="0" fontId="47" fillId="33" borderId="0" xfId="0" applyFont="1" applyFill="1" applyBorder="1" applyAlignment="1">
      <alignment horizontal="left" vertical="center"/>
    </xf>
    <xf numFmtId="181" fontId="103" fillId="33" borderId="0" xfId="0" applyNumberFormat="1" applyFont="1" applyFill="1" applyAlignment="1">
      <alignment horizontal="justify" vertical="center" wrapText="1"/>
    </xf>
    <xf numFmtId="180" fontId="102" fillId="33" borderId="10" xfId="0" applyNumberFormat="1" applyFont="1" applyFill="1" applyBorder="1" applyAlignment="1">
      <alignment vertical="center"/>
    </xf>
    <xf numFmtId="0" fontId="103" fillId="33" borderId="0" xfId="0" applyFont="1" applyFill="1" applyAlignment="1">
      <alignment horizontal="justify" vertical="center" wrapText="1"/>
    </xf>
    <xf numFmtId="0" fontId="42" fillId="33" borderId="10" xfId="0" applyFont="1" applyFill="1" applyBorder="1" applyAlignment="1">
      <alignment horizontal="center" vertical="center" wrapText="1"/>
    </xf>
    <xf numFmtId="180" fontId="103" fillId="33" borderId="10" xfId="62" applyNumberFormat="1" applyFont="1" applyFill="1" applyBorder="1" applyAlignment="1">
      <alignment horizontal="right" vertical="center"/>
    </xf>
    <xf numFmtId="194" fontId="0" fillId="0" borderId="0" xfId="52" applyNumberFormat="1" applyFont="1" applyAlignment="1">
      <alignment/>
    </xf>
    <xf numFmtId="186" fontId="98" fillId="33" borderId="10" xfId="52" applyNumberFormat="1" applyFont="1" applyFill="1" applyBorder="1" applyAlignment="1">
      <alignment vertical="center"/>
    </xf>
    <xf numFmtId="186" fontId="60" fillId="33" borderId="0" xfId="49" applyNumberFormat="1" applyFont="1" applyFill="1" applyBorder="1" applyAlignment="1">
      <alignment vertical="center" wrapText="1"/>
    </xf>
    <xf numFmtId="0" fontId="98" fillId="33" borderId="0" xfId="0" applyFont="1" applyFill="1" applyAlignment="1">
      <alignment/>
    </xf>
    <xf numFmtId="0" fontId="98" fillId="33" borderId="0" xfId="0" applyFont="1" applyFill="1" applyBorder="1" applyAlignment="1">
      <alignment vertical="center"/>
    </xf>
    <xf numFmtId="0" fontId="102" fillId="33" borderId="0" xfId="0" applyFont="1" applyFill="1" applyAlignment="1">
      <alignment vertical="center" wrapText="1"/>
    </xf>
    <xf numFmtId="0" fontId="102" fillId="33" borderId="17" xfId="0" applyFont="1" applyFill="1" applyBorder="1" applyAlignment="1">
      <alignment horizontal="center" vertical="center" wrapText="1"/>
    </xf>
    <xf numFmtId="0" fontId="103" fillId="33" borderId="17" xfId="0" applyFont="1" applyFill="1" applyBorder="1" applyAlignment="1">
      <alignment vertical="center" wrapText="1"/>
    </xf>
    <xf numFmtId="0" fontId="102" fillId="33" borderId="17" xfId="0" applyFont="1" applyFill="1" applyBorder="1" applyAlignment="1">
      <alignment vertical="center" wrapText="1"/>
    </xf>
    <xf numFmtId="0" fontId="102" fillId="0" borderId="10" xfId="0" applyFont="1" applyFill="1" applyBorder="1" applyAlignment="1">
      <alignment vertical="center"/>
    </xf>
    <xf numFmtId="0" fontId="47" fillId="33" borderId="10" xfId="57" applyFont="1" applyFill="1" applyBorder="1" applyAlignment="1">
      <alignment horizontal="left" vertical="center"/>
      <protection/>
    </xf>
    <xf numFmtId="180" fontId="46" fillId="0" borderId="10" xfId="62" applyNumberFormat="1" applyFont="1" applyFill="1" applyBorder="1" applyAlignment="1" applyProtection="1">
      <alignment horizontal="right" vertical="top" wrapText="1" readingOrder="1"/>
      <protection locked="0"/>
    </xf>
    <xf numFmtId="180" fontId="45" fillId="0" borderId="10" xfId="62" applyNumberFormat="1" applyFont="1" applyFill="1" applyBorder="1" applyAlignment="1" applyProtection="1">
      <alignment horizontal="right" vertical="top" wrapText="1" readingOrder="1"/>
      <protection locked="0"/>
    </xf>
    <xf numFmtId="189" fontId="43" fillId="33" borderId="10" xfId="0" applyNumberFormat="1" applyFont="1" applyFill="1" applyBorder="1" applyAlignment="1">
      <alignment horizontal="right"/>
    </xf>
    <xf numFmtId="189" fontId="42" fillId="33" borderId="24" xfId="0" applyNumberFormat="1" applyFont="1" applyFill="1" applyBorder="1" applyAlignment="1">
      <alignment horizontal="right"/>
    </xf>
    <xf numFmtId="0" fontId="103" fillId="33" borderId="0" xfId="0" applyFont="1" applyFill="1" applyAlignment="1">
      <alignment horizontal="justify" vertical="center" wrapText="1"/>
    </xf>
    <xf numFmtId="0" fontId="42" fillId="33" borderId="10" xfId="0" applyFont="1" applyFill="1" applyBorder="1" applyAlignment="1">
      <alignment horizontal="center" vertical="center" wrapText="1"/>
    </xf>
    <xf numFmtId="0" fontId="0" fillId="0" borderId="0" xfId="0" applyAlignment="1">
      <alignment/>
    </xf>
    <xf numFmtId="0" fontId="66" fillId="33" borderId="0" xfId="0" applyFont="1" applyFill="1" applyAlignment="1">
      <alignment vertical="center"/>
    </xf>
    <xf numFmtId="0" fontId="67" fillId="33" borderId="0" xfId="0" applyFont="1" applyFill="1" applyAlignment="1">
      <alignment vertical="center"/>
    </xf>
    <xf numFmtId="0" fontId="67" fillId="33" borderId="10" xfId="0" applyFont="1" applyFill="1" applyBorder="1" applyAlignment="1">
      <alignment vertical="center"/>
    </xf>
    <xf numFmtId="0" fontId="67" fillId="33" borderId="10" xfId="0" applyFont="1" applyFill="1" applyBorder="1" applyAlignment="1">
      <alignment horizontal="left" vertical="center"/>
    </xf>
    <xf numFmtId="0" fontId="61" fillId="33" borderId="0" xfId="0" applyFont="1" applyFill="1" applyAlignment="1">
      <alignment/>
    </xf>
    <xf numFmtId="0" fontId="66" fillId="33" borderId="10" xfId="0" applyFont="1" applyFill="1" applyBorder="1" applyAlignment="1">
      <alignment horizontal="center" vertical="center"/>
    </xf>
    <xf numFmtId="0" fontId="67" fillId="33" borderId="10" xfId="0" applyFont="1" applyFill="1" applyBorder="1" applyAlignment="1">
      <alignment horizontal="center" vertical="center"/>
    </xf>
    <xf numFmtId="0" fontId="66" fillId="33" borderId="0" xfId="0" applyFont="1" applyFill="1" applyAlignment="1">
      <alignment horizontal="left" vertical="center" wrapText="1"/>
    </xf>
    <xf numFmtId="0" fontId="104" fillId="33" borderId="0" xfId="0" applyFont="1" applyFill="1" applyAlignment="1">
      <alignment horizontal="center" wrapText="1"/>
    </xf>
    <xf numFmtId="0" fontId="105" fillId="33" borderId="0" xfId="0" applyFont="1" applyFill="1" applyAlignment="1">
      <alignment wrapText="1"/>
    </xf>
    <xf numFmtId="0" fontId="104" fillId="33" borderId="0" xfId="0" applyFont="1" applyFill="1" applyAlignment="1">
      <alignment horizontal="center" vertical="center" wrapText="1"/>
    </xf>
    <xf numFmtId="0" fontId="103" fillId="33" borderId="0" xfId="0" applyFont="1" applyFill="1" applyAlignment="1">
      <alignment horizontal="justify" vertical="center" wrapText="1"/>
    </xf>
    <xf numFmtId="3" fontId="97" fillId="33" borderId="10" xfId="0" applyNumberFormat="1" applyFont="1" applyFill="1" applyBorder="1" applyAlignment="1">
      <alignment horizontal="right" vertical="center"/>
    </xf>
    <xf numFmtId="180" fontId="97" fillId="33" borderId="10" xfId="62" applyNumberFormat="1" applyFont="1" applyFill="1" applyBorder="1" applyAlignment="1">
      <alignment horizontal="right" vertical="center"/>
    </xf>
    <xf numFmtId="180" fontId="97" fillId="33" borderId="10" xfId="62" applyNumberFormat="1" applyFont="1" applyFill="1" applyBorder="1" applyAlignment="1">
      <alignment horizontal="right" vertical="center" indent="1"/>
    </xf>
    <xf numFmtId="0" fontId="97" fillId="33" borderId="10" xfId="0" applyFont="1" applyFill="1" applyBorder="1" applyAlignment="1">
      <alignment horizontal="center" vertical="center"/>
    </xf>
    <xf numFmtId="3" fontId="97" fillId="33" borderId="0" xfId="0" applyNumberFormat="1" applyFont="1" applyFill="1" applyAlignment="1">
      <alignment vertical="center"/>
    </xf>
    <xf numFmtId="0" fontId="98" fillId="33" borderId="23" xfId="0" applyFont="1" applyFill="1" applyBorder="1" applyAlignment="1">
      <alignment horizontal="left" vertical="center"/>
    </xf>
    <xf numFmtId="0" fontId="98" fillId="33" borderId="24" xfId="0" applyFont="1" applyFill="1" applyBorder="1" applyAlignment="1">
      <alignment horizontal="left" vertical="center"/>
    </xf>
    <xf numFmtId="0" fontId="97" fillId="33" borderId="24" xfId="0" applyFont="1" applyFill="1" applyBorder="1" applyAlignment="1">
      <alignment horizontal="left" vertical="center"/>
    </xf>
    <xf numFmtId="0" fontId="98" fillId="33" borderId="21" xfId="0" applyFont="1" applyFill="1" applyBorder="1" applyAlignment="1">
      <alignment horizontal="left" vertical="center"/>
    </xf>
    <xf numFmtId="0" fontId="97" fillId="33" borderId="10" xfId="0" applyFont="1" applyFill="1" applyBorder="1" applyAlignment="1">
      <alignment horizontal="left" vertical="center" wrapText="1"/>
    </xf>
    <xf numFmtId="169" fontId="98" fillId="33" borderId="10" xfId="50" applyFont="1" applyFill="1" applyBorder="1" applyAlignment="1">
      <alignment vertical="center"/>
    </xf>
    <xf numFmtId="169" fontId="97" fillId="33" borderId="10" xfId="50" applyFont="1" applyFill="1" applyBorder="1" applyAlignment="1">
      <alignment vertical="center"/>
    </xf>
    <xf numFmtId="180" fontId="97" fillId="33" borderId="10" xfId="62" applyNumberFormat="1" applyFont="1" applyFill="1" applyBorder="1" applyAlignment="1">
      <alignment vertical="center"/>
    </xf>
    <xf numFmtId="0" fontId="119" fillId="0" borderId="0" xfId="0" applyFont="1" applyFill="1" applyBorder="1" applyAlignment="1">
      <alignment/>
    </xf>
    <xf numFmtId="200" fontId="68" fillId="33" borderId="10" xfId="49" applyNumberFormat="1" applyFont="1" applyFill="1" applyBorder="1" applyAlignment="1">
      <alignment horizontal="right" vertical="center"/>
    </xf>
    <xf numFmtId="200" fontId="47" fillId="33" borderId="10" xfId="49" applyNumberFormat="1" applyFont="1" applyFill="1" applyBorder="1" applyAlignment="1">
      <alignment horizontal="right" vertical="center"/>
    </xf>
    <xf numFmtId="0" fontId="68" fillId="33" borderId="10" xfId="51" applyNumberFormat="1" applyFont="1" applyFill="1" applyBorder="1" applyAlignment="1">
      <alignment horizontal="left" vertical="center"/>
    </xf>
    <xf numFmtId="179" fontId="68" fillId="33" borderId="10" xfId="51" applyFont="1" applyFill="1" applyBorder="1" applyAlignment="1">
      <alignment vertical="center"/>
    </xf>
    <xf numFmtId="41" fontId="103" fillId="33" borderId="10" xfId="0" applyNumberFormat="1" applyFont="1" applyFill="1" applyBorder="1" applyAlignment="1">
      <alignment vertical="center"/>
    </xf>
    <xf numFmtId="201" fontId="103" fillId="33" borderId="10" xfId="0" applyNumberFormat="1" applyFont="1" applyFill="1" applyBorder="1" applyAlignment="1">
      <alignment vertical="center"/>
    </xf>
    <xf numFmtId="0" fontId="97" fillId="33" borderId="10" xfId="0" applyFont="1" applyFill="1" applyBorder="1" applyAlignment="1">
      <alignment horizontal="center" vertical="center"/>
    </xf>
    <xf numFmtId="0" fontId="97" fillId="0" borderId="0" xfId="0" applyFont="1" applyAlignment="1">
      <alignment/>
    </xf>
    <xf numFmtId="0" fontId="120" fillId="0" borderId="0" xfId="0" applyFont="1" applyFill="1" applyBorder="1" applyAlignment="1">
      <alignment/>
    </xf>
    <xf numFmtId="0" fontId="70" fillId="33" borderId="10" xfId="0" applyFont="1" applyFill="1" applyBorder="1" applyAlignment="1">
      <alignment horizontal="left" vertical="center"/>
    </xf>
    <xf numFmtId="0" fontId="40" fillId="33" borderId="10" xfId="0" applyFont="1" applyFill="1" applyBorder="1" applyAlignment="1">
      <alignment horizontal="left" vertical="center"/>
    </xf>
    <xf numFmtId="0" fontId="97" fillId="33" borderId="10" xfId="0" applyFont="1" applyFill="1" applyBorder="1" applyAlignment="1">
      <alignment horizontal="center" vertical="center" wrapText="1"/>
    </xf>
    <xf numFmtId="0" fontId="97" fillId="33" borderId="0" xfId="0" applyFont="1" applyFill="1" applyAlignment="1">
      <alignment horizontal="left" vertical="center" wrapText="1"/>
    </xf>
    <xf numFmtId="0" fontId="99" fillId="33" borderId="0" xfId="0" applyFont="1" applyFill="1" applyAlignment="1">
      <alignment horizontal="left" vertical="center" wrapText="1"/>
    </xf>
    <xf numFmtId="203" fontId="0" fillId="0" borderId="0" xfId="0" applyNumberFormat="1" applyAlignment="1">
      <alignment/>
    </xf>
    <xf numFmtId="0" fontId="96" fillId="0" borderId="10" xfId="0" applyFont="1" applyBorder="1" applyAlignment="1">
      <alignment/>
    </xf>
    <xf numFmtId="0" fontId="96" fillId="0" borderId="0" xfId="0" applyFont="1" applyAlignment="1">
      <alignment/>
    </xf>
    <xf numFmtId="203" fontId="96" fillId="0" borderId="0" xfId="0" applyNumberFormat="1" applyFont="1" applyAlignment="1">
      <alignment/>
    </xf>
    <xf numFmtId="180" fontId="98" fillId="33" borderId="0" xfId="62" applyNumberFormat="1" applyFont="1" applyFill="1" applyAlignment="1">
      <alignment vertical="center"/>
    </xf>
    <xf numFmtId="203" fontId="98" fillId="33" borderId="10" xfId="0" applyNumberFormat="1" applyFont="1" applyFill="1" applyBorder="1" applyAlignment="1">
      <alignment vertical="center"/>
    </xf>
    <xf numFmtId="203" fontId="97" fillId="33" borderId="10" xfId="0" applyNumberFormat="1" applyFont="1" applyFill="1" applyBorder="1" applyAlignment="1">
      <alignment vertical="center"/>
    </xf>
    <xf numFmtId="41" fontId="102" fillId="33" borderId="10" xfId="0" applyNumberFormat="1" applyFont="1" applyFill="1" applyBorder="1" applyAlignment="1">
      <alignment horizontal="center" vertical="center"/>
    </xf>
    <xf numFmtId="0" fontId="121" fillId="0" borderId="0" xfId="0" applyFont="1" applyAlignment="1">
      <alignment vertical="center"/>
    </xf>
    <xf numFmtId="0" fontId="122" fillId="0" borderId="0" xfId="0" applyFont="1" applyAlignment="1">
      <alignment vertical="center"/>
    </xf>
    <xf numFmtId="0" fontId="123" fillId="0" borderId="0" xfId="0" applyFont="1" applyAlignment="1">
      <alignment vertical="center"/>
    </xf>
    <xf numFmtId="0" fontId="0" fillId="0" borderId="10" xfId="0" applyBorder="1" applyAlignment="1">
      <alignment/>
    </xf>
    <xf numFmtId="0" fontId="0" fillId="33" borderId="10" xfId="0" applyFill="1" applyBorder="1" applyAlignment="1">
      <alignment/>
    </xf>
    <xf numFmtId="0" fontId="0" fillId="2" borderId="10" xfId="0" applyFill="1" applyBorder="1" applyAlignment="1">
      <alignment/>
    </xf>
    <xf numFmtId="213" fontId="102" fillId="33" borderId="10" xfId="0" applyNumberFormat="1" applyFont="1" applyFill="1" applyBorder="1" applyAlignment="1">
      <alignment horizontal="right" vertical="center"/>
    </xf>
    <xf numFmtId="213" fontId="103" fillId="33" borderId="10" xfId="0" applyNumberFormat="1" applyFont="1" applyFill="1" applyBorder="1" applyAlignment="1">
      <alignment vertical="center"/>
    </xf>
    <xf numFmtId="0" fontId="120" fillId="0" borderId="0" xfId="0" applyFont="1" applyAlignment="1">
      <alignment/>
    </xf>
    <xf numFmtId="0" fontId="124" fillId="0" borderId="0" xfId="0" applyFont="1" applyAlignment="1">
      <alignment/>
    </xf>
    <xf numFmtId="202" fontId="124" fillId="0" borderId="0" xfId="0" applyNumberFormat="1" applyFont="1" applyAlignment="1">
      <alignment/>
    </xf>
    <xf numFmtId="180" fontId="124" fillId="0" borderId="0" xfId="0" applyNumberFormat="1" applyFont="1" applyAlignment="1">
      <alignment/>
    </xf>
    <xf numFmtId="180" fontId="124" fillId="0" borderId="0" xfId="62" applyNumberFormat="1" applyFont="1" applyAlignment="1">
      <alignment/>
    </xf>
    <xf numFmtId="0" fontId="97" fillId="33" borderId="10" xfId="0" applyFont="1" applyFill="1" applyBorder="1" applyAlignment="1">
      <alignment horizontal="center" vertical="center"/>
    </xf>
    <xf numFmtId="0" fontId="97" fillId="33" borderId="10" xfId="0" applyFont="1" applyFill="1" applyBorder="1" applyAlignment="1">
      <alignment horizontal="center" vertical="center" wrapText="1"/>
    </xf>
    <xf numFmtId="0" fontId="97" fillId="33" borderId="0" xfId="0" applyFont="1" applyFill="1" applyBorder="1" applyAlignment="1">
      <alignment vertical="center"/>
    </xf>
    <xf numFmtId="0" fontId="13" fillId="0" borderId="21" xfId="0" applyFont="1" applyFill="1" applyBorder="1" applyAlignment="1" applyProtection="1">
      <alignment horizontal="center" vertical="top" wrapText="1" readingOrder="1"/>
      <protection locked="0"/>
    </xf>
    <xf numFmtId="0" fontId="13" fillId="0" borderId="21" xfId="0" applyNumberFormat="1" applyFont="1" applyFill="1" applyBorder="1" applyAlignment="1" applyProtection="1">
      <alignment horizontal="center" vertical="top" wrapText="1" readingOrder="1"/>
      <protection locked="0"/>
    </xf>
    <xf numFmtId="41" fontId="43" fillId="33" borderId="10" xfId="0" applyNumberFormat="1" applyFont="1" applyFill="1" applyBorder="1" applyAlignment="1">
      <alignment horizontal="right"/>
    </xf>
    <xf numFmtId="41" fontId="42" fillId="33" borderId="24" xfId="0" applyNumberFormat="1" applyFont="1" applyFill="1" applyBorder="1" applyAlignment="1">
      <alignment horizontal="right"/>
    </xf>
    <xf numFmtId="0" fontId="125" fillId="33" borderId="0" xfId="0" applyFont="1" applyFill="1" applyAlignment="1">
      <alignment vertical="center"/>
    </xf>
    <xf numFmtId="201" fontId="102" fillId="33" borderId="10" xfId="0" applyNumberFormat="1" applyFont="1" applyFill="1" applyBorder="1" applyAlignment="1">
      <alignment vertical="center"/>
    </xf>
    <xf numFmtId="49" fontId="102" fillId="33" borderId="0" xfId="0" applyNumberFormat="1" applyFont="1" applyFill="1" applyAlignment="1">
      <alignment vertical="center"/>
    </xf>
    <xf numFmtId="186" fontId="102" fillId="33" borderId="10" xfId="49" applyNumberFormat="1" applyFont="1" applyFill="1" applyBorder="1" applyAlignment="1">
      <alignment vertical="center" wrapText="1"/>
    </xf>
    <xf numFmtId="3" fontId="60" fillId="33" borderId="10" xfId="59" applyNumberFormat="1" applyFont="1" applyFill="1" applyBorder="1" applyAlignment="1">
      <alignment horizontal="right" vertical="center"/>
      <protection/>
    </xf>
    <xf numFmtId="3" fontId="60" fillId="33" borderId="15" xfId="59" applyNumberFormat="1" applyFont="1" applyFill="1" applyBorder="1" applyAlignment="1">
      <alignment horizontal="right" vertical="center"/>
      <protection/>
    </xf>
    <xf numFmtId="9" fontId="60" fillId="33" borderId="15" xfId="62" applyFont="1" applyFill="1" applyBorder="1" applyAlignment="1">
      <alignment horizontal="right" vertical="center"/>
    </xf>
    <xf numFmtId="9" fontId="60" fillId="33" borderId="15" xfId="63" applyFont="1" applyFill="1" applyBorder="1" applyAlignment="1">
      <alignment horizontal="right" vertical="center"/>
    </xf>
    <xf numFmtId="9" fontId="61" fillId="33" borderId="18" xfId="63" applyFont="1" applyFill="1" applyBorder="1" applyAlignment="1">
      <alignment horizontal="right" vertical="center"/>
    </xf>
    <xf numFmtId="169" fontId="102" fillId="33" borderId="10" xfId="50" applyFont="1" applyFill="1" applyBorder="1" applyAlignment="1">
      <alignment horizontal="center" vertical="center"/>
    </xf>
    <xf numFmtId="41" fontId="102" fillId="33" borderId="10" xfId="0" applyNumberFormat="1" applyFont="1" applyFill="1" applyBorder="1" applyAlignment="1">
      <alignment horizontal="right" vertical="center"/>
    </xf>
    <xf numFmtId="0" fontId="102" fillId="0" borderId="10" xfId="0" applyFont="1" applyBorder="1" applyAlignment="1">
      <alignment/>
    </xf>
    <xf numFmtId="0" fontId="103" fillId="0" borderId="10" xfId="0" applyFont="1" applyBorder="1" applyAlignment="1">
      <alignment/>
    </xf>
    <xf numFmtId="3" fontId="98" fillId="33" borderId="10" xfId="49" applyNumberFormat="1" applyFont="1" applyFill="1" applyBorder="1" applyAlignment="1">
      <alignment vertical="center"/>
    </xf>
    <xf numFmtId="0" fontId="96" fillId="0" borderId="10" xfId="0" applyFont="1" applyBorder="1" applyAlignment="1">
      <alignment horizontal="center"/>
    </xf>
    <xf numFmtId="0" fontId="96" fillId="0" borderId="10" xfId="0" applyFont="1" applyBorder="1" applyAlignment="1">
      <alignment vertical="center"/>
    </xf>
    <xf numFmtId="0" fontId="0" fillId="0" borderId="10" xfId="0" applyFill="1" applyBorder="1" applyAlignment="1">
      <alignment/>
    </xf>
    <xf numFmtId="0" fontId="0" fillId="0" borderId="0" xfId="0" applyFill="1" applyAlignment="1">
      <alignment/>
    </xf>
    <xf numFmtId="0" fontId="67" fillId="33" borderId="0" xfId="0" applyFont="1" applyFill="1" applyBorder="1" applyAlignment="1">
      <alignment vertical="center"/>
    </xf>
    <xf numFmtId="0" fontId="67" fillId="33" borderId="0" xfId="0" applyFont="1" applyFill="1" applyBorder="1" applyAlignment="1">
      <alignment horizontal="center" vertical="center"/>
    </xf>
    <xf numFmtId="0" fontId="126" fillId="0" borderId="0" xfId="0" applyFont="1" applyBorder="1" applyAlignment="1">
      <alignment vertical="center"/>
    </xf>
    <xf numFmtId="216" fontId="126" fillId="34" borderId="23" xfId="0" applyNumberFormat="1" applyFont="1" applyFill="1" applyBorder="1" applyAlignment="1">
      <alignment horizontal="center" vertical="center"/>
    </xf>
    <xf numFmtId="216" fontId="126" fillId="34" borderId="21" xfId="0" applyNumberFormat="1" applyFont="1" applyFill="1" applyBorder="1" applyAlignment="1">
      <alignment horizontal="center" vertical="center"/>
    </xf>
    <xf numFmtId="216" fontId="126" fillId="34" borderId="10" xfId="0" applyNumberFormat="1" applyFont="1" applyFill="1" applyBorder="1" applyAlignment="1">
      <alignment horizontal="center" wrapText="1"/>
    </xf>
    <xf numFmtId="0" fontId="0" fillId="0" borderId="10" xfId="0" applyBorder="1" applyAlignment="1">
      <alignment horizontal="left" vertical="center"/>
    </xf>
    <xf numFmtId="4" fontId="0" fillId="0" borderId="10" xfId="0" applyNumberFormat="1" applyBorder="1" applyAlignment="1">
      <alignment horizontal="right" vertical="center"/>
    </xf>
    <xf numFmtId="180" fontId="0" fillId="0" borderId="10" xfId="62" applyNumberFormat="1" applyFont="1" applyBorder="1" applyAlignment="1">
      <alignment/>
    </xf>
    <xf numFmtId="180" fontId="0" fillId="0" borderId="10" xfId="0" applyNumberFormat="1" applyBorder="1" applyAlignment="1">
      <alignment/>
    </xf>
    <xf numFmtId="0" fontId="123" fillId="0" borderId="10" xfId="0" applyFont="1" applyBorder="1" applyAlignment="1">
      <alignment horizontal="left" vertical="center"/>
    </xf>
    <xf numFmtId="0" fontId="122" fillId="0" borderId="10" xfId="0" applyFont="1" applyBorder="1" applyAlignment="1">
      <alignment horizontal="left" vertical="center"/>
    </xf>
    <xf numFmtId="4" fontId="122" fillId="0" borderId="10" xfId="0" applyNumberFormat="1" applyFont="1" applyBorder="1" applyAlignment="1">
      <alignment horizontal="right" vertical="center"/>
    </xf>
    <xf numFmtId="180" fontId="122" fillId="0" borderId="10" xfId="62" applyNumberFormat="1" applyFont="1" applyBorder="1" applyAlignment="1">
      <alignment/>
    </xf>
    <xf numFmtId="180" fontId="122" fillId="0" borderId="10" xfId="0" applyNumberFormat="1" applyFont="1" applyBorder="1" applyAlignment="1">
      <alignment/>
    </xf>
    <xf numFmtId="0" fontId="0" fillId="0" borderId="10" xfId="0" applyBorder="1" applyAlignment="1">
      <alignment/>
    </xf>
    <xf numFmtId="4" fontId="122" fillId="0" borderId="10" xfId="0" applyNumberFormat="1" applyFont="1" applyBorder="1" applyAlignment="1">
      <alignment/>
    </xf>
    <xf numFmtId="0" fontId="87" fillId="0" borderId="0" xfId="46" applyAlignment="1">
      <alignment/>
    </xf>
    <xf numFmtId="0" fontId="103" fillId="0" borderId="10" xfId="0" applyFont="1" applyBorder="1" applyAlignment="1">
      <alignment/>
    </xf>
    <xf numFmtId="4" fontId="102" fillId="0" borderId="10" xfId="52" applyNumberFormat="1" applyFont="1" applyBorder="1" applyAlignment="1">
      <alignment/>
    </xf>
    <xf numFmtId="4" fontId="103" fillId="0" borderId="10" xfId="52" applyNumberFormat="1" applyFont="1" applyBorder="1" applyAlignment="1">
      <alignment/>
    </xf>
    <xf numFmtId="4" fontId="103" fillId="0" borderId="10" xfId="52" applyNumberFormat="1" applyFont="1" applyBorder="1" applyAlignment="1">
      <alignment/>
    </xf>
    <xf numFmtId="4" fontId="102" fillId="33" borderId="10" xfId="62" applyNumberFormat="1" applyFont="1" applyFill="1" applyBorder="1" applyAlignment="1">
      <alignment vertical="center"/>
    </xf>
    <xf numFmtId="4" fontId="103" fillId="33" borderId="10" xfId="62" applyNumberFormat="1" applyFont="1" applyFill="1" applyBorder="1" applyAlignment="1">
      <alignment vertical="center"/>
    </xf>
    <xf numFmtId="203" fontId="68" fillId="33" borderId="10" xfId="49" applyNumberFormat="1" applyFont="1" applyFill="1" applyBorder="1" applyAlignment="1">
      <alignment horizontal="right" vertical="center"/>
    </xf>
    <xf numFmtId="203" fontId="102" fillId="33" borderId="10" xfId="50" applyNumberFormat="1" applyFont="1" applyFill="1" applyBorder="1" applyAlignment="1">
      <alignment vertical="center"/>
    </xf>
    <xf numFmtId="0" fontId="0" fillId="0" borderId="0" xfId="0" applyAlignment="1">
      <alignment horizontal="center" wrapText="1"/>
    </xf>
    <xf numFmtId="41" fontId="98" fillId="33" borderId="10" xfId="49" applyNumberFormat="1" applyFont="1" applyFill="1" applyBorder="1" applyAlignment="1">
      <alignment vertical="center"/>
    </xf>
    <xf numFmtId="0" fontId="97" fillId="33" borderId="0" xfId="0" applyFont="1" applyFill="1" applyAlignment="1">
      <alignment horizontal="left" vertical="center"/>
    </xf>
    <xf numFmtId="0" fontId="97" fillId="33" borderId="0" xfId="0" applyFont="1" applyFill="1" applyAlignment="1">
      <alignment horizontal="left" vertical="center" wrapText="1"/>
    </xf>
    <xf numFmtId="0" fontId="99" fillId="33" borderId="0" xfId="0" applyFont="1" applyFill="1" applyAlignment="1">
      <alignment horizontal="left" vertical="center" wrapText="1"/>
    </xf>
    <xf numFmtId="0" fontId="126" fillId="34" borderId="10" xfId="0" applyFont="1" applyFill="1" applyBorder="1" applyAlignment="1">
      <alignment/>
    </xf>
    <xf numFmtId="41" fontId="122" fillId="0" borderId="10" xfId="50" applyNumberFormat="1" applyFont="1" applyBorder="1" applyAlignment="1">
      <alignment/>
    </xf>
    <xf numFmtId="0" fontId="2" fillId="0" borderId="0" xfId="57">
      <alignment/>
      <protection/>
    </xf>
    <xf numFmtId="14" fontId="0" fillId="0" borderId="10" xfId="0" applyNumberFormat="1" applyBorder="1" applyAlignment="1">
      <alignment vertical="center"/>
    </xf>
    <xf numFmtId="186" fontId="61" fillId="0" borderId="10" xfId="49" applyNumberFormat="1" applyFont="1" applyFill="1" applyBorder="1" applyAlignment="1">
      <alignment/>
    </xf>
    <xf numFmtId="3" fontId="2" fillId="0" borderId="10" xfId="57" applyNumberFormat="1" applyBorder="1">
      <alignment/>
      <protection/>
    </xf>
    <xf numFmtId="180" fontId="61" fillId="0" borderId="10" xfId="62" applyNumberFormat="1" applyFont="1" applyFill="1" applyBorder="1" applyAlignment="1">
      <alignment/>
    </xf>
    <xf numFmtId="0" fontId="125" fillId="33" borderId="0" xfId="0" applyFont="1" applyFill="1" applyAlignment="1">
      <alignment/>
    </xf>
    <xf numFmtId="0" fontId="0" fillId="0" borderId="27" xfId="0" applyBorder="1" applyAlignment="1">
      <alignment horizontal="left"/>
    </xf>
    <xf numFmtId="186" fontId="61" fillId="0" borderId="24" xfId="49" applyNumberFormat="1" applyFont="1" applyFill="1" applyBorder="1" applyAlignment="1">
      <alignment/>
    </xf>
    <xf numFmtId="0" fontId="8" fillId="0" borderId="10" xfId="0" applyFont="1" applyBorder="1" applyAlignment="1">
      <alignment horizontal="center" vertical="center" wrapText="1"/>
    </xf>
    <xf numFmtId="0" fontId="19" fillId="0" borderId="10" xfId="0" applyFont="1" applyBorder="1" applyAlignment="1">
      <alignment horizontal="center" vertical="center" wrapText="1"/>
    </xf>
    <xf numFmtId="3" fontId="19" fillId="0" borderId="10" xfId="0" applyNumberFormat="1" applyFont="1" applyBorder="1" applyAlignment="1">
      <alignment horizontal="right" vertical="center" wrapText="1"/>
    </xf>
    <xf numFmtId="180" fontId="0" fillId="0" borderId="10" xfId="63" applyNumberFormat="1" applyFont="1" applyBorder="1" applyAlignment="1">
      <alignment/>
    </xf>
    <xf numFmtId="2" fontId="0" fillId="0" borderId="10" xfId="0" applyNumberFormat="1" applyFill="1" applyBorder="1" applyAlignment="1">
      <alignment horizontal="center"/>
    </xf>
    <xf numFmtId="2" fontId="0" fillId="0" borderId="10" xfId="0" applyNumberFormat="1" applyBorder="1" applyAlignment="1">
      <alignment horizontal="center"/>
    </xf>
    <xf numFmtId="2" fontId="0" fillId="2" borderId="10" xfId="0" applyNumberFormat="1" applyFill="1" applyBorder="1" applyAlignment="1">
      <alignment horizontal="center"/>
    </xf>
    <xf numFmtId="2" fontId="96" fillId="0" borderId="10" xfId="0" applyNumberFormat="1" applyFont="1" applyBorder="1" applyAlignment="1">
      <alignment horizontal="center"/>
    </xf>
    <xf numFmtId="4" fontId="103" fillId="33" borderId="10" xfId="0" applyNumberFormat="1" applyFont="1" applyFill="1" applyBorder="1" applyAlignment="1">
      <alignment vertical="center"/>
    </xf>
    <xf numFmtId="0" fontId="108" fillId="33" borderId="0" xfId="0" applyFont="1" applyFill="1" applyAlignment="1">
      <alignment horizontal="center"/>
    </xf>
    <xf numFmtId="0" fontId="115" fillId="33" borderId="0" xfId="0" applyFont="1" applyFill="1" applyBorder="1" applyAlignment="1">
      <alignment horizontal="left" vertical="center"/>
    </xf>
    <xf numFmtId="0" fontId="12" fillId="33" borderId="0" xfId="60" applyFont="1" applyFill="1" applyBorder="1" applyAlignment="1" applyProtection="1">
      <alignment horizontal="center" vertical="center"/>
      <protection/>
    </xf>
    <xf numFmtId="0" fontId="12" fillId="33" borderId="28" xfId="60" applyFont="1" applyFill="1" applyBorder="1" applyAlignment="1" applyProtection="1">
      <alignment horizontal="center" vertical="center"/>
      <protection/>
    </xf>
    <xf numFmtId="0" fontId="11" fillId="33" borderId="29" xfId="60" applyFont="1" applyFill="1" applyBorder="1" applyAlignment="1" applyProtection="1">
      <alignment horizontal="left" vertical="center"/>
      <protection/>
    </xf>
    <xf numFmtId="0" fontId="11" fillId="33" borderId="30" xfId="60" applyFont="1" applyFill="1" applyBorder="1" applyAlignment="1" applyProtection="1">
      <alignment horizontal="left" vertical="center"/>
      <protection/>
    </xf>
    <xf numFmtId="0" fontId="11" fillId="33" borderId="31" xfId="60" applyFont="1" applyFill="1" applyBorder="1" applyAlignment="1" applyProtection="1">
      <alignment horizontal="left" vertical="center"/>
      <protection/>
    </xf>
    <xf numFmtId="0" fontId="4" fillId="33" borderId="0" xfId="60" applyFont="1" applyFill="1" applyBorder="1" applyAlignment="1" applyProtection="1">
      <alignment horizontal="center" vertical="center"/>
      <protection/>
    </xf>
    <xf numFmtId="0" fontId="5" fillId="33" borderId="0" xfId="0" applyFont="1" applyFill="1" applyBorder="1" applyAlignment="1">
      <alignment horizontal="justify" vertical="center" wrapText="1"/>
    </xf>
    <xf numFmtId="0" fontId="110" fillId="33" borderId="0" xfId="0" applyFont="1" applyFill="1" applyAlignment="1">
      <alignment horizontal="center" vertical="center"/>
    </xf>
    <xf numFmtId="0" fontId="108" fillId="33" borderId="0" xfId="0" applyFont="1" applyFill="1" applyAlignment="1">
      <alignment horizontal="center" vertical="center"/>
    </xf>
    <xf numFmtId="0" fontId="9" fillId="33" borderId="15" xfId="0" applyFont="1" applyFill="1" applyBorder="1" applyAlignment="1">
      <alignment horizontal="left" vertical="center"/>
    </xf>
    <xf numFmtId="0" fontId="9" fillId="33" borderId="18" xfId="0" applyFont="1" applyFill="1" applyBorder="1" applyAlignment="1">
      <alignment horizontal="left" vertical="center"/>
    </xf>
    <xf numFmtId="0" fontId="127" fillId="33" borderId="0" xfId="0" applyFont="1" applyFill="1" applyBorder="1" applyAlignment="1">
      <alignment horizontal="center" wrapText="1"/>
    </xf>
    <xf numFmtId="0" fontId="9" fillId="33" borderId="32" xfId="0" applyFont="1" applyFill="1" applyBorder="1" applyAlignment="1">
      <alignment horizontal="left" vertical="center"/>
    </xf>
    <xf numFmtId="0" fontId="97" fillId="33" borderId="0" xfId="0" applyFont="1" applyFill="1" applyBorder="1" applyAlignment="1">
      <alignment horizontal="center" vertical="center"/>
    </xf>
    <xf numFmtId="0" fontId="97" fillId="33" borderId="10" xfId="0" applyFont="1" applyFill="1" applyBorder="1" applyAlignment="1">
      <alignment horizontal="center" vertical="center"/>
    </xf>
    <xf numFmtId="0" fontId="97" fillId="33" borderId="10" xfId="0" applyFont="1" applyFill="1" applyBorder="1" applyAlignment="1">
      <alignment horizontal="center" vertical="center" wrapText="1"/>
    </xf>
    <xf numFmtId="0" fontId="97" fillId="33" borderId="10" xfId="0" applyFont="1" applyFill="1" applyBorder="1" applyAlignment="1">
      <alignment horizontal="left" vertical="top"/>
    </xf>
    <xf numFmtId="0" fontId="98" fillId="33" borderId="0" xfId="0" applyFont="1" applyFill="1" applyAlignment="1">
      <alignment horizontal="justify" vertical="center" wrapText="1"/>
    </xf>
    <xf numFmtId="0" fontId="126" fillId="0" borderId="0" xfId="0" applyFont="1" applyBorder="1" applyAlignment="1">
      <alignment horizontal="left" vertical="center" wrapText="1"/>
    </xf>
    <xf numFmtId="0" fontId="40" fillId="33" borderId="0" xfId="0" applyFont="1" applyFill="1" applyAlignment="1">
      <alignment horizontal="center" vertical="center"/>
    </xf>
    <xf numFmtId="0" fontId="40" fillId="33" borderId="10" xfId="0" applyFont="1" applyFill="1" applyBorder="1" applyAlignment="1">
      <alignment horizontal="center" vertical="center"/>
    </xf>
    <xf numFmtId="216" fontId="126" fillId="34" borderId="17" xfId="0" applyNumberFormat="1" applyFont="1" applyFill="1" applyBorder="1" applyAlignment="1">
      <alignment horizontal="center"/>
    </xf>
    <xf numFmtId="216" fontId="126" fillId="34" borderId="15" xfId="0" applyNumberFormat="1" applyFont="1" applyFill="1" applyBorder="1" applyAlignment="1">
      <alignment horizontal="center"/>
    </xf>
    <xf numFmtId="216" fontId="126" fillId="34" borderId="18" xfId="0" applyNumberFormat="1" applyFont="1" applyFill="1" applyBorder="1" applyAlignment="1">
      <alignment horizontal="center"/>
    </xf>
    <xf numFmtId="216" fontId="126" fillId="34" borderId="10" xfId="0" applyNumberFormat="1" applyFont="1" applyFill="1" applyBorder="1" applyAlignment="1">
      <alignment horizontal="center" vertical="center" wrapText="1"/>
    </xf>
    <xf numFmtId="0" fontId="105" fillId="33" borderId="0" xfId="0" applyFont="1" applyFill="1" applyAlignment="1">
      <alignment horizontal="left" vertical="center" wrapText="1"/>
    </xf>
    <xf numFmtId="0" fontId="0" fillId="0" borderId="0" xfId="0" applyAlignment="1">
      <alignment horizontal="left" wrapText="1"/>
    </xf>
    <xf numFmtId="0" fontId="96" fillId="0" borderId="11" xfId="0" applyFont="1" applyBorder="1" applyAlignment="1">
      <alignment horizontal="center"/>
    </xf>
    <xf numFmtId="0" fontId="96" fillId="0" borderId="32" xfId="0" applyFont="1" applyBorder="1" applyAlignment="1">
      <alignment horizontal="center"/>
    </xf>
    <xf numFmtId="0" fontId="96" fillId="0" borderId="12" xfId="0" applyFont="1" applyBorder="1" applyAlignment="1">
      <alignment horizontal="center"/>
    </xf>
    <xf numFmtId="0" fontId="96" fillId="0" borderId="13" xfId="0" applyFont="1" applyBorder="1" applyAlignment="1">
      <alignment horizontal="center" vertical="center"/>
    </xf>
    <xf numFmtId="0" fontId="96" fillId="0" borderId="22" xfId="0" applyFont="1" applyBorder="1" applyAlignment="1">
      <alignment horizontal="center" vertical="center"/>
    </xf>
    <xf numFmtId="0" fontId="96" fillId="0" borderId="14" xfId="0" applyFont="1" applyBorder="1" applyAlignment="1">
      <alignment horizontal="center" vertical="center"/>
    </xf>
    <xf numFmtId="0" fontId="96" fillId="33" borderId="0" xfId="0" applyFont="1" applyFill="1" applyAlignment="1">
      <alignment horizontal="left" vertical="center" wrapText="1"/>
    </xf>
    <xf numFmtId="0" fontId="123" fillId="0" borderId="0" xfId="0" applyFont="1" applyAlignment="1">
      <alignment horizontal="left" vertical="center" wrapText="1"/>
    </xf>
    <xf numFmtId="0" fontId="0" fillId="0" borderId="0" xfId="0" applyAlignment="1">
      <alignment horizontal="center" wrapText="1"/>
    </xf>
    <xf numFmtId="181" fontId="43" fillId="33" borderId="23" xfId="0" applyNumberFormat="1" applyFont="1" applyFill="1" applyBorder="1" applyAlignment="1">
      <alignment horizontal="center" vertical="center"/>
    </xf>
    <xf numFmtId="181" fontId="43" fillId="33" borderId="21" xfId="0" applyNumberFormat="1" applyFont="1" applyFill="1" applyBorder="1" applyAlignment="1">
      <alignment horizontal="center" vertical="center"/>
    </xf>
    <xf numFmtId="3" fontId="43" fillId="33" borderId="23" xfId="0" applyNumberFormat="1" applyFont="1" applyFill="1" applyBorder="1" applyAlignment="1">
      <alignment horizontal="center" vertical="center"/>
    </xf>
    <xf numFmtId="3" fontId="43" fillId="33" borderId="21" xfId="0" applyNumberFormat="1" applyFont="1" applyFill="1" applyBorder="1" applyAlignment="1">
      <alignment horizontal="center" vertical="center"/>
    </xf>
    <xf numFmtId="183" fontId="101" fillId="33" borderId="23" xfId="0" applyNumberFormat="1" applyFont="1" applyFill="1" applyBorder="1" applyAlignment="1">
      <alignment horizontal="center" vertical="center"/>
    </xf>
    <xf numFmtId="183" fontId="101" fillId="33" borderId="21" xfId="0" applyNumberFormat="1" applyFont="1" applyFill="1" applyBorder="1" applyAlignment="1">
      <alignment horizontal="center" vertical="center"/>
    </xf>
    <xf numFmtId="183" fontId="43" fillId="33" borderId="18" xfId="62" applyNumberFormat="1" applyFont="1" applyFill="1" applyBorder="1" applyAlignment="1">
      <alignment horizontal="center" vertical="center"/>
    </xf>
    <xf numFmtId="0" fontId="128" fillId="0" borderId="0" xfId="0" applyFont="1" applyBorder="1" applyAlignment="1">
      <alignment horizontal="left" vertical="center" wrapText="1"/>
    </xf>
    <xf numFmtId="0" fontId="101" fillId="33" borderId="0" xfId="0" applyFont="1" applyFill="1" applyAlignment="1">
      <alignment horizontal="justify" vertical="top" wrapText="1"/>
    </xf>
    <xf numFmtId="0" fontId="42" fillId="33" borderId="0" xfId="0" applyFont="1" applyFill="1" applyAlignment="1">
      <alignment horizontal="left" vertical="center" wrapText="1"/>
    </xf>
    <xf numFmtId="0" fontId="42" fillId="33" borderId="23" xfId="0" applyFont="1" applyFill="1" applyBorder="1" applyAlignment="1">
      <alignment horizontal="center" vertical="center" wrapText="1"/>
    </xf>
    <xf numFmtId="0" fontId="102" fillId="33" borderId="0" xfId="0" applyFont="1" applyFill="1" applyAlignment="1">
      <alignment horizontal="left" vertical="center" wrapText="1"/>
    </xf>
    <xf numFmtId="0" fontId="103" fillId="33" borderId="0" xfId="0" applyFont="1" applyFill="1" applyAlignment="1">
      <alignment horizontal="justify" vertical="center" wrapText="1"/>
    </xf>
    <xf numFmtId="0" fontId="102" fillId="33" borderId="0" xfId="0" applyFont="1" applyFill="1" applyBorder="1" applyAlignment="1">
      <alignment horizontal="left" vertical="center" wrapText="1"/>
    </xf>
    <xf numFmtId="0" fontId="47" fillId="33" borderId="0" xfId="0" applyFont="1" applyFill="1" applyAlignment="1">
      <alignment horizontal="left" vertical="top"/>
    </xf>
    <xf numFmtId="0" fontId="102" fillId="33" borderId="17" xfId="0" applyFont="1" applyFill="1" applyBorder="1" applyAlignment="1">
      <alignment horizontal="left" vertical="center"/>
    </xf>
    <xf numFmtId="0" fontId="102" fillId="33" borderId="15" xfId="0" applyFont="1" applyFill="1" applyBorder="1" applyAlignment="1">
      <alignment horizontal="left" vertical="center"/>
    </xf>
    <xf numFmtId="0" fontId="102" fillId="33" borderId="18" xfId="0" applyFont="1" applyFill="1" applyBorder="1" applyAlignment="1">
      <alignment horizontal="left" vertical="center"/>
    </xf>
    <xf numFmtId="0" fontId="102" fillId="33" borderId="32" xfId="0" applyFont="1" applyFill="1" applyBorder="1" applyAlignment="1">
      <alignment horizontal="left" vertical="center" wrapText="1"/>
    </xf>
    <xf numFmtId="0" fontId="97" fillId="33" borderId="0" xfId="0" applyFont="1" applyFill="1" applyAlignment="1">
      <alignment horizontal="left" vertical="center" wrapText="1"/>
    </xf>
    <xf numFmtId="0" fontId="99" fillId="33" borderId="0" xfId="0" applyFont="1" applyFill="1" applyAlignment="1">
      <alignment horizontal="left" vertical="center" wrapText="1"/>
    </xf>
    <xf numFmtId="0" fontId="13" fillId="0" borderId="17" xfId="0" applyFont="1" applyFill="1" applyBorder="1" applyAlignment="1" applyProtection="1">
      <alignment horizontal="center" vertical="top" wrapText="1" readingOrder="1"/>
      <protection locked="0"/>
    </xf>
    <xf numFmtId="0" fontId="13" fillId="0" borderId="15" xfId="0" applyFont="1" applyFill="1" applyBorder="1" applyAlignment="1" applyProtection="1">
      <alignment horizontal="center" vertical="top" wrapText="1" readingOrder="1"/>
      <protection locked="0"/>
    </xf>
    <xf numFmtId="0" fontId="13" fillId="0" borderId="18" xfId="0" applyFont="1" applyFill="1" applyBorder="1" applyAlignment="1" applyProtection="1">
      <alignment horizontal="center" vertical="top" wrapText="1" readingOrder="1"/>
      <protection locked="0"/>
    </xf>
    <xf numFmtId="0" fontId="20" fillId="0" borderId="0" xfId="0"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center" vertical="center" wrapText="1"/>
    </xf>
    <xf numFmtId="0" fontId="97" fillId="33" borderId="23" xfId="0" applyFont="1" applyFill="1" applyBorder="1" applyAlignment="1">
      <alignment horizontal="center" vertical="center"/>
    </xf>
    <xf numFmtId="0" fontId="97" fillId="33" borderId="21" xfId="0" applyFont="1" applyFill="1" applyBorder="1" applyAlignment="1">
      <alignment horizontal="center" vertical="center"/>
    </xf>
    <xf numFmtId="0" fontId="97" fillId="33" borderId="17" xfId="0" applyFont="1" applyFill="1" applyBorder="1" applyAlignment="1">
      <alignment horizontal="center" vertical="center"/>
    </xf>
    <xf numFmtId="0" fontId="97" fillId="33" borderId="15" xfId="0" applyFont="1" applyFill="1" applyBorder="1" applyAlignment="1">
      <alignment horizontal="center" vertical="center"/>
    </xf>
    <xf numFmtId="0" fontId="97" fillId="33" borderId="18" xfId="0" applyFont="1" applyFill="1" applyBorder="1" applyAlignment="1">
      <alignment horizontal="center" vertical="center"/>
    </xf>
    <xf numFmtId="49" fontId="97" fillId="33" borderId="0" xfId="0" applyNumberFormat="1" applyFont="1" applyFill="1" applyAlignment="1">
      <alignment horizontal="left" vertical="center" wrapText="1"/>
    </xf>
    <xf numFmtId="0" fontId="0" fillId="0" borderId="17" xfId="0" applyFill="1" applyBorder="1" applyAlignment="1">
      <alignment horizontal="left" vertical="center"/>
    </xf>
    <xf numFmtId="0" fontId="0" fillId="0" borderId="15" xfId="0" applyFill="1" applyBorder="1" applyAlignment="1">
      <alignment horizontal="left" vertical="center"/>
    </xf>
    <xf numFmtId="0" fontId="0" fillId="0" borderId="18" xfId="0" applyFill="1" applyBorder="1" applyAlignment="1">
      <alignment horizontal="left" vertical="center"/>
    </xf>
    <xf numFmtId="0" fontId="8" fillId="0" borderId="17" xfId="0" applyFont="1" applyFill="1" applyBorder="1" applyAlignment="1">
      <alignment horizontal="left" vertical="center"/>
    </xf>
    <xf numFmtId="0" fontId="8" fillId="0" borderId="15" xfId="0" applyFont="1" applyFill="1" applyBorder="1" applyAlignment="1">
      <alignment horizontal="left" vertical="center"/>
    </xf>
    <xf numFmtId="0" fontId="8" fillId="0" borderId="18" xfId="0" applyFont="1" applyFill="1" applyBorder="1" applyAlignment="1">
      <alignment horizontal="left" vertical="center"/>
    </xf>
    <xf numFmtId="0" fontId="60" fillId="33" borderId="0" xfId="59" applyFont="1" applyFill="1" applyBorder="1" applyAlignment="1">
      <alignment horizontal="left" vertical="top" wrapText="1"/>
      <protection/>
    </xf>
    <xf numFmtId="0" fontId="60" fillId="33" borderId="11" xfId="59" applyFont="1" applyFill="1" applyBorder="1" applyAlignment="1">
      <alignment horizontal="center" vertical="distributed"/>
      <protection/>
    </xf>
    <xf numFmtId="0" fontId="60" fillId="33" borderId="32" xfId="59" applyFont="1" applyFill="1" applyBorder="1" applyAlignment="1">
      <alignment horizontal="center" vertical="distributed"/>
      <protection/>
    </xf>
    <xf numFmtId="0" fontId="60" fillId="33" borderId="12" xfId="59" applyFont="1" applyFill="1" applyBorder="1" applyAlignment="1">
      <alignment horizontal="center" vertical="distributed"/>
      <protection/>
    </xf>
    <xf numFmtId="0" fontId="60" fillId="33" borderId="25" xfId="59" applyFont="1" applyFill="1" applyBorder="1" applyAlignment="1">
      <alignment horizontal="center" vertical="distributed"/>
      <protection/>
    </xf>
    <xf numFmtId="0" fontId="60" fillId="33" borderId="0" xfId="59" applyFont="1" applyFill="1" applyBorder="1" applyAlignment="1">
      <alignment horizontal="center" vertical="distributed"/>
      <protection/>
    </xf>
    <xf numFmtId="0" fontId="60" fillId="33" borderId="27" xfId="59" applyFont="1" applyFill="1" applyBorder="1" applyAlignment="1">
      <alignment horizontal="center" vertical="distributed"/>
      <protection/>
    </xf>
    <xf numFmtId="0" fontId="60" fillId="33" borderId="13" xfId="59" applyFont="1" applyFill="1" applyBorder="1" applyAlignment="1">
      <alignment horizontal="center" vertical="distributed"/>
      <protection/>
    </xf>
    <xf numFmtId="0" fontId="60" fillId="33" borderId="22" xfId="59" applyFont="1" applyFill="1" applyBorder="1" applyAlignment="1">
      <alignment horizontal="center" vertical="distributed"/>
      <protection/>
    </xf>
    <xf numFmtId="0" fontId="60" fillId="33" borderId="14" xfId="59" applyFont="1" applyFill="1" applyBorder="1" applyAlignment="1">
      <alignment horizontal="center" vertical="distributed"/>
      <protection/>
    </xf>
    <xf numFmtId="0" fontId="60" fillId="33" borderId="10" xfId="59" applyFont="1" applyFill="1" applyBorder="1" applyAlignment="1">
      <alignment horizontal="center" vertical="center" wrapText="1"/>
      <protection/>
    </xf>
    <xf numFmtId="3" fontId="60" fillId="33" borderId="17" xfId="59" applyNumberFormat="1" applyFont="1" applyFill="1" applyBorder="1" applyAlignment="1">
      <alignment horizontal="center" vertical="center"/>
      <protection/>
    </xf>
    <xf numFmtId="3" fontId="60" fillId="33" borderId="15" xfId="59" applyNumberFormat="1" applyFont="1" applyFill="1" applyBorder="1" applyAlignment="1">
      <alignment horizontal="center" vertical="center"/>
      <protection/>
    </xf>
    <xf numFmtId="3" fontId="60" fillId="33" borderId="18" xfId="59" applyNumberFormat="1" applyFont="1" applyFill="1" applyBorder="1" applyAlignment="1">
      <alignment horizontal="center" vertical="center"/>
      <protection/>
    </xf>
    <xf numFmtId="3" fontId="60" fillId="33" borderId="11" xfId="59" applyNumberFormat="1" applyFont="1" applyFill="1" applyBorder="1" applyAlignment="1">
      <alignment horizontal="center" vertical="center"/>
      <protection/>
    </xf>
    <xf numFmtId="3" fontId="60" fillId="33" borderId="12" xfId="59" applyNumberFormat="1" applyFont="1" applyFill="1" applyBorder="1" applyAlignment="1">
      <alignment horizontal="center" vertical="center"/>
      <protection/>
    </xf>
    <xf numFmtId="0" fontId="61" fillId="33" borderId="0" xfId="59" applyFont="1" applyFill="1" applyAlignment="1">
      <alignment horizontal="justify" vertical="center"/>
      <protection/>
    </xf>
    <xf numFmtId="0" fontId="60" fillId="33" borderId="10" xfId="59" applyFont="1" applyFill="1" applyBorder="1" applyAlignment="1">
      <alignment horizontal="center" vertical="center"/>
      <protection/>
    </xf>
    <xf numFmtId="0" fontId="60" fillId="33" borderId="17" xfId="59" applyFont="1" applyFill="1" applyBorder="1" applyAlignment="1">
      <alignment horizontal="center" vertical="center"/>
      <protection/>
    </xf>
    <xf numFmtId="0" fontId="60" fillId="33" borderId="18" xfId="59" applyFont="1" applyFill="1" applyBorder="1" applyAlignment="1">
      <alignment horizontal="center" vertical="center"/>
      <protection/>
    </xf>
    <xf numFmtId="0" fontId="61" fillId="33" borderId="24" xfId="59" applyFont="1" applyFill="1" applyBorder="1" applyAlignment="1">
      <alignment horizontal="center" vertical="center" wrapText="1"/>
      <protection/>
    </xf>
    <xf numFmtId="0" fontId="61" fillId="33" borderId="21" xfId="59" applyFont="1" applyFill="1" applyBorder="1" applyAlignment="1">
      <alignment horizontal="center" vertical="center" wrapText="1"/>
      <protection/>
    </xf>
    <xf numFmtId="0" fontId="98" fillId="33" borderId="17" xfId="0" applyFont="1" applyFill="1" applyBorder="1" applyAlignment="1">
      <alignment horizontal="center" vertical="center"/>
    </xf>
    <xf numFmtId="0" fontId="98" fillId="33" borderId="18" xfId="0" applyFont="1" applyFill="1" applyBorder="1" applyAlignment="1">
      <alignment horizontal="center" vertical="center"/>
    </xf>
    <xf numFmtId="0" fontId="97" fillId="35" borderId="10" xfId="0" applyFont="1" applyFill="1" applyBorder="1" applyAlignment="1">
      <alignment horizontal="center" vertical="center" wrapText="1"/>
    </xf>
    <xf numFmtId="0" fontId="97" fillId="35" borderId="17" xfId="0" applyFont="1" applyFill="1" applyBorder="1" applyAlignment="1">
      <alignment horizontal="center" vertical="center"/>
    </xf>
    <xf numFmtId="0" fontId="97" fillId="35" borderId="18" xfId="0" applyFont="1" applyFill="1" applyBorder="1" applyAlignment="1">
      <alignment horizontal="center" vertical="center"/>
    </xf>
    <xf numFmtId="0" fontId="98" fillId="33" borderId="10" xfId="0" applyFont="1" applyFill="1" applyBorder="1" applyAlignment="1">
      <alignment horizontal="center" vertical="center"/>
    </xf>
    <xf numFmtId="0" fontId="97" fillId="33" borderId="0" xfId="0" applyFont="1" applyFill="1" applyAlignment="1">
      <alignment horizontal="left" wrapText="1"/>
    </xf>
    <xf numFmtId="0" fontId="97" fillId="35" borderId="17" xfId="0" applyFont="1" applyFill="1" applyBorder="1" applyAlignment="1">
      <alignment horizontal="center" vertical="center" wrapText="1"/>
    </xf>
    <xf numFmtId="0" fontId="97" fillId="35" borderId="18" xfId="0" applyFont="1" applyFill="1" applyBorder="1" applyAlignment="1">
      <alignment horizontal="center" vertical="center" wrapText="1"/>
    </xf>
    <xf numFmtId="0" fontId="66" fillId="33" borderId="0" xfId="0" applyFont="1" applyFill="1" applyAlignment="1">
      <alignment horizontal="left" vertical="center" wrapText="1"/>
    </xf>
    <xf numFmtId="0" fontId="66" fillId="33" borderId="17" xfId="0" applyFont="1" applyFill="1" applyBorder="1" applyAlignment="1">
      <alignment horizontal="center" vertical="center"/>
    </xf>
    <xf numFmtId="0" fontId="66" fillId="33" borderId="18" xfId="0" applyFont="1" applyFill="1" applyBorder="1" applyAlignment="1">
      <alignment horizontal="center" vertical="center"/>
    </xf>
    <xf numFmtId="0" fontId="67" fillId="33" borderId="17" xfId="0" applyFont="1" applyFill="1" applyBorder="1" applyAlignment="1">
      <alignment horizontal="center" vertical="center"/>
    </xf>
    <xf numFmtId="0" fontId="67" fillId="33" borderId="18" xfId="0" applyFont="1" applyFill="1" applyBorder="1" applyAlignment="1">
      <alignment horizontal="center" vertical="center"/>
    </xf>
    <xf numFmtId="0" fontId="66" fillId="33" borderId="10" xfId="0" applyFont="1" applyFill="1" applyBorder="1" applyAlignment="1">
      <alignment horizontal="center" vertical="center"/>
    </xf>
    <xf numFmtId="0" fontId="67" fillId="33" borderId="10"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67675"/>
          <a:ext cx="194310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114300</xdr:rowOff>
    </xdr:to>
    <xdr:pic>
      <xdr:nvPicPr>
        <xdr:cNvPr id="2" name="Picture 41" descr="pie"/>
        <xdr:cNvPicPr preferRelativeResize="1">
          <a:picLocks noChangeAspect="1"/>
        </xdr:cNvPicPr>
      </xdr:nvPicPr>
      <xdr:blipFill>
        <a:blip r:embed="rId2"/>
        <a:stretch>
          <a:fillRect/>
        </a:stretch>
      </xdr:blipFill>
      <xdr:spPr>
        <a:xfrm>
          <a:off x="0" y="17459325"/>
          <a:ext cx="1238250" cy="5715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114300</xdr:rowOff>
    </xdr:to>
    <xdr:pic>
      <xdr:nvPicPr>
        <xdr:cNvPr id="3" name="Picture 41" descr="pie"/>
        <xdr:cNvPicPr preferRelativeResize="1">
          <a:picLocks noChangeAspect="1"/>
        </xdr:cNvPicPr>
      </xdr:nvPicPr>
      <xdr:blipFill>
        <a:blip r:embed="rId2"/>
        <a:stretch>
          <a:fillRect/>
        </a:stretch>
      </xdr:blipFill>
      <xdr:spPr>
        <a:xfrm>
          <a:off x="0" y="17459325"/>
          <a:ext cx="1238250" cy="57150"/>
        </a:xfrm>
        <a:prstGeom prst="rect">
          <a:avLst/>
        </a:prstGeom>
        <a:noFill/>
        <a:ln w="9525" cmpd="sng">
          <a:noFill/>
        </a:ln>
      </xdr:spPr>
    </xdr:pic>
    <xdr:clientData/>
  </xdr:twoCellAnchor>
  <xdr:twoCellAnchor>
    <xdr:from>
      <xdr:col>2</xdr:col>
      <xdr:colOff>66675</xdr:colOff>
      <xdr:row>18</xdr:row>
      <xdr:rowOff>28575</xdr:rowOff>
    </xdr:from>
    <xdr:to>
      <xdr:col>6</xdr:col>
      <xdr:colOff>714375</xdr:colOff>
      <xdr:row>18</xdr:row>
      <xdr:rowOff>142875</xdr:rowOff>
    </xdr:to>
    <xdr:grpSp>
      <xdr:nvGrpSpPr>
        <xdr:cNvPr id="4" name="Grupo 5"/>
        <xdr:cNvGrpSpPr>
          <a:grpSpLocks/>
        </xdr:cNvGrpSpPr>
      </xdr:nvGrpSpPr>
      <xdr:grpSpPr>
        <a:xfrm>
          <a:off x="1590675" y="459105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6</xdr:col>
      <xdr:colOff>361950</xdr:colOff>
      <xdr:row>10</xdr:row>
      <xdr:rowOff>95250</xdr:rowOff>
    </xdr:to>
    <xdr:sp>
      <xdr:nvSpPr>
        <xdr:cNvPr id="1" name="CuadroTexto 1"/>
        <xdr:cNvSpPr txBox="1">
          <a:spLocks noChangeArrowheads="1"/>
        </xdr:cNvSpPr>
      </xdr:nvSpPr>
      <xdr:spPr>
        <a:xfrm>
          <a:off x="3048000" y="542925"/>
          <a:ext cx="1885950" cy="1400175"/>
        </a:xfrm>
        <a:prstGeom prst="rect">
          <a:avLst/>
        </a:prstGeom>
        <a:noFill/>
        <a:ln w="9525" cmpd="sng">
          <a:noFill/>
        </a:ln>
      </xdr:spPr>
      <xdr:txBody>
        <a:bodyPr vertOverflow="clip" wrap="square"/>
        <a:p>
          <a:pPr algn="l">
            <a:defRPr/>
          </a:pPr>
          <a:r>
            <a:rPr lang="en-US" cap="none" sz="1100" b="1" i="0" u="none" baseline="0">
              <a:solidFill>
                <a:srgbClr val="339966"/>
              </a:solidFill>
              <a:latin typeface="Calibri"/>
              <a:ea typeface="Calibri"/>
              <a:cs typeface="Calibri"/>
            </a:rPr>
            <a:t>Participación de la agricultura en emisiones regionales
</a:t>
          </a:r>
          <a:r>
            <a:rPr lang="en-US" cap="none" sz="1100" b="0" i="0" u="none" baseline="0">
              <a:solidFill>
                <a:srgbClr val="339966"/>
              </a:solidFill>
              <a:latin typeface="Calibri"/>
              <a:ea typeface="Calibri"/>
              <a:cs typeface="Calibri"/>
            </a:rPr>
            <a:t>
</a:t>
          </a:r>
          <a:r>
            <a:rPr lang="en-US" cap="none" sz="2800" b="1" i="0" u="none" baseline="0">
              <a:solidFill>
                <a:srgbClr val="339966"/>
              </a:solidFill>
              <a:latin typeface="Calibri"/>
              <a:ea typeface="Calibri"/>
              <a:cs typeface="Calibri"/>
            </a:rPr>
            <a:t>23%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s empleo"/>
      <sheetName val="base_empleo"/>
      <sheetName val="Empleo categoria"/>
      <sheetName val="Colocaciones"/>
      <sheetName val="Frutales"/>
      <sheetName val="Riego"/>
      <sheetName val="exp_rubros"/>
      <sheetName val="exp_productos"/>
      <sheetName val="Beneficio_carne"/>
      <sheetName val="Criaderos aves"/>
      <sheetName val="Huevos"/>
      <sheetName val="Hoja1"/>
      <sheetName val="Lacteos"/>
      <sheetName val="Forestales (2)"/>
      <sheetName val="Forestales"/>
      <sheetName val="dinamica apicultores"/>
      <sheetName val="Apicultura"/>
      <sheetName val="comercio exterior"/>
      <sheetName val="Pobreza 3"/>
      <sheetName val="Pobreza_1"/>
      <sheetName val="Pobreza"/>
      <sheetName val="Cultivos anuales"/>
      <sheetName val="Hortalizas"/>
      <sheetName val="Base Viñas"/>
      <sheetName val="Dinamica viñas"/>
      <sheetName val="Totales viñas"/>
      <sheetName val="Totales cepas_pais"/>
      <sheetName val="base_empleo 2021-dic-fe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entral.c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4"/>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47" customWidth="1"/>
    <col min="3" max="3" width="10.7109375" style="47" customWidth="1"/>
    <col min="4" max="6" width="11.421875" style="47" customWidth="1"/>
    <col min="7" max="7" width="11.140625" style="47" customWidth="1"/>
    <col min="8" max="8" width="12.00390625" style="47" customWidth="1"/>
    <col min="9" max="10" width="11.421875" style="47" customWidth="1"/>
    <col min="11" max="11" width="31.28125" style="47" customWidth="1"/>
    <col min="12" max="16384" width="11.421875" style="47" customWidth="1"/>
  </cols>
  <sheetData>
    <row r="1" spans="1:7" ht="15.75">
      <c r="A1" s="45"/>
      <c r="B1" s="46"/>
      <c r="C1" s="46"/>
      <c r="D1" s="46"/>
      <c r="E1" s="46"/>
      <c r="F1" s="46"/>
      <c r="G1" s="46"/>
    </row>
    <row r="2" spans="1:7" ht="14.25">
      <c r="A2" s="46"/>
      <c r="B2" s="46"/>
      <c r="C2" s="46"/>
      <c r="D2" s="46"/>
      <c r="E2" s="46"/>
      <c r="F2" s="46"/>
      <c r="G2" s="46"/>
    </row>
    <row r="3" spans="1:7" ht="15.75">
      <c r="A3" s="45"/>
      <c r="B3" s="46"/>
      <c r="C3" s="46"/>
      <c r="D3" s="46"/>
      <c r="E3" s="46"/>
      <c r="F3" s="46"/>
      <c r="G3" s="46"/>
    </row>
    <row r="4" spans="1:7" ht="14.25">
      <c r="A4" s="46"/>
      <c r="B4" s="46"/>
      <c r="C4" s="46"/>
      <c r="D4" s="48"/>
      <c r="E4" s="46"/>
      <c r="F4" s="46"/>
      <c r="G4" s="46"/>
    </row>
    <row r="5" spans="1:7" ht="15.75">
      <c r="A5" s="45"/>
      <c r="B5" s="46"/>
      <c r="C5" s="46"/>
      <c r="D5" s="49"/>
      <c r="E5" s="46"/>
      <c r="F5" s="46"/>
      <c r="G5" s="46"/>
    </row>
    <row r="6" spans="1:7" ht="15.75">
      <c r="A6" s="45"/>
      <c r="B6" s="46"/>
      <c r="C6" s="46"/>
      <c r="D6" s="46"/>
      <c r="E6" s="46"/>
      <c r="F6" s="46"/>
      <c r="G6" s="46"/>
    </row>
    <row r="7" spans="1:7" ht="15.75">
      <c r="A7" s="45"/>
      <c r="B7" s="46"/>
      <c r="C7" s="46"/>
      <c r="D7" s="46"/>
      <c r="E7" s="46"/>
      <c r="F7" s="46"/>
      <c r="G7" s="46"/>
    </row>
    <row r="8" spans="1:7" ht="14.25">
      <c r="A8" s="46"/>
      <c r="B8" s="46"/>
      <c r="C8" s="46"/>
      <c r="D8" s="48"/>
      <c r="E8" s="46"/>
      <c r="F8" s="46"/>
      <c r="G8" s="46"/>
    </row>
    <row r="9" spans="1:7" ht="15.75">
      <c r="A9" s="50"/>
      <c r="B9" s="46"/>
      <c r="C9" s="46"/>
      <c r="D9" s="46"/>
      <c r="E9" s="46"/>
      <c r="F9" s="46"/>
      <c r="G9" s="46"/>
    </row>
    <row r="10" spans="1:7" ht="15.75">
      <c r="A10" s="50"/>
      <c r="B10" s="46"/>
      <c r="C10" s="46"/>
      <c r="D10" s="46"/>
      <c r="E10" s="46"/>
      <c r="F10" s="46"/>
      <c r="G10" s="46"/>
    </row>
    <row r="11" spans="1:7" ht="15.75">
      <c r="A11" s="50"/>
      <c r="B11" s="46"/>
      <c r="C11" s="46"/>
      <c r="D11" s="46"/>
      <c r="E11" s="46"/>
      <c r="F11" s="46"/>
      <c r="G11" s="46"/>
    </row>
    <row r="12" spans="1:7" ht="15.75">
      <c r="A12" s="50"/>
      <c r="B12" s="46"/>
      <c r="C12" s="46"/>
      <c r="D12" s="46"/>
      <c r="E12" s="46"/>
      <c r="F12" s="46"/>
      <c r="G12" s="46"/>
    </row>
    <row r="13" spans="1:7" ht="15.75">
      <c r="A13" s="45"/>
      <c r="B13" s="46"/>
      <c r="C13" s="46"/>
      <c r="D13" s="46"/>
      <c r="E13" s="46"/>
      <c r="F13" s="46"/>
      <c r="G13" s="46"/>
    </row>
    <row r="14" spans="1:8" ht="15.75">
      <c r="A14" s="92"/>
      <c r="B14" s="93"/>
      <c r="C14" s="93"/>
      <c r="D14" s="93"/>
      <c r="E14" s="93"/>
      <c r="F14" s="93"/>
      <c r="G14" s="93"/>
      <c r="H14" s="54"/>
    </row>
    <row r="15" spans="1:8" ht="15.75">
      <c r="A15" s="92"/>
      <c r="B15" s="93"/>
      <c r="C15" s="93"/>
      <c r="D15" s="93"/>
      <c r="E15" s="93"/>
      <c r="F15" s="93"/>
      <c r="G15" s="93"/>
      <c r="H15" s="54"/>
    </row>
    <row r="16" spans="1:8" ht="51" customHeight="1">
      <c r="A16" s="93"/>
      <c r="B16" s="93"/>
      <c r="C16" s="154" t="s">
        <v>9</v>
      </c>
      <c r="D16" s="154"/>
      <c r="E16" s="154"/>
      <c r="F16" s="94"/>
      <c r="G16" s="94"/>
      <c r="H16" s="94"/>
    </row>
    <row r="17" spans="1:8" ht="46.5" customHeight="1">
      <c r="A17" s="93"/>
      <c r="B17" s="93"/>
      <c r="C17" s="155" t="s">
        <v>79</v>
      </c>
      <c r="D17" s="94"/>
      <c r="E17" s="94"/>
      <c r="F17" s="94"/>
      <c r="G17" s="94"/>
      <c r="H17" s="94"/>
    </row>
    <row r="18" spans="1:8" ht="30">
      <c r="A18" s="93"/>
      <c r="B18" s="93"/>
      <c r="C18" s="156"/>
      <c r="D18" s="94"/>
      <c r="E18" s="94"/>
      <c r="F18" s="94"/>
      <c r="G18" s="94"/>
      <c r="H18" s="94"/>
    </row>
    <row r="19" spans="1:8" ht="15">
      <c r="A19" s="93"/>
      <c r="B19" s="93"/>
      <c r="C19" s="93"/>
      <c r="D19" s="93"/>
      <c r="E19" s="93"/>
      <c r="F19" s="93"/>
      <c r="G19" s="93"/>
      <c r="H19" s="54"/>
    </row>
    <row r="20" spans="1:8" ht="15.75">
      <c r="A20" s="93"/>
      <c r="B20" s="93"/>
      <c r="C20" s="349"/>
      <c r="D20" s="349"/>
      <c r="E20" s="349"/>
      <c r="F20" s="349"/>
      <c r="G20" s="349"/>
      <c r="H20" s="349"/>
    </row>
    <row r="21" spans="1:7" ht="14.25">
      <c r="A21" s="46"/>
      <c r="B21" s="46"/>
      <c r="C21" s="46"/>
      <c r="D21" s="46"/>
      <c r="E21" s="46"/>
      <c r="F21" s="46"/>
      <c r="G21" s="46"/>
    </row>
    <row r="22" spans="1:7" ht="14.25">
      <c r="A22" s="46"/>
      <c r="B22" s="46"/>
      <c r="C22" s="46"/>
      <c r="D22" s="46"/>
      <c r="E22" s="46"/>
      <c r="F22" s="46"/>
      <c r="G22" s="46"/>
    </row>
    <row r="23" spans="1:7" ht="14.25">
      <c r="A23" s="46"/>
      <c r="B23" s="46"/>
      <c r="C23" s="46"/>
      <c r="D23" s="46"/>
      <c r="E23" s="46"/>
      <c r="F23" s="46"/>
      <c r="G23" s="46"/>
    </row>
    <row r="24" spans="1:7" ht="14.25">
      <c r="A24" s="46"/>
      <c r="B24" s="46"/>
      <c r="C24" s="46"/>
      <c r="D24" s="46"/>
      <c r="E24" s="46"/>
      <c r="F24" s="46"/>
      <c r="G24" s="46"/>
    </row>
    <row r="25" spans="1:7" ht="14.25">
      <c r="A25" s="46"/>
      <c r="B25" s="46"/>
      <c r="C25" s="46"/>
      <c r="D25" s="46"/>
      <c r="E25" s="46"/>
      <c r="F25" s="46"/>
      <c r="G25" s="46"/>
    </row>
    <row r="26" spans="1:7" ht="14.25">
      <c r="A26" s="46"/>
      <c r="B26" s="46"/>
      <c r="C26" s="46"/>
      <c r="D26" s="46"/>
      <c r="E26" s="46"/>
      <c r="F26" s="46"/>
      <c r="G26" s="46"/>
    </row>
    <row r="27" spans="1:7" ht="14.25">
      <c r="A27" s="46"/>
      <c r="B27" s="46"/>
      <c r="C27" s="46"/>
      <c r="D27" s="46"/>
      <c r="E27" s="46"/>
      <c r="F27" s="46"/>
      <c r="G27" s="46"/>
    </row>
    <row r="28" spans="1:7" ht="14.25">
      <c r="A28" s="46"/>
      <c r="B28" s="46"/>
      <c r="C28" s="46"/>
      <c r="D28" s="46"/>
      <c r="E28" s="46"/>
      <c r="F28" s="46"/>
      <c r="G28" s="46"/>
    </row>
    <row r="29" spans="1:7" ht="15.75">
      <c r="A29" s="45"/>
      <c r="B29" s="46"/>
      <c r="C29" s="46"/>
      <c r="D29" s="46"/>
      <c r="E29" s="46"/>
      <c r="F29" s="46"/>
      <c r="G29" s="46"/>
    </row>
    <row r="30" spans="1:7" ht="15.75">
      <c r="A30" s="45"/>
      <c r="B30" s="46"/>
      <c r="C30" s="46"/>
      <c r="D30" s="48"/>
      <c r="E30" s="46"/>
      <c r="F30" s="46"/>
      <c r="G30" s="46"/>
    </row>
    <row r="31" spans="1:7" ht="15.75">
      <c r="A31" s="45"/>
      <c r="B31" s="46"/>
      <c r="C31" s="46"/>
      <c r="D31" s="51"/>
      <c r="E31" s="46"/>
      <c r="F31" s="46"/>
      <c r="G31" s="46"/>
    </row>
    <row r="32" spans="1:7" ht="15.75">
      <c r="A32" s="45"/>
      <c r="B32" s="46"/>
      <c r="C32" s="46"/>
      <c r="D32" s="46"/>
      <c r="E32" s="46"/>
      <c r="F32" s="46"/>
      <c r="G32" s="46"/>
    </row>
    <row r="33" spans="1:7" ht="15.75">
      <c r="A33" s="45"/>
      <c r="B33" s="46"/>
      <c r="C33" s="46"/>
      <c r="D33" s="46"/>
      <c r="E33" s="46"/>
      <c r="F33" s="46"/>
      <c r="G33" s="46"/>
    </row>
    <row r="34" spans="1:7" ht="15.75">
      <c r="A34" s="45"/>
      <c r="B34" s="46"/>
      <c r="C34" s="46"/>
      <c r="D34" s="46"/>
      <c r="E34" s="46"/>
      <c r="F34" s="46"/>
      <c r="G34" s="46"/>
    </row>
    <row r="35" spans="1:7" ht="15.75">
      <c r="A35" s="52"/>
      <c r="B35" s="46"/>
      <c r="C35" s="52"/>
      <c r="D35" s="53"/>
      <c r="E35" s="46"/>
      <c r="F35" s="46"/>
      <c r="G35" s="46"/>
    </row>
    <row r="36" spans="1:7" ht="15.75" customHeight="1">
      <c r="A36" s="45"/>
      <c r="E36" s="46"/>
      <c r="F36" s="46"/>
      <c r="G36" s="46"/>
    </row>
    <row r="37" spans="3:7" ht="15.75">
      <c r="C37" s="45"/>
      <c r="D37" s="20" t="s">
        <v>395</v>
      </c>
      <c r="E37" s="46"/>
      <c r="F37" s="46"/>
      <c r="G37" s="46"/>
    </row>
    <row r="40" spans="1:7" ht="24.75" customHeight="1">
      <c r="A40" s="350" t="s">
        <v>58</v>
      </c>
      <c r="B40" s="350"/>
      <c r="C40" s="350"/>
      <c r="D40" s="350"/>
      <c r="E40" s="350"/>
      <c r="F40" s="350"/>
      <c r="G40" s="350"/>
    </row>
    <row r="41" spans="1:13" ht="24.75" customHeight="1">
      <c r="A41" s="351"/>
      <c r="B41" s="351"/>
      <c r="C41" s="351"/>
      <c r="D41" s="351"/>
      <c r="E41" s="351"/>
      <c r="F41" s="351"/>
      <c r="G41" s="351"/>
      <c r="I41" s="54"/>
      <c r="J41" s="54"/>
      <c r="K41" s="54"/>
      <c r="L41" s="78"/>
      <c r="M41" s="54"/>
    </row>
    <row r="42" spans="1:13" ht="24.75" customHeight="1">
      <c r="A42" s="352" t="s">
        <v>117</v>
      </c>
      <c r="B42" s="353"/>
      <c r="C42" s="353"/>
      <c r="D42" s="353"/>
      <c r="E42" s="353"/>
      <c r="F42" s="354"/>
      <c r="G42" s="77" t="s">
        <v>59</v>
      </c>
      <c r="H42" s="54"/>
      <c r="I42" s="54"/>
      <c r="J42" s="361"/>
      <c r="K42" s="361"/>
      <c r="L42" s="361"/>
      <c r="M42" s="54"/>
    </row>
    <row r="43" spans="1:13" ht="18" customHeight="1">
      <c r="A43" s="55"/>
      <c r="B43" s="362" t="s">
        <v>68</v>
      </c>
      <c r="C43" s="362"/>
      <c r="D43" s="362"/>
      <c r="E43" s="362"/>
      <c r="F43" s="362"/>
      <c r="G43" s="96" t="s">
        <v>380</v>
      </c>
      <c r="I43" s="54"/>
      <c r="J43" s="79"/>
      <c r="K43" s="80"/>
      <c r="L43" s="81"/>
      <c r="M43" s="54"/>
    </row>
    <row r="44" spans="1:13" ht="18" customHeight="1">
      <c r="A44" s="56"/>
      <c r="B44" s="359" t="s">
        <v>67</v>
      </c>
      <c r="C44" s="359"/>
      <c r="D44" s="359"/>
      <c r="E44" s="359"/>
      <c r="F44" s="360"/>
      <c r="G44" s="97" t="s">
        <v>270</v>
      </c>
      <c r="I44" s="54"/>
      <c r="J44" s="79"/>
      <c r="K44" s="80"/>
      <c r="L44" s="81"/>
      <c r="M44" s="54"/>
    </row>
    <row r="45" spans="1:13" ht="18" customHeight="1">
      <c r="A45" s="56"/>
      <c r="B45" s="359" t="s">
        <v>269</v>
      </c>
      <c r="C45" s="359"/>
      <c r="D45" s="359"/>
      <c r="E45" s="359"/>
      <c r="F45" s="360"/>
      <c r="G45" s="97" t="s">
        <v>381</v>
      </c>
      <c r="I45" s="54"/>
      <c r="J45" s="79"/>
      <c r="K45" s="80"/>
      <c r="L45" s="81"/>
      <c r="M45" s="54"/>
    </row>
    <row r="46" spans="1:13" ht="18" customHeight="1">
      <c r="A46" s="56"/>
      <c r="B46" s="359" t="s">
        <v>64</v>
      </c>
      <c r="C46" s="359"/>
      <c r="D46" s="359"/>
      <c r="E46" s="359"/>
      <c r="F46" s="359"/>
      <c r="G46" s="97" t="s">
        <v>382</v>
      </c>
      <c r="I46" s="54"/>
      <c r="J46" s="79"/>
      <c r="K46" s="80"/>
      <c r="L46" s="81"/>
      <c r="M46" s="54"/>
    </row>
    <row r="47" spans="1:13" ht="18" customHeight="1">
      <c r="A47" s="56"/>
      <c r="B47" s="75" t="s">
        <v>69</v>
      </c>
      <c r="C47" s="75"/>
      <c r="D47" s="75"/>
      <c r="E47" s="75"/>
      <c r="F47" s="76"/>
      <c r="G47" s="95" t="s">
        <v>271</v>
      </c>
      <c r="I47" s="54"/>
      <c r="J47" s="79"/>
      <c r="K47" s="80"/>
      <c r="L47" s="81"/>
      <c r="M47" s="54"/>
    </row>
    <row r="48" spans="1:13" ht="18" customHeight="1">
      <c r="A48" s="56"/>
      <c r="B48" s="75" t="s">
        <v>70</v>
      </c>
      <c r="C48" s="75"/>
      <c r="D48" s="75"/>
      <c r="E48" s="75"/>
      <c r="F48" s="76"/>
      <c r="G48" s="95" t="s">
        <v>383</v>
      </c>
      <c r="I48" s="54"/>
      <c r="J48" s="79"/>
      <c r="K48" s="80"/>
      <c r="L48" s="81"/>
      <c r="M48" s="54"/>
    </row>
    <row r="49" spans="1:13" ht="18" customHeight="1">
      <c r="A49" s="56"/>
      <c r="B49" s="75" t="s">
        <v>71</v>
      </c>
      <c r="C49" s="75"/>
      <c r="D49" s="75"/>
      <c r="E49" s="75"/>
      <c r="F49" s="76"/>
      <c r="G49" s="95" t="s">
        <v>384</v>
      </c>
      <c r="I49" s="54"/>
      <c r="J49" s="79"/>
      <c r="K49" s="80"/>
      <c r="L49" s="81"/>
      <c r="M49" s="54"/>
    </row>
    <row r="50" spans="1:13" ht="18" customHeight="1">
      <c r="A50" s="56"/>
      <c r="B50" s="75" t="s">
        <v>65</v>
      </c>
      <c r="C50" s="75"/>
      <c r="D50" s="75"/>
      <c r="E50" s="75"/>
      <c r="F50" s="76"/>
      <c r="G50" s="95" t="s">
        <v>147</v>
      </c>
      <c r="I50" s="54"/>
      <c r="J50" s="79"/>
      <c r="K50" s="80"/>
      <c r="L50" s="81"/>
      <c r="M50" s="54"/>
    </row>
    <row r="51" spans="1:13" ht="18" customHeight="1">
      <c r="A51" s="56"/>
      <c r="B51" s="75" t="s">
        <v>66</v>
      </c>
      <c r="C51" s="75"/>
      <c r="D51" s="75"/>
      <c r="E51" s="75"/>
      <c r="F51" s="76"/>
      <c r="G51" s="95" t="s">
        <v>203</v>
      </c>
      <c r="I51" s="54"/>
      <c r="J51" s="79"/>
      <c r="K51" s="80"/>
      <c r="L51" s="81"/>
      <c r="M51" s="54"/>
    </row>
    <row r="52" ht="18" customHeight="1"/>
    <row r="53" ht="18" customHeight="1"/>
    <row r="54" ht="18" customHeight="1"/>
    <row r="55" spans="1:13" ht="15" customHeight="1">
      <c r="A55" s="57"/>
      <c r="B55" s="58"/>
      <c r="C55" s="59"/>
      <c r="D55" s="59"/>
      <c r="E55" s="59"/>
      <c r="F55" s="59"/>
      <c r="G55" s="60"/>
      <c r="I55" s="54"/>
      <c r="J55" s="54"/>
      <c r="K55" s="54"/>
      <c r="L55" s="82"/>
      <c r="M55" s="54"/>
    </row>
    <row r="56" spans="1:13" ht="15" customHeight="1">
      <c r="A56" s="348" t="s">
        <v>154</v>
      </c>
      <c r="B56" s="348"/>
      <c r="C56" s="348"/>
      <c r="D56" s="348"/>
      <c r="E56" s="348"/>
      <c r="F56" s="348"/>
      <c r="G56" s="348"/>
      <c r="H56" s="348"/>
      <c r="I56" s="54"/>
      <c r="J56" s="54"/>
      <c r="K56" s="54"/>
      <c r="L56" s="82"/>
      <c r="M56" s="54"/>
    </row>
    <row r="57" spans="1:13" ht="15" customHeight="1">
      <c r="A57" s="57"/>
      <c r="B57" s="58"/>
      <c r="C57" s="59"/>
      <c r="D57" s="48"/>
      <c r="E57" s="59"/>
      <c r="F57" s="59"/>
      <c r="G57" s="60"/>
      <c r="I57" s="54"/>
      <c r="J57" s="54"/>
      <c r="K57" s="54"/>
      <c r="L57" s="82"/>
      <c r="M57" s="54"/>
    </row>
    <row r="58" spans="1:7" ht="15" customHeight="1">
      <c r="A58" s="61"/>
      <c r="B58" s="62"/>
      <c r="C58" s="63"/>
      <c r="D58" s="63"/>
      <c r="E58" s="63"/>
      <c r="F58" s="63"/>
      <c r="G58" s="64"/>
    </row>
    <row r="59" spans="1:8" ht="15" customHeight="1">
      <c r="A59" s="357" t="s">
        <v>60</v>
      </c>
      <c r="B59" s="357"/>
      <c r="C59" s="357"/>
      <c r="D59" s="357"/>
      <c r="E59" s="357"/>
      <c r="F59" s="357"/>
      <c r="G59" s="357"/>
      <c r="H59" s="357"/>
    </row>
    <row r="60" spans="1:8" ht="15" customHeight="1">
      <c r="A60" s="357" t="s">
        <v>61</v>
      </c>
      <c r="B60" s="357"/>
      <c r="C60" s="357"/>
      <c r="D60" s="357"/>
      <c r="E60" s="357"/>
      <c r="F60" s="357"/>
      <c r="G60" s="357"/>
      <c r="H60" s="357"/>
    </row>
    <row r="61" spans="1:7" ht="15" customHeight="1">
      <c r="A61" s="69"/>
      <c r="B61" s="63"/>
      <c r="C61" s="63"/>
      <c r="D61" s="63"/>
      <c r="E61" s="63"/>
      <c r="F61" s="63"/>
      <c r="G61" s="64"/>
    </row>
    <row r="62" spans="1:7" ht="15" customHeight="1">
      <c r="A62" s="69"/>
      <c r="B62" s="63"/>
      <c r="C62" s="63"/>
      <c r="D62" s="63"/>
      <c r="E62" s="63"/>
      <c r="F62" s="63"/>
      <c r="G62" s="64"/>
    </row>
    <row r="63" spans="1:7" ht="15" customHeight="1">
      <c r="A63" s="61"/>
      <c r="B63" s="65"/>
      <c r="C63" s="63"/>
      <c r="D63" s="63"/>
      <c r="E63" s="63"/>
      <c r="F63" s="63"/>
      <c r="G63" s="64"/>
    </row>
    <row r="64" spans="1:8" ht="15" customHeight="1">
      <c r="A64" s="358" t="s">
        <v>352</v>
      </c>
      <c r="B64" s="358"/>
      <c r="C64" s="358"/>
      <c r="D64" s="358"/>
      <c r="E64" s="358"/>
      <c r="F64" s="358"/>
      <c r="G64" s="358"/>
      <c r="H64" s="358"/>
    </row>
    <row r="65" spans="1:8" ht="15" customHeight="1">
      <c r="A65" s="357" t="s">
        <v>396</v>
      </c>
      <c r="B65" s="357"/>
      <c r="C65" s="357"/>
      <c r="D65" s="357"/>
      <c r="E65" s="357"/>
      <c r="F65" s="357"/>
      <c r="G65" s="357"/>
      <c r="H65" s="357"/>
    </row>
    <row r="66" spans="1:7" ht="15" customHeight="1">
      <c r="A66" s="61"/>
      <c r="B66" s="65"/>
      <c r="C66" s="63"/>
      <c r="D66" s="70"/>
      <c r="E66" s="63"/>
      <c r="F66" s="63"/>
      <c r="G66" s="64"/>
    </row>
    <row r="67" spans="1:7" ht="15" customHeight="1">
      <c r="A67" s="61"/>
      <c r="B67" s="65"/>
      <c r="C67" s="63"/>
      <c r="D67" s="70"/>
      <c r="E67" s="63"/>
      <c r="F67" s="63"/>
      <c r="G67" s="64"/>
    </row>
    <row r="68" spans="1:7" ht="15" customHeight="1">
      <c r="A68" s="61"/>
      <c r="B68" s="65"/>
      <c r="C68" s="63"/>
      <c r="D68" s="70"/>
      <c r="E68" s="63"/>
      <c r="F68" s="63"/>
      <c r="G68" s="64"/>
    </row>
    <row r="69" spans="1:8" ht="15" customHeight="1">
      <c r="A69" s="348" t="s">
        <v>62</v>
      </c>
      <c r="B69" s="348"/>
      <c r="C69" s="348"/>
      <c r="D69" s="348"/>
      <c r="E69" s="348"/>
      <c r="F69" s="348"/>
      <c r="G69" s="348"/>
      <c r="H69" s="348"/>
    </row>
    <row r="76" spans="1:7" ht="15" customHeight="1">
      <c r="A76" s="61"/>
      <c r="B76" s="65"/>
      <c r="C76" s="63"/>
      <c r="D76" s="63"/>
      <c r="E76" s="63"/>
      <c r="F76" s="63"/>
      <c r="G76" s="64"/>
    </row>
    <row r="77" spans="1:7" ht="15" customHeight="1">
      <c r="A77" s="61"/>
      <c r="B77" s="65"/>
      <c r="C77" s="63"/>
      <c r="D77" s="63"/>
      <c r="E77" s="63"/>
      <c r="F77" s="63"/>
      <c r="G77" s="64"/>
    </row>
    <row r="78" spans="1:7" ht="15" customHeight="1">
      <c r="A78" s="71"/>
      <c r="B78" s="71"/>
      <c r="C78" s="71"/>
      <c r="D78" s="63"/>
      <c r="E78" s="63"/>
      <c r="F78" s="63"/>
      <c r="G78" s="64"/>
    </row>
    <row r="79" spans="1:7" ht="12.75" customHeight="1">
      <c r="A79" s="72" t="s">
        <v>293</v>
      </c>
      <c r="C79" s="54"/>
      <c r="D79" s="71"/>
      <c r="E79" s="71"/>
      <c r="F79" s="71"/>
      <c r="G79" s="71"/>
    </row>
    <row r="80" spans="1:7" ht="10.5" customHeight="1">
      <c r="A80" s="72" t="s">
        <v>294</v>
      </c>
      <c r="C80" s="54"/>
      <c r="D80" s="54"/>
      <c r="E80" s="54"/>
      <c r="F80" s="54"/>
      <c r="G80" s="54"/>
    </row>
    <row r="81" spans="1:7" ht="10.5" customHeight="1">
      <c r="A81" s="72"/>
      <c r="C81" s="54"/>
      <c r="D81" s="54"/>
      <c r="E81" s="54"/>
      <c r="F81" s="54"/>
      <c r="G81" s="54"/>
    </row>
    <row r="82" spans="1:7" ht="10.5" customHeight="1">
      <c r="A82" s="73" t="s">
        <v>63</v>
      </c>
      <c r="B82" s="74"/>
      <c r="C82" s="54"/>
      <c r="D82" s="54"/>
      <c r="E82" s="54"/>
      <c r="F82" s="54"/>
      <c r="G82" s="54"/>
    </row>
    <row r="83" ht="10.5" customHeight="1"/>
    <row r="84" spans="1:7" ht="10.5" customHeight="1">
      <c r="A84" s="72"/>
      <c r="C84" s="54"/>
      <c r="D84" s="54"/>
      <c r="E84" s="54"/>
      <c r="F84" s="54"/>
      <c r="G84" s="54"/>
    </row>
    <row r="85" spans="1:7" ht="10.5" customHeight="1">
      <c r="A85" s="72"/>
      <c r="C85" s="54"/>
      <c r="D85" s="54"/>
      <c r="E85" s="54"/>
      <c r="F85" s="54"/>
      <c r="G85" s="54"/>
    </row>
    <row r="86" spans="1:7" ht="10.5" customHeight="1">
      <c r="A86" s="73"/>
      <c r="B86" s="74"/>
      <c r="C86" s="54"/>
      <c r="D86" s="54"/>
      <c r="E86" s="54"/>
      <c r="F86" s="54"/>
      <c r="G86" s="54"/>
    </row>
    <row r="87" ht="10.5" customHeight="1"/>
    <row r="88" ht="10.5" customHeight="1"/>
    <row r="89" spans="1:7" ht="14.25">
      <c r="A89" s="355"/>
      <c r="B89" s="355"/>
      <c r="C89" s="355"/>
      <c r="D89" s="355"/>
      <c r="E89" s="355"/>
      <c r="F89" s="355"/>
      <c r="G89" s="355"/>
    </row>
    <row r="90" spans="1:7" ht="19.5">
      <c r="A90" s="67"/>
      <c r="B90" s="67"/>
      <c r="C90" s="83"/>
      <c r="D90" s="67"/>
      <c r="E90" s="67"/>
      <c r="F90" s="67"/>
      <c r="G90" s="67"/>
    </row>
    <row r="91" spans="1:8" ht="19.5">
      <c r="A91" s="69"/>
      <c r="B91" s="84"/>
      <c r="C91" s="83"/>
      <c r="D91" s="84"/>
      <c r="E91" s="84"/>
      <c r="F91" s="84"/>
      <c r="G91" s="85"/>
      <c r="H91" s="54"/>
    </row>
    <row r="92" spans="1:7" ht="15.75">
      <c r="A92" s="63"/>
      <c r="B92" s="63"/>
      <c r="C92" s="45"/>
      <c r="D92" s="63"/>
      <c r="E92" s="63"/>
      <c r="F92" s="63"/>
      <c r="G92" s="86"/>
    </row>
    <row r="93" spans="1:7" ht="15.75">
      <c r="A93" s="66"/>
      <c r="B93" s="71"/>
      <c r="C93" s="87"/>
      <c r="D93" s="67"/>
      <c r="E93" s="67"/>
      <c r="F93" s="67"/>
      <c r="G93" s="88"/>
    </row>
    <row r="94" spans="1:7" ht="15.75">
      <c r="A94" s="66"/>
      <c r="B94" s="71"/>
      <c r="C94" s="87"/>
      <c r="D94" s="67"/>
      <c r="E94" s="67"/>
      <c r="F94" s="67"/>
      <c r="G94" s="88"/>
    </row>
    <row r="95" spans="1:7" ht="14.25">
      <c r="A95" s="66"/>
      <c r="B95" s="71"/>
      <c r="C95" s="67"/>
      <c r="D95" s="67"/>
      <c r="E95" s="67"/>
      <c r="F95" s="67"/>
      <c r="G95" s="88"/>
    </row>
    <row r="96" spans="1:7" ht="14.25">
      <c r="A96" s="66"/>
      <c r="B96" s="71"/>
      <c r="C96" s="67"/>
      <c r="D96" s="67"/>
      <c r="E96" s="67"/>
      <c r="F96" s="67"/>
      <c r="G96" s="88"/>
    </row>
    <row r="97" spans="1:7" ht="14.25">
      <c r="A97" s="66"/>
      <c r="B97" s="71"/>
      <c r="C97" s="67"/>
      <c r="D97" s="67"/>
      <c r="E97" s="67"/>
      <c r="F97" s="67"/>
      <c r="G97" s="88"/>
    </row>
    <row r="98" spans="1:7" ht="14.25">
      <c r="A98" s="66"/>
      <c r="B98" s="71"/>
      <c r="C98" s="67"/>
      <c r="D98" s="67"/>
      <c r="E98" s="67"/>
      <c r="F98" s="67"/>
      <c r="G98" s="88"/>
    </row>
    <row r="99" spans="1:7" ht="14.25">
      <c r="A99" s="66"/>
      <c r="B99" s="71"/>
      <c r="C99" s="67"/>
      <c r="D99" s="67"/>
      <c r="E99" s="67"/>
      <c r="F99" s="67"/>
      <c r="G99" s="88"/>
    </row>
    <row r="100" spans="1:7" ht="14.25">
      <c r="A100" s="66"/>
      <c r="B100" s="71"/>
      <c r="C100" s="67"/>
      <c r="D100" s="67"/>
      <c r="E100" s="67"/>
      <c r="F100" s="67"/>
      <c r="G100" s="88"/>
    </row>
    <row r="101" spans="1:7" ht="14.25">
      <c r="A101" s="66"/>
      <c r="B101" s="71"/>
      <c r="C101" s="67"/>
      <c r="D101" s="67"/>
      <c r="E101" s="67"/>
      <c r="F101" s="67"/>
      <c r="G101" s="88"/>
    </row>
    <row r="102" spans="1:7" ht="14.25">
      <c r="A102" s="66"/>
      <c r="B102" s="71"/>
      <c r="C102" s="71"/>
      <c r="D102" s="71"/>
      <c r="E102" s="67"/>
      <c r="F102" s="67"/>
      <c r="G102" s="88"/>
    </row>
    <row r="103" spans="1:7" ht="14.25">
      <c r="A103" s="66"/>
      <c r="B103" s="71"/>
      <c r="C103" s="67"/>
      <c r="D103" s="67"/>
      <c r="E103" s="67"/>
      <c r="F103" s="67"/>
      <c r="G103" s="88"/>
    </row>
    <row r="104" spans="1:7" ht="14.25">
      <c r="A104" s="66"/>
      <c r="B104" s="71"/>
      <c r="C104" s="67"/>
      <c r="D104" s="67"/>
      <c r="E104" s="67"/>
      <c r="F104" s="67"/>
      <c r="G104" s="88"/>
    </row>
    <row r="105" spans="1:7" ht="14.25">
      <c r="A105" s="66"/>
      <c r="B105" s="71"/>
      <c r="C105" s="67"/>
      <c r="D105" s="67"/>
      <c r="E105" s="67"/>
      <c r="F105" s="67"/>
      <c r="G105" s="88"/>
    </row>
    <row r="106" spans="1:7" ht="14.25">
      <c r="A106" s="66"/>
      <c r="B106" s="71"/>
      <c r="C106" s="67"/>
      <c r="D106" s="67"/>
      <c r="E106" s="67"/>
      <c r="F106" s="67"/>
      <c r="G106" s="88"/>
    </row>
    <row r="107" spans="1:7" ht="14.25">
      <c r="A107" s="66"/>
      <c r="B107" s="71"/>
      <c r="C107" s="67"/>
      <c r="D107" s="67"/>
      <c r="E107" s="67"/>
      <c r="F107" s="67"/>
      <c r="G107" s="88"/>
    </row>
    <row r="108" spans="1:7" ht="14.25">
      <c r="A108" s="66"/>
      <c r="B108" s="71"/>
      <c r="C108" s="67"/>
      <c r="D108" s="67"/>
      <c r="E108" s="67"/>
      <c r="F108" s="67"/>
      <c r="G108" s="88"/>
    </row>
    <row r="109" spans="1:7" ht="14.25">
      <c r="A109" s="66"/>
      <c r="B109" s="71"/>
      <c r="C109" s="67"/>
      <c r="D109" s="67"/>
      <c r="E109" s="67"/>
      <c r="F109" s="67"/>
      <c r="G109" s="88"/>
    </row>
    <row r="110" spans="1:7" ht="14.25">
      <c r="A110" s="66"/>
      <c r="B110" s="71"/>
      <c r="C110" s="67"/>
      <c r="D110" s="67"/>
      <c r="E110" s="67"/>
      <c r="F110" s="67"/>
      <c r="G110" s="88"/>
    </row>
    <row r="111" spans="1:7" ht="14.25">
      <c r="A111" s="66"/>
      <c r="B111" s="71"/>
      <c r="C111" s="67"/>
      <c r="D111" s="67"/>
      <c r="E111" s="67"/>
      <c r="F111" s="67"/>
      <c r="G111" s="88"/>
    </row>
    <row r="112" spans="1:7" ht="15" customHeight="1">
      <c r="A112" s="66"/>
      <c r="B112" s="67"/>
      <c r="C112" s="67"/>
      <c r="D112" s="67"/>
      <c r="E112" s="67"/>
      <c r="F112" s="67"/>
      <c r="G112" s="68"/>
    </row>
    <row r="113" spans="1:9" ht="14.25">
      <c r="A113" s="69"/>
      <c r="B113" s="84"/>
      <c r="C113" s="84"/>
      <c r="D113" s="84"/>
      <c r="E113" s="84"/>
      <c r="F113" s="84"/>
      <c r="G113" s="85"/>
      <c r="H113" s="54"/>
      <c r="I113" s="54"/>
    </row>
    <row r="114" spans="1:7" ht="14.25">
      <c r="A114" s="69"/>
      <c r="B114" s="63"/>
      <c r="C114" s="63"/>
      <c r="D114" s="63"/>
      <c r="E114" s="63"/>
      <c r="F114" s="63"/>
      <c r="G114" s="64"/>
    </row>
    <row r="115" spans="1:7" ht="14.25">
      <c r="A115" s="66"/>
      <c r="B115" s="71"/>
      <c r="C115" s="67"/>
      <c r="D115" s="67"/>
      <c r="E115" s="67"/>
      <c r="F115" s="67"/>
      <c r="G115" s="88"/>
    </row>
    <row r="116" spans="1:7" ht="14.25">
      <c r="A116" s="66"/>
      <c r="B116" s="71"/>
      <c r="C116" s="67"/>
      <c r="D116" s="67"/>
      <c r="E116" s="67"/>
      <c r="F116" s="67"/>
      <c r="G116" s="88"/>
    </row>
    <row r="117" spans="1:7" ht="14.25">
      <c r="A117" s="66"/>
      <c r="B117" s="71"/>
      <c r="C117" s="67"/>
      <c r="D117" s="67"/>
      <c r="E117" s="67"/>
      <c r="F117" s="67"/>
      <c r="G117" s="88"/>
    </row>
    <row r="118" spans="1:7" ht="14.25">
      <c r="A118" s="66"/>
      <c r="B118" s="71"/>
      <c r="C118" s="67"/>
      <c r="D118" s="67"/>
      <c r="E118" s="67"/>
      <c r="F118" s="67"/>
      <c r="G118" s="88"/>
    </row>
    <row r="119" spans="1:7" ht="14.25">
      <c r="A119" s="66"/>
      <c r="B119" s="71"/>
      <c r="C119" s="67"/>
      <c r="D119" s="67"/>
      <c r="E119" s="67"/>
      <c r="F119" s="67"/>
      <c r="G119" s="88"/>
    </row>
    <row r="120" spans="1:7" ht="14.25">
      <c r="A120" s="66"/>
      <c r="B120" s="71"/>
      <c r="C120" s="67"/>
      <c r="D120" s="67"/>
      <c r="E120" s="67"/>
      <c r="F120" s="67"/>
      <c r="G120" s="88"/>
    </row>
    <row r="121" spans="1:7" ht="14.25">
      <c r="A121" s="66"/>
      <c r="B121" s="71"/>
      <c r="C121" s="67"/>
      <c r="D121" s="67"/>
      <c r="E121" s="67"/>
      <c r="F121" s="67"/>
      <c r="G121" s="88"/>
    </row>
    <row r="122" spans="1:7" ht="14.25">
      <c r="A122" s="66"/>
      <c r="B122" s="71"/>
      <c r="C122" s="67"/>
      <c r="D122" s="67"/>
      <c r="E122" s="67"/>
      <c r="F122" s="67"/>
      <c r="G122" s="88"/>
    </row>
    <row r="123" spans="1:7" ht="14.25">
      <c r="A123" s="66"/>
      <c r="B123" s="71"/>
      <c r="C123" s="67"/>
      <c r="D123" s="67"/>
      <c r="E123" s="67"/>
      <c r="F123" s="67"/>
      <c r="G123" s="88"/>
    </row>
    <row r="124" spans="1:7" ht="14.25">
      <c r="A124" s="66"/>
      <c r="B124" s="71"/>
      <c r="C124" s="67"/>
      <c r="D124" s="67"/>
      <c r="E124" s="67"/>
      <c r="F124" s="67"/>
      <c r="G124" s="88"/>
    </row>
    <row r="125" spans="1:7" ht="14.25">
      <c r="A125" s="66"/>
      <c r="B125" s="71"/>
      <c r="C125" s="67"/>
      <c r="D125" s="67"/>
      <c r="E125" s="67"/>
      <c r="F125" s="67"/>
      <c r="G125" s="88"/>
    </row>
    <row r="126" spans="1:9" ht="14.25">
      <c r="A126" s="66"/>
      <c r="B126" s="89"/>
      <c r="C126" s="67"/>
      <c r="D126" s="67"/>
      <c r="E126" s="67"/>
      <c r="F126" s="67"/>
      <c r="G126" s="88"/>
      <c r="H126" s="54"/>
      <c r="I126" s="54"/>
    </row>
    <row r="127" spans="1:9" ht="14.25">
      <c r="A127" s="356"/>
      <c r="B127" s="356"/>
      <c r="C127" s="356"/>
      <c r="D127" s="356"/>
      <c r="E127" s="356"/>
      <c r="F127" s="356"/>
      <c r="G127" s="356"/>
      <c r="H127" s="54"/>
      <c r="I127" s="54"/>
    </row>
    <row r="128" spans="1:7" ht="14.25">
      <c r="A128" s="90"/>
      <c r="B128" s="90"/>
      <c r="C128" s="90"/>
      <c r="D128" s="90"/>
      <c r="E128" s="90"/>
      <c r="F128" s="90"/>
      <c r="G128" s="90"/>
    </row>
    <row r="129" spans="1:7" ht="14.25">
      <c r="A129" s="91"/>
      <c r="B129" s="91"/>
      <c r="C129" s="91"/>
      <c r="D129" s="91"/>
      <c r="E129" s="91"/>
      <c r="F129" s="91"/>
      <c r="G129" s="91"/>
    </row>
    <row r="130" spans="4:7" ht="14.25">
      <c r="D130" s="71"/>
      <c r="E130" s="71"/>
      <c r="F130" s="71"/>
      <c r="G130" s="71"/>
    </row>
    <row r="131" spans="4:7" ht="10.5" customHeight="1">
      <c r="D131" s="54"/>
      <c r="E131" s="54"/>
      <c r="F131" s="54"/>
      <c r="G131" s="54"/>
    </row>
    <row r="132" spans="4:7" ht="10.5" customHeight="1">
      <c r="D132" s="54"/>
      <c r="E132" s="54"/>
      <c r="F132" s="54"/>
      <c r="G132" s="54"/>
    </row>
    <row r="133" spans="4:7" ht="10.5" customHeight="1">
      <c r="D133" s="54"/>
      <c r="E133" s="54"/>
      <c r="F133" s="54"/>
      <c r="G133" s="54"/>
    </row>
    <row r="134" spans="4:7" ht="10.5" customHeight="1">
      <c r="D134" s="54"/>
      <c r="E134" s="54"/>
      <c r="F134" s="54"/>
      <c r="G134" s="54"/>
    </row>
    <row r="135" ht="10.5" customHeight="1"/>
  </sheetData>
  <sheetProtection/>
  <mergeCells count="16">
    <mergeCell ref="J42:L42"/>
    <mergeCell ref="B43:F43"/>
    <mergeCell ref="B46:F46"/>
    <mergeCell ref="B44:F44"/>
    <mergeCell ref="A56:H56"/>
    <mergeCell ref="A59:H59"/>
    <mergeCell ref="A69:H69"/>
    <mergeCell ref="C20:H20"/>
    <mergeCell ref="A40:G41"/>
    <mergeCell ref="A42:F42"/>
    <mergeCell ref="A89:G89"/>
    <mergeCell ref="A127:G127"/>
    <mergeCell ref="A60:H60"/>
    <mergeCell ref="A64:H64"/>
    <mergeCell ref="A65:H65"/>
    <mergeCell ref="B45:F45"/>
  </mergeCells>
  <hyperlinks>
    <hyperlink ref="G43" location="'Economía regional'!A1" display="3"/>
    <hyperlink ref="G46" location="'Aspectos GyD - Perfil productor'!A1" display="2"/>
    <hyperlink ref="G47" location="'Cultivos Información Anual'!A1" display="5-6"/>
    <hyperlink ref="G48" location="'Ganadería y Riego'!A1" display="5"/>
    <hyperlink ref="G49" location="Exportaciones!A1" display="9"/>
    <hyperlink ref="G50" location="'División Político-Adminisrativa'!A1" display="7"/>
    <hyperlink ref="G51" location="Autoridades!A1" display="11"/>
    <hyperlink ref="G44" location="'Antecedentes sociales'!A1" display="12-13-14"/>
    <hyperlink ref="G45" location="'Antecedentes ambientales'!A1" display="5"/>
  </hyperlinks>
  <printOptions/>
  <pageMargins left="1.535433070866142" right="0.1968503937007874" top="1.1811023622047245" bottom="1.0236220472440944" header="0.31496062992125984" footer="0.31496062992125984"/>
  <pageSetup orientation="portrait" scale="84" r:id="rId2"/>
  <rowBreaks count="2" manualBreakCount="2">
    <brk id="39" max="7" man="1"/>
    <brk id="92" max="7" man="1"/>
  </rowBreaks>
  <drawing r:id="rId1"/>
</worksheet>
</file>

<file path=xl/worksheets/sheet10.xml><?xml version="1.0" encoding="utf-8"?>
<worksheet xmlns="http://schemas.openxmlformats.org/spreadsheetml/2006/main" xmlns:r="http://schemas.openxmlformats.org/officeDocument/2006/relationships">
  <dimension ref="A1:G63"/>
  <sheetViews>
    <sheetView showGridLines="0" view="pageBreakPreview" zoomScale="98" zoomScaleSheetLayoutView="98" zoomScalePageLayoutView="0" workbookViewId="0" topLeftCell="A1">
      <selection activeCell="A33" sqref="A33"/>
    </sheetView>
  </sheetViews>
  <sheetFormatPr defaultColWidth="11.421875" defaultRowHeight="15"/>
  <cols>
    <col min="1" max="1" width="51.00390625" style="164" bestFit="1" customWidth="1"/>
    <col min="2" max="2" width="24.421875" style="164" customWidth="1"/>
    <col min="3" max="3" width="9.28125" style="164" customWidth="1"/>
    <col min="4" max="4" width="36.140625" style="164" customWidth="1"/>
    <col min="5" max="5" width="20.421875" style="164" customWidth="1"/>
    <col min="6" max="6" width="17.00390625" style="164" customWidth="1"/>
    <col min="7" max="16384" width="11.421875" style="164" customWidth="1"/>
  </cols>
  <sheetData>
    <row r="1" spans="1:7" ht="21">
      <c r="A1" s="212" t="s">
        <v>26</v>
      </c>
      <c r="B1" s="211"/>
      <c r="C1" s="211"/>
      <c r="D1" s="211"/>
      <c r="E1" s="211"/>
      <c r="F1" s="211"/>
      <c r="G1" s="211"/>
    </row>
    <row r="2" spans="1:7" ht="21">
      <c r="A2" s="211"/>
      <c r="B2" s="211"/>
      <c r="C2" s="212"/>
      <c r="D2" s="212"/>
      <c r="E2" s="212"/>
      <c r="F2" s="212"/>
      <c r="G2" s="212"/>
    </row>
    <row r="3" spans="1:7" ht="21">
      <c r="A3" s="217" t="s">
        <v>310</v>
      </c>
      <c r="B3" s="217" t="s">
        <v>18</v>
      </c>
      <c r="C3" s="212"/>
      <c r="D3" s="217" t="s">
        <v>311</v>
      </c>
      <c r="E3" s="217" t="s">
        <v>20</v>
      </c>
      <c r="F3" s="217" t="s">
        <v>18</v>
      </c>
      <c r="G3" s="212"/>
    </row>
    <row r="4" spans="1:7" ht="21">
      <c r="A4" s="214" t="s">
        <v>168</v>
      </c>
      <c r="B4" s="218" t="s">
        <v>16</v>
      </c>
      <c r="C4" s="211"/>
      <c r="D4" s="214" t="s">
        <v>200</v>
      </c>
      <c r="E4" s="214" t="s">
        <v>84</v>
      </c>
      <c r="F4" s="218" t="s">
        <v>19</v>
      </c>
      <c r="G4" s="212"/>
    </row>
    <row r="5" spans="1:7" ht="21">
      <c r="A5" s="214" t="s">
        <v>209</v>
      </c>
      <c r="B5" s="218" t="s">
        <v>40</v>
      </c>
      <c r="C5" s="211"/>
      <c r="D5" s="214" t="s">
        <v>298</v>
      </c>
      <c r="E5" s="214" t="s">
        <v>89</v>
      </c>
      <c r="F5" s="218" t="s">
        <v>299</v>
      </c>
      <c r="G5" s="212"/>
    </row>
    <row r="6" spans="1:7" ht="21">
      <c r="A6" s="214" t="s">
        <v>210</v>
      </c>
      <c r="B6" s="218" t="s">
        <v>211</v>
      </c>
      <c r="C6" s="211"/>
      <c r="D6" s="214" t="s">
        <v>169</v>
      </c>
      <c r="E6" s="214" t="s">
        <v>87</v>
      </c>
      <c r="F6" s="218" t="s">
        <v>39</v>
      </c>
      <c r="G6" s="212"/>
    </row>
    <row r="7" spans="1:7" ht="21">
      <c r="A7" s="214" t="s">
        <v>212</v>
      </c>
      <c r="B7" s="218" t="s">
        <v>19</v>
      </c>
      <c r="C7" s="211"/>
      <c r="D7" s="214" t="s">
        <v>300</v>
      </c>
      <c r="E7" s="214" t="s">
        <v>94</v>
      </c>
      <c r="F7" s="218" t="s">
        <v>40</v>
      </c>
      <c r="G7" s="212"/>
    </row>
    <row r="8" spans="1:7" ht="21">
      <c r="A8" s="214" t="s">
        <v>213</v>
      </c>
      <c r="B8" s="218" t="s">
        <v>50</v>
      </c>
      <c r="C8" s="211"/>
      <c r="D8" s="214" t="s">
        <v>170</v>
      </c>
      <c r="E8" s="214" t="s">
        <v>93</v>
      </c>
      <c r="F8" s="218" t="s">
        <v>50</v>
      </c>
      <c r="G8" s="211"/>
    </row>
    <row r="9" spans="1:7" ht="21">
      <c r="A9" s="211"/>
      <c r="B9" s="211"/>
      <c r="C9" s="211"/>
      <c r="D9" s="214" t="s">
        <v>171</v>
      </c>
      <c r="E9" s="214" t="s">
        <v>91</v>
      </c>
      <c r="F9" s="218" t="s">
        <v>16</v>
      </c>
      <c r="G9" s="211"/>
    </row>
    <row r="10" spans="1:7" ht="21">
      <c r="A10" s="217" t="s">
        <v>312</v>
      </c>
      <c r="B10" s="217" t="s">
        <v>18</v>
      </c>
      <c r="C10" s="211"/>
      <c r="D10" s="214" t="s">
        <v>301</v>
      </c>
      <c r="E10" s="214" t="s">
        <v>90</v>
      </c>
      <c r="F10" s="218" t="s">
        <v>40</v>
      </c>
      <c r="G10" s="211"/>
    </row>
    <row r="11" spans="1:7" ht="21">
      <c r="A11" s="215" t="s">
        <v>316</v>
      </c>
      <c r="B11" s="218" t="s">
        <v>16</v>
      </c>
      <c r="C11" s="211"/>
      <c r="D11" s="214" t="s">
        <v>172</v>
      </c>
      <c r="E11" s="214" t="s">
        <v>88</v>
      </c>
      <c r="F11" s="218" t="s">
        <v>173</v>
      </c>
      <c r="G11" s="211"/>
    </row>
    <row r="12" spans="1:7" ht="21">
      <c r="A12" s="215" t="s">
        <v>317</v>
      </c>
      <c r="B12" s="218" t="s">
        <v>40</v>
      </c>
      <c r="C12" s="211"/>
      <c r="D12" s="214" t="s">
        <v>302</v>
      </c>
      <c r="E12" s="214" t="s">
        <v>92</v>
      </c>
      <c r="F12" s="218" t="s">
        <v>40</v>
      </c>
      <c r="G12" s="211"/>
    </row>
    <row r="13" spans="1:7" ht="21">
      <c r="A13" s="215" t="s">
        <v>318</v>
      </c>
      <c r="B13" s="218" t="s">
        <v>16</v>
      </c>
      <c r="C13" s="211"/>
      <c r="D13" s="214" t="s">
        <v>174</v>
      </c>
      <c r="E13" s="214" t="s">
        <v>95</v>
      </c>
      <c r="F13" s="218" t="s">
        <v>50</v>
      </c>
      <c r="G13" s="211"/>
    </row>
    <row r="14" spans="1:7" ht="21">
      <c r="A14" s="215" t="s">
        <v>319</v>
      </c>
      <c r="B14" s="218" t="s">
        <v>320</v>
      </c>
      <c r="C14" s="211"/>
      <c r="D14" s="214" t="s">
        <v>303</v>
      </c>
      <c r="E14" s="214" t="s">
        <v>86</v>
      </c>
      <c r="F14" s="218" t="s">
        <v>40</v>
      </c>
      <c r="G14" s="211"/>
    </row>
    <row r="15" spans="1:7" ht="21">
      <c r="A15" s="215" t="s">
        <v>321</v>
      </c>
      <c r="B15" s="218" t="s">
        <v>40</v>
      </c>
      <c r="C15" s="211"/>
      <c r="D15" s="214" t="s">
        <v>304</v>
      </c>
      <c r="E15" s="214" t="s">
        <v>97</v>
      </c>
      <c r="F15" s="218" t="s">
        <v>299</v>
      </c>
      <c r="G15" s="211"/>
    </row>
    <row r="16" spans="1:7" ht="21">
      <c r="A16" s="215" t="s">
        <v>322</v>
      </c>
      <c r="B16" s="218" t="s">
        <v>323</v>
      </c>
      <c r="C16" s="211"/>
      <c r="D16" s="214" t="s">
        <v>175</v>
      </c>
      <c r="E16" s="214" t="s">
        <v>98</v>
      </c>
      <c r="F16" s="218" t="s">
        <v>40</v>
      </c>
      <c r="G16" s="211"/>
    </row>
    <row r="17" spans="1:6" ht="21">
      <c r="A17" s="215" t="s">
        <v>324</v>
      </c>
      <c r="B17" s="218" t="s">
        <v>211</v>
      </c>
      <c r="C17" s="211"/>
      <c r="D17" s="214" t="s">
        <v>176</v>
      </c>
      <c r="E17" s="214" t="s">
        <v>85</v>
      </c>
      <c r="F17" s="218" t="s">
        <v>50</v>
      </c>
    </row>
    <row r="18" spans="1:6" ht="21">
      <c r="A18" s="215" t="s">
        <v>325</v>
      </c>
      <c r="B18" s="218" t="s">
        <v>40</v>
      </c>
      <c r="C18" s="211"/>
      <c r="D18" s="214" t="s">
        <v>305</v>
      </c>
      <c r="E18" s="214" t="s">
        <v>102</v>
      </c>
      <c r="F18" s="218" t="s">
        <v>50</v>
      </c>
    </row>
    <row r="19" spans="1:6" ht="21">
      <c r="A19" s="215" t="s">
        <v>326</v>
      </c>
      <c r="B19" s="218" t="s">
        <v>19</v>
      </c>
      <c r="C19" s="211"/>
      <c r="D19" s="214" t="s">
        <v>177</v>
      </c>
      <c r="E19" s="214" t="s">
        <v>105</v>
      </c>
      <c r="F19" s="218" t="s">
        <v>40</v>
      </c>
    </row>
    <row r="20" spans="1:6" ht="21">
      <c r="A20" s="215" t="s">
        <v>327</v>
      </c>
      <c r="B20" s="218" t="s">
        <v>299</v>
      </c>
      <c r="C20" s="211"/>
      <c r="D20" s="214" t="s">
        <v>178</v>
      </c>
      <c r="E20" s="214" t="s">
        <v>107</v>
      </c>
      <c r="F20" s="218" t="s">
        <v>50</v>
      </c>
    </row>
    <row r="21" spans="1:6" ht="21">
      <c r="A21" s="215" t="s">
        <v>328</v>
      </c>
      <c r="B21" s="218" t="s">
        <v>329</v>
      </c>
      <c r="C21" s="211"/>
      <c r="D21" s="214" t="s">
        <v>179</v>
      </c>
      <c r="E21" s="214" t="s">
        <v>103</v>
      </c>
      <c r="F21" s="218" t="s">
        <v>299</v>
      </c>
    </row>
    <row r="22" spans="1:6" ht="21">
      <c r="A22" s="216"/>
      <c r="B22" s="216"/>
      <c r="C22" s="211"/>
      <c r="D22" s="214" t="s">
        <v>180</v>
      </c>
      <c r="E22" s="214" t="s">
        <v>104</v>
      </c>
      <c r="F22" s="218" t="s">
        <v>211</v>
      </c>
    </row>
    <row r="23" spans="1:6" ht="21">
      <c r="A23" s="457" t="s">
        <v>313</v>
      </c>
      <c r="B23" s="458"/>
      <c r="C23" s="211"/>
      <c r="D23" s="214" t="s">
        <v>181</v>
      </c>
      <c r="E23" s="214" t="s">
        <v>106</v>
      </c>
      <c r="F23" s="218" t="s">
        <v>16</v>
      </c>
    </row>
    <row r="24" spans="1:6" ht="21">
      <c r="A24" s="459" t="s">
        <v>297</v>
      </c>
      <c r="B24" s="460"/>
      <c r="C24" s="211"/>
      <c r="D24" s="214" t="s">
        <v>306</v>
      </c>
      <c r="E24" s="214" t="s">
        <v>100</v>
      </c>
      <c r="F24" s="218" t="s">
        <v>40</v>
      </c>
    </row>
    <row r="25" spans="1:6" ht="21">
      <c r="A25" s="211"/>
      <c r="B25" s="211"/>
      <c r="C25" s="211"/>
      <c r="D25" s="214" t="s">
        <v>182</v>
      </c>
      <c r="E25" s="214" t="s">
        <v>101</v>
      </c>
      <c r="F25" s="218" t="s">
        <v>40</v>
      </c>
    </row>
    <row r="26" spans="1:6" ht="21">
      <c r="A26" s="461" t="s">
        <v>315</v>
      </c>
      <c r="B26" s="461"/>
      <c r="C26" s="211"/>
      <c r="D26" s="214" t="s">
        <v>201</v>
      </c>
      <c r="E26" s="214" t="s">
        <v>83</v>
      </c>
      <c r="F26" s="218" t="s">
        <v>19</v>
      </c>
    </row>
    <row r="27" spans="1:6" ht="21">
      <c r="A27" s="462" t="s">
        <v>330</v>
      </c>
      <c r="B27" s="462"/>
      <c r="C27" s="211"/>
      <c r="D27" s="214" t="s">
        <v>307</v>
      </c>
      <c r="E27" s="214" t="s">
        <v>112</v>
      </c>
      <c r="F27" s="218" t="s">
        <v>40</v>
      </c>
    </row>
    <row r="28" spans="3:6" ht="21">
      <c r="C28" s="211"/>
      <c r="D28" s="214" t="s">
        <v>183</v>
      </c>
      <c r="E28" s="214" t="s">
        <v>114</v>
      </c>
      <c r="F28" s="218" t="s">
        <v>16</v>
      </c>
    </row>
    <row r="29" spans="1:6" ht="21">
      <c r="A29" s="217" t="s">
        <v>314</v>
      </c>
      <c r="B29" s="217" t="s">
        <v>17</v>
      </c>
      <c r="C29" s="211"/>
      <c r="D29" s="214" t="s">
        <v>184</v>
      </c>
      <c r="E29" s="214" t="s">
        <v>115</v>
      </c>
      <c r="F29" s="218" t="s">
        <v>16</v>
      </c>
    </row>
    <row r="30" spans="1:6" ht="21">
      <c r="A30" s="214"/>
      <c r="B30" s="214" t="s">
        <v>84</v>
      </c>
      <c r="C30" s="211"/>
      <c r="D30" s="214" t="s">
        <v>185</v>
      </c>
      <c r="E30" s="214" t="s">
        <v>113</v>
      </c>
      <c r="F30" s="218" t="s">
        <v>19</v>
      </c>
    </row>
    <row r="31" spans="1:6" ht="21">
      <c r="A31" s="214" t="s">
        <v>388</v>
      </c>
      <c r="B31" s="214" t="s">
        <v>86</v>
      </c>
      <c r="C31" s="211"/>
      <c r="D31" s="214" t="s">
        <v>186</v>
      </c>
      <c r="E31" s="214" t="s">
        <v>109</v>
      </c>
      <c r="F31" s="218" t="s">
        <v>187</v>
      </c>
    </row>
    <row r="32" spans="1:6" ht="21">
      <c r="A32" s="214" t="s">
        <v>331</v>
      </c>
      <c r="B32" s="214" t="s">
        <v>85</v>
      </c>
      <c r="C32" s="211"/>
      <c r="D32" s="214" t="s">
        <v>188</v>
      </c>
      <c r="E32" s="214" t="s">
        <v>110</v>
      </c>
      <c r="F32" s="218" t="s">
        <v>39</v>
      </c>
    </row>
    <row r="33" spans="1:6" ht="21">
      <c r="A33" s="214" t="s">
        <v>389</v>
      </c>
      <c r="B33" s="214" t="s">
        <v>83</v>
      </c>
      <c r="C33" s="211"/>
      <c r="D33" s="214" t="s">
        <v>189</v>
      </c>
      <c r="E33" s="214" t="s">
        <v>111</v>
      </c>
      <c r="F33" s="218" t="s">
        <v>40</v>
      </c>
    </row>
    <row r="34" spans="1:6" s="213" customFormat="1" ht="21">
      <c r="A34" s="298"/>
      <c r="B34" s="298"/>
      <c r="C34" s="211"/>
      <c r="D34" s="298"/>
      <c r="E34" s="298"/>
      <c r="F34" s="299"/>
    </row>
    <row r="35" spans="1:6" s="213" customFormat="1" ht="21">
      <c r="A35" s="461" t="s">
        <v>332</v>
      </c>
      <c r="B35" s="461"/>
      <c r="C35" s="211"/>
      <c r="D35" s="298"/>
      <c r="E35" s="298"/>
      <c r="F35" s="299"/>
    </row>
    <row r="36" spans="1:6" ht="21" customHeight="1">
      <c r="A36" s="462" t="s">
        <v>333</v>
      </c>
      <c r="B36" s="462"/>
      <c r="C36" s="219"/>
      <c r="D36" s="219"/>
      <c r="E36" s="219"/>
      <c r="F36" s="219"/>
    </row>
    <row r="37" spans="1:6" ht="21">
      <c r="A37" s="456" t="s">
        <v>190</v>
      </c>
      <c r="B37" s="456"/>
      <c r="C37" s="456"/>
      <c r="D37" s="456"/>
      <c r="E37" s="456"/>
      <c r="F37" s="456"/>
    </row>
    <row r="38" spans="1:6" ht="21">
      <c r="A38" s="219"/>
      <c r="B38" s="219"/>
      <c r="C38" s="211"/>
      <c r="D38" s="211"/>
      <c r="E38" s="211"/>
      <c r="F38" s="211"/>
    </row>
    <row r="62" spans="1:3" s="163" customFormat="1" ht="21">
      <c r="A62" s="164"/>
      <c r="B62" s="164"/>
      <c r="C62" s="164"/>
    </row>
    <row r="63" spans="1:3" ht="21">
      <c r="A63" s="213"/>
      <c r="B63" s="213"/>
      <c r="C63" s="213"/>
    </row>
  </sheetData>
  <sheetProtection/>
  <mergeCells count="7">
    <mergeCell ref="A37:F37"/>
    <mergeCell ref="A23:B23"/>
    <mergeCell ref="A24:B24"/>
    <mergeCell ref="A26:B26"/>
    <mergeCell ref="A27:B27"/>
    <mergeCell ref="A35:B35"/>
    <mergeCell ref="A36:B36"/>
  </mergeCells>
  <printOptions horizontalCentered="1"/>
  <pageMargins left="0.5905511811023623" right="0.5905511811023623" top="0.5905511811023623" bottom="0.5905511811023623" header="0.31496062992125984" footer="0.31496062992125984"/>
  <pageSetup horizontalDpi="600" verticalDpi="600" orientation="landscape" scale="67" r:id="rId1"/>
  <headerFooter>
    <oddHeader>&amp;R&amp;12Región del Maule</oddHeader>
  </headerFooter>
</worksheet>
</file>

<file path=xl/worksheets/sheet2.xml><?xml version="1.0" encoding="utf-8"?>
<worksheet xmlns="http://schemas.openxmlformats.org/spreadsheetml/2006/main" xmlns:r="http://schemas.openxmlformats.org/officeDocument/2006/relationships">
  <dimension ref="A1:X125"/>
  <sheetViews>
    <sheetView showGridLines="0" view="pageBreakPreview" zoomScale="88" zoomScaleNormal="90" zoomScaleSheetLayoutView="88" zoomScalePageLayoutView="0" workbookViewId="0" topLeftCell="A1">
      <selection activeCell="A1" sqref="A1"/>
    </sheetView>
  </sheetViews>
  <sheetFormatPr defaultColWidth="11.421875" defaultRowHeight="15"/>
  <cols>
    <col min="1" max="1" width="49.8515625" style="2" customWidth="1"/>
    <col min="2" max="2" width="15.28125" style="2" customWidth="1"/>
    <col min="3" max="3" width="16.28125" style="2" customWidth="1"/>
    <col min="4" max="4" width="20.7109375" style="2" customWidth="1"/>
    <col min="5" max="5" width="19.00390625" style="2" customWidth="1"/>
    <col min="6" max="6" width="19.421875" style="2" customWidth="1"/>
    <col min="7" max="7" width="19.57421875" style="2" customWidth="1"/>
    <col min="8" max="8" width="18.140625" style="2" customWidth="1"/>
    <col min="9" max="9" width="18.421875" style="2" customWidth="1"/>
    <col min="10" max="10" width="14.140625" style="2" customWidth="1"/>
    <col min="11" max="16384" width="11.421875" style="2" customWidth="1"/>
  </cols>
  <sheetData>
    <row r="1" ht="15">
      <c r="A1" s="1" t="s">
        <v>24</v>
      </c>
    </row>
    <row r="3" spans="1:16" ht="15">
      <c r="A3" s="368" t="s">
        <v>334</v>
      </c>
      <c r="B3" s="368"/>
      <c r="C3" s="368"/>
      <c r="D3" s="368"/>
      <c r="E3" s="368"/>
      <c r="F3" s="368"/>
      <c r="G3" s="368"/>
      <c r="H3" s="368"/>
      <c r="K3" s="245"/>
      <c r="L3" s="268"/>
      <c r="M3" s="268"/>
      <c r="N3" s="268"/>
      <c r="O3" s="268"/>
      <c r="P3" s="268"/>
    </row>
    <row r="4" spans="1:16" ht="15">
      <c r="A4" s="300" t="s">
        <v>245</v>
      </c>
      <c r="B4" s="300" t="s">
        <v>335</v>
      </c>
      <c r="C4" s="300" t="s">
        <v>335</v>
      </c>
      <c r="D4" s="300" t="s">
        <v>335</v>
      </c>
      <c r="E4" s="300" t="s">
        <v>335</v>
      </c>
      <c r="F4" s="300" t="s">
        <v>335</v>
      </c>
      <c r="G4" s="300" t="s">
        <v>335</v>
      </c>
      <c r="H4" s="300" t="s">
        <v>335</v>
      </c>
      <c r="K4" s="245"/>
      <c r="L4" s="268"/>
      <c r="M4" s="268"/>
      <c r="N4" s="268"/>
      <c r="O4" s="268"/>
      <c r="P4" s="268"/>
    </row>
    <row r="5" spans="1:16" ht="15.75" customHeight="1">
      <c r="A5" s="301" t="s">
        <v>9</v>
      </c>
      <c r="B5" s="371" t="s">
        <v>280</v>
      </c>
      <c r="C5" s="372"/>
      <c r="D5" s="373"/>
      <c r="E5" s="371" t="s">
        <v>281</v>
      </c>
      <c r="F5" s="372"/>
      <c r="G5" s="373"/>
      <c r="H5" s="374" t="s">
        <v>336</v>
      </c>
      <c r="K5" s="245"/>
      <c r="L5" s="268"/>
      <c r="M5" s="268"/>
      <c r="N5" s="268"/>
      <c r="O5" s="268"/>
      <c r="P5" s="268"/>
    </row>
    <row r="6" spans="1:16" ht="34.5" customHeight="1">
      <c r="A6" s="302"/>
      <c r="B6" s="329">
        <v>2021</v>
      </c>
      <c r="C6" s="329">
        <v>2022</v>
      </c>
      <c r="D6" s="303" t="s">
        <v>371</v>
      </c>
      <c r="E6" s="329">
        <v>2021</v>
      </c>
      <c r="F6" s="329">
        <v>2022</v>
      </c>
      <c r="G6" s="303" t="s">
        <v>371</v>
      </c>
      <c r="H6" s="374"/>
      <c r="K6" s="245"/>
      <c r="L6" s="268"/>
      <c r="M6" s="268"/>
      <c r="N6" s="268"/>
      <c r="O6" s="268"/>
      <c r="P6" s="268"/>
    </row>
    <row r="7" spans="1:16" ht="15">
      <c r="A7" s="304" t="s">
        <v>337</v>
      </c>
      <c r="B7" s="305">
        <v>1501.449321575</v>
      </c>
      <c r="C7" s="305">
        <v>1587.31235229049</v>
      </c>
      <c r="D7" s="306">
        <v>0.057186765801339634</v>
      </c>
      <c r="E7" s="305">
        <v>60.2999869221566</v>
      </c>
      <c r="F7" s="305">
        <v>56.4901584110003</v>
      </c>
      <c r="G7" s="306">
        <v>-0.06318124937696157</v>
      </c>
      <c r="H7" s="307">
        <v>0.0100034688613488</v>
      </c>
      <c r="K7" s="245"/>
      <c r="L7" s="268"/>
      <c r="M7" s="268"/>
      <c r="N7" s="268"/>
      <c r="O7" s="268"/>
      <c r="P7" s="268"/>
    </row>
    <row r="8" spans="1:16" ht="15">
      <c r="A8" s="304" t="s">
        <v>223</v>
      </c>
      <c r="B8" s="305">
        <v>4876.09781828641</v>
      </c>
      <c r="C8" s="305">
        <v>4917.11425415096</v>
      </c>
      <c r="D8" s="306">
        <v>0.008411733601965343</v>
      </c>
      <c r="E8" s="305">
        <v>4.2151775765103</v>
      </c>
      <c r="F8" s="305">
        <v>4.33795381300445</v>
      </c>
      <c r="G8" s="306">
        <v>0.029127180116524487</v>
      </c>
      <c r="H8" s="307">
        <v>0.0007224311951170518</v>
      </c>
      <c r="K8" s="245"/>
      <c r="L8" s="268"/>
      <c r="M8" s="268"/>
      <c r="N8" s="268"/>
      <c r="O8" s="268"/>
      <c r="P8" s="268"/>
    </row>
    <row r="9" spans="1:16" ht="15">
      <c r="A9" s="304" t="s">
        <v>224</v>
      </c>
      <c r="B9" s="305">
        <v>15873.3537480083</v>
      </c>
      <c r="C9" s="305">
        <v>16091.3919128995</v>
      </c>
      <c r="D9" s="306">
        <v>0.013736111999555156</v>
      </c>
      <c r="E9" s="305">
        <v>2.95096575290461</v>
      </c>
      <c r="F9" s="305">
        <v>2.93112377688557</v>
      </c>
      <c r="G9" s="306">
        <v>-0.006723892339146831</v>
      </c>
      <c r="H9" s="307">
        <v>0.00048633162476804324</v>
      </c>
      <c r="K9" s="245"/>
      <c r="L9" s="268"/>
      <c r="M9" s="268"/>
      <c r="N9" s="268"/>
      <c r="O9" s="268"/>
      <c r="P9" s="268"/>
    </row>
    <row r="10" spans="1:16" ht="15">
      <c r="A10" s="304" t="s">
        <v>225</v>
      </c>
      <c r="B10" s="305">
        <v>4031.26608630785</v>
      </c>
      <c r="C10" s="305">
        <v>4079.93944540948</v>
      </c>
      <c r="D10" s="306">
        <v>0.012073963380127228</v>
      </c>
      <c r="E10" s="305">
        <v>80.5416112141703</v>
      </c>
      <c r="F10" s="305">
        <v>88.8914655474212</v>
      </c>
      <c r="G10" s="306">
        <v>0.10367130986550022</v>
      </c>
      <c r="H10" s="307">
        <v>0.01308967588261845</v>
      </c>
      <c r="K10" s="245"/>
      <c r="L10" s="268"/>
      <c r="M10" s="268"/>
      <c r="N10" s="268"/>
      <c r="O10" s="268"/>
      <c r="P10" s="268"/>
    </row>
    <row r="11" spans="1:16" ht="15">
      <c r="A11" s="304" t="s">
        <v>226</v>
      </c>
      <c r="B11" s="305">
        <v>6134.15916108329</v>
      </c>
      <c r="C11" s="305">
        <v>6167.34101111814</v>
      </c>
      <c r="D11" s="306">
        <v>0.005409355897604495</v>
      </c>
      <c r="E11" s="305">
        <v>359.83750033383</v>
      </c>
      <c r="F11" s="305">
        <v>346.414814329252</v>
      </c>
      <c r="G11" s="306">
        <v>-0.03730207660992935</v>
      </c>
      <c r="H11" s="307">
        <v>0.05733979946300699</v>
      </c>
      <c r="K11" s="245"/>
      <c r="L11" s="268"/>
      <c r="M11" s="268"/>
      <c r="N11" s="268"/>
      <c r="O11" s="268"/>
      <c r="P11" s="268"/>
    </row>
    <row r="12" spans="1:16" ht="15">
      <c r="A12" s="304" t="s">
        <v>227</v>
      </c>
      <c r="B12" s="305">
        <v>14361.7593646914</v>
      </c>
      <c r="C12" s="305">
        <v>15038.9432121112</v>
      </c>
      <c r="D12" s="306">
        <v>0.04715187256825004</v>
      </c>
      <c r="E12" s="305">
        <v>619.806377636419</v>
      </c>
      <c r="F12" s="305">
        <v>616.086904391054</v>
      </c>
      <c r="G12" s="306">
        <v>-0.006001024480498218</v>
      </c>
      <c r="H12" s="307">
        <v>0.10305750465084608</v>
      </c>
      <c r="K12" s="245"/>
      <c r="L12" s="268"/>
      <c r="M12" s="268"/>
      <c r="N12" s="268"/>
      <c r="O12" s="268"/>
      <c r="P12" s="268"/>
    </row>
    <row r="13" spans="1:16" ht="15">
      <c r="A13" s="304" t="s">
        <v>338</v>
      </c>
      <c r="B13" s="305">
        <v>82787.1227993817</v>
      </c>
      <c r="C13" s="305">
        <v>85102.2342506245</v>
      </c>
      <c r="D13" s="306">
        <v>0.027964632336033857</v>
      </c>
      <c r="E13" s="305">
        <v>701.717279256357</v>
      </c>
      <c r="F13" s="305">
        <v>718.120338522613</v>
      </c>
      <c r="G13" s="306">
        <v>0.02337559548717283</v>
      </c>
      <c r="H13" s="307">
        <v>0.11168722455318482</v>
      </c>
      <c r="K13" s="245"/>
      <c r="L13" s="268"/>
      <c r="M13" s="268"/>
      <c r="N13" s="268"/>
      <c r="O13" s="268"/>
      <c r="P13" s="268"/>
    </row>
    <row r="14" spans="1:16" ht="15">
      <c r="A14" s="304" t="s">
        <v>339</v>
      </c>
      <c r="B14" s="305">
        <v>8324.55991780983</v>
      </c>
      <c r="C14" s="305">
        <v>8395.80356716172</v>
      </c>
      <c r="D14" s="306">
        <v>0.008558248130266843</v>
      </c>
      <c r="E14" s="305">
        <v>1359.81069067353</v>
      </c>
      <c r="F14" s="305">
        <v>1426.87461807596</v>
      </c>
      <c r="G14" s="306">
        <v>0.049318576374195455</v>
      </c>
      <c r="H14" s="307">
        <v>0.20726408803847515</v>
      </c>
      <c r="K14" s="245"/>
      <c r="L14" s="268"/>
      <c r="M14" s="268"/>
      <c r="N14" s="268"/>
      <c r="O14" s="268"/>
      <c r="P14" s="268"/>
    </row>
    <row r="15" spans="1:16" s="1" customFormat="1" ht="15">
      <c r="A15" s="304" t="s">
        <v>93</v>
      </c>
      <c r="B15" s="305">
        <v>7534.56846168479</v>
      </c>
      <c r="C15" s="305">
        <v>7813.26730889252</v>
      </c>
      <c r="D15" s="306">
        <v>0.036989357602228434</v>
      </c>
      <c r="E15" s="305">
        <v>1171.96415720121</v>
      </c>
      <c r="F15" s="305">
        <v>1206.19980423882</v>
      </c>
      <c r="G15" s="306">
        <v>0.029212196317819794</v>
      </c>
      <c r="H15" s="307">
        <v>0.1767542673913859</v>
      </c>
      <c r="K15" s="245"/>
      <c r="L15" s="268"/>
      <c r="M15" s="268"/>
      <c r="N15" s="268"/>
      <c r="O15" s="268"/>
      <c r="P15" s="268"/>
    </row>
    <row r="16" spans="1:16" ht="15">
      <c r="A16" s="304" t="s">
        <v>229</v>
      </c>
      <c r="B16" s="305">
        <v>2555.33087880197</v>
      </c>
      <c r="C16" s="305">
        <v>2662.68861291149</v>
      </c>
      <c r="D16" s="306">
        <v>0.04201324180759447</v>
      </c>
      <c r="E16" s="305">
        <v>351.130091952589</v>
      </c>
      <c r="F16" s="305">
        <v>344.076533202008</v>
      </c>
      <c r="G16" s="306">
        <v>-0.020088163652841717</v>
      </c>
      <c r="H16" s="307">
        <v>0.05561429005896492</v>
      </c>
      <c r="K16" s="245"/>
      <c r="L16" s="268"/>
      <c r="M16" s="268"/>
      <c r="N16" s="268"/>
      <c r="O16" s="268"/>
      <c r="P16" s="268"/>
    </row>
    <row r="17" spans="1:16" ht="15">
      <c r="A17" s="304" t="s">
        <v>247</v>
      </c>
      <c r="B17" s="305">
        <v>12318.2391608083</v>
      </c>
      <c r="C17" s="305">
        <v>12536.082385225</v>
      </c>
      <c r="D17" s="306">
        <v>0.0176846074810586</v>
      </c>
      <c r="E17" s="305">
        <v>452.199750918481</v>
      </c>
      <c r="F17" s="305">
        <v>407.166759744426</v>
      </c>
      <c r="G17" s="306">
        <v>-0.09958650150201709</v>
      </c>
      <c r="H17" s="307">
        <v>0.07511049292739151</v>
      </c>
      <c r="K17" s="245"/>
      <c r="L17" s="268"/>
      <c r="M17" s="268"/>
      <c r="N17" s="268"/>
      <c r="O17" s="268"/>
      <c r="P17" s="268"/>
    </row>
    <row r="18" spans="1:16" ht="15">
      <c r="A18" s="308" t="s">
        <v>230</v>
      </c>
      <c r="B18" s="305">
        <v>5561.56736808797</v>
      </c>
      <c r="C18" s="305">
        <v>5777.52147151747</v>
      </c>
      <c r="D18" s="306">
        <v>0.038829719957836906</v>
      </c>
      <c r="E18" s="305">
        <v>458.940481476817</v>
      </c>
      <c r="F18" s="305">
        <v>434.392479342862</v>
      </c>
      <c r="G18" s="306">
        <v>-0.0534884219735039</v>
      </c>
      <c r="H18" s="307">
        <v>0.0832827958814237</v>
      </c>
      <c r="K18" s="245"/>
      <c r="L18" s="268"/>
      <c r="M18" s="268"/>
      <c r="N18" s="268"/>
      <c r="O18" s="268"/>
      <c r="P18" s="268"/>
    </row>
    <row r="19" spans="1:16" ht="15">
      <c r="A19" s="308" t="s">
        <v>231</v>
      </c>
      <c r="B19" s="305">
        <v>2599.52026989911</v>
      </c>
      <c r="C19" s="305">
        <v>2682.44291033955</v>
      </c>
      <c r="D19" s="306">
        <v>0.03189920901969279</v>
      </c>
      <c r="E19" s="305">
        <v>249.898178293023</v>
      </c>
      <c r="F19" s="305">
        <v>243.560339241371</v>
      </c>
      <c r="G19" s="306">
        <v>-0.025361685687121938</v>
      </c>
      <c r="H19" s="307">
        <v>0.04157745960366808</v>
      </c>
      <c r="K19" s="245"/>
      <c r="L19" s="268"/>
      <c r="M19" s="268"/>
      <c r="N19" s="268"/>
      <c r="O19" s="268"/>
      <c r="P19" s="268"/>
    </row>
    <row r="20" spans="1:16" ht="15">
      <c r="A20" s="308" t="s">
        <v>232</v>
      </c>
      <c r="B20" s="305">
        <v>6716.41890058338</v>
      </c>
      <c r="C20" s="305">
        <v>7002.66391678111</v>
      </c>
      <c r="D20" s="306">
        <v>0.042618696128805755</v>
      </c>
      <c r="E20" s="305">
        <v>349.187910946286</v>
      </c>
      <c r="F20" s="305">
        <v>335.175888321226</v>
      </c>
      <c r="G20" s="306">
        <v>-0.04012745626584824</v>
      </c>
      <c r="H20" s="307">
        <v>0.05525423477831351</v>
      </c>
      <c r="K20" s="245"/>
      <c r="L20" s="268"/>
      <c r="M20" s="268"/>
      <c r="N20" s="268"/>
      <c r="O20" s="268"/>
      <c r="P20" s="268"/>
    </row>
    <row r="21" spans="1:16" ht="15">
      <c r="A21" s="308" t="s">
        <v>233</v>
      </c>
      <c r="B21" s="305">
        <v>1183.94081075752</v>
      </c>
      <c r="C21" s="305">
        <v>1229.42466333982</v>
      </c>
      <c r="D21" s="306">
        <v>0.03841733655012547</v>
      </c>
      <c r="E21" s="305">
        <v>20.6810498419409</v>
      </c>
      <c r="F21" s="305">
        <v>19.3796142964156</v>
      </c>
      <c r="G21" s="306">
        <v>-0.06292889168933802</v>
      </c>
      <c r="H21" s="307">
        <v>0.003352577739324205</v>
      </c>
      <c r="K21" s="245"/>
      <c r="L21" s="268"/>
      <c r="M21" s="268"/>
      <c r="N21" s="268"/>
      <c r="O21" s="268"/>
      <c r="P21" s="268"/>
    </row>
    <row r="22" spans="1:16" ht="15">
      <c r="A22" s="308" t="s">
        <v>234</v>
      </c>
      <c r="B22" s="305">
        <v>1822.27036172069</v>
      </c>
      <c r="C22" s="305">
        <v>1904.24833115628</v>
      </c>
      <c r="D22" s="306">
        <v>0.04498672159612016</v>
      </c>
      <c r="E22" s="305">
        <v>36.9535060161367</v>
      </c>
      <c r="F22" s="305">
        <v>37.0492397757812</v>
      </c>
      <c r="G22" s="306">
        <v>0.0025906543103839663</v>
      </c>
      <c r="H22" s="307">
        <v>0.005403357350163043</v>
      </c>
      <c r="K22" s="245"/>
      <c r="L22" s="268"/>
      <c r="M22" s="268"/>
      <c r="N22" s="268"/>
      <c r="O22" s="268"/>
      <c r="P22" s="268"/>
    </row>
    <row r="23" spans="1:16" ht="15">
      <c r="A23" s="309" t="s">
        <v>248</v>
      </c>
      <c r="B23" s="310">
        <v>177969.449683449</v>
      </c>
      <c r="C23" s="310">
        <v>182586.468309247</v>
      </c>
      <c r="D23" s="311"/>
      <c r="E23" s="330"/>
      <c r="F23" s="330"/>
      <c r="G23" s="311"/>
      <c r="H23" s="312"/>
      <c r="K23" s="245"/>
      <c r="L23" s="268"/>
      <c r="M23" s="268"/>
      <c r="N23" s="268"/>
      <c r="O23" s="268"/>
      <c r="P23" s="268"/>
    </row>
    <row r="24" spans="1:16" ht="15">
      <c r="A24" s="304" t="s">
        <v>340</v>
      </c>
      <c r="B24" s="305">
        <v>22247.9566888136</v>
      </c>
      <c r="C24" s="305">
        <v>22503.211907032</v>
      </c>
      <c r="D24" s="306"/>
      <c r="E24" s="313"/>
      <c r="F24" s="313"/>
      <c r="G24" s="311"/>
      <c r="H24" s="313"/>
      <c r="K24" s="245"/>
      <c r="L24" s="268"/>
      <c r="M24" s="268"/>
      <c r="N24" s="268"/>
      <c r="O24" s="268"/>
      <c r="P24" s="268"/>
    </row>
    <row r="25" spans="1:16" ht="15">
      <c r="A25" s="309" t="s">
        <v>341</v>
      </c>
      <c r="B25" s="310">
        <v>200138.348820208</v>
      </c>
      <c r="C25" s="310">
        <v>205022.531886194</v>
      </c>
      <c r="D25" s="311">
        <v>0.024404033983380424</v>
      </c>
      <c r="E25" s="314">
        <v>6284.36209777162</v>
      </c>
      <c r="F25" s="314">
        <v>6289.8178483959</v>
      </c>
      <c r="G25" s="311">
        <v>0.0008681470830929072</v>
      </c>
      <c r="H25" s="313"/>
      <c r="K25" s="245"/>
      <c r="L25" s="268"/>
      <c r="M25" s="268"/>
      <c r="N25" s="268"/>
      <c r="O25" s="268"/>
      <c r="P25" s="268"/>
    </row>
    <row r="26" spans="1:16" ht="15">
      <c r="A26" s="18" t="s">
        <v>217</v>
      </c>
      <c r="B26" s="211"/>
      <c r="C26" s="211"/>
      <c r="D26" s="211"/>
      <c r="E26" s="211"/>
      <c r="F26" s="211"/>
      <c r="G26" s="211"/>
      <c r="H26" s="211"/>
      <c r="K26" s="245"/>
      <c r="L26" s="268"/>
      <c r="M26" s="268"/>
      <c r="N26" s="268"/>
      <c r="O26" s="268"/>
      <c r="P26" s="268"/>
    </row>
    <row r="27" spans="1:16" ht="15">
      <c r="A27" s="18" t="s">
        <v>241</v>
      </c>
      <c r="B27" s="211"/>
      <c r="C27" s="18"/>
      <c r="D27" s="18"/>
      <c r="E27" s="18"/>
      <c r="F27" s="211"/>
      <c r="G27" s="211"/>
      <c r="H27" s="211"/>
      <c r="K27" s="245"/>
      <c r="L27" s="268"/>
      <c r="M27" s="268"/>
      <c r="N27" s="268"/>
      <c r="O27" s="268"/>
      <c r="P27" s="268"/>
    </row>
    <row r="28" spans="1:16" ht="15">
      <c r="A28" s="315" t="s">
        <v>342</v>
      </c>
      <c r="B28" s="211"/>
      <c r="C28" s="315"/>
      <c r="D28" s="315"/>
      <c r="E28" s="315"/>
      <c r="F28" s="211"/>
      <c r="G28" s="211"/>
      <c r="H28" s="211"/>
      <c r="K28" s="245"/>
      <c r="L28" s="246"/>
      <c r="M28" s="246"/>
      <c r="N28" s="246"/>
      <c r="O28" s="246"/>
      <c r="P28" s="246"/>
    </row>
    <row r="29" spans="1:24" ht="15">
      <c r="A29" s="245" t="s">
        <v>343</v>
      </c>
      <c r="K29" s="211"/>
      <c r="L29" s="211"/>
      <c r="M29" s="211"/>
      <c r="N29" s="211"/>
      <c r="O29" s="211"/>
      <c r="P29" s="211"/>
      <c r="Q29" s="211"/>
      <c r="R29" s="211"/>
      <c r="S29" s="211"/>
      <c r="T29" s="211"/>
      <c r="U29" s="211"/>
      <c r="V29" s="211"/>
      <c r="W29" s="211"/>
      <c r="X29" s="211"/>
    </row>
    <row r="30" spans="1:24" ht="17.25">
      <c r="A30" s="245" t="s">
        <v>245</v>
      </c>
      <c r="J30" s="28"/>
      <c r="K30" s="211"/>
      <c r="L30" s="211"/>
      <c r="M30" s="211"/>
      <c r="N30" s="211"/>
      <c r="O30" s="211"/>
      <c r="P30" s="211"/>
      <c r="Q30" s="211"/>
      <c r="R30" s="211"/>
      <c r="S30" s="211"/>
      <c r="T30" s="211"/>
      <c r="U30" s="211"/>
      <c r="V30" s="211"/>
      <c r="W30" s="211"/>
      <c r="X30" s="211"/>
    </row>
    <row r="31" spans="1:7" ht="34.5">
      <c r="A31" s="203" t="s">
        <v>216</v>
      </c>
      <c r="B31" s="29" t="s">
        <v>275</v>
      </c>
      <c r="C31" s="29" t="s">
        <v>344</v>
      </c>
      <c r="D31" s="29" t="s">
        <v>345</v>
      </c>
      <c r="E31" s="29" t="s">
        <v>372</v>
      </c>
      <c r="F31" s="29" t="s">
        <v>371</v>
      </c>
      <c r="G31"/>
    </row>
    <row r="32" spans="1:7" ht="17.25">
      <c r="A32" s="291" t="s">
        <v>346</v>
      </c>
      <c r="B32" s="317">
        <v>1069.32448411272</v>
      </c>
      <c r="C32" s="161">
        <f>+B32/$B$45</f>
        <v>0.15170433884559253</v>
      </c>
      <c r="D32" s="317">
        <v>1171.96415720121</v>
      </c>
      <c r="E32" s="320">
        <v>1206.19980423882</v>
      </c>
      <c r="F32" s="190">
        <f aca="true" t="shared" si="0" ref="F32:F45">+E32/D32-1</f>
        <v>0.029212196317819794</v>
      </c>
      <c r="G32"/>
    </row>
    <row r="33" spans="1:7" ht="17.25">
      <c r="A33" s="292" t="s">
        <v>282</v>
      </c>
      <c r="B33" s="318">
        <v>9.35006459851783</v>
      </c>
      <c r="C33" s="34">
        <f aca="true" t="shared" si="1" ref="C33:C45">+B33/$B$45</f>
        <v>0.0013264873190093403</v>
      </c>
      <c r="D33" s="319">
        <v>13.8978680910649</v>
      </c>
      <c r="E33" s="321">
        <v>8.02793021435776</v>
      </c>
      <c r="F33" s="32">
        <f t="shared" si="0"/>
        <v>-0.4223624687070524</v>
      </c>
      <c r="G33"/>
    </row>
    <row r="34" spans="1:7" ht="17.25">
      <c r="A34" s="292" t="s">
        <v>283</v>
      </c>
      <c r="B34" s="318">
        <v>16.1742203500822</v>
      </c>
      <c r="C34" s="34">
        <f t="shared" si="1"/>
        <v>0.0022946256641529386</v>
      </c>
      <c r="D34" s="319">
        <v>17.1567287256759</v>
      </c>
      <c r="E34" s="321">
        <v>18.2541816310189</v>
      </c>
      <c r="F34" s="32">
        <f t="shared" si="0"/>
        <v>0.06396632615054432</v>
      </c>
      <c r="G34"/>
    </row>
    <row r="35" spans="1:7" ht="17.25">
      <c r="A35" s="292" t="s">
        <v>347</v>
      </c>
      <c r="B35" s="318">
        <v>1231.9351721603</v>
      </c>
      <c r="C35" s="34">
        <f t="shared" si="1"/>
        <v>0.17477380680035848</v>
      </c>
      <c r="D35" s="319">
        <v>1312.7114822418</v>
      </c>
      <c r="E35" s="321">
        <v>1311.64824519743</v>
      </c>
      <c r="F35" s="32">
        <f t="shared" si="0"/>
        <v>-0.0008099548596575135</v>
      </c>
      <c r="G35"/>
    </row>
    <row r="36" spans="1:7" ht="17.25">
      <c r="A36" s="292" t="s">
        <v>284</v>
      </c>
      <c r="B36" s="318">
        <v>455.091412127278</v>
      </c>
      <c r="C36" s="34">
        <f t="shared" si="1"/>
        <v>0.06456350978287165</v>
      </c>
      <c r="D36" s="319">
        <v>367.597167682583</v>
      </c>
      <c r="E36" s="321">
        <v>381.2221054984</v>
      </c>
      <c r="F36" s="32">
        <f t="shared" si="0"/>
        <v>0.03706486070529813</v>
      </c>
      <c r="G36"/>
    </row>
    <row r="37" spans="1:7" ht="17.25">
      <c r="A37" s="316" t="s">
        <v>285</v>
      </c>
      <c r="B37" s="319">
        <v>546.359434639136</v>
      </c>
      <c r="C37" s="34">
        <f t="shared" si="1"/>
        <v>0.07751164219601347</v>
      </c>
      <c r="D37" s="319">
        <v>522.690915069031</v>
      </c>
      <c r="E37" s="321">
        <v>521.294116172679</v>
      </c>
      <c r="F37" s="32">
        <f t="shared" si="0"/>
        <v>-0.0026723228892692186</v>
      </c>
      <c r="G37" s="211"/>
    </row>
    <row r="38" spans="1:7" ht="17.25">
      <c r="A38" s="292" t="s">
        <v>348</v>
      </c>
      <c r="B38" s="318">
        <v>548.623030061916</v>
      </c>
      <c r="C38" s="34">
        <f t="shared" si="1"/>
        <v>0.07783277694241525</v>
      </c>
      <c r="D38" s="319">
        <v>710.441087881474</v>
      </c>
      <c r="E38" s="321">
        <v>677.599020663981</v>
      </c>
      <c r="F38" s="32">
        <f t="shared" si="0"/>
        <v>-0.04622771370871526</v>
      </c>
      <c r="G38"/>
    </row>
    <row r="39" spans="1:7" ht="17.25">
      <c r="A39" s="292" t="s">
        <v>349</v>
      </c>
      <c r="B39" s="318">
        <v>128.268255100085</v>
      </c>
      <c r="C39" s="34">
        <f t="shared" si="1"/>
        <v>0.01819733029958846</v>
      </c>
      <c r="D39" s="319">
        <v>106.204702205362</v>
      </c>
      <c r="E39" s="321">
        <v>129.291613575708</v>
      </c>
      <c r="F39" s="32">
        <f t="shared" si="0"/>
        <v>0.21738125422831245</v>
      </c>
      <c r="G39"/>
    </row>
    <row r="40" spans="1:7" ht="17.25">
      <c r="A40" s="292" t="s">
        <v>286</v>
      </c>
      <c r="B40" s="318">
        <v>467.703089598759</v>
      </c>
      <c r="C40" s="34">
        <f t="shared" si="1"/>
        <v>0.06635271990661852</v>
      </c>
      <c r="D40" s="319">
        <v>490.356565412026</v>
      </c>
      <c r="E40" s="321">
        <v>539.123187324987</v>
      </c>
      <c r="F40" s="32">
        <f t="shared" si="0"/>
        <v>0.09945134898313124</v>
      </c>
      <c r="G40"/>
    </row>
    <row r="41" spans="1:7" ht="15" customHeight="1">
      <c r="A41" s="292" t="s">
        <v>289</v>
      </c>
      <c r="B41" s="318">
        <v>516.849761797642</v>
      </c>
      <c r="C41" s="34">
        <f t="shared" si="1"/>
        <v>0.07332512493723847</v>
      </c>
      <c r="D41" s="319">
        <v>667.58843427225</v>
      </c>
      <c r="E41" s="321">
        <v>668.771536499336</v>
      </c>
      <c r="F41" s="32">
        <f t="shared" si="0"/>
        <v>0.0017722030016529278</v>
      </c>
      <c r="G41"/>
    </row>
    <row r="42" spans="1:7" ht="15" customHeight="1">
      <c r="A42" s="292" t="s">
        <v>350</v>
      </c>
      <c r="B42" s="318">
        <v>628.569529566057</v>
      </c>
      <c r="C42" s="34">
        <f t="shared" si="1"/>
        <v>0.08917473256999886</v>
      </c>
      <c r="D42" s="319">
        <v>696.81563410941</v>
      </c>
      <c r="E42" s="321">
        <v>734.11135952619</v>
      </c>
      <c r="F42" s="32">
        <f t="shared" si="0"/>
        <v>0.053523089309623684</v>
      </c>
      <c r="G42"/>
    </row>
    <row r="43" spans="1:7" ht="15" customHeight="1">
      <c r="A43" s="292" t="s">
        <v>288</v>
      </c>
      <c r="B43" s="318">
        <v>1053.03138065713</v>
      </c>
      <c r="C43" s="34">
        <f t="shared" si="1"/>
        <v>0.14939284731594327</v>
      </c>
      <c r="D43" s="319">
        <v>1089.37569019333</v>
      </c>
      <c r="E43" s="321">
        <v>1237.1686891234</v>
      </c>
      <c r="F43" s="32">
        <f t="shared" si="0"/>
        <v>0.13566761243207237</v>
      </c>
      <c r="G43"/>
    </row>
    <row r="44" spans="1:7" ht="15" customHeight="1">
      <c r="A44" s="292" t="s">
        <v>287</v>
      </c>
      <c r="B44" s="318">
        <v>377.46044681914</v>
      </c>
      <c r="C44" s="34">
        <f t="shared" si="1"/>
        <v>0.05355005742019782</v>
      </c>
      <c r="D44" s="319">
        <v>358.602348642654</v>
      </c>
      <c r="E44" s="321">
        <v>361.689720243288</v>
      </c>
      <c r="F44" s="32">
        <f t="shared" si="0"/>
        <v>0.008609457278570432</v>
      </c>
      <c r="G44"/>
    </row>
    <row r="45" spans="1:7" s="1" customFormat="1" ht="15" customHeight="1">
      <c r="A45" s="291" t="s">
        <v>351</v>
      </c>
      <c r="B45" s="317">
        <v>7048.74028158877</v>
      </c>
      <c r="C45" s="161">
        <f t="shared" si="1"/>
        <v>1</v>
      </c>
      <c r="D45" s="317">
        <v>7534.5684616848</v>
      </c>
      <c r="E45" s="320">
        <v>7813.26730889253</v>
      </c>
      <c r="F45" s="190">
        <f t="shared" si="0"/>
        <v>0.03698935760222821</v>
      </c>
      <c r="G45" s="254"/>
    </row>
    <row r="46" spans="1:16" ht="15">
      <c r="A46" s="269" t="s">
        <v>217</v>
      </c>
      <c r="B46" s="269"/>
      <c r="C46" s="270"/>
      <c r="D46" s="271"/>
      <c r="E46" s="272"/>
      <c r="F46" s="269"/>
      <c r="K46" s="245"/>
      <c r="L46" s="268"/>
      <c r="M46" s="268"/>
      <c r="N46" s="268"/>
      <c r="O46" s="268"/>
      <c r="P46" s="268"/>
    </row>
    <row r="47" ht="15" customHeight="1">
      <c r="A47" s="237" t="s">
        <v>241</v>
      </c>
    </row>
    <row r="49" ht="15">
      <c r="A49" s="1" t="s">
        <v>7</v>
      </c>
    </row>
    <row r="50" ht="15">
      <c r="A50" s="1"/>
    </row>
    <row r="51" ht="15">
      <c r="A51" s="1" t="s">
        <v>397</v>
      </c>
    </row>
    <row r="52" ht="15">
      <c r="A52" s="1"/>
    </row>
    <row r="53" spans="1:9" ht="15">
      <c r="A53" s="366" t="s">
        <v>9</v>
      </c>
      <c r="B53" s="364" t="s">
        <v>440</v>
      </c>
      <c r="C53" s="364"/>
      <c r="D53" s="364"/>
      <c r="E53" s="364"/>
      <c r="F53" s="364" t="s">
        <v>445</v>
      </c>
      <c r="G53" s="364"/>
      <c r="H53" s="364"/>
      <c r="I53" s="365" t="s">
        <v>446</v>
      </c>
    </row>
    <row r="54" spans="1:9" ht="15">
      <c r="A54" s="366"/>
      <c r="B54" s="227" t="s">
        <v>441</v>
      </c>
      <c r="C54" s="227" t="s">
        <v>442</v>
      </c>
      <c r="D54" s="227" t="s">
        <v>443</v>
      </c>
      <c r="E54" s="227" t="s">
        <v>124</v>
      </c>
      <c r="F54" s="227" t="s">
        <v>441</v>
      </c>
      <c r="G54" s="227" t="s">
        <v>442</v>
      </c>
      <c r="H54" s="227" t="s">
        <v>447</v>
      </c>
      <c r="I54" s="365"/>
    </row>
    <row r="55" spans="1:9" ht="15">
      <c r="A55" s="21" t="s">
        <v>222</v>
      </c>
      <c r="B55" s="234">
        <v>7040.7726</v>
      </c>
      <c r="C55" s="234">
        <v>2353.2869</v>
      </c>
      <c r="D55" s="234">
        <v>9394.0595</v>
      </c>
      <c r="E55" s="5">
        <v>0.01751694577556933</v>
      </c>
      <c r="F55" s="234">
        <v>63245.743</v>
      </c>
      <c r="G55" s="234">
        <v>50259.28</v>
      </c>
      <c r="H55" s="234">
        <v>113505</v>
      </c>
      <c r="I55" s="5">
        <v>0.08276339808818994</v>
      </c>
    </row>
    <row r="56" spans="1:9" ht="15">
      <c r="A56" s="21" t="s">
        <v>223</v>
      </c>
      <c r="B56" s="234">
        <v>3717.685</v>
      </c>
      <c r="C56" s="234">
        <v>277.16411</v>
      </c>
      <c r="D56" s="234">
        <v>3994.849</v>
      </c>
      <c r="E56" s="5">
        <v>0.007449128176651145</v>
      </c>
      <c r="F56" s="234">
        <v>111093.4</v>
      </c>
      <c r="G56" s="234">
        <v>85291.23</v>
      </c>
      <c r="H56" s="234">
        <v>196384.7</v>
      </c>
      <c r="I56" s="5">
        <v>0.020341956374401875</v>
      </c>
    </row>
    <row r="57" spans="1:9" ht="15">
      <c r="A57" s="21" t="s">
        <v>224</v>
      </c>
      <c r="B57" s="234">
        <v>2612.756</v>
      </c>
      <c r="C57" s="234">
        <v>434.30452</v>
      </c>
      <c r="D57" s="234">
        <v>3047.06</v>
      </c>
      <c r="E57" s="5">
        <v>0.0056818018658393935</v>
      </c>
      <c r="F57" s="234">
        <v>193848.57</v>
      </c>
      <c r="G57" s="234">
        <v>138179.1</v>
      </c>
      <c r="H57" s="234">
        <v>332027.7</v>
      </c>
      <c r="I57" s="5">
        <v>0.009177125884376514</v>
      </c>
    </row>
    <row r="58" spans="1:9" ht="15">
      <c r="A58" s="21" t="s">
        <v>225</v>
      </c>
      <c r="B58" s="234">
        <v>5446.132</v>
      </c>
      <c r="C58" s="234">
        <v>1229.2127</v>
      </c>
      <c r="D58" s="234">
        <v>6675.345</v>
      </c>
      <c r="E58" s="5">
        <v>0.012447404276949476</v>
      </c>
      <c r="F58" s="234">
        <v>86616.981</v>
      </c>
      <c r="G58" s="234">
        <v>61593.52</v>
      </c>
      <c r="H58" s="234">
        <v>148210.5</v>
      </c>
      <c r="I58" s="5">
        <v>0.04503962269879665</v>
      </c>
    </row>
    <row r="59" spans="1:9" ht="15">
      <c r="A59" s="21" t="s">
        <v>226</v>
      </c>
      <c r="B59" s="234">
        <v>27015.56</v>
      </c>
      <c r="C59" s="234">
        <v>7875.391</v>
      </c>
      <c r="D59" s="234">
        <v>34890.95</v>
      </c>
      <c r="E59" s="5">
        <v>0.06506057143965298</v>
      </c>
      <c r="F59" s="234">
        <v>210654.5</v>
      </c>
      <c r="G59" s="234">
        <v>153853.7</v>
      </c>
      <c r="H59" s="234">
        <v>364508.21</v>
      </c>
      <c r="I59" s="5">
        <v>0.09572061490741181</v>
      </c>
    </row>
    <row r="60" spans="1:9" ht="15">
      <c r="A60" s="21" t="s">
        <v>227</v>
      </c>
      <c r="B60" s="234">
        <v>32683.24</v>
      </c>
      <c r="C60" s="234">
        <v>10519.11</v>
      </c>
      <c r="D60" s="234">
        <v>43202.36</v>
      </c>
      <c r="E60" s="5">
        <v>0.08055871878357013</v>
      </c>
      <c r="F60" s="234">
        <v>506791.61</v>
      </c>
      <c r="G60" s="234">
        <v>403933.9</v>
      </c>
      <c r="H60" s="234">
        <v>910725.5</v>
      </c>
      <c r="I60" s="5">
        <v>0.04743730136028913</v>
      </c>
    </row>
    <row r="61" spans="1:9" ht="15">
      <c r="A61" s="21" t="s">
        <v>246</v>
      </c>
      <c r="B61" s="234">
        <v>50440.9</v>
      </c>
      <c r="C61" s="234">
        <v>13131.681</v>
      </c>
      <c r="D61" s="234">
        <v>63572.58</v>
      </c>
      <c r="E61" s="5">
        <v>0.11854272763261116</v>
      </c>
      <c r="F61" s="234">
        <v>2273095.6</v>
      </c>
      <c r="G61" s="234">
        <v>1786663.3</v>
      </c>
      <c r="H61" s="234">
        <v>4059758.9</v>
      </c>
      <c r="I61" s="5">
        <v>0.015659200845646277</v>
      </c>
    </row>
    <row r="62" spans="1:9" ht="15">
      <c r="A62" s="21" t="s">
        <v>228</v>
      </c>
      <c r="B62" s="234">
        <v>61293.6</v>
      </c>
      <c r="C62" s="234">
        <v>19541.81</v>
      </c>
      <c r="D62" s="234">
        <v>80835.4</v>
      </c>
      <c r="E62" s="5">
        <v>0.15073241962608996</v>
      </c>
      <c r="F62" s="234">
        <v>263947</v>
      </c>
      <c r="G62" s="234">
        <v>172106.8</v>
      </c>
      <c r="H62" s="234">
        <v>436053.8</v>
      </c>
      <c r="I62" s="5">
        <v>0.1853794187781416</v>
      </c>
    </row>
    <row r="63" spans="1:9" s="1" customFormat="1" ht="15">
      <c r="A63" s="157" t="s">
        <v>93</v>
      </c>
      <c r="B63" s="235">
        <v>73011.92</v>
      </c>
      <c r="C63" s="235">
        <v>18148.3</v>
      </c>
      <c r="D63" s="235">
        <v>91160.22</v>
      </c>
      <c r="E63" s="236">
        <v>0.16998493895306613</v>
      </c>
      <c r="F63" s="235">
        <v>300914.72</v>
      </c>
      <c r="G63" s="235">
        <v>221859.6</v>
      </c>
      <c r="H63" s="235">
        <v>522774.3</v>
      </c>
      <c r="I63" s="236">
        <v>0.17437777641326285</v>
      </c>
    </row>
    <row r="64" spans="1:9" ht="15">
      <c r="A64" s="21" t="s">
        <v>229</v>
      </c>
      <c r="B64" s="234">
        <v>24560.03</v>
      </c>
      <c r="C64" s="234">
        <v>3847.136</v>
      </c>
      <c r="D64" s="234">
        <v>28407.16</v>
      </c>
      <c r="E64" s="5">
        <v>0.05297035657033278</v>
      </c>
      <c r="F64" s="234">
        <v>126439.9</v>
      </c>
      <c r="G64" s="234">
        <v>85690.55</v>
      </c>
      <c r="H64" s="234">
        <v>212130.5</v>
      </c>
      <c r="I64" s="5">
        <v>0.13391360506857808</v>
      </c>
    </row>
    <row r="65" spans="1:9" ht="15">
      <c r="A65" s="21" t="s">
        <v>247</v>
      </c>
      <c r="B65" s="234">
        <v>33260.32</v>
      </c>
      <c r="C65" s="234">
        <v>7237.793</v>
      </c>
      <c r="D65" s="234">
        <v>40498.11</v>
      </c>
      <c r="E65" s="5">
        <v>0.07551614899639948</v>
      </c>
      <c r="F65" s="234">
        <v>400322.4</v>
      </c>
      <c r="G65" s="234">
        <v>301330.3</v>
      </c>
      <c r="H65" s="234">
        <v>701652.7</v>
      </c>
      <c r="I65" s="5">
        <v>0.05771817025716569</v>
      </c>
    </row>
    <row r="66" spans="1:9" ht="15">
      <c r="A66" s="21" t="s">
        <v>230</v>
      </c>
      <c r="B66" s="234">
        <v>41388.27</v>
      </c>
      <c r="C66" s="234">
        <v>10679.91</v>
      </c>
      <c r="D66" s="234">
        <v>52068.18</v>
      </c>
      <c r="E66" s="5">
        <v>0.09709066519033475</v>
      </c>
      <c r="F66" s="234">
        <v>239166.5</v>
      </c>
      <c r="G66" s="234">
        <v>179375.2</v>
      </c>
      <c r="H66" s="234">
        <v>418541.7</v>
      </c>
      <c r="I66" s="5">
        <v>0.12440380492553071</v>
      </c>
    </row>
    <row r="67" spans="1:9" ht="15">
      <c r="A67" s="21" t="s">
        <v>231</v>
      </c>
      <c r="B67" s="234">
        <v>16885.98</v>
      </c>
      <c r="C67" s="234">
        <v>3330.878</v>
      </c>
      <c r="D67" s="234">
        <v>20216.86</v>
      </c>
      <c r="E67" s="5">
        <v>0.03769804101967596</v>
      </c>
      <c r="F67" s="234">
        <v>100968.1</v>
      </c>
      <c r="G67" s="234">
        <v>76095.44</v>
      </c>
      <c r="H67" s="234">
        <v>177063.6</v>
      </c>
      <c r="I67" s="5">
        <v>0.11417852116414667</v>
      </c>
    </row>
    <row r="68" spans="1:9" ht="15">
      <c r="A68" s="21" t="s">
        <v>232</v>
      </c>
      <c r="B68" s="234">
        <v>41535.91</v>
      </c>
      <c r="C68" s="234">
        <v>6732.5187</v>
      </c>
      <c r="D68" s="234">
        <v>48268.43</v>
      </c>
      <c r="E68" s="5">
        <v>0.0900053348588929</v>
      </c>
      <c r="F68" s="234">
        <v>227573.3</v>
      </c>
      <c r="G68" s="234">
        <v>162449.3</v>
      </c>
      <c r="H68" s="234">
        <v>390022.6</v>
      </c>
      <c r="I68" s="5">
        <v>0.12375803350882744</v>
      </c>
    </row>
    <row r="69" spans="1:9" ht="15">
      <c r="A69" s="21" t="s">
        <v>233</v>
      </c>
      <c r="B69" s="234">
        <v>4271.337</v>
      </c>
      <c r="C69" s="234">
        <v>903.23633</v>
      </c>
      <c r="D69" s="234">
        <v>5174.574</v>
      </c>
      <c r="E69" s="5">
        <v>0.009648941671028472</v>
      </c>
      <c r="F69" s="234">
        <v>32570.16</v>
      </c>
      <c r="G69" s="234">
        <v>27360.65</v>
      </c>
      <c r="H69" s="234">
        <v>59930.81</v>
      </c>
      <c r="I69" s="5">
        <v>0.0863424672551564</v>
      </c>
    </row>
    <row r="70" spans="1:9" ht="15">
      <c r="A70" s="21" t="s">
        <v>234</v>
      </c>
      <c r="B70" s="234">
        <v>3689.939</v>
      </c>
      <c r="C70" s="234">
        <v>1188.05</v>
      </c>
      <c r="D70" s="234">
        <v>4877.989</v>
      </c>
      <c r="E70" s="5">
        <v>0.009095904577443187</v>
      </c>
      <c r="F70" s="234">
        <v>54851.54</v>
      </c>
      <c r="G70" s="234">
        <v>40274.79</v>
      </c>
      <c r="H70" s="234">
        <v>95126.33</v>
      </c>
      <c r="I70" s="5">
        <v>0.05127906227434612</v>
      </c>
    </row>
    <row r="71" spans="1:9" ht="15">
      <c r="A71" s="157" t="s">
        <v>2</v>
      </c>
      <c r="B71" s="235">
        <v>428854.34</v>
      </c>
      <c r="C71" s="235">
        <v>107429.8</v>
      </c>
      <c r="D71" s="235">
        <v>536284.1</v>
      </c>
      <c r="E71" s="236">
        <v>1</v>
      </c>
      <c r="F71" s="235">
        <v>5192100.1</v>
      </c>
      <c r="G71" s="235">
        <v>3946316.6</v>
      </c>
      <c r="H71" s="235">
        <v>9138416.7</v>
      </c>
      <c r="I71" s="236">
        <v>0.05868457497675719</v>
      </c>
    </row>
    <row r="72" ht="15">
      <c r="A72" s="6" t="s">
        <v>444</v>
      </c>
    </row>
    <row r="73" ht="15">
      <c r="A73" s="6"/>
    </row>
    <row r="74" spans="1:10" ht="15">
      <c r="A74" s="369"/>
      <c r="B74" s="369"/>
      <c r="C74" s="369"/>
      <c r="D74" s="369"/>
      <c r="E74" s="369"/>
      <c r="F74" s="369"/>
      <c r="G74" s="369"/>
      <c r="H74" s="369"/>
      <c r="I74" s="369"/>
      <c r="J74" s="369"/>
    </row>
    <row r="75" spans="1:10" ht="15">
      <c r="A75" s="370" t="s">
        <v>9</v>
      </c>
      <c r="B75" s="364" t="s">
        <v>308</v>
      </c>
      <c r="C75" s="364"/>
      <c r="D75" s="364"/>
      <c r="E75" s="364"/>
      <c r="F75" s="364"/>
      <c r="G75" s="364" t="s">
        <v>250</v>
      </c>
      <c r="H75" s="364"/>
      <c r="I75" s="364"/>
      <c r="J75" s="364"/>
    </row>
    <row r="76" spans="1:10" ht="30.75">
      <c r="A76" s="370"/>
      <c r="B76" s="273" t="s">
        <v>251</v>
      </c>
      <c r="C76" s="273" t="s">
        <v>252</v>
      </c>
      <c r="D76" s="273" t="s">
        <v>309</v>
      </c>
      <c r="E76" s="274" t="s">
        <v>276</v>
      </c>
      <c r="F76" s="273" t="s">
        <v>2</v>
      </c>
      <c r="G76" s="273" t="s">
        <v>251</v>
      </c>
      <c r="H76" s="273" t="s">
        <v>252</v>
      </c>
      <c r="I76" s="273" t="s">
        <v>309</v>
      </c>
      <c r="J76" s="274" t="s">
        <v>276</v>
      </c>
    </row>
    <row r="77" spans="1:10" ht="15">
      <c r="A77" s="247" t="s">
        <v>222</v>
      </c>
      <c r="B77" s="234">
        <v>261.905968</v>
      </c>
      <c r="C77" s="234">
        <v>3387.563</v>
      </c>
      <c r="D77" s="234">
        <v>4729.115</v>
      </c>
      <c r="E77" s="234">
        <v>1015.476</v>
      </c>
      <c r="F77" s="234">
        <v>9394.0595</v>
      </c>
      <c r="G77" s="5">
        <v>0.02787995626384951</v>
      </c>
      <c r="H77" s="5">
        <v>0.36060693462714394</v>
      </c>
      <c r="I77" s="5">
        <v>0.5034154829443012</v>
      </c>
      <c r="J77" s="5">
        <v>0.10809767598342336</v>
      </c>
    </row>
    <row r="78" spans="1:10" ht="15">
      <c r="A78" s="247" t="s">
        <v>223</v>
      </c>
      <c r="B78" s="234">
        <v>489.15882</v>
      </c>
      <c r="C78" s="234">
        <v>2275.0871</v>
      </c>
      <c r="D78" s="234">
        <v>1076.107</v>
      </c>
      <c r="E78" s="234">
        <v>154.49656</v>
      </c>
      <c r="F78" s="234">
        <v>3994.849</v>
      </c>
      <c r="G78" s="5">
        <v>0.12244738662212264</v>
      </c>
      <c r="H78" s="5">
        <v>0.5695051552636908</v>
      </c>
      <c r="I78" s="5">
        <v>0.2693736358996297</v>
      </c>
      <c r="J78" s="5">
        <v>0.03867394236928604</v>
      </c>
    </row>
    <row r="79" spans="1:10" ht="15">
      <c r="A79" s="247" t="s">
        <v>224</v>
      </c>
      <c r="B79" s="234">
        <v>467.46605</v>
      </c>
      <c r="C79" s="234">
        <v>1593.97</v>
      </c>
      <c r="D79" s="234">
        <v>957.26037</v>
      </c>
      <c r="E79" s="234">
        <v>28.363945</v>
      </c>
      <c r="F79" s="234">
        <v>3047.06</v>
      </c>
      <c r="G79" s="5">
        <v>0.15341543980098848</v>
      </c>
      <c r="H79" s="5">
        <v>0.5231173655917507</v>
      </c>
      <c r="I79" s="5">
        <v>0.3141586873904682</v>
      </c>
      <c r="J79" s="5">
        <v>0.00930862700439112</v>
      </c>
    </row>
    <row r="80" spans="1:10" ht="15">
      <c r="A80" s="247" t="s">
        <v>225</v>
      </c>
      <c r="B80" s="234">
        <v>365.51432</v>
      </c>
      <c r="C80" s="234">
        <v>2386.096</v>
      </c>
      <c r="D80" s="234">
        <v>3851.232</v>
      </c>
      <c r="E80" s="234">
        <v>72.502114</v>
      </c>
      <c r="F80" s="234">
        <v>6675.345</v>
      </c>
      <c r="G80" s="5">
        <v>0.05475586954681743</v>
      </c>
      <c r="H80" s="5">
        <v>0.35744909064625124</v>
      </c>
      <c r="I80" s="5">
        <v>0.5769337764564977</v>
      </c>
      <c r="J80" s="5">
        <v>0.010861178560808468</v>
      </c>
    </row>
    <row r="81" spans="1:10" ht="15">
      <c r="A81" s="247" t="s">
        <v>226</v>
      </c>
      <c r="B81" s="234">
        <v>1091.969</v>
      </c>
      <c r="C81" s="234">
        <v>10467.101</v>
      </c>
      <c r="D81" s="234">
        <v>21903.62</v>
      </c>
      <c r="E81" s="234">
        <v>1428.256</v>
      </c>
      <c r="F81" s="234">
        <v>34890.95</v>
      </c>
      <c r="G81" s="5">
        <v>0.03129662562928209</v>
      </c>
      <c r="H81" s="5">
        <v>0.2999947264261937</v>
      </c>
      <c r="I81" s="5">
        <v>0.6277736777015244</v>
      </c>
      <c r="J81" s="5">
        <v>0.04093485560009115</v>
      </c>
    </row>
    <row r="82" spans="1:10" ht="15">
      <c r="A82" s="247" t="s">
        <v>227</v>
      </c>
      <c r="B82" s="234">
        <v>2398.274</v>
      </c>
      <c r="C82" s="234">
        <v>4705.453</v>
      </c>
      <c r="D82" s="234">
        <v>35732.48</v>
      </c>
      <c r="E82" s="234">
        <v>366.14822</v>
      </c>
      <c r="F82" s="234">
        <v>43202.36</v>
      </c>
      <c r="G82" s="5">
        <v>0.05551256922075553</v>
      </c>
      <c r="H82" s="5">
        <v>0.10891657307610048</v>
      </c>
      <c r="I82" s="5">
        <v>0.8270955568168036</v>
      </c>
      <c r="J82" s="5">
        <v>0.008475190244236657</v>
      </c>
    </row>
    <row r="83" spans="1:10" ht="15">
      <c r="A83" s="247" t="s">
        <v>246</v>
      </c>
      <c r="B83" s="234">
        <v>4166.1239</v>
      </c>
      <c r="C83" s="234">
        <v>10045.725</v>
      </c>
      <c r="D83" s="234">
        <v>49360.73</v>
      </c>
      <c r="E83" s="234">
        <v>0</v>
      </c>
      <c r="F83" s="234">
        <v>63572.58</v>
      </c>
      <c r="G83" s="5">
        <v>0.06553334629489631</v>
      </c>
      <c r="H83" s="5">
        <v>0.15801977833839684</v>
      </c>
      <c r="I83" s="5">
        <v>0.7764468580636494</v>
      </c>
      <c r="J83" s="5">
        <v>0</v>
      </c>
    </row>
    <row r="84" spans="1:10" ht="15">
      <c r="A84" s="247" t="s">
        <v>228</v>
      </c>
      <c r="B84" s="234">
        <v>1589.811</v>
      </c>
      <c r="C84" s="234">
        <v>8492.001</v>
      </c>
      <c r="D84" s="234">
        <v>70753.59</v>
      </c>
      <c r="E84" s="234">
        <v>0</v>
      </c>
      <c r="F84" s="234">
        <v>80835.4</v>
      </c>
      <c r="G84" s="5">
        <v>0.01966726211536035</v>
      </c>
      <c r="H84" s="5">
        <v>0.10505299658318015</v>
      </c>
      <c r="I84" s="5">
        <v>0.875279766043095</v>
      </c>
      <c r="J84" s="5">
        <v>0</v>
      </c>
    </row>
    <row r="85" spans="1:10" s="1" customFormat="1" ht="15">
      <c r="A85" s="248" t="s">
        <v>93</v>
      </c>
      <c r="B85" s="235">
        <v>3481.706</v>
      </c>
      <c r="C85" s="235">
        <v>17110.05</v>
      </c>
      <c r="D85" s="235">
        <v>69822.03</v>
      </c>
      <c r="E85" s="235">
        <v>746.43681</v>
      </c>
      <c r="F85" s="235">
        <v>91160.22</v>
      </c>
      <c r="G85" s="236">
        <v>0.038193260174229506</v>
      </c>
      <c r="H85" s="236">
        <v>0.18769206568391344</v>
      </c>
      <c r="I85" s="236">
        <v>0.7659265192646529</v>
      </c>
      <c r="J85" s="236">
        <v>0.008188185702052935</v>
      </c>
    </row>
    <row r="86" spans="1:10" ht="15">
      <c r="A86" s="247" t="s">
        <v>229</v>
      </c>
      <c r="B86" s="234">
        <v>1079.615</v>
      </c>
      <c r="C86" s="234">
        <v>9519.584</v>
      </c>
      <c r="D86" s="234">
        <v>17051.89</v>
      </c>
      <c r="E86" s="234">
        <v>756.07237</v>
      </c>
      <c r="F86" s="234">
        <v>28407.16</v>
      </c>
      <c r="G86" s="5">
        <v>0.03800503112595557</v>
      </c>
      <c r="H86" s="5">
        <v>0.33511213370150345</v>
      </c>
      <c r="I86" s="5">
        <v>0.6002673269696794</v>
      </c>
      <c r="J86" s="5">
        <v>0.026615556430139443</v>
      </c>
    </row>
    <row r="87" spans="1:10" ht="15">
      <c r="A87" s="247" t="s">
        <v>247</v>
      </c>
      <c r="B87" s="234">
        <v>1744.336</v>
      </c>
      <c r="C87" s="234">
        <v>9658.871</v>
      </c>
      <c r="D87" s="234">
        <v>28647.11</v>
      </c>
      <c r="E87" s="234">
        <v>447.78983</v>
      </c>
      <c r="F87" s="234">
        <v>40498.11</v>
      </c>
      <c r="G87" s="5">
        <v>0.04307203471964494</v>
      </c>
      <c r="H87" s="5">
        <v>0.23850177205800466</v>
      </c>
      <c r="I87" s="5">
        <v>0.7073690599388466</v>
      </c>
      <c r="J87" s="5">
        <v>0.011057055008246063</v>
      </c>
    </row>
    <row r="88" spans="1:10" ht="15">
      <c r="A88" s="247" t="s">
        <v>230</v>
      </c>
      <c r="B88" s="234">
        <v>820.94124</v>
      </c>
      <c r="C88" s="234">
        <v>29366.086</v>
      </c>
      <c r="D88" s="234">
        <v>19598.04639</v>
      </c>
      <c r="E88" s="234">
        <v>2283.107</v>
      </c>
      <c r="F88" s="234">
        <v>52068.18</v>
      </c>
      <c r="G88" s="5">
        <v>0.01576665902284274</v>
      </c>
      <c r="H88" s="5">
        <v>0.5639929415623899</v>
      </c>
      <c r="I88" s="5">
        <v>0.37639199968195547</v>
      </c>
      <c r="J88" s="5">
        <v>0.043848411832332145</v>
      </c>
    </row>
    <row r="89" spans="1:10" ht="15">
      <c r="A89" s="247" t="s">
        <v>231</v>
      </c>
      <c r="B89" s="234">
        <v>849.15212</v>
      </c>
      <c r="C89" s="234">
        <v>5884.734</v>
      </c>
      <c r="D89" s="234">
        <v>13288.74</v>
      </c>
      <c r="E89" s="234">
        <v>194.22723</v>
      </c>
      <c r="F89" s="234">
        <v>20216.86</v>
      </c>
      <c r="G89" s="5">
        <v>0.042002176401280907</v>
      </c>
      <c r="H89" s="5">
        <v>0.2910805139868407</v>
      </c>
      <c r="I89" s="5">
        <v>0.6573097899475981</v>
      </c>
      <c r="J89" s="5">
        <v>0.009607190730904798</v>
      </c>
    </row>
    <row r="90" spans="1:10" ht="15">
      <c r="A90" s="247" t="s">
        <v>232</v>
      </c>
      <c r="B90" s="234">
        <v>2132.326</v>
      </c>
      <c r="C90" s="234">
        <v>16450.54</v>
      </c>
      <c r="D90" s="234">
        <v>29026.36</v>
      </c>
      <c r="E90" s="234">
        <v>659.196952</v>
      </c>
      <c r="F90" s="234">
        <v>48268.43</v>
      </c>
      <c r="G90" s="5">
        <v>0.044176410958467055</v>
      </c>
      <c r="H90" s="5">
        <v>0.3408136539763154</v>
      </c>
      <c r="I90" s="5">
        <v>0.6013528925635244</v>
      </c>
      <c r="J90" s="5">
        <v>0.013656896484928141</v>
      </c>
    </row>
    <row r="91" spans="1:10" ht="15">
      <c r="A91" s="247" t="s">
        <v>233</v>
      </c>
      <c r="B91" s="234">
        <v>155.75594</v>
      </c>
      <c r="C91" s="234">
        <v>3173.658</v>
      </c>
      <c r="D91" s="234">
        <v>1527.7484</v>
      </c>
      <c r="E91" s="234">
        <v>317.41152</v>
      </c>
      <c r="F91" s="234">
        <v>5174.574</v>
      </c>
      <c r="G91" s="5">
        <v>0.030100244000762194</v>
      </c>
      <c r="H91" s="5">
        <v>0.61331773398158</v>
      </c>
      <c r="I91" s="5">
        <v>0.29524138605419503</v>
      </c>
      <c r="J91" s="5">
        <v>0.061340608908095624</v>
      </c>
    </row>
    <row r="92" spans="1:10" ht="15">
      <c r="A92" s="247" t="s">
        <v>234</v>
      </c>
      <c r="B92" s="234">
        <v>426.26934</v>
      </c>
      <c r="C92" s="234">
        <v>583.124554</v>
      </c>
      <c r="D92" s="234">
        <v>3653.287</v>
      </c>
      <c r="E92" s="234">
        <v>215.30735</v>
      </c>
      <c r="F92" s="234">
        <v>4877.989</v>
      </c>
      <c r="G92" s="5">
        <v>0.08738628561893026</v>
      </c>
      <c r="H92" s="5">
        <v>0.11954199855719233</v>
      </c>
      <c r="I92" s="5">
        <v>0.7489330131740765</v>
      </c>
      <c r="J92" s="5">
        <v>0.04413854766790168</v>
      </c>
    </row>
    <row r="93" spans="1:10" ht="15">
      <c r="A93" s="247" t="s">
        <v>2</v>
      </c>
      <c r="B93" s="234">
        <v>21520.33</v>
      </c>
      <c r="C93" s="234">
        <v>135099.6</v>
      </c>
      <c r="D93" s="234">
        <v>370979.37639</v>
      </c>
      <c r="E93" s="234">
        <v>8684.793</v>
      </c>
      <c r="F93" s="234">
        <v>536284.1</v>
      </c>
      <c r="G93" s="5">
        <v>0.04012859974778294</v>
      </c>
      <c r="H93" s="5">
        <v>0.2519179666150833</v>
      </c>
      <c r="I93" s="5">
        <v>0.6917590441148638</v>
      </c>
      <c r="J93" s="5">
        <v>0.0161943883848132</v>
      </c>
    </row>
    <row r="94" ht="15">
      <c r="A94" s="6" t="s">
        <v>272</v>
      </c>
    </row>
    <row r="95" ht="15">
      <c r="A95" s="6"/>
    </row>
    <row r="96" spans="1:8" ht="15">
      <c r="A96" s="1" t="s">
        <v>24</v>
      </c>
      <c r="G96" s="98"/>
      <c r="H96" s="98"/>
    </row>
    <row r="97" spans="1:8" ht="15">
      <c r="A97" s="1"/>
      <c r="G97" s="98"/>
      <c r="H97" s="98"/>
    </row>
    <row r="98" spans="1:8" ht="15">
      <c r="A98" s="1" t="s">
        <v>135</v>
      </c>
      <c r="G98" s="98"/>
      <c r="H98" s="98"/>
    </row>
    <row r="99" spans="7:8" ht="15">
      <c r="G99" s="98"/>
      <c r="H99" s="98"/>
    </row>
    <row r="100" spans="1:9" ht="15.75" customHeight="1">
      <c r="A100" s="367" t="s">
        <v>136</v>
      </c>
      <c r="B100" s="367"/>
      <c r="C100" s="367"/>
      <c r="D100" s="367"/>
      <c r="E100" s="367"/>
      <c r="F100" s="367"/>
      <c r="G100" s="367"/>
      <c r="H100" s="367"/>
      <c r="I100" s="367"/>
    </row>
    <row r="101" spans="1:9" ht="15">
      <c r="A101" s="367"/>
      <c r="B101" s="367"/>
      <c r="C101" s="367"/>
      <c r="D101" s="367"/>
      <c r="E101" s="367"/>
      <c r="F101" s="367"/>
      <c r="G101" s="367"/>
      <c r="H101" s="367"/>
      <c r="I101" s="367"/>
    </row>
    <row r="102" spans="7:8" ht="15">
      <c r="G102" s="98"/>
      <c r="H102" s="98"/>
    </row>
    <row r="103" spans="1:9" ht="15">
      <c r="A103" s="363" t="s">
        <v>137</v>
      </c>
      <c r="B103" s="363"/>
      <c r="C103" s="363"/>
      <c r="D103" s="363"/>
      <c r="E103" s="363"/>
      <c r="F103" s="363"/>
      <c r="G103" s="363"/>
      <c r="H103" s="363"/>
      <c r="I103" s="363"/>
    </row>
    <row r="104" spans="1:9" ht="15">
      <c r="A104" s="363" t="s">
        <v>398</v>
      </c>
      <c r="B104" s="363"/>
      <c r="C104" s="363"/>
      <c r="D104" s="363"/>
      <c r="E104" s="363"/>
      <c r="F104" s="363"/>
      <c r="G104" s="363"/>
      <c r="H104" s="363"/>
      <c r="I104" s="363"/>
    </row>
    <row r="105" spans="1:9" ht="15">
      <c r="A105" s="363" t="s">
        <v>138</v>
      </c>
      <c r="B105" s="363"/>
      <c r="C105" s="363"/>
      <c r="D105" s="363"/>
      <c r="E105" s="363"/>
      <c r="F105" s="363"/>
      <c r="G105" s="363"/>
      <c r="H105" s="363"/>
      <c r="I105" s="363"/>
    </row>
    <row r="106" spans="1:9" s="1" customFormat="1" ht="46.5">
      <c r="A106" s="233" t="s">
        <v>9</v>
      </c>
      <c r="B106" s="19" t="s">
        <v>139</v>
      </c>
      <c r="C106" s="19" t="s">
        <v>140</v>
      </c>
      <c r="D106" s="19" t="s">
        <v>141</v>
      </c>
      <c r="E106" s="19" t="s">
        <v>142</v>
      </c>
      <c r="F106" s="19" t="s">
        <v>143</v>
      </c>
      <c r="G106" s="19" t="s">
        <v>240</v>
      </c>
      <c r="H106" s="19" t="s">
        <v>144</v>
      </c>
      <c r="I106" s="19" t="s">
        <v>145</v>
      </c>
    </row>
    <row r="107" spans="1:9" ht="15">
      <c r="A107" s="229" t="s">
        <v>222</v>
      </c>
      <c r="B107" s="146">
        <v>34948.743</v>
      </c>
      <c r="C107" s="146">
        <v>7636.9271</v>
      </c>
      <c r="D107" s="146">
        <v>670.2716</v>
      </c>
      <c r="E107" s="146">
        <v>43255.9417</v>
      </c>
      <c r="F107" s="147">
        <v>0.006890383466433239</v>
      </c>
      <c r="G107" s="146">
        <v>12516.0074</v>
      </c>
      <c r="H107" s="146">
        <v>339625.54910000006</v>
      </c>
      <c r="I107" s="147">
        <v>0.12736362683734265</v>
      </c>
    </row>
    <row r="108" spans="1:9" ht="15">
      <c r="A108" s="230" t="s">
        <v>223</v>
      </c>
      <c r="B108" s="148">
        <v>3188.9696</v>
      </c>
      <c r="C108" s="148">
        <v>320.3107</v>
      </c>
      <c r="D108" s="148">
        <v>807.7361</v>
      </c>
      <c r="E108" s="148">
        <v>4317.0163999999995</v>
      </c>
      <c r="F108" s="149">
        <v>0.0006876719650026978</v>
      </c>
      <c r="G108" s="148">
        <v>5438.2735</v>
      </c>
      <c r="H108" s="148">
        <v>791789.8616000003</v>
      </c>
      <c r="I108" s="149">
        <v>0.005452224901284336</v>
      </c>
    </row>
    <row r="109" spans="1:9" ht="15">
      <c r="A109" s="230" t="s">
        <v>224</v>
      </c>
      <c r="B109" s="148">
        <v>4060.8003</v>
      </c>
      <c r="C109" s="148">
        <v>4112.1246</v>
      </c>
      <c r="D109" s="148">
        <v>2835.7768</v>
      </c>
      <c r="E109" s="148">
        <v>11008.7017</v>
      </c>
      <c r="F109" s="149">
        <v>0.0017536128725773525</v>
      </c>
      <c r="G109" s="148">
        <v>11547.387</v>
      </c>
      <c r="H109" s="148">
        <v>1148536.6048000003</v>
      </c>
      <c r="I109" s="149">
        <v>0.009584981143824313</v>
      </c>
    </row>
    <row r="110" spans="1:9" ht="15">
      <c r="A110" s="230" t="s">
        <v>225</v>
      </c>
      <c r="B110" s="148">
        <v>9553.3177</v>
      </c>
      <c r="C110" s="148">
        <v>18149.1092</v>
      </c>
      <c r="D110" s="148">
        <v>2685.8089</v>
      </c>
      <c r="E110" s="148">
        <v>30388.2358</v>
      </c>
      <c r="F110" s="149">
        <v>0.004840643604122358</v>
      </c>
      <c r="G110" s="148">
        <v>5764.1199</v>
      </c>
      <c r="H110" s="148">
        <v>389831.8587999999</v>
      </c>
      <c r="I110" s="149">
        <v>0.07795216094842171</v>
      </c>
    </row>
    <row r="111" spans="1:9" ht="15">
      <c r="A111" s="230" t="s">
        <v>399</v>
      </c>
      <c r="B111" s="148">
        <v>109660.3363</v>
      </c>
      <c r="C111" s="148">
        <v>113642.6686</v>
      </c>
      <c r="D111" s="148">
        <v>10410.8153</v>
      </c>
      <c r="E111" s="148">
        <v>233713.8202</v>
      </c>
      <c r="F111" s="149">
        <v>0.037229055230186575</v>
      </c>
      <c r="G111" s="148">
        <v>25169.087600000003</v>
      </c>
      <c r="H111" s="148">
        <v>1517485.9441999998</v>
      </c>
      <c r="I111" s="149">
        <v>0.15401382865737914</v>
      </c>
    </row>
    <row r="112" spans="1:9" ht="15">
      <c r="A112" s="230" t="s">
        <v>227</v>
      </c>
      <c r="B112" s="148">
        <v>113081.944</v>
      </c>
      <c r="C112" s="148">
        <v>168837.7063</v>
      </c>
      <c r="D112" s="148">
        <v>14946.4238</v>
      </c>
      <c r="E112" s="148">
        <v>296866.07409999997</v>
      </c>
      <c r="F112" s="149">
        <v>0.047288788738208985</v>
      </c>
      <c r="G112" s="148">
        <v>48249.872</v>
      </c>
      <c r="H112" s="148">
        <v>3454306.5630000005</v>
      </c>
      <c r="I112" s="149">
        <v>0.08594085923924985</v>
      </c>
    </row>
    <row r="113" spans="1:9" ht="15">
      <c r="A113" s="230" t="s">
        <v>246</v>
      </c>
      <c r="B113" s="148">
        <v>1852569.9542</v>
      </c>
      <c r="C113" s="148">
        <v>937014.9422</v>
      </c>
      <c r="D113" s="148">
        <v>272184.9945</v>
      </c>
      <c r="E113" s="148">
        <v>3061769.8909</v>
      </c>
      <c r="F113" s="149">
        <v>0.48771955493643687</v>
      </c>
      <c r="G113" s="148">
        <v>3005148.8277</v>
      </c>
      <c r="H113" s="148">
        <v>103483246.9388</v>
      </c>
      <c r="I113" s="149">
        <v>0.029587106913167602</v>
      </c>
    </row>
    <row r="114" spans="1:9" ht="15">
      <c r="A114" s="230" t="s">
        <v>400</v>
      </c>
      <c r="B114" s="148">
        <v>227314.4405</v>
      </c>
      <c r="C114" s="148">
        <v>357323.4009</v>
      </c>
      <c r="D114" s="148">
        <v>13653.4164</v>
      </c>
      <c r="E114" s="148">
        <v>598291.2578</v>
      </c>
      <c r="F114" s="149">
        <v>0.09530381327605374</v>
      </c>
      <c r="G114" s="148">
        <v>39554.659100000004</v>
      </c>
      <c r="H114" s="148">
        <v>1783879.3545000004</v>
      </c>
      <c r="I114" s="149">
        <v>0.3353877358862611</v>
      </c>
    </row>
    <row r="115" spans="1:10" s="1" customFormat="1" ht="15">
      <c r="A115" s="231" t="s">
        <v>93</v>
      </c>
      <c r="B115" s="150">
        <v>285909.5451</v>
      </c>
      <c r="C115" s="150">
        <v>324361.9338</v>
      </c>
      <c r="D115" s="150">
        <v>45688.6346</v>
      </c>
      <c r="E115" s="150">
        <v>655960.1135</v>
      </c>
      <c r="F115" s="151">
        <v>0.10449007796540632</v>
      </c>
      <c r="G115" s="150">
        <v>187539.0393</v>
      </c>
      <c r="H115" s="150">
        <v>2435841.8088000007</v>
      </c>
      <c r="I115" s="151">
        <v>0.2692950384258138</v>
      </c>
      <c r="J115" s="228"/>
    </row>
    <row r="116" spans="1:9" ht="15">
      <c r="A116" s="230" t="s">
        <v>229</v>
      </c>
      <c r="B116" s="148">
        <v>103091.9079</v>
      </c>
      <c r="C116" s="148">
        <v>33312.9451</v>
      </c>
      <c r="D116" s="148">
        <v>19759.5835</v>
      </c>
      <c r="E116" s="148">
        <v>156164.4365</v>
      </c>
      <c r="F116" s="149">
        <v>0.02487595481719598</v>
      </c>
      <c r="G116" s="148">
        <v>30613.383799999996</v>
      </c>
      <c r="H116" s="148">
        <v>622204.1761999999</v>
      </c>
      <c r="I116" s="149">
        <v>0.2509858378864414</v>
      </c>
    </row>
    <row r="117" spans="1:9" ht="15">
      <c r="A117" s="230" t="s">
        <v>247</v>
      </c>
      <c r="B117" s="148">
        <v>138172.7291</v>
      </c>
      <c r="C117" s="148">
        <v>38020.0616</v>
      </c>
      <c r="D117" s="148">
        <v>120772.2677</v>
      </c>
      <c r="E117" s="148">
        <v>296965.0584</v>
      </c>
      <c r="F117" s="149">
        <v>0.047304556278050955</v>
      </c>
      <c r="G117" s="148">
        <v>144287.0626</v>
      </c>
      <c r="H117" s="148">
        <v>3237190.9093999993</v>
      </c>
      <c r="I117" s="149">
        <v>0.09173541712899512</v>
      </c>
    </row>
    <row r="118" spans="1:9" ht="15">
      <c r="A118" s="230" t="s">
        <v>230</v>
      </c>
      <c r="B118" s="148">
        <v>216640.3075</v>
      </c>
      <c r="C118" s="148">
        <v>25681.244</v>
      </c>
      <c r="D118" s="148">
        <v>36307.362</v>
      </c>
      <c r="E118" s="148">
        <v>278628.9135</v>
      </c>
      <c r="F118" s="149">
        <v>0.044383730498015195</v>
      </c>
      <c r="G118" s="148">
        <v>113667.64689999999</v>
      </c>
      <c r="H118" s="148">
        <v>2045568.5577999998</v>
      </c>
      <c r="I118" s="149">
        <v>0.13621098761884776</v>
      </c>
    </row>
    <row r="119" spans="1:9" ht="15">
      <c r="A119" s="230" t="s">
        <v>231</v>
      </c>
      <c r="B119" s="148">
        <v>116728.9963</v>
      </c>
      <c r="C119" s="148">
        <v>9216.1878</v>
      </c>
      <c r="D119" s="148">
        <v>21328.9434</v>
      </c>
      <c r="E119" s="148">
        <v>147274.1275</v>
      </c>
      <c r="F119" s="149">
        <v>0.023459787795103784</v>
      </c>
      <c r="G119" s="148">
        <v>17137.5373</v>
      </c>
      <c r="H119" s="148">
        <v>655610.9005999999</v>
      </c>
      <c r="I119" s="149">
        <v>0.22463648387361793</v>
      </c>
    </row>
    <row r="120" spans="1:9" ht="15">
      <c r="A120" s="230" t="s">
        <v>232</v>
      </c>
      <c r="B120" s="148">
        <v>332767.5491</v>
      </c>
      <c r="C120" s="148">
        <v>33895.2731</v>
      </c>
      <c r="D120" s="148">
        <v>24533.29</v>
      </c>
      <c r="E120" s="148">
        <v>391196.1122</v>
      </c>
      <c r="F120" s="149">
        <v>0.06231493565277859</v>
      </c>
      <c r="G120" s="148">
        <v>199625.1981</v>
      </c>
      <c r="H120" s="148">
        <v>2472292.5904</v>
      </c>
      <c r="I120" s="149">
        <v>0.15823212580866372</v>
      </c>
    </row>
    <row r="121" spans="1:9" ht="15">
      <c r="A121" s="230" t="s">
        <v>233</v>
      </c>
      <c r="B121" s="148">
        <v>10657.6471</v>
      </c>
      <c r="C121" s="148">
        <v>3836.398</v>
      </c>
      <c r="D121" s="148">
        <v>1427.5278</v>
      </c>
      <c r="E121" s="148">
        <v>15921.5729</v>
      </c>
      <c r="F121" s="149">
        <v>0.0025362005393532215</v>
      </c>
      <c r="G121" s="148">
        <v>7536.247199999999</v>
      </c>
      <c r="H121" s="148">
        <v>223111.33250000008</v>
      </c>
      <c r="I121" s="149">
        <v>0.07136156071319234</v>
      </c>
    </row>
    <row r="122" spans="1:9" ht="15">
      <c r="A122" s="232" t="s">
        <v>234</v>
      </c>
      <c r="B122" s="148">
        <v>52512.7087</v>
      </c>
      <c r="C122" s="148">
        <v>1901.2965</v>
      </c>
      <c r="D122" s="148">
        <v>1591.0501</v>
      </c>
      <c r="E122" s="148">
        <v>56005.0553</v>
      </c>
      <c r="F122" s="149">
        <v>0.00892123236507412</v>
      </c>
      <c r="G122" s="148">
        <v>41314.0522</v>
      </c>
      <c r="H122" s="152">
        <v>658435.4632</v>
      </c>
      <c r="I122" s="153">
        <v>0.08505777472527849</v>
      </c>
    </row>
    <row r="123" spans="1:9" ht="15">
      <c r="A123" s="233" t="s">
        <v>401</v>
      </c>
      <c r="B123" s="224">
        <v>3610859.8964000004</v>
      </c>
      <c r="C123" s="224">
        <v>2077262.5294999997</v>
      </c>
      <c r="D123" s="224">
        <v>589603.9025</v>
      </c>
      <c r="E123" s="224">
        <v>6277726.3284</v>
      </c>
      <c r="F123" s="225">
        <v>1</v>
      </c>
      <c r="G123" s="224">
        <v>3895108.4015999995</v>
      </c>
      <c r="H123" s="224">
        <v>125258958.4137</v>
      </c>
      <c r="I123" s="226">
        <v>0.05011798284052619</v>
      </c>
    </row>
    <row r="124" ht="15">
      <c r="A124" s="1" t="s">
        <v>146</v>
      </c>
    </row>
    <row r="125" ht="15">
      <c r="A125" s="275" t="s">
        <v>239</v>
      </c>
    </row>
  </sheetData>
  <sheetProtection/>
  <mergeCells count="16">
    <mergeCell ref="A3:H3"/>
    <mergeCell ref="A74:J74"/>
    <mergeCell ref="A75:A76"/>
    <mergeCell ref="B75:F75"/>
    <mergeCell ref="G75:J75"/>
    <mergeCell ref="B5:D5"/>
    <mergeCell ref="E5:G5"/>
    <mergeCell ref="H5:H6"/>
    <mergeCell ref="A105:I105"/>
    <mergeCell ref="F53:H53"/>
    <mergeCell ref="I53:I54"/>
    <mergeCell ref="A53:A54"/>
    <mergeCell ref="B53:E53"/>
    <mergeCell ref="A100:I101"/>
    <mergeCell ref="A104:I104"/>
    <mergeCell ref="A103:I103"/>
  </mergeCells>
  <hyperlinks>
    <hyperlink ref="A28" r:id="rId1" display="www.bcentral.cl"/>
  </hyperlinks>
  <printOptions horizontalCentered="1"/>
  <pageMargins left="0.5905511811023623" right="0.5905511811023623" top="0.5905511811023623" bottom="0.3937007874015748" header="0.31496062992125984" footer="0.31496062992125984"/>
  <pageSetup horizontalDpi="600" verticalDpi="600" orientation="landscape" scale="54" r:id="rId2"/>
  <headerFooter>
    <oddHeader>&amp;RRegión del Maule</oddHeader>
  </headerFooter>
  <rowBreaks count="2" manualBreakCount="2">
    <brk id="48" max="9" man="1"/>
    <brk id="95" max="9" man="1"/>
  </rowBreaks>
</worksheet>
</file>

<file path=xl/worksheets/sheet3.xml><?xml version="1.0" encoding="utf-8"?>
<worksheet xmlns="http://schemas.openxmlformats.org/spreadsheetml/2006/main" xmlns:r="http://schemas.openxmlformats.org/officeDocument/2006/relationships">
  <dimension ref="A1:K28"/>
  <sheetViews>
    <sheetView showGridLines="0" zoomScaleSheetLayoutView="100" zoomScalePageLayoutView="0" workbookViewId="0" topLeftCell="A1">
      <selection activeCell="A26" sqref="A26"/>
    </sheetView>
  </sheetViews>
  <sheetFormatPr defaultColWidth="11.421875" defaultRowHeight="15"/>
  <cols>
    <col min="1" max="1" width="18.140625" style="211" bestFit="1" customWidth="1"/>
    <col min="2" max="6" width="11.421875" style="211" customWidth="1"/>
    <col min="7" max="7" width="17.140625" style="211" customWidth="1"/>
    <col min="8" max="16384" width="11.421875" style="211" customWidth="1"/>
  </cols>
  <sheetData>
    <row r="1" spans="1:11" s="43" customFormat="1" ht="37.5" customHeight="1">
      <c r="A1" s="375" t="s">
        <v>221</v>
      </c>
      <c r="B1" s="375"/>
      <c r="C1" s="375"/>
      <c r="D1" s="375"/>
      <c r="E1" s="375"/>
      <c r="F1" s="375"/>
      <c r="G1" s="375"/>
      <c r="H1" s="375"/>
      <c r="I1" s="375"/>
      <c r="J1" s="375"/>
      <c r="K1" s="375"/>
    </row>
    <row r="2" spans="1:7" s="43" customFormat="1" ht="21">
      <c r="A2" s="221"/>
      <c r="B2" s="220"/>
      <c r="C2" s="220"/>
      <c r="D2" s="220"/>
      <c r="E2" s="220"/>
      <c r="F2" s="220"/>
      <c r="G2" s="220"/>
    </row>
    <row r="3" spans="1:11" s="42" customFormat="1" ht="21">
      <c r="A3" s="44" t="s">
        <v>57</v>
      </c>
      <c r="B3" s="222"/>
      <c r="C3" s="222"/>
      <c r="D3" s="222"/>
      <c r="E3" s="222"/>
      <c r="F3" s="222"/>
      <c r="G3" s="211"/>
      <c r="H3" s="211"/>
      <c r="I3" s="211"/>
      <c r="J3" s="211"/>
      <c r="K3" s="211"/>
    </row>
    <row r="4" spans="2:11" s="43" customFormat="1" ht="21">
      <c r="B4" s="220"/>
      <c r="C4" s="220"/>
      <c r="D4" s="220"/>
      <c r="E4" s="220"/>
      <c r="F4" s="220"/>
      <c r="G4" s="211"/>
      <c r="H4" s="211"/>
      <c r="I4" s="211"/>
      <c r="J4" s="211"/>
      <c r="K4" s="211"/>
    </row>
    <row r="5" spans="1:4" ht="27.75" customHeight="1">
      <c r="A5" s="377" t="s">
        <v>295</v>
      </c>
      <c r="B5" s="378"/>
      <c r="C5" s="378"/>
      <c r="D5" s="379"/>
    </row>
    <row r="6" spans="1:4" ht="14.25">
      <c r="A6" s="380" t="s">
        <v>296</v>
      </c>
      <c r="B6" s="381"/>
      <c r="C6" s="381"/>
      <c r="D6" s="382"/>
    </row>
    <row r="7" spans="1:4" ht="14.25">
      <c r="A7" s="295" t="s">
        <v>9</v>
      </c>
      <c r="B7" s="294" t="s">
        <v>192</v>
      </c>
      <c r="C7" s="294" t="s">
        <v>10</v>
      </c>
      <c r="D7" s="294" t="s">
        <v>2</v>
      </c>
    </row>
    <row r="8" spans="1:4" s="297" customFormat="1" ht="14.25">
      <c r="A8" s="296" t="s">
        <v>222</v>
      </c>
      <c r="B8" s="343">
        <v>7.46</v>
      </c>
      <c r="C8" s="343">
        <v>28.46</v>
      </c>
      <c r="D8" s="343">
        <v>9.16802420293228</v>
      </c>
    </row>
    <row r="9" spans="1:4" ht="14.25">
      <c r="A9" s="264" t="s">
        <v>223</v>
      </c>
      <c r="B9" s="344">
        <v>10.93</v>
      </c>
      <c r="C9" s="344">
        <v>12.97</v>
      </c>
      <c r="D9" s="344">
        <v>11.00660732703132</v>
      </c>
    </row>
    <row r="10" spans="1:4" ht="14.25">
      <c r="A10" s="264" t="s">
        <v>224</v>
      </c>
      <c r="B10" s="344">
        <v>7.43</v>
      </c>
      <c r="C10" s="344">
        <v>13.5</v>
      </c>
      <c r="D10" s="344">
        <v>7.626200671869812</v>
      </c>
    </row>
    <row r="11" spans="1:4" ht="14.25">
      <c r="A11" s="264" t="s">
        <v>225</v>
      </c>
      <c r="B11" s="344">
        <v>7.94</v>
      </c>
      <c r="C11" s="344">
        <v>10.94</v>
      </c>
      <c r="D11" s="344">
        <v>8.198235270096655</v>
      </c>
    </row>
    <row r="12" spans="1:4" ht="14.25">
      <c r="A12" s="263" t="s">
        <v>226</v>
      </c>
      <c r="B12" s="344">
        <v>7.58</v>
      </c>
      <c r="C12" s="344">
        <v>9.47</v>
      </c>
      <c r="D12" s="344">
        <v>7.915579823554643</v>
      </c>
    </row>
    <row r="13" spans="1:4" ht="14.25">
      <c r="A13" s="263" t="s">
        <v>227</v>
      </c>
      <c r="B13" s="344">
        <v>6.67</v>
      </c>
      <c r="C13" s="344">
        <v>5.53</v>
      </c>
      <c r="D13" s="344">
        <v>6.575978792292214</v>
      </c>
    </row>
    <row r="14" spans="1:4" ht="14.25">
      <c r="A14" s="263" t="s">
        <v>246</v>
      </c>
      <c r="B14" s="344">
        <v>4.39</v>
      </c>
      <c r="C14" s="344">
        <v>5.18</v>
      </c>
      <c r="D14" s="344">
        <v>4.421466521551375</v>
      </c>
    </row>
    <row r="15" spans="1:4" ht="14.25">
      <c r="A15" s="263" t="s">
        <v>228</v>
      </c>
      <c r="B15" s="344">
        <v>6.61</v>
      </c>
      <c r="C15" s="344">
        <v>8.29</v>
      </c>
      <c r="D15" s="344">
        <v>7.023855385983109</v>
      </c>
    </row>
    <row r="16" spans="1:4" ht="14.25">
      <c r="A16" s="265" t="s">
        <v>93</v>
      </c>
      <c r="B16" s="345">
        <v>9.02</v>
      </c>
      <c r="C16" s="345">
        <v>7.63</v>
      </c>
      <c r="D16" s="345">
        <v>8.642274152539809</v>
      </c>
    </row>
    <row r="17" spans="1:4" ht="14.25">
      <c r="A17" s="263" t="s">
        <v>229</v>
      </c>
      <c r="B17" s="344">
        <v>11.11</v>
      </c>
      <c r="C17" s="344">
        <v>14.5</v>
      </c>
      <c r="D17" s="344">
        <v>12.088915662185357</v>
      </c>
    </row>
    <row r="18" spans="1:4" ht="14.25">
      <c r="A18" s="264" t="s">
        <v>247</v>
      </c>
      <c r="B18" s="344">
        <v>6.89</v>
      </c>
      <c r="C18" s="344">
        <v>12.74</v>
      </c>
      <c r="D18" s="344">
        <v>7.523086056808509</v>
      </c>
    </row>
    <row r="19" spans="1:4" ht="14.25">
      <c r="A19" s="263" t="s">
        <v>230</v>
      </c>
      <c r="B19" s="344">
        <v>9.31</v>
      </c>
      <c r="C19" s="344">
        <v>17.36</v>
      </c>
      <c r="D19" s="344">
        <v>11.566188440444106</v>
      </c>
    </row>
    <row r="20" spans="1:4" ht="14.25">
      <c r="A20" s="263" t="s">
        <v>231</v>
      </c>
      <c r="B20" s="344">
        <v>4.87</v>
      </c>
      <c r="C20" s="344">
        <v>8.57</v>
      </c>
      <c r="D20" s="344">
        <v>5.862291050674785</v>
      </c>
    </row>
    <row r="21" spans="1:4" ht="14.25">
      <c r="A21" s="264" t="s">
        <v>232</v>
      </c>
      <c r="B21" s="344">
        <v>6.28</v>
      </c>
      <c r="C21" s="344">
        <v>9.06</v>
      </c>
      <c r="D21" s="344">
        <v>6.9799654160309865</v>
      </c>
    </row>
    <row r="22" spans="1:4" ht="14.25">
      <c r="A22" s="264" t="s">
        <v>233</v>
      </c>
      <c r="B22" s="344">
        <v>3.37</v>
      </c>
      <c r="C22" s="344">
        <v>6.93</v>
      </c>
      <c r="D22" s="344">
        <v>4.009737404777993</v>
      </c>
    </row>
    <row r="23" spans="1:4" ht="14.25">
      <c r="A23" s="264" t="s">
        <v>234</v>
      </c>
      <c r="B23" s="344">
        <v>3.62</v>
      </c>
      <c r="C23" s="344">
        <v>1.46</v>
      </c>
      <c r="D23" s="344">
        <v>3.4473067915690865</v>
      </c>
    </row>
    <row r="24" spans="1:4" ht="14.25">
      <c r="A24" s="253" t="s">
        <v>273</v>
      </c>
      <c r="B24" s="346">
        <v>6.07</v>
      </c>
      <c r="C24" s="346">
        <v>9.94</v>
      </c>
      <c r="D24" s="346">
        <v>6.51</v>
      </c>
    </row>
    <row r="25" ht="14.25">
      <c r="A25" s="211" t="s">
        <v>379</v>
      </c>
    </row>
    <row r="27" spans="1:11" ht="33" customHeight="1">
      <c r="A27" s="376" t="s">
        <v>274</v>
      </c>
      <c r="B27" s="376"/>
      <c r="C27" s="376"/>
      <c r="D27" s="376"/>
      <c r="E27" s="376"/>
      <c r="F27" s="376"/>
      <c r="G27" s="376"/>
      <c r="H27" s="376"/>
      <c r="I27" s="376"/>
      <c r="J27" s="376"/>
      <c r="K27" s="376"/>
    </row>
    <row r="28" spans="1:11" ht="35.25" customHeight="1">
      <c r="A28" s="376"/>
      <c r="B28" s="376"/>
      <c r="C28" s="376"/>
      <c r="D28" s="376"/>
      <c r="E28" s="376"/>
      <c r="F28" s="376"/>
      <c r="G28" s="376"/>
      <c r="H28" s="376"/>
      <c r="I28" s="376"/>
      <c r="J28" s="376"/>
      <c r="K28" s="376"/>
    </row>
  </sheetData>
  <sheetProtection/>
  <mergeCells count="5">
    <mergeCell ref="A1:K1"/>
    <mergeCell ref="A27:K27"/>
    <mergeCell ref="A5:D5"/>
    <mergeCell ref="A6:D6"/>
    <mergeCell ref="A28:K28"/>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del Maule</oddHeader>
  </headerFooter>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A15" sqref="A15:F15"/>
    </sheetView>
  </sheetViews>
  <sheetFormatPr defaultColWidth="11.421875" defaultRowHeight="15"/>
  <sheetData>
    <row r="1" spans="1:6" ht="14.25">
      <c r="A1" s="383" t="s">
        <v>260</v>
      </c>
      <c r="B1" s="383"/>
      <c r="C1" s="383"/>
      <c r="D1" s="383"/>
      <c r="E1" s="383"/>
      <c r="F1" s="383"/>
    </row>
    <row r="2" spans="1:6" ht="14.25">
      <c r="A2" s="211"/>
      <c r="B2" s="211"/>
      <c r="C2" s="211"/>
      <c r="D2" s="211"/>
      <c r="E2" s="211"/>
      <c r="F2" s="211"/>
    </row>
    <row r="3" spans="1:6" ht="14.25">
      <c r="A3" s="254" t="s">
        <v>261</v>
      </c>
      <c r="B3" s="211"/>
      <c r="C3" s="211"/>
      <c r="D3" s="211"/>
      <c r="E3" s="211"/>
      <c r="F3" s="211"/>
    </row>
    <row r="5" ht="14.25">
      <c r="A5" s="260" t="s">
        <v>93</v>
      </c>
    </row>
    <row r="6" ht="14.25">
      <c r="A6" s="261" t="s">
        <v>263</v>
      </c>
    </row>
    <row r="7" ht="15">
      <c r="A7" s="262" t="s">
        <v>356</v>
      </c>
    </row>
    <row r="8" ht="15">
      <c r="A8" s="262" t="s">
        <v>357</v>
      </c>
    </row>
    <row r="9" ht="15">
      <c r="A9" s="261" t="s">
        <v>358</v>
      </c>
    </row>
    <row r="10" ht="14.25">
      <c r="A10" s="262" t="s">
        <v>264</v>
      </c>
    </row>
    <row r="11" ht="14.25">
      <c r="A11" s="261" t="s">
        <v>265</v>
      </c>
    </row>
    <row r="12" spans="1:7" ht="44.25" customHeight="1">
      <c r="A12" s="384" t="s">
        <v>266</v>
      </c>
      <c r="B12" s="384"/>
      <c r="C12" s="384"/>
      <c r="D12" s="384"/>
      <c r="E12" s="384"/>
      <c r="F12" s="384"/>
      <c r="G12" s="384"/>
    </row>
    <row r="13" ht="15">
      <c r="A13" s="261" t="s">
        <v>268</v>
      </c>
    </row>
    <row r="14" spans="1:7" s="211" customFormat="1" ht="44.25" customHeight="1">
      <c r="A14" s="384" t="s">
        <v>267</v>
      </c>
      <c r="B14" s="384"/>
      <c r="C14" s="384"/>
      <c r="D14" s="384"/>
      <c r="E14" s="384"/>
      <c r="F14" s="384"/>
      <c r="G14" s="384"/>
    </row>
    <row r="15" spans="1:6" ht="35.25" customHeight="1">
      <c r="A15" s="385" t="s">
        <v>359</v>
      </c>
      <c r="B15" s="385"/>
      <c r="C15" s="385"/>
      <c r="D15" s="385"/>
      <c r="E15" s="385"/>
      <c r="F15" s="385"/>
    </row>
    <row r="16" spans="1:6" s="211" customFormat="1" ht="14.25">
      <c r="A16" s="324"/>
      <c r="B16" s="324"/>
      <c r="C16" s="324"/>
      <c r="D16" s="324"/>
      <c r="E16" s="324"/>
      <c r="F16" s="324"/>
    </row>
    <row r="17" spans="1:6" s="211" customFormat="1" ht="14.25">
      <c r="A17" s="324"/>
      <c r="B17" s="324"/>
      <c r="C17" s="324"/>
      <c r="D17" s="324"/>
      <c r="E17" s="324"/>
      <c r="F17" s="324"/>
    </row>
    <row r="18" ht="14.25">
      <c r="A18" s="211" t="s">
        <v>262</v>
      </c>
    </row>
  </sheetData>
  <sheetProtection/>
  <mergeCells count="4">
    <mergeCell ref="A1:F1"/>
    <mergeCell ref="A12:G12"/>
    <mergeCell ref="A14:G14"/>
    <mergeCell ref="A15:F15"/>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I41"/>
  <sheetViews>
    <sheetView showGridLines="0" view="pageBreakPreview" zoomScaleSheetLayoutView="100" zoomScalePageLayoutView="0" workbookViewId="0" topLeftCell="A1">
      <selection activeCell="B15" sqref="B15"/>
    </sheetView>
  </sheetViews>
  <sheetFormatPr defaultColWidth="11.421875" defaultRowHeight="15"/>
  <cols>
    <col min="1" max="1" width="15.421875" style="9" customWidth="1"/>
    <col min="2" max="2" width="11.421875" style="9" customWidth="1"/>
    <col min="3" max="3" width="12.7109375" style="9" customWidth="1"/>
    <col min="4" max="4" width="12.57421875" style="9" customWidth="1"/>
    <col min="5" max="5" width="11.140625" style="9" customWidth="1"/>
    <col min="6" max="7" width="7.7109375" style="9" customWidth="1"/>
    <col min="8" max="8" width="10.7109375" style="9" customWidth="1"/>
    <col min="9" max="9" width="8.57421875" style="9" customWidth="1"/>
    <col min="10" max="14" width="11.421875" style="9" customWidth="1"/>
    <col min="15" max="15" width="12.8515625" style="9" bestFit="1" customWidth="1"/>
    <col min="16" max="16384" width="11.421875" style="9" customWidth="1"/>
  </cols>
  <sheetData>
    <row r="1" ht="13.5">
      <c r="A1" s="8" t="s">
        <v>25</v>
      </c>
    </row>
    <row r="2" ht="13.5">
      <c r="A2" s="8"/>
    </row>
    <row r="3" spans="1:8" ht="12.75" customHeight="1">
      <c r="A3" s="394" t="s">
        <v>205</v>
      </c>
      <c r="B3" s="394"/>
      <c r="C3" s="394"/>
      <c r="D3" s="394"/>
      <c r="E3" s="394"/>
      <c r="F3" s="394"/>
      <c r="G3" s="394"/>
      <c r="H3" s="394"/>
    </row>
    <row r="4" spans="1:8" ht="13.5">
      <c r="A4" s="394"/>
      <c r="B4" s="394"/>
      <c r="C4" s="394"/>
      <c r="D4" s="394"/>
      <c r="E4" s="394"/>
      <c r="F4" s="394"/>
      <c r="G4" s="394"/>
      <c r="H4" s="394"/>
    </row>
    <row r="5" spans="1:8" ht="13.5">
      <c r="A5" s="394"/>
      <c r="B5" s="394"/>
      <c r="C5" s="394"/>
      <c r="D5" s="394"/>
      <c r="E5" s="394"/>
      <c r="F5" s="394"/>
      <c r="G5" s="394"/>
      <c r="H5" s="394"/>
    </row>
    <row r="6" spans="1:8" ht="13.5">
      <c r="A6" s="394"/>
      <c r="B6" s="394"/>
      <c r="C6" s="394"/>
      <c r="D6" s="394"/>
      <c r="E6" s="394"/>
      <c r="F6" s="394"/>
      <c r="G6" s="394"/>
      <c r="H6" s="394"/>
    </row>
    <row r="7" spans="1:8" ht="13.5">
      <c r="A7" s="394"/>
      <c r="B7" s="394"/>
      <c r="C7" s="394"/>
      <c r="D7" s="394"/>
      <c r="E7" s="394"/>
      <c r="F7" s="394"/>
      <c r="G7" s="394"/>
      <c r="H7" s="394"/>
    </row>
    <row r="8" spans="1:8" ht="13.5">
      <c r="A8" s="394"/>
      <c r="B8" s="394"/>
      <c r="C8" s="394"/>
      <c r="D8" s="394"/>
      <c r="E8" s="394"/>
      <c r="F8" s="394"/>
      <c r="G8" s="394"/>
      <c r="H8" s="394"/>
    </row>
    <row r="9" spans="6:7" ht="13.5">
      <c r="F9" s="10"/>
      <c r="G9" s="10"/>
    </row>
    <row r="10" spans="1:9" ht="41.25">
      <c r="A10" s="192" t="s">
        <v>0</v>
      </c>
      <c r="B10" s="192" t="s">
        <v>1</v>
      </c>
      <c r="C10" s="11" t="s">
        <v>4</v>
      </c>
      <c r="D10" s="11" t="s">
        <v>3</v>
      </c>
      <c r="E10" s="11" t="s">
        <v>5</v>
      </c>
      <c r="F10" s="396" t="s">
        <v>206</v>
      </c>
      <c r="G10" s="396"/>
      <c r="H10" s="192" t="s">
        <v>235</v>
      </c>
      <c r="I10" s="210" t="s">
        <v>236</v>
      </c>
    </row>
    <row r="11" spans="1:9" ht="13.5">
      <c r="A11" s="386">
        <v>30296.1</v>
      </c>
      <c r="B11" s="386">
        <v>4</v>
      </c>
      <c r="C11" s="388">
        <v>1044950</v>
      </c>
      <c r="D11" s="390">
        <v>5.9</v>
      </c>
      <c r="E11" s="390">
        <f>+C11/A11</f>
        <v>34.49123814616403</v>
      </c>
      <c r="F11" s="12">
        <v>51</v>
      </c>
      <c r="G11" s="13" t="s">
        <v>27</v>
      </c>
      <c r="H11" s="392">
        <v>26.8</v>
      </c>
      <c r="I11" s="392">
        <v>56</v>
      </c>
    </row>
    <row r="12" spans="1:9" ht="13.5">
      <c r="A12" s="387"/>
      <c r="B12" s="387"/>
      <c r="C12" s="389"/>
      <c r="D12" s="391"/>
      <c r="E12" s="391"/>
      <c r="F12" s="14">
        <v>49</v>
      </c>
      <c r="G12" s="15" t="s">
        <v>207</v>
      </c>
      <c r="H12" s="392"/>
      <c r="I12" s="392"/>
    </row>
    <row r="13" spans="1:7" ht="13.5">
      <c r="A13" s="16" t="s">
        <v>119</v>
      </c>
      <c r="F13" s="17"/>
      <c r="G13" s="17"/>
    </row>
    <row r="14" spans="1:8" ht="12.75" customHeight="1">
      <c r="A14" s="395" t="s">
        <v>208</v>
      </c>
      <c r="B14" s="395"/>
      <c r="C14" s="395"/>
      <c r="D14" s="395"/>
      <c r="E14" s="395"/>
      <c r="F14" s="395"/>
      <c r="G14" s="395"/>
      <c r="H14" s="395"/>
    </row>
    <row r="15" ht="13.5">
      <c r="F15" s="18"/>
    </row>
    <row r="16" spans="1:8" ht="30" customHeight="1">
      <c r="A16" s="393" t="s">
        <v>237</v>
      </c>
      <c r="B16" s="393"/>
      <c r="C16" s="393"/>
      <c r="D16" s="393"/>
      <c r="E16" s="393"/>
      <c r="F16" s="393"/>
      <c r="G16" s="393"/>
      <c r="H16" s="393"/>
    </row>
    <row r="17" spans="1:8" ht="30" customHeight="1">
      <c r="A17" s="393" t="s">
        <v>238</v>
      </c>
      <c r="B17" s="393"/>
      <c r="C17" s="393"/>
      <c r="D17" s="393"/>
      <c r="E17" s="393"/>
      <c r="F17" s="393"/>
      <c r="G17" s="393"/>
      <c r="H17" s="393"/>
    </row>
    <row r="18" ht="13.5">
      <c r="F18" s="18"/>
    </row>
    <row r="32" ht="13.5">
      <c r="G32" s="100"/>
    </row>
    <row r="33" ht="13.5">
      <c r="G33" s="100"/>
    </row>
    <row r="34" ht="13.5">
      <c r="G34" s="100"/>
    </row>
    <row r="35" ht="13.5">
      <c r="G35" s="100"/>
    </row>
    <row r="36" ht="13.5">
      <c r="G36" s="100"/>
    </row>
    <row r="37" ht="13.5">
      <c r="G37" s="100"/>
    </row>
    <row r="38" ht="13.5">
      <c r="G38" s="100"/>
    </row>
    <row r="39" ht="13.5">
      <c r="G39" s="100"/>
    </row>
    <row r="40" ht="13.5">
      <c r="G40" s="100"/>
    </row>
    <row r="41" ht="13.5">
      <c r="G41" s="100"/>
    </row>
  </sheetData>
  <sheetProtection/>
  <mergeCells count="12">
    <mergeCell ref="A17:H17"/>
    <mergeCell ref="A3:H8"/>
    <mergeCell ref="H11:H12"/>
    <mergeCell ref="A14:H14"/>
    <mergeCell ref="F10:G10"/>
    <mergeCell ref="A11:A12"/>
    <mergeCell ref="B11:B12"/>
    <mergeCell ref="C11:C12"/>
    <mergeCell ref="D11:D12"/>
    <mergeCell ref="E11:E12"/>
    <mergeCell ref="I11:I12"/>
    <mergeCell ref="A16:H16"/>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del Maule</oddHeader>
  </headerFooter>
</worksheet>
</file>

<file path=xl/worksheets/sheet6.xml><?xml version="1.0" encoding="utf-8"?>
<worksheet xmlns="http://schemas.openxmlformats.org/spreadsheetml/2006/main" xmlns:r="http://schemas.openxmlformats.org/officeDocument/2006/relationships">
  <dimension ref="A1:I106"/>
  <sheetViews>
    <sheetView view="pageBreakPreview" zoomScale="70" zoomScaleSheetLayoutView="70" zoomScalePageLayoutView="0" workbookViewId="0" topLeftCell="A78">
      <selection activeCell="B82" sqref="B82"/>
    </sheetView>
  </sheetViews>
  <sheetFormatPr defaultColWidth="11.421875" defaultRowHeight="15"/>
  <cols>
    <col min="1" max="1" width="32.00390625" style="26" customWidth="1"/>
    <col min="2" max="2" width="18.421875" style="26" customWidth="1"/>
    <col min="3" max="3" width="18.140625" style="26" customWidth="1"/>
    <col min="4" max="4" width="19.28125" style="26" customWidth="1"/>
    <col min="5" max="5" width="18.00390625" style="26" customWidth="1"/>
    <col min="6" max="6" width="16.57421875" style="26" customWidth="1"/>
    <col min="7" max="7" width="11.421875" style="26" customWidth="1"/>
    <col min="8" max="8" width="29.8515625" style="26" bestFit="1" customWidth="1"/>
    <col min="9" max="9" width="16.57421875" style="26" customWidth="1"/>
    <col min="10" max="16384" width="11.421875" style="26" customWidth="1"/>
  </cols>
  <sheetData>
    <row r="1" ht="17.25">
      <c r="A1" s="25" t="s">
        <v>21</v>
      </c>
    </row>
    <row r="2" ht="17.25">
      <c r="A2" s="25"/>
    </row>
    <row r="3" ht="17.25">
      <c r="A3" s="25" t="s">
        <v>34</v>
      </c>
    </row>
    <row r="4" ht="17.25">
      <c r="A4" s="25"/>
    </row>
    <row r="5" spans="1:6" ht="15" customHeight="1">
      <c r="A5" s="398" t="s">
        <v>55</v>
      </c>
      <c r="B5" s="398"/>
      <c r="C5" s="398"/>
      <c r="D5" s="398"/>
      <c r="E5" s="398"/>
      <c r="F5" s="398"/>
    </row>
    <row r="6" spans="1:6" ht="17.25">
      <c r="A6" s="398"/>
      <c r="B6" s="398"/>
      <c r="C6" s="398"/>
      <c r="D6" s="398"/>
      <c r="E6" s="398"/>
      <c r="F6" s="398"/>
    </row>
    <row r="7" spans="1:6" ht="17.25">
      <c r="A7" s="27"/>
      <c r="B7" s="27"/>
      <c r="C7" s="27"/>
      <c r="D7" s="27"/>
      <c r="E7" s="27"/>
      <c r="F7" s="27"/>
    </row>
    <row r="8" spans="1:5" ht="17.25">
      <c r="A8" s="28" t="s">
        <v>220</v>
      </c>
      <c r="B8" s="27"/>
      <c r="C8" s="27"/>
      <c r="D8" s="27"/>
      <c r="E8" s="27"/>
    </row>
    <row r="9" spans="1:5" ht="17.25">
      <c r="A9" s="29" t="s">
        <v>15</v>
      </c>
      <c r="B9" s="29" t="s">
        <v>353</v>
      </c>
      <c r="C9" s="29" t="s">
        <v>32</v>
      </c>
      <c r="D9" s="29" t="s">
        <v>28</v>
      </c>
      <c r="E9" s="209"/>
    </row>
    <row r="10" spans="1:5" ht="17.25">
      <c r="A10" s="30" t="s">
        <v>54</v>
      </c>
      <c r="B10" s="322">
        <v>27817.569999999952</v>
      </c>
      <c r="C10" s="322">
        <v>63494.850000000035</v>
      </c>
      <c r="D10" s="32">
        <f>+B10/C10</f>
        <v>0.43810750005709026</v>
      </c>
      <c r="E10" s="209"/>
    </row>
    <row r="11" spans="1:5" ht="17.25">
      <c r="A11" s="30" t="s">
        <v>74</v>
      </c>
      <c r="B11" s="322">
        <v>16956.13000000001</v>
      </c>
      <c r="C11" s="322">
        <v>36375.1000000001</v>
      </c>
      <c r="D11" s="32">
        <f aca="true" t="shared" si="0" ref="D11:D21">+B11/C11</f>
        <v>0.466146622277326</v>
      </c>
      <c r="E11" s="209"/>
    </row>
    <row r="12" spans="1:5" ht="17.25">
      <c r="A12" s="30" t="s">
        <v>72</v>
      </c>
      <c r="B12" s="322">
        <v>15460.899999999985</v>
      </c>
      <c r="C12" s="322">
        <v>23972.76999999997</v>
      </c>
      <c r="D12" s="32">
        <f t="shared" si="0"/>
        <v>0.6449359001900908</v>
      </c>
      <c r="E12" s="209"/>
    </row>
    <row r="13" spans="1:5" ht="17.25">
      <c r="A13" s="30" t="s">
        <v>41</v>
      </c>
      <c r="B13" s="322">
        <v>8928.010000000006</v>
      </c>
      <c r="C13" s="322">
        <v>44626.33</v>
      </c>
      <c r="D13" s="32">
        <f t="shared" si="0"/>
        <v>0.2000614883634842</v>
      </c>
      <c r="E13" s="209"/>
    </row>
    <row r="14" spans="1:5" ht="17.25">
      <c r="A14" s="30" t="s">
        <v>164</v>
      </c>
      <c r="B14" s="322">
        <v>5625.389999999998</v>
      </c>
      <c r="C14" s="322">
        <v>17631.359999999986</v>
      </c>
      <c r="D14" s="32">
        <f t="shared" si="0"/>
        <v>0.3190559321572472</v>
      </c>
      <c r="E14" s="209"/>
    </row>
    <row r="15" spans="1:5" ht="17.25">
      <c r="A15" s="30" t="s">
        <v>31</v>
      </c>
      <c r="B15" s="322">
        <v>5009.169999999999</v>
      </c>
      <c r="C15" s="322">
        <v>20955.639999999985</v>
      </c>
      <c r="D15" s="32">
        <f t="shared" si="0"/>
        <v>0.23903684163308794</v>
      </c>
      <c r="E15" s="209"/>
    </row>
    <row r="16" spans="1:5" ht="17.25">
      <c r="A16" s="30" t="s">
        <v>73</v>
      </c>
      <c r="B16" s="322">
        <v>3104.64</v>
      </c>
      <c r="C16" s="322">
        <v>6204.6399999999985</v>
      </c>
      <c r="D16" s="32">
        <f t="shared" si="0"/>
        <v>0.5003739137161867</v>
      </c>
      <c r="E16" s="209"/>
    </row>
    <row r="17" spans="1:5" ht="17.25">
      <c r="A17" s="30" t="s">
        <v>354</v>
      </c>
      <c r="B17" s="322">
        <v>2649.5400000000004</v>
      </c>
      <c r="C17" s="322">
        <v>5032.7499999999945</v>
      </c>
      <c r="D17" s="32">
        <f t="shared" si="0"/>
        <v>0.5264596890368095</v>
      </c>
      <c r="E17" s="209"/>
    </row>
    <row r="18" spans="1:5" ht="17.25">
      <c r="A18" s="30" t="s">
        <v>80</v>
      </c>
      <c r="B18" s="322">
        <v>1563.9</v>
      </c>
      <c r="C18" s="322">
        <v>5790.829999999999</v>
      </c>
      <c r="D18" s="32">
        <f t="shared" si="0"/>
        <v>0.27006491297447865</v>
      </c>
      <c r="E18" s="209"/>
    </row>
    <row r="19" spans="1:5" ht="17.25">
      <c r="A19" s="30" t="s">
        <v>244</v>
      </c>
      <c r="B19" s="322">
        <v>1040.7800000000002</v>
      </c>
      <c r="C19" s="322">
        <v>12268.730000000009</v>
      </c>
      <c r="D19" s="32">
        <f t="shared" si="0"/>
        <v>0.08483192636890692</v>
      </c>
      <c r="E19" s="209"/>
    </row>
    <row r="20" spans="1:5" ht="17.25">
      <c r="A20" s="30" t="s">
        <v>6</v>
      </c>
      <c r="B20" s="347">
        <f>B21-SUM(B10:B19)</f>
        <v>2572.9900000000052</v>
      </c>
      <c r="C20" s="347">
        <f>C21-SUM(C10:C19)</f>
        <v>136769.56999999995</v>
      </c>
      <c r="D20" s="32">
        <f t="shared" si="0"/>
        <v>0.0188125911341244</v>
      </c>
      <c r="E20" s="209"/>
    </row>
    <row r="21" spans="1:6" s="25" customFormat="1" ht="17.25">
      <c r="A21" s="33" t="s">
        <v>2</v>
      </c>
      <c r="B21" s="323">
        <v>90729.01999999995</v>
      </c>
      <c r="C21" s="323">
        <v>373122.57</v>
      </c>
      <c r="D21" s="190">
        <f t="shared" si="0"/>
        <v>0.24316143620044198</v>
      </c>
      <c r="E21" s="223"/>
      <c r="F21" s="26"/>
    </row>
    <row r="22" spans="1:6" ht="17.25" customHeight="1">
      <c r="A22" s="399" t="s">
        <v>118</v>
      </c>
      <c r="B22" s="399"/>
      <c r="C22" s="399"/>
      <c r="D22" s="399"/>
      <c r="E22" s="399"/>
      <c r="F22" s="399"/>
    </row>
    <row r="23" spans="1:5" ht="17.25">
      <c r="A23" s="28" t="s">
        <v>165</v>
      </c>
      <c r="B23" s="189"/>
      <c r="C23" s="189"/>
      <c r="D23" s="27"/>
      <c r="E23" s="27"/>
    </row>
    <row r="24" spans="1:5" ht="17.25">
      <c r="A24" s="28"/>
      <c r="B24" s="189"/>
      <c r="C24" s="189"/>
      <c r="D24" s="191"/>
      <c r="E24" s="191"/>
    </row>
    <row r="25" spans="1:5" ht="17.25">
      <c r="A25" s="25" t="s">
        <v>218</v>
      </c>
      <c r="E25" s="187"/>
    </row>
    <row r="26" spans="1:5" ht="17.25">
      <c r="A26" s="33" t="s">
        <v>15</v>
      </c>
      <c r="B26" s="29" t="s">
        <v>353</v>
      </c>
      <c r="C26" s="29" t="s">
        <v>360</v>
      </c>
      <c r="D26" s="29" t="s">
        <v>28</v>
      </c>
      <c r="E26" s="103"/>
    </row>
    <row r="27" spans="1:5" ht="17.25">
      <c r="A27" s="240" t="s">
        <v>14</v>
      </c>
      <c r="B27" s="238">
        <v>1765.1153</v>
      </c>
      <c r="C27" s="238">
        <v>10426.3135</v>
      </c>
      <c r="D27" s="34">
        <f>+B27/C27</f>
        <v>0.16929428603887653</v>
      </c>
      <c r="E27" s="107"/>
    </row>
    <row r="28" spans="1:5" ht="17.25">
      <c r="A28" s="240" t="s">
        <v>81</v>
      </c>
      <c r="B28" s="238">
        <v>1424.3779</v>
      </c>
      <c r="C28" s="238">
        <v>3251.6184000000003</v>
      </c>
      <c r="D28" s="34">
        <f aca="true" t="shared" si="1" ref="D28:D38">+B28/C28</f>
        <v>0.43805198666608597</v>
      </c>
      <c r="E28" s="107"/>
    </row>
    <row r="29" spans="1:5" ht="17.25">
      <c r="A29" s="240" t="s">
        <v>82</v>
      </c>
      <c r="B29" s="238">
        <v>963.5415</v>
      </c>
      <c r="C29" s="238">
        <v>4240.1107</v>
      </c>
      <c r="D29" s="34">
        <f t="shared" si="1"/>
        <v>0.2272444207647692</v>
      </c>
      <c r="E29" s="107"/>
    </row>
    <row r="30" spans="1:5" ht="17.25">
      <c r="A30" s="240" t="s">
        <v>290</v>
      </c>
      <c r="B30" s="238">
        <v>902.0275</v>
      </c>
      <c r="C30" s="238">
        <v>5228.761300000001</v>
      </c>
      <c r="D30" s="34">
        <f t="shared" si="1"/>
        <v>0.17251265610461122</v>
      </c>
      <c r="E30" s="107"/>
    </row>
    <row r="31" spans="1:5" ht="17.25">
      <c r="A31" s="240" t="s">
        <v>75</v>
      </c>
      <c r="B31" s="238">
        <v>857.2679</v>
      </c>
      <c r="C31" s="238">
        <v>1906.9346000000003</v>
      </c>
      <c r="D31" s="34">
        <f t="shared" si="1"/>
        <v>0.44955285828889985</v>
      </c>
      <c r="E31" s="107"/>
    </row>
    <row r="32" spans="1:5" ht="17.25">
      <c r="A32" s="240" t="s">
        <v>33</v>
      </c>
      <c r="B32" s="238">
        <v>782.0893</v>
      </c>
      <c r="C32" s="238">
        <v>5704.804299999999</v>
      </c>
      <c r="D32" s="34">
        <f t="shared" si="1"/>
        <v>0.13709309888158655</v>
      </c>
      <c r="E32" s="107"/>
    </row>
    <row r="33" spans="1:5" ht="17.25">
      <c r="A33" s="240" t="s">
        <v>35</v>
      </c>
      <c r="B33" s="238">
        <v>678.2638</v>
      </c>
      <c r="C33" s="238">
        <v>8309.0353</v>
      </c>
      <c r="D33" s="34">
        <f t="shared" si="1"/>
        <v>0.08162966884976407</v>
      </c>
      <c r="E33" s="107"/>
    </row>
    <row r="34" spans="1:5" ht="17.25">
      <c r="A34" s="240" t="s">
        <v>155</v>
      </c>
      <c r="B34" s="238">
        <v>673.0152</v>
      </c>
      <c r="C34" s="238">
        <v>3834.3154</v>
      </c>
      <c r="D34" s="34">
        <f t="shared" si="1"/>
        <v>0.17552421483115344</v>
      </c>
      <c r="E34" s="107"/>
    </row>
    <row r="35" spans="1:8" ht="17.25">
      <c r="A35" s="240" t="s">
        <v>53</v>
      </c>
      <c r="B35" s="238">
        <v>604.9643</v>
      </c>
      <c r="C35" s="238">
        <v>3048.9377</v>
      </c>
      <c r="D35" s="34">
        <f t="shared" si="1"/>
        <v>0.19841805885374436</v>
      </c>
      <c r="E35" s="107"/>
      <c r="G35" s="36"/>
      <c r="H35" s="104"/>
    </row>
    <row r="36" spans="1:8" ht="17.25">
      <c r="A36" s="240" t="s">
        <v>156</v>
      </c>
      <c r="B36" s="238">
        <v>506.1777</v>
      </c>
      <c r="C36" s="238">
        <v>2901.346</v>
      </c>
      <c r="D36" s="34">
        <f t="shared" si="1"/>
        <v>0.17446305955925284</v>
      </c>
      <c r="E36" s="107"/>
      <c r="G36" s="188"/>
      <c r="H36" s="103"/>
    </row>
    <row r="37" spans="1:8" ht="17.25">
      <c r="A37" s="241" t="s">
        <v>6</v>
      </c>
      <c r="B37" s="31">
        <f>+B38-SUM(B27:B36)</f>
        <v>2245.7410999999993</v>
      </c>
      <c r="C37" s="31">
        <f>+C38-SUM(C27:C36)</f>
        <v>35641.544900000015</v>
      </c>
      <c r="D37" s="34">
        <f t="shared" si="1"/>
        <v>0.0630090840983719</v>
      </c>
      <c r="E37" s="107"/>
      <c r="G37" s="104"/>
      <c r="H37" s="104"/>
    </row>
    <row r="38" spans="1:8" ht="17.25">
      <c r="A38" s="204" t="s">
        <v>2</v>
      </c>
      <c r="B38" s="239">
        <v>11402.581499999998</v>
      </c>
      <c r="C38" s="239">
        <v>84493.72210000001</v>
      </c>
      <c r="D38" s="34">
        <f t="shared" si="1"/>
        <v>0.1349518191008891</v>
      </c>
      <c r="E38" s="107"/>
      <c r="G38" s="104"/>
      <c r="H38" s="104"/>
    </row>
    <row r="39" spans="1:8" ht="17.25">
      <c r="A39" s="400" t="s">
        <v>361</v>
      </c>
      <c r="B39" s="400"/>
      <c r="C39" s="400"/>
      <c r="D39" s="400"/>
      <c r="E39" s="400"/>
      <c r="F39" s="400"/>
      <c r="G39" s="104"/>
      <c r="H39" s="104"/>
    </row>
    <row r="40" spans="1:3" ht="17.25">
      <c r="A40" s="35"/>
      <c r="B40" s="160"/>
      <c r="C40" s="160"/>
    </row>
    <row r="41" ht="17.25">
      <c r="A41" s="36" t="s">
        <v>214</v>
      </c>
    </row>
    <row r="42" spans="1:4" ht="17.25">
      <c r="A42" s="200" t="s">
        <v>36</v>
      </c>
      <c r="B42" s="29" t="s">
        <v>9</v>
      </c>
      <c r="C42" s="29" t="s">
        <v>32</v>
      </c>
      <c r="D42" s="29" t="s">
        <v>28</v>
      </c>
    </row>
    <row r="43" spans="1:4" s="25" customFormat="1" ht="17.25">
      <c r="A43" s="200" t="s">
        <v>249</v>
      </c>
      <c r="B43" s="283">
        <f>+B49+B55</f>
        <v>52511.540000000045</v>
      </c>
      <c r="C43" s="283">
        <f>+C49+C55</f>
        <v>129016.5400000001</v>
      </c>
      <c r="D43" s="161">
        <f>+B43/C43</f>
        <v>0.4070140154122875</v>
      </c>
    </row>
    <row r="44" spans="1:4" ht="17.25">
      <c r="A44" s="401" t="s">
        <v>37</v>
      </c>
      <c r="B44" s="402"/>
      <c r="C44" s="402"/>
      <c r="D44" s="403"/>
    </row>
    <row r="45" spans="1:4" ht="29.25" customHeight="1">
      <c r="A45" s="38" t="s">
        <v>434</v>
      </c>
      <c r="B45" s="243">
        <v>14721.860000000024</v>
      </c>
      <c r="C45" s="243">
        <v>37754.08999999998</v>
      </c>
      <c r="D45" s="34">
        <f>+B45/C45</f>
        <v>0.3899407984671338</v>
      </c>
    </row>
    <row r="46" spans="1:6" ht="17.25" customHeight="1">
      <c r="A46" s="38" t="s">
        <v>435</v>
      </c>
      <c r="B46" s="243">
        <v>6017.770000000005</v>
      </c>
      <c r="C46" s="243">
        <v>10464.719999999981</v>
      </c>
      <c r="D46" s="34">
        <f aca="true" t="shared" si="2" ref="D46:D55">+B46/C46</f>
        <v>0.5750531309007805</v>
      </c>
      <c r="E46" s="199"/>
      <c r="F46" s="199"/>
    </row>
    <row r="47" spans="1:4" ht="17.25">
      <c r="A47" s="38" t="s">
        <v>436</v>
      </c>
      <c r="B47" s="243">
        <v>4811.350000000004</v>
      </c>
      <c r="C47" s="243">
        <v>10819.090000000007</v>
      </c>
      <c r="D47" s="34">
        <f t="shared" si="2"/>
        <v>0.4447093054961185</v>
      </c>
    </row>
    <row r="48" spans="1:4" s="37" customFormat="1" ht="17.25">
      <c r="A48" s="201" t="s">
        <v>215</v>
      </c>
      <c r="B48" s="31">
        <f>+B49-SUM(B45:B47)</f>
        <v>13070.350000000006</v>
      </c>
      <c r="C48" s="31">
        <f>+C49-SUM(C45:C47)</f>
        <v>35962.69000000015</v>
      </c>
      <c r="D48" s="34">
        <f t="shared" si="2"/>
        <v>0.3634419449713009</v>
      </c>
    </row>
    <row r="49" spans="1:4" s="25" customFormat="1" ht="17.25">
      <c r="A49" s="202" t="s">
        <v>2</v>
      </c>
      <c r="B49" s="281">
        <v>38621.33000000004</v>
      </c>
      <c r="C49" s="281">
        <v>95000.59000000011</v>
      </c>
      <c r="D49" s="161">
        <f t="shared" si="2"/>
        <v>0.4065377909758244</v>
      </c>
    </row>
    <row r="50" spans="1:4" ht="31.5" customHeight="1">
      <c r="A50" s="202" t="s">
        <v>38</v>
      </c>
      <c r="B50" s="39"/>
      <c r="C50" s="39"/>
      <c r="D50" s="34"/>
    </row>
    <row r="51" spans="1:4" ht="17.25">
      <c r="A51" s="40" t="s">
        <v>437</v>
      </c>
      <c r="B51" s="243">
        <v>7362.640000000002</v>
      </c>
      <c r="C51" s="243">
        <v>14316.490000000005</v>
      </c>
      <c r="D51" s="34">
        <f t="shared" si="2"/>
        <v>0.5142768932887879</v>
      </c>
    </row>
    <row r="52" spans="1:7" ht="17.25">
      <c r="A52" s="30" t="s">
        <v>438</v>
      </c>
      <c r="B52" s="243">
        <v>3743.4200000000023</v>
      </c>
      <c r="C52" s="243">
        <v>10345.259999999998</v>
      </c>
      <c r="D52" s="34">
        <f t="shared" si="2"/>
        <v>0.361848808053157</v>
      </c>
      <c r="G52" s="99"/>
    </row>
    <row r="53" spans="1:7" ht="17.25">
      <c r="A53" s="38" t="s">
        <v>439</v>
      </c>
      <c r="B53" s="243">
        <v>543.6399999999999</v>
      </c>
      <c r="C53" s="243">
        <v>621.54</v>
      </c>
      <c r="D53" s="34">
        <f t="shared" si="2"/>
        <v>0.8746661518164558</v>
      </c>
      <c r="G53" s="99"/>
    </row>
    <row r="54" spans="1:7" ht="17.25">
      <c r="A54" s="201" t="s">
        <v>215</v>
      </c>
      <c r="B54" s="31">
        <f>+B55-SUM(B51:B53)</f>
        <v>2240.51</v>
      </c>
      <c r="C54" s="31">
        <f>+C55-SUM(C51:C53)</f>
        <v>8732.659999999978</v>
      </c>
      <c r="D54" s="34">
        <f t="shared" si="2"/>
        <v>0.25656672766373656</v>
      </c>
      <c r="G54" s="99"/>
    </row>
    <row r="55" spans="1:7" s="25" customFormat="1" ht="17.25">
      <c r="A55" s="202" t="s">
        <v>2</v>
      </c>
      <c r="B55" s="281">
        <v>13890.210000000005</v>
      </c>
      <c r="C55" s="281">
        <v>34015.94999999998</v>
      </c>
      <c r="D55" s="161">
        <f t="shared" si="2"/>
        <v>0.40834402684622984</v>
      </c>
      <c r="G55" s="282"/>
    </row>
    <row r="56" spans="1:7" ht="31.5" customHeight="1">
      <c r="A56" s="404" t="s">
        <v>385</v>
      </c>
      <c r="B56" s="404"/>
      <c r="C56" s="404"/>
      <c r="D56" s="404"/>
      <c r="G56" s="99"/>
    </row>
    <row r="57" spans="1:7" ht="17.25">
      <c r="A57" s="25" t="s">
        <v>21</v>
      </c>
      <c r="G57" s="99"/>
    </row>
    <row r="58" spans="1:7" ht="17.25">
      <c r="A58" s="25"/>
      <c r="G58" s="99"/>
    </row>
    <row r="59" ht="17.25">
      <c r="A59" s="25" t="s">
        <v>34</v>
      </c>
    </row>
    <row r="60" ht="17.25">
      <c r="A60" s="25"/>
    </row>
    <row r="61" ht="17.25">
      <c r="A61" s="25" t="s">
        <v>193</v>
      </c>
    </row>
    <row r="62" spans="1:6" ht="34.5">
      <c r="A62" s="29" t="s">
        <v>15</v>
      </c>
      <c r="B62" s="29" t="s">
        <v>362</v>
      </c>
      <c r="C62" s="29" t="s">
        <v>363</v>
      </c>
      <c r="D62" s="29" t="s">
        <v>28</v>
      </c>
      <c r="E62" s="103"/>
      <c r="F62" s="103"/>
    </row>
    <row r="63" spans="1:6" ht="17.25">
      <c r="A63" s="30" t="s">
        <v>194</v>
      </c>
      <c r="B63" s="267">
        <v>20836</v>
      </c>
      <c r="C63" s="267">
        <v>193613</v>
      </c>
      <c r="D63" s="205">
        <f>+B63/C63</f>
        <v>0.10761674061142588</v>
      </c>
      <c r="E63" s="107"/>
      <c r="F63" s="107"/>
    </row>
    <row r="64" spans="1:6" ht="17.25">
      <c r="A64" s="30" t="s">
        <v>76</v>
      </c>
      <c r="B64" s="267">
        <v>14231</v>
      </c>
      <c r="C64" s="267">
        <v>17945</v>
      </c>
      <c r="D64" s="205">
        <f aca="true" t="shared" si="3" ref="D64:D80">+B64/C64</f>
        <v>0.7930342713847869</v>
      </c>
      <c r="E64" s="107"/>
      <c r="F64" s="107"/>
    </row>
    <row r="65" spans="1:6" ht="17.25">
      <c r="A65" s="30" t="s">
        <v>195</v>
      </c>
      <c r="B65" s="267">
        <v>12994</v>
      </c>
      <c r="C65" s="267">
        <v>41794</v>
      </c>
      <c r="D65" s="205">
        <f t="shared" si="3"/>
        <v>0.3109058716562186</v>
      </c>
      <c r="E65" s="107"/>
      <c r="F65" s="107"/>
    </row>
    <row r="66" spans="1:6" ht="17.25">
      <c r="A66" s="30" t="s">
        <v>153</v>
      </c>
      <c r="B66" s="267">
        <v>4945</v>
      </c>
      <c r="C66" s="267">
        <v>7164</v>
      </c>
      <c r="D66" s="205">
        <f t="shared" si="3"/>
        <v>0.6902568397543272</v>
      </c>
      <c r="E66" s="107"/>
      <c r="F66" s="107"/>
    </row>
    <row r="67" spans="1:6" ht="17.25">
      <c r="A67" s="30" t="s">
        <v>197</v>
      </c>
      <c r="B67" s="267">
        <v>4179</v>
      </c>
      <c r="C67" s="267">
        <v>23120</v>
      </c>
      <c r="D67" s="205">
        <f t="shared" si="3"/>
        <v>0.18075259515570935</v>
      </c>
      <c r="E67" s="107"/>
      <c r="F67" s="107"/>
    </row>
    <row r="68" spans="1:6" ht="17.25">
      <c r="A68" s="30" t="s">
        <v>291</v>
      </c>
      <c r="B68" s="267">
        <v>4172</v>
      </c>
      <c r="C68" s="267">
        <v>8267</v>
      </c>
      <c r="D68" s="205">
        <f t="shared" si="3"/>
        <v>0.5046570702794242</v>
      </c>
      <c r="E68" s="107"/>
      <c r="F68" s="107"/>
    </row>
    <row r="69" spans="1:6" ht="17.25">
      <c r="A69" s="30" t="s">
        <v>51</v>
      </c>
      <c r="B69" s="267">
        <v>2147</v>
      </c>
      <c r="C69" s="267">
        <v>71685</v>
      </c>
      <c r="D69" s="205">
        <f t="shared" si="3"/>
        <v>0.029950477784752738</v>
      </c>
      <c r="E69" s="107"/>
      <c r="F69" s="107"/>
    </row>
    <row r="70" spans="1:6" ht="17.25">
      <c r="A70" s="30" t="s">
        <v>198</v>
      </c>
      <c r="B70" s="267">
        <v>1936</v>
      </c>
      <c r="C70" s="267">
        <v>3722</v>
      </c>
      <c r="D70" s="205">
        <f t="shared" si="3"/>
        <v>0.5201504567436862</v>
      </c>
      <c r="E70" s="107"/>
      <c r="F70" s="107"/>
    </row>
    <row r="71" spans="1:6" ht="17.25">
      <c r="A71" s="30" t="s">
        <v>151</v>
      </c>
      <c r="B71" s="267">
        <v>1708</v>
      </c>
      <c r="C71" s="267">
        <v>28986</v>
      </c>
      <c r="D71" s="205">
        <f t="shared" si="3"/>
        <v>0.058924998275029325</v>
      </c>
      <c r="E71" s="107"/>
      <c r="F71" s="107"/>
    </row>
    <row r="72" spans="1:6" ht="17.25">
      <c r="A72" s="30" t="s">
        <v>196</v>
      </c>
      <c r="B72" s="267">
        <v>1660</v>
      </c>
      <c r="C72" s="267">
        <v>5286</v>
      </c>
      <c r="D72" s="205">
        <f t="shared" si="3"/>
        <v>0.31403707907680667</v>
      </c>
      <c r="E72" s="107"/>
      <c r="F72" s="107"/>
    </row>
    <row r="73" spans="1:6" ht="17.25">
      <c r="A73" s="30" t="s">
        <v>149</v>
      </c>
      <c r="B73" s="267">
        <v>1370</v>
      </c>
      <c r="C73" s="267">
        <v>5396</v>
      </c>
      <c r="D73" s="205">
        <f t="shared" si="3"/>
        <v>0.253891771682728</v>
      </c>
      <c r="E73" s="107"/>
      <c r="F73" s="107"/>
    </row>
    <row r="74" spans="1:6" ht="17.25">
      <c r="A74" s="30" t="s">
        <v>242</v>
      </c>
      <c r="B74" s="267">
        <v>868</v>
      </c>
      <c r="C74" s="267">
        <v>18446</v>
      </c>
      <c r="D74" s="205">
        <f t="shared" si="3"/>
        <v>0.04705627236257183</v>
      </c>
      <c r="E74" s="107"/>
      <c r="F74" s="107"/>
    </row>
    <row r="75" spans="1:6" ht="17.25">
      <c r="A75" s="30" t="s">
        <v>364</v>
      </c>
      <c r="B75" s="267">
        <v>683</v>
      </c>
      <c r="C75" s="267">
        <v>7296</v>
      </c>
      <c r="D75" s="205">
        <f t="shared" si="3"/>
        <v>0.09361293859649122</v>
      </c>
      <c r="E75" s="107"/>
      <c r="F75" s="107"/>
    </row>
    <row r="76" spans="1:6" ht="17.25">
      <c r="A76" s="30" t="s">
        <v>292</v>
      </c>
      <c r="B76" s="267">
        <v>564</v>
      </c>
      <c r="C76" s="267">
        <v>940</v>
      </c>
      <c r="D76" s="205">
        <f t="shared" si="3"/>
        <v>0.6</v>
      </c>
      <c r="E76" s="107"/>
      <c r="F76" s="107"/>
    </row>
    <row r="77" spans="1:6" ht="17.25">
      <c r="A77" s="30" t="s">
        <v>150</v>
      </c>
      <c r="B77" s="267">
        <v>183</v>
      </c>
      <c r="C77" s="267">
        <v>811</v>
      </c>
      <c r="D77" s="205">
        <f t="shared" si="3"/>
        <v>0.22564734895191121</v>
      </c>
      <c r="E77" s="107"/>
      <c r="F77" s="107"/>
    </row>
    <row r="78" spans="1:6" ht="17.25">
      <c r="A78" s="30" t="s">
        <v>152</v>
      </c>
      <c r="B78" s="267">
        <v>146</v>
      </c>
      <c r="C78" s="267">
        <v>569</v>
      </c>
      <c r="D78" s="205">
        <f t="shared" si="3"/>
        <v>0.2565905096660808</v>
      </c>
      <c r="E78" s="107"/>
      <c r="F78" s="107"/>
    </row>
    <row r="79" spans="1:6" ht="17.25">
      <c r="A79" s="30" t="s">
        <v>199</v>
      </c>
      <c r="B79" s="31"/>
      <c r="C79" s="31">
        <f>+C80-SUM(C63:C78)</f>
        <v>70196</v>
      </c>
      <c r="D79" s="205">
        <f t="shared" si="3"/>
        <v>0</v>
      </c>
      <c r="E79" s="107"/>
      <c r="F79" s="107"/>
    </row>
    <row r="80" spans="1:6" ht="17.25">
      <c r="A80" s="33" t="s">
        <v>2</v>
      </c>
      <c r="B80" s="266">
        <v>72713</v>
      </c>
      <c r="C80" s="266">
        <v>505236</v>
      </c>
      <c r="D80" s="206">
        <f t="shared" si="3"/>
        <v>0.14391888147321252</v>
      </c>
      <c r="E80" s="107"/>
      <c r="F80" s="107"/>
    </row>
    <row r="81" spans="1:6" ht="17.25" customHeight="1">
      <c r="A81" s="28" t="s">
        <v>148</v>
      </c>
      <c r="B81" s="158"/>
      <c r="C81" s="158"/>
      <c r="D81" s="158"/>
      <c r="E81" s="158"/>
      <c r="F81" s="158"/>
    </row>
    <row r="83" spans="1:6" ht="17.25">
      <c r="A83" s="25" t="s">
        <v>42</v>
      </c>
      <c r="D83" s="102"/>
      <c r="E83" s="102"/>
      <c r="F83" s="102"/>
    </row>
    <row r="84" spans="1:6" s="101" customFormat="1" ht="17.25">
      <c r="A84" s="29" t="s">
        <v>52</v>
      </c>
      <c r="B84" s="29" t="s">
        <v>9</v>
      </c>
      <c r="C84" s="29" t="s">
        <v>32</v>
      </c>
      <c r="D84" s="29" t="s">
        <v>28</v>
      </c>
      <c r="E84" s="103"/>
      <c r="F84" s="103"/>
    </row>
    <row r="85" spans="1:6" ht="17.25">
      <c r="A85" s="30" t="s">
        <v>43</v>
      </c>
      <c r="B85" s="242">
        <v>213631</v>
      </c>
      <c r="C85" s="242">
        <v>1596273</v>
      </c>
      <c r="D85" s="34">
        <f>+B85/C85</f>
        <v>0.13383111786016552</v>
      </c>
      <c r="E85" s="104"/>
      <c r="F85" s="104"/>
    </row>
    <row r="86" spans="1:6" ht="17.25">
      <c r="A86" s="30" t="s">
        <v>278</v>
      </c>
      <c r="B86" s="242">
        <v>172737</v>
      </c>
      <c r="C86" s="242">
        <v>228457</v>
      </c>
      <c r="D86" s="34">
        <f aca="true" t="shared" si="4" ref="D86:D91">+B86/C86</f>
        <v>0.7561028990138188</v>
      </c>
      <c r="E86" s="108"/>
      <c r="F86" s="108"/>
    </row>
    <row r="87" spans="1:6" ht="17.25">
      <c r="A87" s="30" t="s">
        <v>78</v>
      </c>
      <c r="B87" s="242">
        <v>172506</v>
      </c>
      <c r="C87" s="242">
        <v>1732583</v>
      </c>
      <c r="D87" s="34">
        <f t="shared" si="4"/>
        <v>0.09956579280761729</v>
      </c>
      <c r="E87" s="108"/>
      <c r="F87" s="108"/>
    </row>
    <row r="88" spans="1:6" ht="17.25">
      <c r="A88" s="30" t="s">
        <v>279</v>
      </c>
      <c r="B88" s="242">
        <v>12960</v>
      </c>
      <c r="C88" s="242">
        <v>72587</v>
      </c>
      <c r="D88" s="34">
        <f t="shared" si="4"/>
        <v>0.1785443674487167</v>
      </c>
      <c r="E88" s="108"/>
      <c r="F88" s="108"/>
    </row>
    <row r="89" spans="1:6" ht="17.25">
      <c r="A89" s="30" t="s">
        <v>77</v>
      </c>
      <c r="B89" s="242">
        <v>9681</v>
      </c>
      <c r="C89" s="242">
        <v>3732486</v>
      </c>
      <c r="D89" s="34">
        <f t="shared" si="4"/>
        <v>0.0025937136803728133</v>
      </c>
      <c r="E89" s="102"/>
      <c r="F89" s="102"/>
    </row>
    <row r="90" spans="1:6" ht="17.25">
      <c r="A90" s="30" t="s">
        <v>6</v>
      </c>
      <c r="B90" s="41" t="s">
        <v>13</v>
      </c>
      <c r="C90" s="31">
        <f>+C91-SUM(C85:C89)</f>
        <v>7396229</v>
      </c>
      <c r="D90" s="34"/>
      <c r="E90" s="106"/>
      <c r="F90" s="107"/>
    </row>
    <row r="91" spans="1:6" ht="17.25">
      <c r="A91" s="33" t="s">
        <v>2</v>
      </c>
      <c r="B91" s="289">
        <f>SUM(B85:B90)</f>
        <v>581515</v>
      </c>
      <c r="C91" s="259">
        <v>14758615</v>
      </c>
      <c r="D91" s="161">
        <f t="shared" si="4"/>
        <v>0.03940173247963986</v>
      </c>
      <c r="E91" s="106"/>
      <c r="F91" s="107"/>
    </row>
    <row r="92" spans="1:6" ht="17.25" customHeight="1">
      <c r="A92" s="397" t="s">
        <v>390</v>
      </c>
      <c r="B92" s="397"/>
      <c r="C92" s="397"/>
      <c r="D92" s="397"/>
      <c r="E92" s="397"/>
      <c r="F92" s="397"/>
    </row>
    <row r="94" spans="1:6" ht="17.25">
      <c r="A94" s="25" t="s">
        <v>391</v>
      </c>
      <c r="D94" s="102"/>
      <c r="E94" s="102"/>
      <c r="F94" s="102"/>
    </row>
    <row r="95" spans="1:6" ht="17.25">
      <c r="A95" s="29" t="s">
        <v>52</v>
      </c>
      <c r="B95" s="29" t="s">
        <v>9</v>
      </c>
      <c r="C95" s="29" t="s">
        <v>32</v>
      </c>
      <c r="D95" s="29" t="s">
        <v>28</v>
      </c>
      <c r="E95" s="103"/>
      <c r="F95" s="103"/>
    </row>
    <row r="96" spans="1:9" ht="17.25">
      <c r="A96" s="30" t="s">
        <v>44</v>
      </c>
      <c r="B96" s="242">
        <v>354875</v>
      </c>
      <c r="C96" s="242">
        <v>1266576</v>
      </c>
      <c r="D96" s="193">
        <f aca="true" t="shared" si="5" ref="D96:D102">+B96/C96</f>
        <v>0.2801845289978651</v>
      </c>
      <c r="E96" s="105"/>
      <c r="F96" s="105"/>
      <c r="G96"/>
      <c r="H96" s="194"/>
      <c r="I96" s="194"/>
    </row>
    <row r="97" spans="1:9" ht="17.25">
      <c r="A97" s="30" t="s">
        <v>392</v>
      </c>
      <c r="B97" s="242">
        <v>51993</v>
      </c>
      <c r="C97" s="242">
        <v>580493</v>
      </c>
      <c r="D97" s="193">
        <f t="shared" si="5"/>
        <v>0.08956697152248175</v>
      </c>
      <c r="E97" s="104"/>
      <c r="F97" s="104"/>
      <c r="G97"/>
      <c r="H97" s="194"/>
      <c r="I97" s="194"/>
    </row>
    <row r="98" spans="1:9" ht="17.25">
      <c r="A98" s="30" t="s">
        <v>393</v>
      </c>
      <c r="B98" s="242">
        <v>2471</v>
      </c>
      <c r="C98" s="242">
        <v>285979</v>
      </c>
      <c r="D98" s="193">
        <f t="shared" si="5"/>
        <v>0.00864049458176999</v>
      </c>
      <c r="E98" s="108"/>
      <c r="F98" s="108"/>
      <c r="G98"/>
      <c r="H98" s="194"/>
      <c r="I98" s="194"/>
    </row>
    <row r="99" spans="1:9" ht="17.25">
      <c r="A99" s="30" t="s">
        <v>394</v>
      </c>
      <c r="B99" s="242">
        <v>255</v>
      </c>
      <c r="C99" s="242">
        <v>41772</v>
      </c>
      <c r="D99" s="193">
        <f t="shared" si="5"/>
        <v>0.006104567652973284</v>
      </c>
      <c r="E99" s="108"/>
      <c r="F99" s="108"/>
      <c r="G99" s="211"/>
      <c r="H99" s="194"/>
      <c r="I99" s="194"/>
    </row>
    <row r="100" spans="1:9" ht="17.25">
      <c r="A100" s="30" t="s">
        <v>191</v>
      </c>
      <c r="B100" s="242">
        <v>55</v>
      </c>
      <c r="C100" s="242">
        <v>16614</v>
      </c>
      <c r="D100" s="193">
        <f t="shared" si="5"/>
        <v>0.00331046105693993</v>
      </c>
      <c r="E100" s="108"/>
      <c r="F100" s="108"/>
      <c r="G100"/>
      <c r="H100" s="194"/>
      <c r="I100" s="194"/>
    </row>
    <row r="101" spans="1:9" ht="17.25">
      <c r="A101" s="30" t="s">
        <v>45</v>
      </c>
      <c r="B101" s="31">
        <f>+B102-SUM(B96:B100)</f>
        <v>3224</v>
      </c>
      <c r="C101" s="31">
        <f>+C102-SUM(C96:C100)</f>
        <v>118129</v>
      </c>
      <c r="D101" s="193">
        <f t="shared" si="5"/>
        <v>0.02729219751288845</v>
      </c>
      <c r="E101" s="102"/>
      <c r="F101" s="102"/>
      <c r="G101"/>
      <c r="H101" s="194"/>
      <c r="I101" s="194"/>
    </row>
    <row r="102" spans="1:9" ht="17.25">
      <c r="A102" s="33" t="s">
        <v>2</v>
      </c>
      <c r="B102" s="290">
        <v>412873</v>
      </c>
      <c r="C102" s="290">
        <v>2309563</v>
      </c>
      <c r="D102" s="162">
        <f t="shared" si="5"/>
        <v>0.17876671907196295</v>
      </c>
      <c r="E102" s="102"/>
      <c r="F102" s="102"/>
      <c r="I102" s="194"/>
    </row>
    <row r="103" spans="1:9" ht="17.25">
      <c r="A103" s="397" t="s">
        <v>390</v>
      </c>
      <c r="B103" s="397"/>
      <c r="C103" s="397"/>
      <c r="D103" s="397"/>
      <c r="E103" s="397"/>
      <c r="F103" s="397"/>
      <c r="I103" s="194"/>
    </row>
    <row r="104" ht="17.25">
      <c r="I104" s="194"/>
    </row>
    <row r="105" ht="17.25">
      <c r="I105" s="194"/>
    </row>
    <row r="106" ht="17.25">
      <c r="I106" s="194"/>
    </row>
  </sheetData>
  <sheetProtection/>
  <mergeCells count="7">
    <mergeCell ref="A103:F103"/>
    <mergeCell ref="A92:F92"/>
    <mergeCell ref="A5:F6"/>
    <mergeCell ref="A22:F22"/>
    <mergeCell ref="A39:F39"/>
    <mergeCell ref="A44:D44"/>
    <mergeCell ref="A56:D56"/>
  </mergeCells>
  <printOptions horizontalCentered="1"/>
  <pageMargins left="0.5905511811023623" right="0.5905511811023623" top="0.5905511811023623" bottom="0.5905511811023623" header="0.31496062992125984" footer="0.31496062992125984"/>
  <pageSetup horizontalDpi="600" verticalDpi="600" orientation="portrait" scale="61" r:id="rId1"/>
  <headerFooter>
    <oddHeader>&amp;R&amp;12Región del Maule, Información Anual</oddHeader>
  </headerFooter>
  <rowBreaks count="2" manualBreakCount="2">
    <brk id="56" max="5" man="1"/>
    <brk id="103" max="5" man="1"/>
  </rowBreaks>
</worksheet>
</file>

<file path=xl/worksheets/sheet7.xml><?xml version="1.0" encoding="utf-8"?>
<worksheet xmlns="http://schemas.openxmlformats.org/spreadsheetml/2006/main" xmlns:r="http://schemas.openxmlformats.org/officeDocument/2006/relationships">
  <dimension ref="A1:Y80"/>
  <sheetViews>
    <sheetView showGridLines="0" view="pageBreakPreview" zoomScale="90" zoomScaleNormal="90" zoomScaleSheetLayoutView="90" zoomScalePageLayoutView="0" workbookViewId="0" topLeftCell="A1">
      <selection activeCell="B70" sqref="B70"/>
    </sheetView>
  </sheetViews>
  <sheetFormatPr defaultColWidth="11.421875" defaultRowHeight="15"/>
  <cols>
    <col min="1" max="1" width="17.8515625" style="2" customWidth="1"/>
    <col min="2" max="2" width="15.8515625" style="2" bestFit="1" customWidth="1"/>
    <col min="3" max="3" width="14.8515625" style="2" customWidth="1"/>
    <col min="4" max="4" width="14.8515625" style="2" bestFit="1" customWidth="1"/>
    <col min="5" max="5" width="11.421875" style="2" customWidth="1"/>
    <col min="6" max="6" width="14.7109375" style="2" customWidth="1"/>
    <col min="7" max="10" width="11.421875" style="2" customWidth="1"/>
    <col min="11" max="11" width="13.28125" style="2" bestFit="1" customWidth="1"/>
    <col min="12" max="12" width="12.28125" style="2" bestFit="1" customWidth="1"/>
    <col min="13" max="16384" width="11.421875" style="2" customWidth="1"/>
  </cols>
  <sheetData>
    <row r="1" ht="15">
      <c r="A1" s="1" t="s">
        <v>22</v>
      </c>
    </row>
    <row r="2" ht="15">
      <c r="A2" s="1"/>
    </row>
    <row r="3" ht="15">
      <c r="A3" s="1" t="s">
        <v>46</v>
      </c>
    </row>
    <row r="4" ht="15">
      <c r="A4" s="1"/>
    </row>
    <row r="5" ht="15">
      <c r="A5" s="1" t="s">
        <v>49</v>
      </c>
    </row>
    <row r="6" spans="1:4" ht="15">
      <c r="A6" s="3" t="s">
        <v>48</v>
      </c>
      <c r="B6" s="3" t="s">
        <v>9</v>
      </c>
      <c r="C6" s="3" t="s">
        <v>32</v>
      </c>
      <c r="D6" s="3" t="s">
        <v>28</v>
      </c>
    </row>
    <row r="7" spans="1:4" ht="15">
      <c r="A7" s="21">
        <v>2018</v>
      </c>
      <c r="B7" s="159">
        <v>6089.339</v>
      </c>
      <c r="C7" s="159">
        <v>201043.57</v>
      </c>
      <c r="D7" s="22">
        <f>+B7/C7</f>
        <v>0.03028865335011709</v>
      </c>
    </row>
    <row r="8" spans="1:4" ht="15">
      <c r="A8" s="21">
        <v>2019</v>
      </c>
      <c r="B8" s="159">
        <v>6300.646</v>
      </c>
      <c r="C8" s="159">
        <v>211999.986</v>
      </c>
      <c r="D8" s="22">
        <f>+B8/C8</f>
        <v>0.0297200302645303</v>
      </c>
    </row>
    <row r="9" spans="1:4" ht="15">
      <c r="A9" s="21">
        <v>2020</v>
      </c>
      <c r="B9" s="293">
        <v>8194.103</v>
      </c>
      <c r="C9" s="293">
        <v>223350.098</v>
      </c>
      <c r="D9" s="22">
        <f>+B9/C9</f>
        <v>0.036687259479062324</v>
      </c>
    </row>
    <row r="10" spans="1:4" ht="15">
      <c r="A10" s="21">
        <v>2021</v>
      </c>
      <c r="B10" s="293">
        <v>6773.394</v>
      </c>
      <c r="C10" s="293">
        <v>209017.144</v>
      </c>
      <c r="D10" s="22">
        <f>+B10/C10</f>
        <v>0.03240592551585147</v>
      </c>
    </row>
    <row r="11" spans="1:4" ht="15">
      <c r="A11" s="21">
        <v>2022</v>
      </c>
      <c r="B11" s="325">
        <v>6326.17</v>
      </c>
      <c r="C11" s="325">
        <v>189813.497</v>
      </c>
      <c r="D11" s="22">
        <f>+B11/C11</f>
        <v>0.03332834650846773</v>
      </c>
    </row>
    <row r="12" spans="1:12" ht="15">
      <c r="A12" s="405" t="s">
        <v>47</v>
      </c>
      <c r="B12" s="405"/>
      <c r="C12" s="405"/>
      <c r="D12" s="405"/>
      <c r="E12" s="405"/>
      <c r="F12" s="405"/>
      <c r="G12" s="405"/>
      <c r="H12" s="405"/>
      <c r="I12" s="250"/>
      <c r="J12" s="250"/>
      <c r="K12" s="250"/>
      <c r="L12" s="250"/>
    </row>
    <row r="13" spans="1:12" ht="15">
      <c r="A13" s="165"/>
      <c r="B13" s="165"/>
      <c r="C13" s="165"/>
      <c r="D13" s="165"/>
      <c r="E13" s="165"/>
      <c r="F13" s="165"/>
      <c r="G13" s="165"/>
      <c r="H13" s="165"/>
      <c r="I13" s="250"/>
      <c r="J13" s="250"/>
      <c r="K13" s="250"/>
      <c r="L13" s="250"/>
    </row>
    <row r="14" spans="1:12" ht="15">
      <c r="A14" s="410" t="s">
        <v>376</v>
      </c>
      <c r="B14" s="410"/>
      <c r="C14" s="410"/>
      <c r="D14" s="410"/>
      <c r="E14" s="211"/>
      <c r="F14" s="211"/>
      <c r="G14" s="211"/>
      <c r="H14" s="327"/>
      <c r="I14" s="327"/>
      <c r="J14" s="327"/>
      <c r="K14" s="327"/>
      <c r="L14" s="327"/>
    </row>
    <row r="15" spans="1:12" ht="15">
      <c r="A15" s="410" t="s">
        <v>377</v>
      </c>
      <c r="B15" s="410"/>
      <c r="C15" s="410"/>
      <c r="D15" s="410"/>
      <c r="E15" s="211"/>
      <c r="F15" s="211"/>
      <c r="G15" s="211"/>
      <c r="H15" s="327"/>
      <c r="I15" s="327"/>
      <c r="J15" s="327"/>
      <c r="K15" s="327"/>
      <c r="L15" s="327"/>
    </row>
    <row r="16" spans="1:12" ht="15">
      <c r="A16" s="339" t="s">
        <v>48</v>
      </c>
      <c r="B16" s="339" t="s">
        <v>378</v>
      </c>
      <c r="C16" s="339" t="s">
        <v>32</v>
      </c>
      <c r="D16" s="339" t="s">
        <v>123</v>
      </c>
      <c r="E16" s="211"/>
      <c r="F16" s="211"/>
      <c r="G16" s="211"/>
      <c r="H16" s="327"/>
      <c r="I16" s="327"/>
      <c r="J16" s="327"/>
      <c r="K16" s="327"/>
      <c r="L16" s="327"/>
    </row>
    <row r="17" spans="1:12" ht="15">
      <c r="A17" s="340">
        <v>2022</v>
      </c>
      <c r="B17" s="341">
        <v>41467.691</v>
      </c>
      <c r="C17" s="341">
        <v>576402.355</v>
      </c>
      <c r="D17" s="342">
        <f>+B17/C17</f>
        <v>0.07194226505198786</v>
      </c>
      <c r="E17" s="211"/>
      <c r="F17" s="211"/>
      <c r="G17" s="211"/>
      <c r="H17" s="327"/>
      <c r="I17" s="327"/>
      <c r="J17" s="327"/>
      <c r="K17" s="327"/>
      <c r="L17" s="327"/>
    </row>
    <row r="18" spans="1:12" ht="15">
      <c r="A18" s="411" t="s">
        <v>47</v>
      </c>
      <c r="B18" s="412" t="s">
        <v>335</v>
      </c>
      <c r="C18" s="412" t="s">
        <v>335</v>
      </c>
      <c r="D18" s="412" t="s">
        <v>335</v>
      </c>
      <c r="E18" s="412" t="s">
        <v>335</v>
      </c>
      <c r="F18" s="412" t="s">
        <v>335</v>
      </c>
      <c r="G18" s="412" t="s">
        <v>335</v>
      </c>
      <c r="H18" s="327"/>
      <c r="I18" s="327"/>
      <c r="J18" s="327"/>
      <c r="K18" s="327"/>
      <c r="L18" s="327"/>
    </row>
    <row r="19" spans="1:12" ht="15">
      <c r="A19" s="327"/>
      <c r="B19" s="327"/>
      <c r="C19" s="327"/>
      <c r="D19" s="327"/>
      <c r="E19" s="327"/>
      <c r="F19" s="327"/>
      <c r="G19" s="327"/>
      <c r="H19" s="327"/>
      <c r="I19" s="327"/>
      <c r="J19" s="327"/>
      <c r="K19" s="327"/>
      <c r="L19" s="327"/>
    </row>
    <row r="20" spans="1:12" ht="15">
      <c r="A20" s="1" t="s">
        <v>162</v>
      </c>
      <c r="B20" s="1"/>
      <c r="C20" s="1"/>
      <c r="D20" s="1"/>
      <c r="E20" s="1"/>
      <c r="F20" s="1"/>
      <c r="G20"/>
      <c r="H20"/>
      <c r="I20" s="211"/>
      <c r="J20" s="211"/>
      <c r="K20" s="211"/>
      <c r="L20" s="211"/>
    </row>
    <row r="21" spans="1:8" ht="15" customHeight="1">
      <c r="A21" s="167" t="s">
        <v>9</v>
      </c>
      <c r="B21" s="407" t="s">
        <v>163</v>
      </c>
      <c r="C21" s="408"/>
      <c r="D21" s="408"/>
      <c r="E21" s="408"/>
      <c r="F21" s="409"/>
      <c r="G21"/>
      <c r="H21"/>
    </row>
    <row r="22" spans="1:8" ht="15">
      <c r="A22" s="169"/>
      <c r="B22" s="276">
        <v>2007</v>
      </c>
      <c r="C22" s="276">
        <v>2013</v>
      </c>
      <c r="D22" s="277">
        <v>2015</v>
      </c>
      <c r="E22" s="277">
        <v>2017</v>
      </c>
      <c r="F22" s="277">
        <v>2019</v>
      </c>
      <c r="G22"/>
      <c r="H22"/>
    </row>
    <row r="23" spans="1:8" ht="15">
      <c r="A23" s="183" t="s">
        <v>93</v>
      </c>
      <c r="B23" s="184">
        <v>239298</v>
      </c>
      <c r="C23" s="184">
        <v>180236</v>
      </c>
      <c r="D23" s="184">
        <v>204318</v>
      </c>
      <c r="E23" s="207">
        <v>150238</v>
      </c>
      <c r="F23" s="278">
        <v>131863.3679666251</v>
      </c>
      <c r="G23"/>
      <c r="H23"/>
    </row>
    <row r="24" spans="1:8" ht="15">
      <c r="A24" s="173" t="s">
        <v>8</v>
      </c>
      <c r="B24" s="185">
        <v>3408419</v>
      </c>
      <c r="C24" s="186">
        <v>3007883</v>
      </c>
      <c r="D24" s="186">
        <v>2735857</v>
      </c>
      <c r="E24" s="208">
        <v>2890840</v>
      </c>
      <c r="F24" s="279">
        <v>3108089.123026897</v>
      </c>
      <c r="G24"/>
      <c r="H24"/>
    </row>
    <row r="25" spans="1:8" ht="15">
      <c r="A25" s="173" t="s">
        <v>159</v>
      </c>
      <c r="B25" s="175">
        <f>+B23/B24</f>
        <v>0.07020791751248893</v>
      </c>
      <c r="C25" s="175">
        <f>+C23/C24</f>
        <v>0.05992121369082508</v>
      </c>
      <c r="D25" s="175">
        <f>+D23/D24</f>
        <v>0.07468153489016421</v>
      </c>
      <c r="E25" s="175">
        <f>+E23/E24</f>
        <v>0.051970361555810765</v>
      </c>
      <c r="F25" s="175">
        <f>+F23/F24</f>
        <v>0.042425864493295606</v>
      </c>
      <c r="G25" s="176"/>
      <c r="H25" s="176"/>
    </row>
    <row r="26" spans="1:12" ht="15">
      <c r="A26" s="280" t="s">
        <v>277</v>
      </c>
      <c r="B26" s="7"/>
      <c r="C26" s="7"/>
      <c r="D26" s="7"/>
      <c r="E26" s="7"/>
      <c r="F26" s="177"/>
      <c r="G26" s="177"/>
      <c r="H26" s="177"/>
      <c r="I26" s="177"/>
      <c r="J26" s="177"/>
      <c r="K26" s="177"/>
      <c r="L26" s="177"/>
    </row>
    <row r="27" spans="1:12" ht="15">
      <c r="A27" s="406" t="s">
        <v>47</v>
      </c>
      <c r="B27" s="406"/>
      <c r="C27" s="406"/>
      <c r="D27" s="406"/>
      <c r="E27" s="406"/>
      <c r="F27" s="406"/>
      <c r="G27" s="406"/>
      <c r="H27" s="406"/>
      <c r="I27" s="251"/>
      <c r="J27" s="251"/>
      <c r="K27" s="251"/>
      <c r="L27" s="251"/>
    </row>
    <row r="28" spans="1:12" ht="15">
      <c r="A28" s="1" t="s">
        <v>157</v>
      </c>
      <c r="B28" s="1"/>
      <c r="C28" s="1"/>
      <c r="D28" s="1"/>
      <c r="E28" s="1"/>
      <c r="F28"/>
      <c r="G28"/>
      <c r="H28"/>
      <c r="I28" s="211"/>
      <c r="J28" s="211"/>
      <c r="K28" s="211"/>
      <c r="L28" s="211"/>
    </row>
    <row r="29" spans="1:12" ht="15.75" customHeight="1">
      <c r="A29" s="167" t="s">
        <v>9</v>
      </c>
      <c r="B29" s="407" t="s">
        <v>158</v>
      </c>
      <c r="C29" s="408"/>
      <c r="D29" s="408"/>
      <c r="E29" s="408"/>
      <c r="F29" s="409"/>
      <c r="G29"/>
      <c r="H29"/>
      <c r="I29" s="211"/>
      <c r="J29" s="211"/>
      <c r="K29" s="211"/>
      <c r="L29" s="211"/>
    </row>
    <row r="30" spans="1:12" ht="15">
      <c r="A30" s="169"/>
      <c r="B30" s="168">
        <v>2007</v>
      </c>
      <c r="C30" s="168">
        <v>2010</v>
      </c>
      <c r="D30" s="168">
        <v>2013</v>
      </c>
      <c r="E30" s="170">
        <v>2015</v>
      </c>
      <c r="F30" s="170">
        <v>2017</v>
      </c>
      <c r="G30"/>
      <c r="H30"/>
      <c r="I30" s="211"/>
      <c r="J30" s="211"/>
      <c r="K30" s="211"/>
      <c r="L30" s="211"/>
    </row>
    <row r="31" spans="1:12" ht="15">
      <c r="A31" s="171" t="s">
        <v>93</v>
      </c>
      <c r="B31" s="172">
        <v>35045</v>
      </c>
      <c r="C31" s="172">
        <v>34742</v>
      </c>
      <c r="D31" s="172">
        <v>28824</v>
      </c>
      <c r="E31" s="172">
        <v>35157</v>
      </c>
      <c r="F31" s="172">
        <v>23779</v>
      </c>
      <c r="G31"/>
      <c r="H31"/>
      <c r="I31" s="211"/>
      <c r="J31" s="211"/>
      <c r="K31" s="211"/>
      <c r="L31" s="211"/>
    </row>
    <row r="32" spans="1:12" ht="15">
      <c r="A32" s="173" t="s">
        <v>8</v>
      </c>
      <c r="B32" s="174">
        <v>607940</v>
      </c>
      <c r="C32" s="174">
        <v>667052</v>
      </c>
      <c r="D32" s="174">
        <v>461645</v>
      </c>
      <c r="E32" s="174">
        <v>412538</v>
      </c>
      <c r="F32" s="174">
        <v>447141</v>
      </c>
      <c r="G32"/>
      <c r="H32"/>
      <c r="I32" s="211"/>
      <c r="J32" s="211"/>
      <c r="K32" s="211"/>
      <c r="L32" s="211"/>
    </row>
    <row r="33" spans="1:12" ht="15">
      <c r="A33" s="173" t="s">
        <v>159</v>
      </c>
      <c r="B33" s="175">
        <f>+B31/B32</f>
        <v>0.05764549133138139</v>
      </c>
      <c r="C33" s="175">
        <f>+C31/C32</f>
        <v>0.05208289608606226</v>
      </c>
      <c r="D33" s="175">
        <f>+D31/D32</f>
        <v>0.0624375873235928</v>
      </c>
      <c r="E33" s="175">
        <f>+E31/E32</f>
        <v>0.0852212402251429</v>
      </c>
      <c r="F33" s="175">
        <f>+F31/F32</f>
        <v>0.0531800930802588</v>
      </c>
      <c r="G33" s="176"/>
      <c r="H33" s="176"/>
      <c r="I33" s="176"/>
      <c r="J33" s="176"/>
      <c r="K33" s="176"/>
      <c r="L33" s="176"/>
    </row>
    <row r="34" spans="1:12" ht="15">
      <c r="A34" s="7" t="s">
        <v>202</v>
      </c>
      <c r="B34" s="7"/>
      <c r="C34" s="7"/>
      <c r="D34" s="7"/>
      <c r="E34" s="7"/>
      <c r="F34" s="177"/>
      <c r="G34" s="177"/>
      <c r="H34" s="177"/>
      <c r="I34" s="177"/>
      <c r="J34" s="177"/>
      <c r="K34" s="177"/>
      <c r="L34" s="177"/>
    </row>
    <row r="35" spans="1:12" ht="15">
      <c r="A35" s="406" t="s">
        <v>47</v>
      </c>
      <c r="B35" s="406"/>
      <c r="C35" s="406"/>
      <c r="D35" s="406"/>
      <c r="E35" s="406"/>
      <c r="F35" s="406"/>
      <c r="G35" s="406"/>
      <c r="H35" s="406"/>
      <c r="I35" s="251"/>
      <c r="J35" s="251"/>
      <c r="K35" s="251"/>
      <c r="L35" s="251"/>
    </row>
    <row r="36" spans="1:12" ht="15">
      <c r="A36" s="165"/>
      <c r="B36" s="165"/>
      <c r="C36" s="165"/>
      <c r="D36" s="165"/>
      <c r="E36" s="165"/>
      <c r="F36" s="165"/>
      <c r="G36" s="165"/>
      <c r="H36" s="165"/>
      <c r="I36" s="250"/>
      <c r="J36" s="250"/>
      <c r="K36" s="250"/>
      <c r="L36" s="250"/>
    </row>
    <row r="37" spans="1:8" ht="15">
      <c r="A37" s="1" t="s">
        <v>160</v>
      </c>
      <c r="B37" s="1"/>
      <c r="C37" s="1"/>
      <c r="D37" s="1"/>
      <c r="E37" s="1"/>
      <c r="F37" s="1"/>
      <c r="G37" s="1"/>
      <c r="H37" s="1"/>
    </row>
    <row r="38" spans="1:8" ht="15" customHeight="1">
      <c r="A38" s="167" t="s">
        <v>9</v>
      </c>
      <c r="B38" s="407" t="s">
        <v>161</v>
      </c>
      <c r="C38" s="408"/>
      <c r="D38" s="408"/>
      <c r="E38" s="408"/>
      <c r="F38" s="409"/>
      <c r="G38"/>
      <c r="H38"/>
    </row>
    <row r="39" spans="1:8" ht="15">
      <c r="A39" s="169"/>
      <c r="B39" s="168">
        <v>2007</v>
      </c>
      <c r="C39" s="168">
        <v>2010</v>
      </c>
      <c r="D39" s="168">
        <v>2013</v>
      </c>
      <c r="E39" s="170">
        <v>2015</v>
      </c>
      <c r="F39" s="170">
        <v>2017</v>
      </c>
      <c r="G39"/>
      <c r="H39"/>
    </row>
    <row r="40" spans="1:8" ht="15">
      <c r="A40" s="178" t="s">
        <v>93</v>
      </c>
      <c r="B40" s="179">
        <v>96743</v>
      </c>
      <c r="C40" s="179">
        <v>80404</v>
      </c>
      <c r="D40" s="179">
        <v>79615</v>
      </c>
      <c r="E40" s="179">
        <v>75693</v>
      </c>
      <c r="F40" s="179">
        <v>66780</v>
      </c>
      <c r="G40"/>
      <c r="H40"/>
    </row>
    <row r="41" spans="1:8" ht="15">
      <c r="A41" s="173" t="s">
        <v>8</v>
      </c>
      <c r="B41" s="180">
        <v>2863612</v>
      </c>
      <c r="C41" s="181">
        <v>2660373</v>
      </c>
      <c r="D41" s="182">
        <v>2428310</v>
      </c>
      <c r="E41" s="181">
        <v>2185449</v>
      </c>
      <c r="F41" s="181">
        <v>2037516</v>
      </c>
      <c r="G41"/>
      <c r="H41"/>
    </row>
    <row r="42" spans="1:12" ht="15">
      <c r="A42" s="173" t="s">
        <v>159</v>
      </c>
      <c r="B42" s="175">
        <f>+B40/B41</f>
        <v>0.0337835572696301</v>
      </c>
      <c r="C42" s="175">
        <f>+C40/C41</f>
        <v>0.030222829655841492</v>
      </c>
      <c r="D42" s="175">
        <f>+D40/D41</f>
        <v>0.03278617639428244</v>
      </c>
      <c r="E42" s="175">
        <f>+E40/E41</f>
        <v>0.03463498805051044</v>
      </c>
      <c r="F42" s="175">
        <f>+F40/F41</f>
        <v>0.032775202746874135</v>
      </c>
      <c r="G42" s="176"/>
      <c r="H42" s="176"/>
      <c r="I42" s="176"/>
      <c r="J42" s="176"/>
      <c r="K42" s="176"/>
      <c r="L42" s="176"/>
    </row>
    <row r="43" spans="1:12" ht="15">
      <c r="A43" s="7" t="s">
        <v>219</v>
      </c>
      <c r="B43" s="7"/>
      <c r="C43" s="7"/>
      <c r="D43" s="7"/>
      <c r="E43" s="7"/>
      <c r="F43" s="177"/>
      <c r="G43" s="177"/>
      <c r="H43" s="177"/>
      <c r="I43" s="177"/>
      <c r="J43" s="177"/>
      <c r="K43" s="177"/>
      <c r="L43" s="177"/>
    </row>
    <row r="44" spans="1:12" ht="15">
      <c r="A44" s="406" t="s">
        <v>47</v>
      </c>
      <c r="B44" s="406"/>
      <c r="C44" s="406"/>
      <c r="D44" s="406"/>
      <c r="E44" s="406"/>
      <c r="F44" s="406"/>
      <c r="G44" s="406"/>
      <c r="H44" s="406"/>
      <c r="I44" s="251"/>
      <c r="J44" s="251"/>
      <c r="K44" s="251"/>
      <c r="L44" s="251"/>
    </row>
    <row r="45" spans="1:12" ht="15">
      <c r="A45" s="166"/>
      <c r="B45" s="166"/>
      <c r="C45" s="166"/>
      <c r="D45" s="166"/>
      <c r="E45" s="166"/>
      <c r="F45" s="166"/>
      <c r="G45" s="166"/>
      <c r="H45" s="166"/>
      <c r="I45" s="251"/>
      <c r="J45" s="251"/>
      <c r="K45" s="251"/>
      <c r="L45" s="251"/>
    </row>
    <row r="46" spans="1:12" ht="15">
      <c r="A46" s="245" t="s">
        <v>373</v>
      </c>
      <c r="B46" s="211"/>
      <c r="C46" s="211"/>
      <c r="D46" s="211"/>
      <c r="E46" s="211"/>
      <c r="F46" s="328"/>
      <c r="G46" s="328"/>
      <c r="H46" s="328"/>
      <c r="I46" s="328"/>
      <c r="J46" s="328"/>
      <c r="K46" s="328"/>
      <c r="L46" s="328"/>
    </row>
    <row r="47" spans="1:12" ht="15">
      <c r="A47" s="295" t="s">
        <v>374</v>
      </c>
      <c r="B47" s="295" t="s">
        <v>9</v>
      </c>
      <c r="C47" s="295" t="s">
        <v>32</v>
      </c>
      <c r="D47" s="295" t="s">
        <v>123</v>
      </c>
      <c r="E47" s="331"/>
      <c r="F47" s="328"/>
      <c r="G47" s="328"/>
      <c r="H47" s="328"/>
      <c r="I47" s="328"/>
      <c r="J47" s="328"/>
      <c r="K47" s="328"/>
      <c r="L47" s="328"/>
    </row>
    <row r="48" spans="1:12" ht="15">
      <c r="A48" s="332">
        <v>44742</v>
      </c>
      <c r="B48" s="333">
        <v>123761</v>
      </c>
      <c r="C48" s="334">
        <v>2767236</v>
      </c>
      <c r="D48" s="335">
        <f>+B48/C48</f>
        <v>0.044723688185611926</v>
      </c>
      <c r="E48" s="331"/>
      <c r="F48" s="328"/>
      <c r="G48" s="328"/>
      <c r="H48" s="328"/>
      <c r="I48" s="328"/>
      <c r="J48" s="328"/>
      <c r="K48" s="328"/>
      <c r="L48" s="328"/>
    </row>
    <row r="49" spans="1:12" ht="15">
      <c r="A49" s="336" t="s">
        <v>375</v>
      </c>
      <c r="B49" s="337"/>
      <c r="C49" s="338"/>
      <c r="D49" s="211"/>
      <c r="E49" s="211"/>
      <c r="F49" s="328"/>
      <c r="G49" s="328"/>
      <c r="H49" s="328"/>
      <c r="I49" s="328"/>
      <c r="J49" s="328"/>
      <c r="K49" s="328"/>
      <c r="L49" s="328"/>
    </row>
    <row r="50" spans="1:12" ht="15">
      <c r="A50" s="211"/>
      <c r="B50" s="211"/>
      <c r="C50" s="211"/>
      <c r="D50" s="211"/>
      <c r="F50" s="328"/>
      <c r="G50" s="328"/>
      <c r="H50" s="328"/>
      <c r="I50" s="328"/>
      <c r="J50" s="328"/>
      <c r="K50" s="328"/>
      <c r="L50" s="328"/>
    </row>
    <row r="51" spans="1:12" ht="15">
      <c r="A51" s="328"/>
      <c r="B51" s="328"/>
      <c r="C51" s="328"/>
      <c r="D51" s="328"/>
      <c r="E51" s="328"/>
      <c r="F51" s="328"/>
      <c r="G51" s="328"/>
      <c r="H51" s="328"/>
      <c r="I51" s="328"/>
      <c r="J51" s="328"/>
      <c r="K51" s="328"/>
      <c r="L51" s="328"/>
    </row>
    <row r="52" ht="15">
      <c r="A52" s="1" t="s">
        <v>166</v>
      </c>
    </row>
    <row r="53" spans="1:4" ht="15">
      <c r="A53" s="413" t="s">
        <v>48</v>
      </c>
      <c r="B53" s="415" t="s">
        <v>243</v>
      </c>
      <c r="C53" s="416"/>
      <c r="D53" s="417"/>
    </row>
    <row r="54" spans="1:4" ht="15">
      <c r="A54" s="414"/>
      <c r="B54" s="244" t="s">
        <v>9</v>
      </c>
      <c r="C54" s="244" t="s">
        <v>32</v>
      </c>
      <c r="D54" s="244" t="s">
        <v>28</v>
      </c>
    </row>
    <row r="55" spans="1:4" ht="15">
      <c r="A55" s="21">
        <v>2021</v>
      </c>
      <c r="B55" s="23">
        <v>8.206996</v>
      </c>
      <c r="C55" s="195">
        <v>196.154753</v>
      </c>
      <c r="D55" s="5">
        <v>0.04183939402171917</v>
      </c>
    </row>
    <row r="56" spans="1:4" ht="15">
      <c r="A56" s="21">
        <v>2022</v>
      </c>
      <c r="B56" s="23">
        <v>6.426794</v>
      </c>
      <c r="C56" s="195">
        <v>179.602518</v>
      </c>
      <c r="D56" s="5">
        <v>0.035783429272411425</v>
      </c>
    </row>
    <row r="57" spans="1:12" ht="15">
      <c r="A57" s="405" t="s">
        <v>167</v>
      </c>
      <c r="B57" s="405"/>
      <c r="C57" s="405"/>
      <c r="D57" s="405"/>
      <c r="E57" s="405"/>
      <c r="F57" s="405"/>
      <c r="G57" s="418"/>
      <c r="H57" s="405"/>
      <c r="I57" s="250"/>
      <c r="J57" s="250"/>
      <c r="K57" s="250"/>
      <c r="L57" s="250"/>
    </row>
    <row r="58" spans="1:7" ht="15">
      <c r="A58" s="1"/>
      <c r="G58" s="98"/>
    </row>
    <row r="59" spans="1:7" ht="17.25">
      <c r="A59" s="36" t="s">
        <v>365</v>
      </c>
      <c r="B59" s="26"/>
      <c r="C59" s="26"/>
      <c r="D59" s="26"/>
      <c r="G59" s="98"/>
    </row>
    <row r="60" spans="1:7" ht="17.25">
      <c r="A60" s="200"/>
      <c r="B60" s="29" t="s">
        <v>9</v>
      </c>
      <c r="C60" s="29" t="s">
        <v>32</v>
      </c>
      <c r="D60" s="29" t="s">
        <v>28</v>
      </c>
      <c r="G60" s="98"/>
    </row>
    <row r="61" spans="1:7" ht="15">
      <c r="A61" s="21" t="s">
        <v>366</v>
      </c>
      <c r="B61" s="4">
        <v>3699</v>
      </c>
      <c r="C61" s="4">
        <v>20150</v>
      </c>
      <c r="D61" s="5">
        <f aca="true" t="shared" si="0" ref="D61:D66">+B61/C61</f>
        <v>0.18357320099255584</v>
      </c>
      <c r="G61" s="98"/>
    </row>
    <row r="62" spans="1:7" ht="15">
      <c r="A62" s="21" t="s">
        <v>367</v>
      </c>
      <c r="B62" s="4">
        <v>292853</v>
      </c>
      <c r="C62" s="4">
        <v>1404214</v>
      </c>
      <c r="D62" s="5">
        <f t="shared" si="0"/>
        <v>0.2085529698464764</v>
      </c>
      <c r="G62" s="98"/>
    </row>
    <row r="63" spans="1:7" ht="15">
      <c r="A63" s="21" t="s">
        <v>368</v>
      </c>
      <c r="B63" s="4">
        <v>1720</v>
      </c>
      <c r="C63" s="4">
        <v>10504</v>
      </c>
      <c r="D63" s="5">
        <f t="shared" si="0"/>
        <v>0.16374714394516374</v>
      </c>
      <c r="G63" s="98"/>
    </row>
    <row r="64" spans="1:7" ht="15">
      <c r="A64" s="21" t="s">
        <v>387</v>
      </c>
      <c r="B64" s="4">
        <v>432</v>
      </c>
      <c r="C64" s="4">
        <v>3366</v>
      </c>
      <c r="D64" s="5">
        <f t="shared" si="0"/>
        <v>0.12834224598930483</v>
      </c>
      <c r="G64" s="98"/>
    </row>
    <row r="65" spans="1:7" ht="15">
      <c r="A65" s="21" t="s">
        <v>369</v>
      </c>
      <c r="B65" s="4">
        <v>1216</v>
      </c>
      <c r="C65" s="4">
        <v>6645</v>
      </c>
      <c r="D65" s="5">
        <f t="shared" si="0"/>
        <v>0.18299473288186607</v>
      </c>
      <c r="G65" s="98"/>
    </row>
    <row r="66" spans="1:7" ht="15">
      <c r="A66" s="21" t="s">
        <v>370</v>
      </c>
      <c r="B66" s="4">
        <v>72</v>
      </c>
      <c r="C66" s="4">
        <v>493</v>
      </c>
      <c r="D66" s="5">
        <f t="shared" si="0"/>
        <v>0.1460446247464503</v>
      </c>
      <c r="G66" s="98"/>
    </row>
    <row r="67" spans="1:7" ht="15">
      <c r="A67" s="326" t="s">
        <v>386</v>
      </c>
      <c r="B67" s="326"/>
      <c r="C67" s="326"/>
      <c r="D67" s="326"/>
      <c r="G67" s="98"/>
    </row>
    <row r="68" spans="1:7" ht="15">
      <c r="A68" s="1"/>
      <c r="G68" s="98"/>
    </row>
    <row r="69" spans="1:7" ht="15">
      <c r="A69" s="1" t="s">
        <v>23</v>
      </c>
      <c r="G69" s="98"/>
    </row>
    <row r="70" spans="1:7" ht="15">
      <c r="A70" s="1"/>
      <c r="G70" s="98"/>
    </row>
    <row r="72" spans="1:25" ht="15">
      <c r="A72" s="1" t="s">
        <v>253</v>
      </c>
      <c r="R72" s="211"/>
      <c r="S72" s="211"/>
      <c r="T72" s="211"/>
      <c r="U72" s="211"/>
      <c r="V72" s="211"/>
      <c r="W72" s="211"/>
      <c r="X72" s="211"/>
      <c r="Y72" s="211"/>
    </row>
    <row r="73" spans="1:25" s="1" customFormat="1" ht="15">
      <c r="A73" s="249" t="s">
        <v>17</v>
      </c>
      <c r="B73" s="253" t="s">
        <v>254</v>
      </c>
      <c r="C73" s="253" t="s">
        <v>255</v>
      </c>
      <c r="D73" s="253" t="s">
        <v>256</v>
      </c>
      <c r="E73" s="253" t="s">
        <v>257</v>
      </c>
      <c r="F73" s="157" t="s">
        <v>258</v>
      </c>
      <c r="G73" s="157" t="s">
        <v>249</v>
      </c>
      <c r="K73" s="2"/>
      <c r="L73" s="2"/>
      <c r="M73" s="2"/>
      <c r="N73" s="2"/>
      <c r="O73" s="2"/>
      <c r="P73" s="2"/>
      <c r="Q73" s="2"/>
      <c r="R73" s="254"/>
      <c r="S73" s="254"/>
      <c r="T73" s="254"/>
      <c r="U73" s="254"/>
      <c r="V73" s="254"/>
      <c r="W73" s="254"/>
      <c r="X73" s="254"/>
      <c r="Y73" s="254"/>
    </row>
    <row r="74" spans="1:25" ht="15">
      <c r="A74" s="21" t="s">
        <v>86</v>
      </c>
      <c r="B74" s="313">
        <v>1108.7600000000002</v>
      </c>
      <c r="C74" s="313">
        <v>284.59999999999985</v>
      </c>
      <c r="D74" s="313"/>
      <c r="E74" s="313"/>
      <c r="F74" s="21"/>
      <c r="G74" s="257">
        <f>SUM(B74:F74)</f>
        <v>1393.3600000000001</v>
      </c>
      <c r="R74" s="252"/>
      <c r="S74" s="211"/>
      <c r="T74" s="211"/>
      <c r="U74" s="211"/>
      <c r="V74" s="211"/>
      <c r="W74" s="211"/>
      <c r="X74" s="211"/>
      <c r="Y74" s="211"/>
    </row>
    <row r="75" spans="1:25" ht="15">
      <c r="A75" s="21" t="s">
        <v>85</v>
      </c>
      <c r="B75" s="313">
        <v>19712.300000000047</v>
      </c>
      <c r="C75" s="313">
        <v>9547.930000000008</v>
      </c>
      <c r="D75" s="313">
        <v>4257.469999999998</v>
      </c>
      <c r="E75" s="313">
        <v>1347.6099999999979</v>
      </c>
      <c r="F75" s="21">
        <v>27.529999999999998</v>
      </c>
      <c r="G75" s="257">
        <f>SUM(B75:F75)</f>
        <v>34892.840000000055</v>
      </c>
      <c r="R75" s="252"/>
      <c r="S75" s="252"/>
      <c r="T75" s="252"/>
      <c r="U75" s="252"/>
      <c r="V75" s="252"/>
      <c r="W75" s="252"/>
      <c r="X75" s="252"/>
      <c r="Y75" s="252"/>
    </row>
    <row r="76" spans="1:25" ht="15">
      <c r="A76" s="21" t="s">
        <v>83</v>
      </c>
      <c r="B76" s="313">
        <v>20904.640000000003</v>
      </c>
      <c r="C76" s="313">
        <v>4099.389999999996</v>
      </c>
      <c r="D76" s="313">
        <v>2204.129999999999</v>
      </c>
      <c r="E76" s="313">
        <v>15.28</v>
      </c>
      <c r="F76" s="21">
        <v>1.31</v>
      </c>
      <c r="G76" s="257">
        <f>SUM(B76:F76)</f>
        <v>27224.749999999996</v>
      </c>
      <c r="R76" s="252"/>
      <c r="S76" s="252"/>
      <c r="T76" s="252"/>
      <c r="U76" s="252"/>
      <c r="V76" s="252"/>
      <c r="W76" s="252"/>
      <c r="X76" s="252"/>
      <c r="Y76" s="252"/>
    </row>
    <row r="77" spans="1:25" ht="15">
      <c r="A77" s="21" t="s">
        <v>84</v>
      </c>
      <c r="B77" s="313">
        <v>21226.750000000007</v>
      </c>
      <c r="C77" s="313">
        <v>4191.669999999995</v>
      </c>
      <c r="D77" s="313">
        <v>1643.5100000000007</v>
      </c>
      <c r="E77" s="313">
        <v>119.09000000000002</v>
      </c>
      <c r="F77" s="21">
        <v>16.5</v>
      </c>
      <c r="G77" s="257">
        <f>SUM(B77:F77)</f>
        <v>27197.520000000004</v>
      </c>
      <c r="R77" s="252"/>
      <c r="S77" s="252"/>
      <c r="T77" s="252"/>
      <c r="U77" s="252"/>
      <c r="V77" s="252"/>
      <c r="W77" s="252"/>
      <c r="X77" s="252"/>
      <c r="Y77" s="252"/>
    </row>
    <row r="78" spans="1:25" s="1" customFormat="1" ht="15">
      <c r="A78" s="157" t="s">
        <v>2</v>
      </c>
      <c r="B78" s="253">
        <v>62952.45000000006</v>
      </c>
      <c r="C78" s="253">
        <v>18123.589999999997</v>
      </c>
      <c r="D78" s="253">
        <v>8105.109999999999</v>
      </c>
      <c r="E78" s="253">
        <v>1481.9799999999977</v>
      </c>
      <c r="F78" s="157">
        <v>45.339999999999996</v>
      </c>
      <c r="G78" s="258">
        <f>SUM(B78:F78)</f>
        <v>90708.47000000006</v>
      </c>
      <c r="K78" s="2"/>
      <c r="L78" s="2"/>
      <c r="M78" s="2"/>
      <c r="N78" s="2"/>
      <c r="O78" s="2"/>
      <c r="P78" s="2"/>
      <c r="Q78" s="2"/>
      <c r="R78" s="252"/>
      <c r="S78" s="255"/>
      <c r="T78" s="255"/>
      <c r="U78" s="255"/>
      <c r="V78" s="255"/>
      <c r="W78" s="255"/>
      <c r="X78" s="255"/>
      <c r="Y78" s="255"/>
    </row>
    <row r="79" spans="1:25" ht="15">
      <c r="A79" s="2" t="s">
        <v>259</v>
      </c>
      <c r="B79" s="256"/>
      <c r="C79" s="256"/>
      <c r="D79" s="256"/>
      <c r="E79" s="256"/>
      <c r="R79" s="252"/>
      <c r="S79" s="252"/>
      <c r="T79" s="252"/>
      <c r="U79" s="252"/>
      <c r="V79" s="252"/>
      <c r="W79" s="252"/>
      <c r="X79" s="252"/>
      <c r="Y79" s="252"/>
    </row>
    <row r="80" spans="1:6" ht="28.5" customHeight="1">
      <c r="A80" s="399" t="s">
        <v>355</v>
      </c>
      <c r="B80" s="399"/>
      <c r="C80" s="399"/>
      <c r="D80" s="399"/>
      <c r="E80" s="399"/>
      <c r="F80" s="399"/>
    </row>
  </sheetData>
  <sheetProtection/>
  <mergeCells count="14">
    <mergeCell ref="A80:F80"/>
    <mergeCell ref="A53:A54"/>
    <mergeCell ref="B53:D53"/>
    <mergeCell ref="A57:H57"/>
    <mergeCell ref="A44:H44"/>
    <mergeCell ref="B38:F38"/>
    <mergeCell ref="A12:H12"/>
    <mergeCell ref="A35:H35"/>
    <mergeCell ref="B29:F29"/>
    <mergeCell ref="B21:F21"/>
    <mergeCell ref="A14:D14"/>
    <mergeCell ref="A15:D15"/>
    <mergeCell ref="A18:G18"/>
    <mergeCell ref="A27:H27"/>
  </mergeCells>
  <printOptions horizontalCentered="1"/>
  <pageMargins left="0.5905511811023623" right="0.5905511811023623" top="0.5905511811023623" bottom="0.5905511811023623" header="0.31496062992125984" footer="0.31496062992125984"/>
  <pageSetup horizontalDpi="600" verticalDpi="600" orientation="portrait" scale="71" r:id="rId1"/>
  <headerFooter>
    <oddHeader>&amp;R&amp;12Región del Maule, Información Censo 2007 y Anual</oddHeader>
  </headerFooter>
  <rowBreaks count="2" manualBreakCount="2">
    <brk id="57" max="7" man="1"/>
    <brk id="81" max="7" man="1"/>
  </rowBreaks>
</worksheet>
</file>

<file path=xl/worksheets/sheet8.xml><?xml version="1.0" encoding="utf-8"?>
<worksheet xmlns="http://schemas.openxmlformats.org/spreadsheetml/2006/main" xmlns:r="http://schemas.openxmlformats.org/officeDocument/2006/relationships">
  <dimension ref="A1:AB93"/>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10" hidden="1" customWidth="1"/>
    <col min="2" max="2" width="12.00390625" style="110" customWidth="1"/>
    <col min="3" max="3" width="23.00390625" style="110" customWidth="1"/>
    <col min="4" max="6" width="11.28125" style="110" customWidth="1"/>
    <col min="7" max="7" width="13.421875" style="110" bestFit="1" customWidth="1"/>
    <col min="8" max="8" width="13.8515625" style="110" bestFit="1" customWidth="1"/>
    <col min="9" max="9" width="11.57421875" style="111" customWidth="1"/>
    <col min="10" max="10" width="11.00390625" style="111" customWidth="1"/>
    <col min="11" max="11" width="10.421875" style="110" customWidth="1"/>
    <col min="12" max="13" width="10.421875" style="111" customWidth="1"/>
    <col min="14" max="14" width="10.421875" style="110" customWidth="1"/>
    <col min="15" max="15" width="11.8515625" style="110" customWidth="1"/>
    <col min="16" max="16" width="11.57421875" style="110" bestFit="1" customWidth="1"/>
    <col min="17" max="19" width="11.421875" style="110" customWidth="1"/>
    <col min="20" max="22" width="12.8515625" style="110" bestFit="1" customWidth="1"/>
    <col min="23" max="23" width="11.57421875" style="110" bestFit="1" customWidth="1"/>
    <col min="24" max="26" width="12.8515625" style="110" bestFit="1" customWidth="1"/>
    <col min="27" max="27" width="11.57421875" style="110" bestFit="1" customWidth="1"/>
    <col min="28" max="16384" width="11.421875" style="110" customWidth="1"/>
  </cols>
  <sheetData>
    <row r="1" ht="14.25">
      <c r="B1" s="109" t="s">
        <v>56</v>
      </c>
    </row>
    <row r="3" spans="2:15" ht="14.25">
      <c r="B3" s="441" t="s">
        <v>120</v>
      </c>
      <c r="C3" s="441"/>
      <c r="D3" s="441"/>
      <c r="E3" s="441"/>
      <c r="F3" s="441"/>
      <c r="G3" s="441"/>
      <c r="H3" s="441"/>
      <c r="I3" s="441"/>
      <c r="J3" s="441"/>
      <c r="K3" s="441"/>
      <c r="L3" s="441"/>
      <c r="M3" s="441"/>
      <c r="N3" s="441"/>
      <c r="O3" s="441"/>
    </row>
    <row r="4" spans="2:15" ht="14.25">
      <c r="B4" s="441"/>
      <c r="C4" s="441"/>
      <c r="D4" s="441"/>
      <c r="E4" s="441"/>
      <c r="F4" s="441"/>
      <c r="G4" s="441"/>
      <c r="H4" s="441"/>
      <c r="I4" s="441"/>
      <c r="J4" s="441"/>
      <c r="K4" s="441"/>
      <c r="L4" s="441"/>
      <c r="M4" s="441"/>
      <c r="N4" s="441"/>
      <c r="O4" s="441"/>
    </row>
    <row r="5" spans="2:15" ht="15.75" customHeight="1">
      <c r="B5" s="112"/>
      <c r="C5" s="112"/>
      <c r="D5" s="112"/>
      <c r="E5" s="112"/>
      <c r="F5" s="112"/>
      <c r="G5" s="112"/>
      <c r="H5" s="112"/>
      <c r="I5" s="112"/>
      <c r="J5" s="112"/>
      <c r="K5" s="112"/>
      <c r="L5" s="112"/>
      <c r="M5" s="112"/>
      <c r="N5" s="112"/>
      <c r="O5" s="112"/>
    </row>
    <row r="6" spans="2:15" ht="15.75" customHeight="1">
      <c r="B6" s="113" t="s">
        <v>121</v>
      </c>
      <c r="C6" s="112"/>
      <c r="D6" s="112"/>
      <c r="E6" s="112"/>
      <c r="F6" s="112"/>
      <c r="G6" s="112"/>
      <c r="H6" s="112"/>
      <c r="I6" s="112"/>
      <c r="J6" s="112"/>
      <c r="K6" s="112"/>
      <c r="L6" s="112"/>
      <c r="M6" s="112"/>
      <c r="N6" s="112"/>
      <c r="O6" s="112"/>
    </row>
    <row r="7" spans="2:15" ht="15.75" customHeight="1">
      <c r="B7" s="442" t="s">
        <v>9</v>
      </c>
      <c r="C7" s="442" t="s">
        <v>122</v>
      </c>
      <c r="D7" s="442">
        <v>2021</v>
      </c>
      <c r="E7" s="443" t="s">
        <v>402</v>
      </c>
      <c r="F7" s="444"/>
      <c r="G7" s="114" t="s">
        <v>123</v>
      </c>
      <c r="H7" s="114" t="s">
        <v>124</v>
      </c>
      <c r="I7" s="112"/>
      <c r="J7" s="112"/>
      <c r="K7" s="112"/>
      <c r="L7" s="112"/>
      <c r="M7" s="112"/>
      <c r="N7" s="112"/>
      <c r="O7" s="112"/>
    </row>
    <row r="8" spans="2:15" ht="15.75" customHeight="1">
      <c r="B8" s="442"/>
      <c r="C8" s="442"/>
      <c r="D8" s="442"/>
      <c r="E8" s="115">
        <v>2022</v>
      </c>
      <c r="F8" s="116">
        <v>2023</v>
      </c>
      <c r="G8" s="117">
        <v>2023</v>
      </c>
      <c r="H8" s="117">
        <v>2023</v>
      </c>
      <c r="I8" s="112"/>
      <c r="J8" s="112"/>
      <c r="K8" s="112"/>
      <c r="L8" s="112"/>
      <c r="M8" s="112"/>
      <c r="N8" s="112"/>
      <c r="O8" s="112"/>
    </row>
    <row r="9" spans="2:15" ht="15.75" customHeight="1">
      <c r="B9" s="445" t="s">
        <v>93</v>
      </c>
      <c r="C9" s="118" t="s">
        <v>403</v>
      </c>
      <c r="D9" s="119">
        <v>1363960.7117</v>
      </c>
      <c r="E9" s="119">
        <v>1272446.0354299983</v>
      </c>
      <c r="F9" s="119">
        <v>1279431.9610699997</v>
      </c>
      <c r="G9" s="120">
        <v>0.2008045930566955</v>
      </c>
      <c r="H9" s="121">
        <v>0.49977606312604317</v>
      </c>
      <c r="I9" s="112"/>
      <c r="J9" s="112"/>
      <c r="K9" s="112"/>
      <c r="L9" s="112"/>
      <c r="M9" s="112"/>
      <c r="N9" s="112"/>
      <c r="O9" s="112"/>
    </row>
    <row r="10" spans="2:15" ht="15.75" customHeight="1">
      <c r="B10" s="445"/>
      <c r="C10" s="118" t="s">
        <v>404</v>
      </c>
      <c r="D10" s="119">
        <v>405295.4820399999</v>
      </c>
      <c r="E10" s="119">
        <v>446242.3639100004</v>
      </c>
      <c r="F10" s="119">
        <v>435700.44028000033</v>
      </c>
      <c r="G10" s="120">
        <v>0.2714295536674036</v>
      </c>
      <c r="H10" s="121">
        <v>0.1701947875081328</v>
      </c>
      <c r="I10" s="112"/>
      <c r="J10" s="112"/>
      <c r="K10" s="112"/>
      <c r="L10" s="112"/>
      <c r="M10" s="112"/>
      <c r="N10" s="112"/>
      <c r="O10" s="112"/>
    </row>
    <row r="11" spans="2:15" ht="15.75" customHeight="1">
      <c r="B11" s="445"/>
      <c r="C11" s="118" t="s">
        <v>405</v>
      </c>
      <c r="D11" s="119">
        <v>522141.6275900004</v>
      </c>
      <c r="E11" s="119">
        <v>505317.4203900003</v>
      </c>
      <c r="F11" s="119">
        <v>373465.2992000002</v>
      </c>
      <c r="G11" s="120">
        <v>0.24220465212057435</v>
      </c>
      <c r="H11" s="121">
        <v>0.1458842850793486</v>
      </c>
      <c r="I11" s="112"/>
      <c r="J11" s="112"/>
      <c r="K11" s="112"/>
      <c r="L11" s="112"/>
      <c r="M11" s="196"/>
      <c r="N11" s="112"/>
      <c r="O11" s="112"/>
    </row>
    <row r="12" spans="2:15" ht="15.75" customHeight="1">
      <c r="B12" s="445"/>
      <c r="C12" s="118" t="s">
        <v>406</v>
      </c>
      <c r="D12" s="119">
        <v>80834.05885999999</v>
      </c>
      <c r="E12" s="119">
        <v>107390.92235000002</v>
      </c>
      <c r="F12" s="119">
        <v>158706.54743999997</v>
      </c>
      <c r="G12" s="120">
        <v>0.39996639675912166</v>
      </c>
      <c r="H12" s="121">
        <v>0.061994491215895293</v>
      </c>
      <c r="I12" s="112"/>
      <c r="J12" s="112"/>
      <c r="K12" s="112"/>
      <c r="L12" s="112"/>
      <c r="M12" s="112"/>
      <c r="N12" s="112"/>
      <c r="O12" s="112"/>
    </row>
    <row r="13" spans="2:15" ht="15.75" customHeight="1">
      <c r="B13" s="445"/>
      <c r="C13" s="118" t="s">
        <v>407</v>
      </c>
      <c r="D13" s="119">
        <v>217393.65595000001</v>
      </c>
      <c r="E13" s="119">
        <v>267035.93984999997</v>
      </c>
      <c r="F13" s="119">
        <v>116299.37080000005</v>
      </c>
      <c r="G13" s="120">
        <v>0.043460760115290396</v>
      </c>
      <c r="H13" s="121">
        <v>0.0454292556783173</v>
      </c>
      <c r="I13" s="112"/>
      <c r="J13" s="112"/>
      <c r="K13" s="112"/>
      <c r="L13" s="112"/>
      <c r="M13" s="112"/>
      <c r="N13" s="112"/>
      <c r="O13" s="112"/>
    </row>
    <row r="14" spans="2:15" ht="15.75" customHeight="1">
      <c r="B14" s="445"/>
      <c r="C14" s="118" t="s">
        <v>408</v>
      </c>
      <c r="D14" s="119">
        <v>83345.97925000002</v>
      </c>
      <c r="E14" s="119">
        <v>55813.15706999998</v>
      </c>
      <c r="F14" s="119">
        <v>61692.57321</v>
      </c>
      <c r="G14" s="120">
        <v>0.08842628656444312</v>
      </c>
      <c r="H14" s="121">
        <v>0.024098562722494086</v>
      </c>
      <c r="I14" s="112"/>
      <c r="J14" s="112"/>
      <c r="K14" s="112"/>
      <c r="L14" s="112"/>
      <c r="M14" s="112"/>
      <c r="N14" s="112"/>
      <c r="O14" s="112"/>
    </row>
    <row r="15" spans="2:15" ht="15.75" customHeight="1">
      <c r="B15" s="445"/>
      <c r="C15" s="118" t="s">
        <v>409</v>
      </c>
      <c r="D15" s="119">
        <v>30697.63649999999</v>
      </c>
      <c r="E15" s="119">
        <v>22498.922929999997</v>
      </c>
      <c r="F15" s="119">
        <v>52757.955549999984</v>
      </c>
      <c r="G15" s="120">
        <v>0.12600318268468236</v>
      </c>
      <c r="H15" s="121">
        <v>0.020608491991482448</v>
      </c>
      <c r="I15" s="112"/>
      <c r="J15" s="112"/>
      <c r="K15" s="112"/>
      <c r="L15" s="112"/>
      <c r="M15" s="112"/>
      <c r="N15" s="112"/>
      <c r="O15" s="112"/>
    </row>
    <row r="16" spans="2:15" ht="15.75" customHeight="1">
      <c r="B16" s="445"/>
      <c r="C16" s="118" t="s">
        <v>410</v>
      </c>
      <c r="D16" s="119">
        <v>6527.189890000001</v>
      </c>
      <c r="E16" s="119">
        <v>11955.96556</v>
      </c>
      <c r="F16" s="119">
        <v>20243.300010000003</v>
      </c>
      <c r="G16" s="120">
        <v>0.6192064496160552</v>
      </c>
      <c r="H16" s="121">
        <v>0.007907506683838163</v>
      </c>
      <c r="I16" s="112"/>
      <c r="J16" s="112"/>
      <c r="K16" s="112"/>
      <c r="L16" s="112"/>
      <c r="M16" s="112"/>
      <c r="N16" s="112"/>
      <c r="O16" s="112"/>
    </row>
    <row r="17" spans="2:15" ht="15.75" customHeight="1">
      <c r="B17" s="445"/>
      <c r="C17" s="118" t="s">
        <v>6</v>
      </c>
      <c r="D17" s="119">
        <v>165358.34656999866</v>
      </c>
      <c r="E17" s="119">
        <v>87637.62853999995</v>
      </c>
      <c r="F17" s="119">
        <v>61713.036070000846</v>
      </c>
      <c r="G17" s="120"/>
      <c r="H17" s="121">
        <v>0.024106555994448126</v>
      </c>
      <c r="I17" s="112"/>
      <c r="J17" s="112"/>
      <c r="K17" s="112"/>
      <c r="L17" s="112"/>
      <c r="M17" s="112"/>
      <c r="N17" s="112"/>
      <c r="O17" s="112"/>
    </row>
    <row r="18" spans="2:15" ht="15.75" customHeight="1">
      <c r="B18" s="446"/>
      <c r="C18" s="114" t="s">
        <v>11</v>
      </c>
      <c r="D18" s="284">
        <v>2875554.6883499995</v>
      </c>
      <c r="E18" s="284">
        <v>2776338.356029999</v>
      </c>
      <c r="F18" s="284">
        <v>2560010.483630001</v>
      </c>
      <c r="G18" s="122"/>
      <c r="H18" s="122">
        <v>1</v>
      </c>
      <c r="I18" s="112"/>
      <c r="J18" s="112"/>
      <c r="K18" s="112"/>
      <c r="L18" s="112"/>
      <c r="M18" s="112"/>
      <c r="N18" s="112"/>
      <c r="O18" s="112"/>
    </row>
    <row r="19" spans="2:15" ht="15.75" customHeight="1">
      <c r="B19" s="123" t="s">
        <v>125</v>
      </c>
      <c r="C19" s="124"/>
      <c r="D19" s="125"/>
      <c r="E19" s="125"/>
      <c r="F19" s="125"/>
      <c r="G19" s="126"/>
      <c r="H19" s="126"/>
      <c r="I19" s="112"/>
      <c r="J19" s="112"/>
      <c r="K19" s="112"/>
      <c r="L19" s="112"/>
      <c r="M19" s="112"/>
      <c r="N19" s="112"/>
      <c r="O19" s="112"/>
    </row>
    <row r="20" spans="2:15" ht="15.75" customHeight="1">
      <c r="B20" s="127" t="s">
        <v>126</v>
      </c>
      <c r="C20" s="124"/>
      <c r="D20" s="125"/>
      <c r="E20" s="125"/>
      <c r="F20" s="125"/>
      <c r="G20" s="126"/>
      <c r="H20" s="126"/>
      <c r="I20" s="112"/>
      <c r="J20" s="112"/>
      <c r="K20" s="112"/>
      <c r="L20" s="112"/>
      <c r="M20" s="112"/>
      <c r="N20" s="112"/>
      <c r="O20" s="112"/>
    </row>
    <row r="21" spans="2:15" ht="15.75" customHeight="1">
      <c r="B21" s="112"/>
      <c r="C21" s="112"/>
      <c r="D21" s="112"/>
      <c r="E21" s="112"/>
      <c r="F21" s="112"/>
      <c r="G21" s="112"/>
      <c r="H21" s="112"/>
      <c r="I21" s="112"/>
      <c r="J21" s="112"/>
      <c r="K21" s="112"/>
      <c r="L21" s="112"/>
      <c r="M21" s="112"/>
      <c r="N21" s="112"/>
      <c r="O21" s="112"/>
    </row>
    <row r="22" spans="2:15" ht="15.75" customHeight="1">
      <c r="B22" s="113" t="s">
        <v>127</v>
      </c>
      <c r="C22" s="112"/>
      <c r="D22" s="112"/>
      <c r="E22" s="112"/>
      <c r="F22" s="112"/>
      <c r="G22" s="128"/>
      <c r="H22" s="128"/>
      <c r="I22" s="128"/>
      <c r="J22" s="128"/>
      <c r="K22" s="128"/>
      <c r="L22" s="128"/>
      <c r="M22" s="128"/>
      <c r="N22" s="128"/>
      <c r="O22" s="128"/>
    </row>
    <row r="23" spans="2:15" ht="30.75" customHeight="1">
      <c r="B23" s="426" t="s">
        <v>128</v>
      </c>
      <c r="C23" s="427"/>
      <c r="D23" s="427"/>
      <c r="E23" s="428"/>
      <c r="F23" s="435" t="s">
        <v>129</v>
      </c>
      <c r="G23" s="435" t="s">
        <v>130</v>
      </c>
      <c r="H23" s="436" t="s">
        <v>131</v>
      </c>
      <c r="I23" s="437"/>
      <c r="J23" s="438"/>
      <c r="K23" s="436" t="s">
        <v>132</v>
      </c>
      <c r="L23" s="437"/>
      <c r="M23" s="437"/>
      <c r="N23" s="437"/>
      <c r="O23" s="438"/>
    </row>
    <row r="24" spans="2:15" ht="15.75" customHeight="1">
      <c r="B24" s="429"/>
      <c r="C24" s="430"/>
      <c r="D24" s="430"/>
      <c r="E24" s="431"/>
      <c r="F24" s="435"/>
      <c r="G24" s="435"/>
      <c r="H24" s="439" t="s">
        <v>402</v>
      </c>
      <c r="I24" s="440"/>
      <c r="J24" s="129" t="s">
        <v>12</v>
      </c>
      <c r="K24" s="439" t="s">
        <v>402</v>
      </c>
      <c r="L24" s="440"/>
      <c r="M24" s="129" t="s">
        <v>12</v>
      </c>
      <c r="N24" s="130" t="s">
        <v>133</v>
      </c>
      <c r="O24" s="129" t="s">
        <v>123</v>
      </c>
    </row>
    <row r="25" spans="2:15" ht="15" customHeight="1">
      <c r="B25" s="432"/>
      <c r="C25" s="433"/>
      <c r="D25" s="433"/>
      <c r="E25" s="434"/>
      <c r="F25" s="435"/>
      <c r="G25" s="435"/>
      <c r="H25" s="115">
        <v>2022</v>
      </c>
      <c r="I25" s="116">
        <v>2023</v>
      </c>
      <c r="J25" s="131" t="s">
        <v>411</v>
      </c>
      <c r="K25" s="115">
        <v>2022</v>
      </c>
      <c r="L25" s="116">
        <v>2023</v>
      </c>
      <c r="M25" s="131" t="s">
        <v>411</v>
      </c>
      <c r="N25" s="132">
        <v>2023</v>
      </c>
      <c r="O25" s="133">
        <v>2023</v>
      </c>
    </row>
    <row r="26" spans="1:27" s="134" customFormat="1" ht="14.25">
      <c r="A26" s="134">
        <v>1</v>
      </c>
      <c r="B26" s="419" t="s">
        <v>414</v>
      </c>
      <c r="C26" s="420"/>
      <c r="D26" s="420"/>
      <c r="E26" s="421"/>
      <c r="F26" s="135">
        <v>8092919</v>
      </c>
      <c r="G26" s="118" t="s">
        <v>412</v>
      </c>
      <c r="H26" s="136">
        <v>101764.98281250002</v>
      </c>
      <c r="I26" s="136">
        <v>85890.72334</v>
      </c>
      <c r="J26" s="137">
        <v>-0.15598940847607703</v>
      </c>
      <c r="K26" s="136">
        <v>570614.79299</v>
      </c>
      <c r="L26" s="136">
        <v>545724.4147800001</v>
      </c>
      <c r="M26" s="137">
        <v>-0.043620282046273696</v>
      </c>
      <c r="N26" s="138">
        <v>0.21317272654531588</v>
      </c>
      <c r="O26" s="139">
        <v>0.2366090230838876</v>
      </c>
      <c r="P26" s="110"/>
      <c r="Q26" s="110"/>
      <c r="R26" s="110"/>
      <c r="S26" s="110"/>
      <c r="T26" s="110"/>
      <c r="U26" s="110"/>
      <c r="V26" s="110"/>
      <c r="W26" s="110"/>
      <c r="X26" s="110"/>
      <c r="Y26" s="110"/>
      <c r="Z26" s="110"/>
      <c r="AA26" s="110"/>
    </row>
    <row r="27" spans="2:27" s="134" customFormat="1" ht="14.25">
      <c r="B27" s="419" t="s">
        <v>415</v>
      </c>
      <c r="C27" s="420"/>
      <c r="D27" s="420"/>
      <c r="E27" s="421"/>
      <c r="F27" s="135">
        <v>8022200</v>
      </c>
      <c r="G27" s="118" t="s">
        <v>412</v>
      </c>
      <c r="H27" s="136">
        <v>14861.786</v>
      </c>
      <c r="I27" s="136">
        <v>24094.24</v>
      </c>
      <c r="J27" s="137">
        <v>0.6212210295586278</v>
      </c>
      <c r="K27" s="136">
        <v>104111.68295</v>
      </c>
      <c r="L27" s="136">
        <v>188342.4891</v>
      </c>
      <c r="M27" s="137">
        <v>0.8090427871620531</v>
      </c>
      <c r="N27" s="138">
        <v>0.07357098351915234</v>
      </c>
      <c r="O27" s="139">
        <v>0.8100203387548445</v>
      </c>
      <c r="P27" s="110"/>
      <c r="Q27" s="110"/>
      <c r="R27" s="110"/>
      <c r="S27" s="110"/>
      <c r="T27" s="110"/>
      <c r="U27" s="110"/>
      <c r="V27" s="110"/>
      <c r="W27" s="110"/>
      <c r="X27" s="110"/>
      <c r="Y27" s="110"/>
      <c r="Z27" s="110"/>
      <c r="AA27" s="110"/>
    </row>
    <row r="28" spans="2:27" s="134" customFormat="1" ht="14.25">
      <c r="B28" s="419" t="s">
        <v>416</v>
      </c>
      <c r="C28" s="420"/>
      <c r="D28" s="420"/>
      <c r="E28" s="421"/>
      <c r="F28" s="135">
        <v>47031100</v>
      </c>
      <c r="G28" s="118" t="s">
        <v>412</v>
      </c>
      <c r="H28" s="136">
        <v>336531.41</v>
      </c>
      <c r="I28" s="136">
        <v>175015.948</v>
      </c>
      <c r="J28" s="137">
        <v>-0.47994171480159903</v>
      </c>
      <c r="K28" s="136">
        <v>266929.45573000005</v>
      </c>
      <c r="L28" s="136">
        <v>109669.20259</v>
      </c>
      <c r="M28" s="140">
        <v>-0.5891453706745249</v>
      </c>
      <c r="N28" s="138">
        <v>0.04283935682735685</v>
      </c>
      <c r="O28" s="139">
        <v>0.5634443758897659</v>
      </c>
      <c r="P28" s="110"/>
      <c r="Q28" s="110"/>
      <c r="R28" s="110"/>
      <c r="S28" s="110"/>
      <c r="T28" s="110"/>
      <c r="U28" s="110"/>
      <c r="V28" s="110"/>
      <c r="W28" s="110"/>
      <c r="X28" s="110"/>
      <c r="Y28" s="110"/>
      <c r="Z28" s="110"/>
      <c r="AA28" s="110"/>
    </row>
    <row r="29" spans="2:27" s="134" customFormat="1" ht="14.25">
      <c r="B29" s="419" t="s">
        <v>417</v>
      </c>
      <c r="C29" s="420"/>
      <c r="D29" s="420"/>
      <c r="E29" s="421"/>
      <c r="F29" s="135">
        <v>22042168</v>
      </c>
      <c r="G29" s="118" t="s">
        <v>413</v>
      </c>
      <c r="H29" s="136">
        <v>46708.58862360001</v>
      </c>
      <c r="I29" s="136">
        <v>35218.443843199995</v>
      </c>
      <c r="J29" s="137">
        <v>-0.2459964027813612</v>
      </c>
      <c r="K29" s="136">
        <v>140901.8223</v>
      </c>
      <c r="L29" s="136">
        <v>106434.11434</v>
      </c>
      <c r="M29" s="137">
        <v>-0.2446221588718232</v>
      </c>
      <c r="N29" s="138">
        <v>0.041575655654769166</v>
      </c>
      <c r="O29" s="139">
        <v>0.2926575353594641</v>
      </c>
      <c r="P29" s="110"/>
      <c r="Q29" s="110"/>
      <c r="R29" s="110"/>
      <c r="S29" s="110"/>
      <c r="T29" s="110"/>
      <c r="U29" s="110"/>
      <c r="V29" s="110"/>
      <c r="W29" s="110"/>
      <c r="X29" s="110"/>
      <c r="Y29" s="110"/>
      <c r="Z29" s="110"/>
      <c r="AA29" s="110"/>
    </row>
    <row r="30" spans="2:27" s="134" customFormat="1" ht="14.25">
      <c r="B30" s="419" t="s">
        <v>418</v>
      </c>
      <c r="C30" s="420"/>
      <c r="D30" s="420"/>
      <c r="E30" s="421"/>
      <c r="F30" s="135">
        <v>8081029</v>
      </c>
      <c r="G30" s="118" t="s">
        <v>412</v>
      </c>
      <c r="H30" s="136">
        <v>148486.82202</v>
      </c>
      <c r="I30" s="136">
        <v>106053.1434696</v>
      </c>
      <c r="J30" s="137">
        <v>-0.2857740368682987</v>
      </c>
      <c r="K30" s="136">
        <v>119831.97486</v>
      </c>
      <c r="L30" s="136">
        <v>101496.84464999998</v>
      </c>
      <c r="M30" s="137">
        <v>-0.1530069935959997</v>
      </c>
      <c r="N30" s="138">
        <v>0.0396470425801074</v>
      </c>
      <c r="O30" s="139">
        <v>0.5124454030018493</v>
      </c>
      <c r="P30" s="110"/>
      <c r="Q30" s="110"/>
      <c r="R30" s="110"/>
      <c r="S30" s="110"/>
      <c r="T30" s="110"/>
      <c r="U30" s="110"/>
      <c r="V30" s="110"/>
      <c r="W30" s="110"/>
      <c r="X30" s="110"/>
      <c r="Y30" s="110"/>
      <c r="Z30" s="110"/>
      <c r="AA30" s="110"/>
    </row>
    <row r="31" spans="2:27" s="134" customFormat="1" ht="14.25">
      <c r="B31" s="419" t="s">
        <v>419</v>
      </c>
      <c r="C31" s="420"/>
      <c r="D31" s="420"/>
      <c r="E31" s="421"/>
      <c r="F31" s="135">
        <v>8104029</v>
      </c>
      <c r="G31" s="118" t="s">
        <v>412</v>
      </c>
      <c r="H31" s="136">
        <v>38651.8909732</v>
      </c>
      <c r="I31" s="136">
        <v>23899.6767344</v>
      </c>
      <c r="J31" s="137">
        <v>-0.3816686290724746</v>
      </c>
      <c r="K31" s="136">
        <v>139758.1844</v>
      </c>
      <c r="L31" s="136">
        <v>93784.88003</v>
      </c>
      <c r="M31" s="137">
        <v>-0.32894892393865416</v>
      </c>
      <c r="N31" s="138">
        <v>0.036634568737006296</v>
      </c>
      <c r="O31" s="139">
        <v>0.30761350120860015</v>
      </c>
      <c r="P31" s="110"/>
      <c r="Q31" s="110"/>
      <c r="R31" s="110"/>
      <c r="S31" s="110"/>
      <c r="T31" s="110"/>
      <c r="U31" s="110"/>
      <c r="V31" s="110"/>
      <c r="W31" s="110"/>
      <c r="X31" s="110"/>
      <c r="Y31" s="110"/>
      <c r="Z31" s="110"/>
      <c r="AA31" s="110"/>
    </row>
    <row r="32" spans="2:27" s="134" customFormat="1" ht="14.25">
      <c r="B32" s="419" t="s">
        <v>420</v>
      </c>
      <c r="C32" s="420"/>
      <c r="D32" s="420"/>
      <c r="E32" s="421"/>
      <c r="F32" s="135">
        <v>8105090</v>
      </c>
      <c r="G32" s="118" t="s">
        <v>412</v>
      </c>
      <c r="H32" s="136">
        <v>44171.7885</v>
      </c>
      <c r="I32" s="136">
        <v>46385.602199999994</v>
      </c>
      <c r="J32" s="137">
        <v>0.05011827175619098</v>
      </c>
      <c r="K32" s="136">
        <v>60518.35639000001</v>
      </c>
      <c r="L32" s="136">
        <v>90612.21763999999</v>
      </c>
      <c r="M32" s="137">
        <v>0.49726831733607124</v>
      </c>
      <c r="N32" s="138">
        <v>0.03539525256612042</v>
      </c>
      <c r="O32" s="139">
        <v>0.3809316148709673</v>
      </c>
      <c r="P32" s="110"/>
      <c r="Q32" s="110"/>
      <c r="R32" s="110"/>
      <c r="S32" s="110"/>
      <c r="T32" s="110"/>
      <c r="U32" s="110"/>
      <c r="V32" s="110"/>
      <c r="W32" s="110"/>
      <c r="X32" s="110"/>
      <c r="Y32" s="110"/>
      <c r="Z32" s="110"/>
      <c r="AA32" s="110"/>
    </row>
    <row r="33" spans="2:27" s="134" customFormat="1" ht="14.25">
      <c r="B33" s="419" t="s">
        <v>421</v>
      </c>
      <c r="C33" s="420"/>
      <c r="D33" s="420"/>
      <c r="E33" s="421"/>
      <c r="F33" s="135">
        <v>20029012</v>
      </c>
      <c r="G33" s="118" t="s">
        <v>412</v>
      </c>
      <c r="H33" s="136">
        <v>49582.571</v>
      </c>
      <c r="I33" s="136">
        <v>50854.806035</v>
      </c>
      <c r="J33" s="137">
        <v>0.02565891621473194</v>
      </c>
      <c r="K33" s="136">
        <v>70481.28659</v>
      </c>
      <c r="L33" s="136">
        <v>89972.02627000002</v>
      </c>
      <c r="M33" s="137">
        <v>0.27653779638530873</v>
      </c>
      <c r="N33" s="138">
        <v>0.03514517883630811</v>
      </c>
      <c r="O33" s="139">
        <v>0.5120260065114751</v>
      </c>
      <c r="P33" s="110"/>
      <c r="Q33" s="110"/>
      <c r="R33" s="110"/>
      <c r="S33" s="110"/>
      <c r="T33" s="110"/>
      <c r="U33" s="110"/>
      <c r="V33" s="110"/>
      <c r="W33" s="110"/>
      <c r="X33" s="110"/>
      <c r="Y33" s="110"/>
      <c r="Z33" s="110"/>
      <c r="AA33" s="110"/>
    </row>
    <row r="34" spans="2:27" s="134" customFormat="1" ht="14.25">
      <c r="B34" s="419" t="s">
        <v>422</v>
      </c>
      <c r="C34" s="420"/>
      <c r="D34" s="420"/>
      <c r="E34" s="421"/>
      <c r="F34" s="135">
        <v>20097990</v>
      </c>
      <c r="G34" s="118" t="s">
        <v>412</v>
      </c>
      <c r="H34" s="136">
        <v>35419.767839</v>
      </c>
      <c r="I34" s="136">
        <v>43591.51225</v>
      </c>
      <c r="J34" s="137">
        <v>0.23071140522841752</v>
      </c>
      <c r="K34" s="136">
        <v>59704.83187000001</v>
      </c>
      <c r="L34" s="136">
        <v>79904.73256000002</v>
      </c>
      <c r="M34" s="140">
        <v>0.33832941250019477</v>
      </c>
      <c r="N34" s="138">
        <v>0.03121265833517136</v>
      </c>
      <c r="O34" s="139">
        <v>0.8847627368948517</v>
      </c>
      <c r="P34" s="110"/>
      <c r="Q34" s="110"/>
      <c r="R34" s="110"/>
      <c r="S34" s="110"/>
      <c r="T34" s="110"/>
      <c r="U34" s="110"/>
      <c r="V34" s="110"/>
      <c r="W34" s="110"/>
      <c r="X34" s="110"/>
      <c r="Y34" s="110"/>
      <c r="Z34" s="110"/>
      <c r="AA34" s="110"/>
    </row>
    <row r="35" spans="2:27" s="134" customFormat="1" ht="14.25">
      <c r="B35" s="419" t="s">
        <v>423</v>
      </c>
      <c r="C35" s="420"/>
      <c r="D35" s="420"/>
      <c r="E35" s="421"/>
      <c r="F35" s="135">
        <v>8081099</v>
      </c>
      <c r="G35" s="118" t="s">
        <v>412</v>
      </c>
      <c r="H35" s="136">
        <v>80563.69788999998</v>
      </c>
      <c r="I35" s="136">
        <v>59252.570217000015</v>
      </c>
      <c r="J35" s="137">
        <v>-0.2645251922534358</v>
      </c>
      <c r="K35" s="136">
        <v>65782.92919000001</v>
      </c>
      <c r="L35" s="136">
        <v>59589.62981000002</v>
      </c>
      <c r="M35" s="137">
        <v>-0.09414751602367782</v>
      </c>
      <c r="N35" s="138">
        <v>0.023277103820881277</v>
      </c>
      <c r="O35" s="139">
        <v>0.40339384736299405</v>
      </c>
      <c r="P35" s="110"/>
      <c r="Q35" s="110"/>
      <c r="R35" s="110"/>
      <c r="S35" s="110"/>
      <c r="T35" s="110"/>
      <c r="U35" s="110"/>
      <c r="V35" s="110"/>
      <c r="W35" s="110"/>
      <c r="X35" s="110"/>
      <c r="Y35" s="110"/>
      <c r="Z35" s="110"/>
      <c r="AA35" s="110"/>
    </row>
    <row r="36" spans="2:27" s="134" customFormat="1" ht="14.25">
      <c r="B36" s="419" t="s">
        <v>424</v>
      </c>
      <c r="C36" s="420"/>
      <c r="D36" s="420"/>
      <c r="E36" s="421"/>
      <c r="F36" s="135">
        <v>8111090</v>
      </c>
      <c r="G36" s="118" t="s">
        <v>412</v>
      </c>
      <c r="H36" s="136">
        <v>30705.8886075</v>
      </c>
      <c r="I36" s="136">
        <v>23760.361570000005</v>
      </c>
      <c r="J36" s="137">
        <v>-0.22619527890176516</v>
      </c>
      <c r="K36" s="136">
        <v>62862.30993</v>
      </c>
      <c r="L36" s="136">
        <v>48327.56384</v>
      </c>
      <c r="M36" s="137">
        <v>-0.23121559017136167</v>
      </c>
      <c r="N36" s="138">
        <v>0.018877877316921487</v>
      </c>
      <c r="O36" s="139">
        <v>0.6209080384614718</v>
      </c>
      <c r="P36" s="110"/>
      <c r="Q36" s="110"/>
      <c r="R36" s="110"/>
      <c r="S36" s="110"/>
      <c r="T36" s="110"/>
      <c r="U36" s="110"/>
      <c r="V36" s="110"/>
      <c r="W36" s="110"/>
      <c r="X36" s="110"/>
      <c r="Y36" s="110"/>
      <c r="Z36" s="110"/>
      <c r="AA36" s="110"/>
    </row>
    <row r="37" spans="2:27" s="134" customFormat="1" ht="14.25">
      <c r="B37" s="419" t="s">
        <v>425</v>
      </c>
      <c r="C37" s="420"/>
      <c r="D37" s="420"/>
      <c r="E37" s="421"/>
      <c r="F37" s="135">
        <v>20029019</v>
      </c>
      <c r="G37" s="118" t="s">
        <v>412</v>
      </c>
      <c r="H37" s="136">
        <v>8683.905</v>
      </c>
      <c r="I37" s="136">
        <v>24139.6971</v>
      </c>
      <c r="J37" s="137">
        <v>1.7798204955028871</v>
      </c>
      <c r="K37" s="136">
        <v>12843.146429999999</v>
      </c>
      <c r="L37" s="136">
        <v>43915.08835</v>
      </c>
      <c r="M37" s="137">
        <v>2.419340314256621</v>
      </c>
      <c r="N37" s="138">
        <v>0.017154261137138006</v>
      </c>
      <c r="O37" s="139">
        <v>0.38920819905088844</v>
      </c>
      <c r="P37" s="110"/>
      <c r="Q37" s="110"/>
      <c r="R37" s="110"/>
      <c r="S37" s="110"/>
      <c r="T37" s="110"/>
      <c r="U37" s="110"/>
      <c r="V37" s="110"/>
      <c r="W37" s="110"/>
      <c r="X37" s="110"/>
      <c r="Y37" s="110"/>
      <c r="Z37" s="110"/>
      <c r="AA37" s="110"/>
    </row>
    <row r="38" spans="2:27" s="134" customFormat="1" ht="14.25">
      <c r="B38" s="419" t="s">
        <v>426</v>
      </c>
      <c r="C38" s="420"/>
      <c r="D38" s="420"/>
      <c r="E38" s="421"/>
      <c r="F38" s="135">
        <v>22042994</v>
      </c>
      <c r="G38" s="118" t="s">
        <v>413</v>
      </c>
      <c r="H38" s="136">
        <v>98830.909</v>
      </c>
      <c r="I38" s="136">
        <v>60866.057</v>
      </c>
      <c r="J38" s="137">
        <v>-0.3841394598525852</v>
      </c>
      <c r="K38" s="136">
        <v>86081.15899</v>
      </c>
      <c r="L38" s="136">
        <v>42928.89286</v>
      </c>
      <c r="M38" s="137">
        <v>-0.5012974573798776</v>
      </c>
      <c r="N38" s="138">
        <v>0.016769030101442553</v>
      </c>
      <c r="O38" s="139">
        <v>0.3093769297462531</v>
      </c>
      <c r="P38" s="110"/>
      <c r="Q38" s="110"/>
      <c r="R38" s="110"/>
      <c r="S38" s="110"/>
      <c r="T38" s="110"/>
      <c r="U38" s="110"/>
      <c r="V38" s="110"/>
      <c r="W38" s="110"/>
      <c r="X38" s="110"/>
      <c r="Y38" s="110"/>
      <c r="Z38" s="110"/>
      <c r="AA38" s="110"/>
    </row>
    <row r="39" spans="2:27" s="134" customFormat="1" ht="14.25">
      <c r="B39" s="419" t="s">
        <v>427</v>
      </c>
      <c r="C39" s="420"/>
      <c r="D39" s="420"/>
      <c r="E39" s="421"/>
      <c r="F39" s="135">
        <v>22042161</v>
      </c>
      <c r="G39" s="118" t="s">
        <v>413</v>
      </c>
      <c r="H39" s="136">
        <v>16294.206284600004</v>
      </c>
      <c r="I39" s="136">
        <v>13006.933809</v>
      </c>
      <c r="J39" s="137">
        <v>-0.20174486674486714</v>
      </c>
      <c r="K39" s="136">
        <v>44958.10846999999</v>
      </c>
      <c r="L39" s="136">
        <v>37389.79295</v>
      </c>
      <c r="M39" s="137">
        <v>-0.16834150229096573</v>
      </c>
      <c r="N39" s="138">
        <v>0.014605328059822101</v>
      </c>
      <c r="O39" s="139">
        <v>0.17784268116068225</v>
      </c>
      <c r="P39" s="110"/>
      <c r="Q39" s="110"/>
      <c r="R39" s="110"/>
      <c r="S39" s="110"/>
      <c r="T39" s="110"/>
      <c r="U39" s="110"/>
      <c r="V39" s="110"/>
      <c r="W39" s="110"/>
      <c r="X39" s="110"/>
      <c r="Y39" s="110"/>
      <c r="Z39" s="110"/>
      <c r="AA39" s="110"/>
    </row>
    <row r="40" spans="1:27" s="134" customFormat="1" ht="14.25">
      <c r="A40" s="134">
        <v>2</v>
      </c>
      <c r="B40" s="419" t="s">
        <v>428</v>
      </c>
      <c r="C40" s="420"/>
      <c r="D40" s="420"/>
      <c r="E40" s="421"/>
      <c r="F40" s="135">
        <v>22042148</v>
      </c>
      <c r="G40" s="118" t="s">
        <v>413</v>
      </c>
      <c r="H40" s="136">
        <v>19082.071502</v>
      </c>
      <c r="I40" s="136">
        <v>14759.1498283</v>
      </c>
      <c r="J40" s="137">
        <v>-0.2265436262120133</v>
      </c>
      <c r="K40" s="136">
        <v>48110.389050000005</v>
      </c>
      <c r="L40" s="136">
        <v>37259.06594</v>
      </c>
      <c r="M40" s="137">
        <v>-0.2255505167235808</v>
      </c>
      <c r="N40" s="138">
        <v>0.014554263030660722</v>
      </c>
      <c r="O40" s="139">
        <v>0.3816127100751642</v>
      </c>
      <c r="P40" s="110"/>
      <c r="Q40" s="110"/>
      <c r="R40" s="110"/>
      <c r="S40" s="110"/>
      <c r="T40" s="110"/>
      <c r="U40" s="110"/>
      <c r="V40" s="110"/>
      <c r="W40" s="110"/>
      <c r="X40" s="110"/>
      <c r="Y40" s="110"/>
      <c r="Z40" s="110"/>
      <c r="AA40" s="110"/>
    </row>
    <row r="41" spans="1:27" s="134" customFormat="1" ht="14.25">
      <c r="A41" s="134">
        <v>3</v>
      </c>
      <c r="B41" s="419" t="s">
        <v>429</v>
      </c>
      <c r="C41" s="420"/>
      <c r="D41" s="420"/>
      <c r="E41" s="421"/>
      <c r="F41" s="135">
        <v>8081069</v>
      </c>
      <c r="G41" s="118" t="s">
        <v>412</v>
      </c>
      <c r="H41" s="136">
        <v>29816.16029</v>
      </c>
      <c r="I41" s="136">
        <v>23676.982695799998</v>
      </c>
      <c r="J41" s="140">
        <v>-0.20590101255455795</v>
      </c>
      <c r="K41" s="136">
        <v>26857.45132</v>
      </c>
      <c r="L41" s="136">
        <v>32457.462390000004</v>
      </c>
      <c r="M41" s="140">
        <v>0.20850865569026764</v>
      </c>
      <c r="N41" s="138">
        <v>0.01267864432491562</v>
      </c>
      <c r="O41" s="139">
        <v>0.4263590241529954</v>
      </c>
      <c r="P41" s="110"/>
      <c r="Q41" s="110"/>
      <c r="R41" s="110"/>
      <c r="S41" s="110"/>
      <c r="T41" s="110"/>
      <c r="U41" s="110"/>
      <c r="V41" s="110"/>
      <c r="W41" s="110"/>
      <c r="X41" s="110"/>
      <c r="Y41" s="110"/>
      <c r="Z41" s="110"/>
      <c r="AA41" s="110"/>
    </row>
    <row r="42" spans="2:27" s="134" customFormat="1" ht="14.25">
      <c r="B42" s="419" t="s">
        <v>430</v>
      </c>
      <c r="C42" s="420"/>
      <c r="D42" s="420"/>
      <c r="E42" s="421"/>
      <c r="F42" s="135">
        <v>22042996</v>
      </c>
      <c r="G42" s="118" t="s">
        <v>413</v>
      </c>
      <c r="H42" s="136">
        <v>47635.67</v>
      </c>
      <c r="I42" s="136">
        <v>33243.046</v>
      </c>
      <c r="J42" s="137">
        <v>-0.3021396361172205</v>
      </c>
      <c r="K42" s="136">
        <v>48208.24151</v>
      </c>
      <c r="L42" s="136">
        <v>31463.226750000005</v>
      </c>
      <c r="M42" s="137">
        <v>-0.3473475537689239</v>
      </c>
      <c r="N42" s="138">
        <v>0.012290272618487993</v>
      </c>
      <c r="O42" s="139">
        <v>0.3377318744937027</v>
      </c>
      <c r="P42" s="110"/>
      <c r="Q42" s="110"/>
      <c r="R42" s="110"/>
      <c r="S42" s="110"/>
      <c r="T42" s="110"/>
      <c r="U42" s="110"/>
      <c r="V42" s="110"/>
      <c r="W42" s="110"/>
      <c r="X42" s="110"/>
      <c r="Y42" s="110"/>
      <c r="Z42" s="110"/>
      <c r="AA42" s="110"/>
    </row>
    <row r="43" spans="2:27" s="134" customFormat="1" ht="14.25">
      <c r="B43" s="419" t="s">
        <v>431</v>
      </c>
      <c r="C43" s="420"/>
      <c r="D43" s="420"/>
      <c r="E43" s="421"/>
      <c r="F43" s="135">
        <v>8119019</v>
      </c>
      <c r="G43" s="118" t="s">
        <v>412</v>
      </c>
      <c r="H43" s="136">
        <v>9800.107025500001</v>
      </c>
      <c r="I43" s="136">
        <v>10637.65689</v>
      </c>
      <c r="J43" s="140">
        <v>0.08546333854525094</v>
      </c>
      <c r="K43" s="136">
        <v>29957.801199999994</v>
      </c>
      <c r="L43" s="136">
        <v>29261.720810000003</v>
      </c>
      <c r="M43" s="137">
        <v>-0.023235363148080175</v>
      </c>
      <c r="N43" s="138">
        <v>0.011430312882355057</v>
      </c>
      <c r="O43" s="139">
        <v>0.26846833787984936</v>
      </c>
      <c r="P43" s="110"/>
      <c r="Q43" s="110"/>
      <c r="R43" s="110"/>
      <c r="S43" s="110"/>
      <c r="T43" s="110"/>
      <c r="U43" s="110"/>
      <c r="V43" s="110"/>
      <c r="W43" s="110"/>
      <c r="X43" s="110"/>
      <c r="Y43" s="110"/>
      <c r="Z43" s="110"/>
      <c r="AA43" s="110"/>
    </row>
    <row r="44" spans="2:27" s="134" customFormat="1" ht="14.25">
      <c r="B44" s="419" t="s">
        <v>432</v>
      </c>
      <c r="C44" s="420"/>
      <c r="D44" s="420"/>
      <c r="E44" s="421"/>
      <c r="F44" s="135">
        <v>20079999</v>
      </c>
      <c r="G44" s="118" t="s">
        <v>412</v>
      </c>
      <c r="H44" s="136">
        <v>21584.125424</v>
      </c>
      <c r="I44" s="136">
        <v>16849.867196</v>
      </c>
      <c r="J44" s="137">
        <v>-0.219339821975638</v>
      </c>
      <c r="K44" s="136">
        <v>26359.73437</v>
      </c>
      <c r="L44" s="136">
        <v>27624.28709</v>
      </c>
      <c r="M44" s="137">
        <v>0.0479728931350382</v>
      </c>
      <c r="N44" s="138">
        <v>0.010790692954831097</v>
      </c>
      <c r="O44" s="139">
        <v>0.5911321012421497</v>
      </c>
      <c r="P44" s="110"/>
      <c r="Q44" s="110"/>
      <c r="R44" s="110"/>
      <c r="S44" s="110"/>
      <c r="T44" s="110"/>
      <c r="U44" s="110"/>
      <c r="V44" s="110"/>
      <c r="W44" s="110"/>
      <c r="X44" s="110"/>
      <c r="Y44" s="110"/>
      <c r="Z44" s="110"/>
      <c r="AA44" s="110"/>
    </row>
    <row r="45" spans="2:27" s="134" customFormat="1" ht="14.25">
      <c r="B45" s="419" t="s">
        <v>433</v>
      </c>
      <c r="C45" s="420"/>
      <c r="D45" s="420"/>
      <c r="E45" s="421"/>
      <c r="F45" s="135">
        <v>8023190</v>
      </c>
      <c r="G45" s="118" t="s">
        <v>412</v>
      </c>
      <c r="H45" s="136">
        <v>15085.5725</v>
      </c>
      <c r="I45" s="136">
        <v>10346.9335</v>
      </c>
      <c r="J45" s="140">
        <v>-0.31411727993750327</v>
      </c>
      <c r="K45" s="136">
        <v>32809.99365999999</v>
      </c>
      <c r="L45" s="136">
        <v>24551.53338</v>
      </c>
      <c r="M45" s="140">
        <v>-0.2517056347398268</v>
      </c>
      <c r="N45" s="138">
        <v>0.009590403452249471</v>
      </c>
      <c r="O45" s="139">
        <v>0.09798939143573286</v>
      </c>
      <c r="P45" s="110"/>
      <c r="Q45" s="110"/>
      <c r="R45" s="110"/>
      <c r="S45" s="110"/>
      <c r="T45" s="110"/>
      <c r="U45" s="110"/>
      <c r="V45" s="110"/>
      <c r="W45" s="110"/>
      <c r="X45" s="110"/>
      <c r="Y45" s="110"/>
      <c r="Z45" s="110"/>
      <c r="AA45" s="110"/>
    </row>
    <row r="46" spans="2:27" s="134" customFormat="1" ht="14.25">
      <c r="B46" s="419" t="s">
        <v>6</v>
      </c>
      <c r="C46" s="420"/>
      <c r="D46" s="420"/>
      <c r="E46" s="421"/>
      <c r="F46" s="141"/>
      <c r="G46" s="142"/>
      <c r="H46" s="119"/>
      <c r="I46" s="119"/>
      <c r="J46" s="137"/>
      <c r="K46" s="136">
        <v>758654.7038299988</v>
      </c>
      <c r="L46" s="136">
        <v>739301.2975000008</v>
      </c>
      <c r="M46" s="140">
        <v>-0.025510164548238016</v>
      </c>
      <c r="N46" s="138">
        <v>0.2887883866989867</v>
      </c>
      <c r="O46" s="137"/>
      <c r="P46" s="110"/>
      <c r="Q46" s="110"/>
      <c r="R46" s="110"/>
      <c r="S46" s="110"/>
      <c r="T46" s="110"/>
      <c r="U46" s="110"/>
      <c r="V46" s="110"/>
      <c r="W46" s="110"/>
      <c r="X46" s="110"/>
      <c r="Y46" s="110"/>
      <c r="Z46" s="110"/>
      <c r="AA46" s="110"/>
    </row>
    <row r="47" spans="2:28" s="109" customFormat="1" ht="14.25">
      <c r="B47" s="422" t="s">
        <v>11</v>
      </c>
      <c r="C47" s="423"/>
      <c r="D47" s="423"/>
      <c r="E47" s="424"/>
      <c r="F47" s="143"/>
      <c r="G47" s="143"/>
      <c r="H47" s="143"/>
      <c r="I47" s="144"/>
      <c r="J47" s="144"/>
      <c r="K47" s="285">
        <v>2776338.356029999</v>
      </c>
      <c r="L47" s="285">
        <v>2560010.483630001</v>
      </c>
      <c r="M47" s="286">
        <v>-0.07791841074779303</v>
      </c>
      <c r="N47" s="287">
        <v>1.0000000000000002</v>
      </c>
      <c r="O47" s="288"/>
      <c r="P47" s="110"/>
      <c r="Q47" s="110"/>
      <c r="R47" s="110"/>
      <c r="S47" s="110"/>
      <c r="T47" s="110"/>
      <c r="U47" s="110"/>
      <c r="V47" s="110"/>
      <c r="W47" s="110"/>
      <c r="X47" s="110"/>
      <c r="Y47" s="110"/>
      <c r="Z47" s="110"/>
      <c r="AA47" s="110"/>
      <c r="AB47" s="110"/>
    </row>
    <row r="48" spans="2:13" ht="14.25">
      <c r="B48" s="145" t="s">
        <v>134</v>
      </c>
      <c r="I48" s="110"/>
      <c r="J48" s="110"/>
      <c r="L48" s="110"/>
      <c r="M48" s="110"/>
    </row>
    <row r="49" spans="2:15" ht="14.25">
      <c r="B49" s="425" t="s">
        <v>126</v>
      </c>
      <c r="C49" s="425"/>
      <c r="D49" s="425"/>
      <c r="E49" s="425"/>
      <c r="F49" s="425"/>
      <c r="G49" s="425"/>
      <c r="H49" s="425"/>
      <c r="I49" s="425"/>
      <c r="J49" s="425"/>
      <c r="K49" s="425"/>
      <c r="L49" s="425"/>
      <c r="M49" s="425"/>
      <c r="N49" s="425"/>
      <c r="O49" s="425"/>
    </row>
    <row r="50" spans="9:23" ht="12.75" customHeight="1" hidden="1">
      <c r="I50" s="111">
        <v>9.975</v>
      </c>
      <c r="J50" s="111">
        <v>6.633</v>
      </c>
      <c r="T50" s="111"/>
      <c r="U50" s="111"/>
      <c r="V50" s="111"/>
      <c r="W50" s="111"/>
    </row>
    <row r="51" spans="9:23" ht="12.75" customHeight="1" hidden="1">
      <c r="I51" s="111">
        <v>14.6</v>
      </c>
      <c r="J51" s="111">
        <v>11.586</v>
      </c>
      <c r="L51" s="111">
        <v>13885795.104380004</v>
      </c>
      <c r="M51" s="111">
        <v>13967325.44455</v>
      </c>
      <c r="T51" s="111"/>
      <c r="U51" s="111"/>
      <c r="V51" s="111"/>
      <c r="W51" s="111"/>
    </row>
    <row r="52" spans="9:22" ht="12.75" customHeight="1" hidden="1">
      <c r="I52" s="111">
        <v>0</v>
      </c>
      <c r="J52" s="111">
        <v>0</v>
      </c>
      <c r="T52" s="111"/>
      <c r="V52" s="111"/>
    </row>
    <row r="54" spans="21:23" ht="14.25">
      <c r="U54" s="111"/>
      <c r="W54" s="111"/>
    </row>
    <row r="55" spans="12:22" ht="12.75" customHeight="1" hidden="1">
      <c r="L55" s="111">
        <v>13885795.104380004</v>
      </c>
      <c r="M55" s="111">
        <v>13967325.44455</v>
      </c>
      <c r="T55" s="111"/>
      <c r="V55" s="111"/>
    </row>
    <row r="57" spans="21:23" ht="14.25">
      <c r="U57" s="111"/>
      <c r="W57" s="111"/>
    </row>
    <row r="58" spans="21:23" ht="14.25">
      <c r="U58" s="111"/>
      <c r="W58" s="111"/>
    </row>
    <row r="62" spans="21:23" ht="14.25">
      <c r="U62" s="111"/>
      <c r="W62" s="111"/>
    </row>
    <row r="65" spans="21:23" ht="14.25">
      <c r="U65" s="111"/>
      <c r="W65" s="111"/>
    </row>
    <row r="66" spans="21:23" ht="14.25">
      <c r="U66" s="111"/>
      <c r="W66" s="111"/>
    </row>
    <row r="67" spans="21:23" ht="14.25">
      <c r="U67" s="111"/>
      <c r="W67" s="111"/>
    </row>
    <row r="68" spans="21:23" ht="14.25">
      <c r="U68" s="111"/>
      <c r="W68" s="111"/>
    </row>
    <row r="69" ht="14.25">
      <c r="W69" s="111"/>
    </row>
    <row r="71" spans="21:23" ht="14.25">
      <c r="U71" s="111"/>
      <c r="W71" s="111"/>
    </row>
    <row r="72" spans="21:23" ht="14.25">
      <c r="U72" s="111"/>
      <c r="W72" s="111"/>
    </row>
    <row r="73" spans="21:23" ht="14.25">
      <c r="U73" s="111"/>
      <c r="W73" s="111"/>
    </row>
    <row r="74" spans="21:23" ht="14.25">
      <c r="U74" s="111"/>
      <c r="W74" s="111"/>
    </row>
    <row r="77" spans="21:23" ht="14.25">
      <c r="U77" s="111"/>
      <c r="W77" s="111"/>
    </row>
    <row r="78" spans="21:23" ht="14.25">
      <c r="U78" s="111"/>
      <c r="W78" s="111"/>
    </row>
    <row r="79" ht="14.25">
      <c r="W79" s="111"/>
    </row>
    <row r="81" spans="21:23" ht="14.25">
      <c r="U81" s="111"/>
      <c r="W81" s="111"/>
    </row>
    <row r="82" ht="14.25">
      <c r="W82" s="111"/>
    </row>
    <row r="83" spans="21:23" ht="14.25">
      <c r="U83" s="111"/>
      <c r="W83" s="111"/>
    </row>
    <row r="84" spans="21:23" ht="14.25">
      <c r="U84" s="111"/>
      <c r="W84" s="111"/>
    </row>
    <row r="85" spans="21:23" ht="14.25">
      <c r="U85" s="111"/>
      <c r="W85" s="111"/>
    </row>
    <row r="86" spans="21:23" ht="14.25">
      <c r="U86" s="111"/>
      <c r="W86" s="111"/>
    </row>
    <row r="87" spans="21:23" ht="14.25">
      <c r="U87" s="111"/>
      <c r="W87" s="111"/>
    </row>
    <row r="88" spans="21:23" ht="14.25">
      <c r="U88" s="111"/>
      <c r="W88" s="111"/>
    </row>
    <row r="89" ht="14.25">
      <c r="W89" s="111"/>
    </row>
    <row r="91" ht="14.25">
      <c r="W91" s="111"/>
    </row>
    <row r="93" spans="21:23" ht="14.25">
      <c r="U93" s="111"/>
      <c r="W93" s="111"/>
    </row>
  </sheetData>
  <sheetProtection/>
  <mergeCells count="36">
    <mergeCell ref="B3:O4"/>
    <mergeCell ref="B7:B8"/>
    <mergeCell ref="C7:C8"/>
    <mergeCell ref="D7:D8"/>
    <mergeCell ref="E7:F7"/>
    <mergeCell ref="B9:B18"/>
    <mergeCell ref="B23:E25"/>
    <mergeCell ref="F23:F25"/>
    <mergeCell ref="G23:G25"/>
    <mergeCell ref="H23:J23"/>
    <mergeCell ref="K23:O23"/>
    <mergeCell ref="H24:I24"/>
    <mergeCell ref="K24:L24"/>
    <mergeCell ref="B26:E26"/>
    <mergeCell ref="B27:E27"/>
    <mergeCell ref="B28:E28"/>
    <mergeCell ref="B29:E29"/>
    <mergeCell ref="B30:E30"/>
    <mergeCell ref="B31:E31"/>
    <mergeCell ref="B43:E43"/>
    <mergeCell ref="B32:E32"/>
    <mergeCell ref="B33:E33"/>
    <mergeCell ref="B34:E34"/>
    <mergeCell ref="B35:E35"/>
    <mergeCell ref="B36:E36"/>
    <mergeCell ref="B37:E37"/>
    <mergeCell ref="B44:E44"/>
    <mergeCell ref="B45:E45"/>
    <mergeCell ref="B46:E46"/>
    <mergeCell ref="B47:E47"/>
    <mergeCell ref="B49:O49"/>
    <mergeCell ref="B38:E38"/>
    <mergeCell ref="B39:E39"/>
    <mergeCell ref="B40:E40"/>
    <mergeCell ref="B41:E41"/>
    <mergeCell ref="B42:E42"/>
  </mergeCells>
  <printOptions horizontalCentered="1"/>
  <pageMargins left="0.3937007874015748" right="0.3937007874015748" top="0.4724409448818898" bottom="0.3937007874015748" header="0.31496062992125984" footer="0.31496062992125984"/>
  <pageSetup horizontalDpi="600" verticalDpi="600" orientation="landscape" scale="70" r:id="rId1"/>
  <headerFooter alignWithMargins="0">
    <oddHeader>&amp;R&amp;12Región del Maule</oddHeader>
  </headerFooter>
</worksheet>
</file>

<file path=xl/worksheets/sheet9.xml><?xml version="1.0" encoding="utf-8"?>
<worksheet xmlns="http://schemas.openxmlformats.org/spreadsheetml/2006/main" xmlns:r="http://schemas.openxmlformats.org/officeDocument/2006/relationships">
  <dimension ref="A1:G29"/>
  <sheetViews>
    <sheetView view="pageBreakPreview" zoomScaleSheetLayoutView="100" zoomScalePageLayoutView="0" workbookViewId="0" topLeftCell="A1">
      <selection activeCell="A1" sqref="A1"/>
    </sheetView>
  </sheetViews>
  <sheetFormatPr defaultColWidth="11.421875" defaultRowHeight="12" customHeight="1"/>
  <cols>
    <col min="1" max="2" width="20.8515625" style="2" customWidth="1"/>
    <col min="3" max="3" width="7.28125" style="2" customWidth="1"/>
    <col min="4" max="5" width="20.8515625" style="2" customWidth="1"/>
    <col min="6" max="16384" width="11.421875" style="2" customWidth="1"/>
  </cols>
  <sheetData>
    <row r="1" ht="15.75" customHeight="1">
      <c r="A1" s="1" t="s">
        <v>29</v>
      </c>
    </row>
    <row r="2" ht="15.75" customHeight="1">
      <c r="A2" s="1"/>
    </row>
    <row r="3" ht="15.75" customHeight="1"/>
    <row r="4" spans="1:5" ht="21" customHeight="1">
      <c r="A4" s="450" t="s">
        <v>96</v>
      </c>
      <c r="B4" s="451"/>
      <c r="D4" s="450" t="s">
        <v>108</v>
      </c>
      <c r="E4" s="451"/>
    </row>
    <row r="5" spans="1:5" ht="15.75" customHeight="1">
      <c r="A5" s="415" t="s">
        <v>30</v>
      </c>
      <c r="B5" s="417"/>
      <c r="D5" s="415" t="s">
        <v>30</v>
      </c>
      <c r="E5" s="417"/>
    </row>
    <row r="6" spans="1:5" ht="15.75" customHeight="1">
      <c r="A6" s="447" t="s">
        <v>87</v>
      </c>
      <c r="B6" s="448"/>
      <c r="D6" s="447" t="s">
        <v>100</v>
      </c>
      <c r="E6" s="448"/>
    </row>
    <row r="7" spans="1:5" ht="15.75" customHeight="1">
      <c r="A7" s="447" t="s">
        <v>88</v>
      </c>
      <c r="B7" s="448"/>
      <c r="D7" s="447" t="s">
        <v>101</v>
      </c>
      <c r="E7" s="448"/>
    </row>
    <row r="8" spans="1:5" ht="15.75" customHeight="1">
      <c r="A8" s="447" t="s">
        <v>89</v>
      </c>
      <c r="B8" s="448"/>
      <c r="D8" s="447" t="s">
        <v>102</v>
      </c>
      <c r="E8" s="448"/>
    </row>
    <row r="9" spans="1:5" ht="15.75" customHeight="1">
      <c r="A9" s="447" t="s">
        <v>90</v>
      </c>
      <c r="B9" s="448"/>
      <c r="D9" s="447" t="s">
        <v>103</v>
      </c>
      <c r="E9" s="448"/>
    </row>
    <row r="10" spans="1:5" ht="15.75" customHeight="1">
      <c r="A10" s="447" t="s">
        <v>84</v>
      </c>
      <c r="B10" s="448"/>
      <c r="D10" s="447" t="s">
        <v>85</v>
      </c>
      <c r="E10" s="448"/>
    </row>
    <row r="11" spans="1:5" ht="15.75" customHeight="1">
      <c r="A11" s="447" t="s">
        <v>91</v>
      </c>
      <c r="B11" s="448"/>
      <c r="D11" s="447" t="s">
        <v>104</v>
      </c>
      <c r="E11" s="448"/>
    </row>
    <row r="12" spans="1:5" ht="15.75" customHeight="1">
      <c r="A12" s="447" t="s">
        <v>92</v>
      </c>
      <c r="B12" s="448"/>
      <c r="D12" s="447" t="s">
        <v>105</v>
      </c>
      <c r="E12" s="448"/>
    </row>
    <row r="13" spans="1:5" ht="15.75" customHeight="1">
      <c r="A13" s="447" t="s">
        <v>93</v>
      </c>
      <c r="B13" s="448"/>
      <c r="D13" s="447" t="s">
        <v>106</v>
      </c>
      <c r="E13" s="448"/>
    </row>
    <row r="14" spans="1:5" ht="15.75" customHeight="1">
      <c r="A14" s="447" t="s">
        <v>94</v>
      </c>
      <c r="B14" s="448"/>
      <c r="D14" s="447" t="s">
        <v>107</v>
      </c>
      <c r="E14" s="448"/>
    </row>
    <row r="15" spans="1:2" ht="15.75" customHeight="1">
      <c r="A15" s="447" t="s">
        <v>95</v>
      </c>
      <c r="B15" s="448"/>
    </row>
    <row r="16" spans="1:2" ht="15.75" customHeight="1">
      <c r="A16" s="198"/>
      <c r="B16" s="198"/>
    </row>
    <row r="17" spans="1:5" ht="15.75" customHeight="1">
      <c r="A17" s="197"/>
      <c r="B17" s="197"/>
      <c r="D17" s="454" t="s">
        <v>116</v>
      </c>
      <c r="E17" s="455"/>
    </row>
    <row r="18" spans="1:5" ht="21" customHeight="1">
      <c r="A18" s="449" t="s">
        <v>99</v>
      </c>
      <c r="B18" s="449"/>
      <c r="D18" s="415" t="s">
        <v>30</v>
      </c>
      <c r="E18" s="417"/>
    </row>
    <row r="19" spans="1:5" ht="15.75" customHeight="1">
      <c r="A19" s="364" t="s">
        <v>30</v>
      </c>
      <c r="B19" s="364"/>
      <c r="D19" s="447" t="s">
        <v>109</v>
      </c>
      <c r="E19" s="448"/>
    </row>
    <row r="20" spans="1:5" ht="15.75" customHeight="1">
      <c r="A20" s="452" t="s">
        <v>97</v>
      </c>
      <c r="B20" s="452"/>
      <c r="D20" s="447" t="s">
        <v>110</v>
      </c>
      <c r="E20" s="448"/>
    </row>
    <row r="21" spans="1:5" ht="15.75" customHeight="1">
      <c r="A21" s="452" t="s">
        <v>86</v>
      </c>
      <c r="B21" s="452"/>
      <c r="D21" s="447" t="s">
        <v>111</v>
      </c>
      <c r="E21" s="448"/>
    </row>
    <row r="22" spans="1:5" ht="15.75" customHeight="1">
      <c r="A22" s="452" t="s">
        <v>98</v>
      </c>
      <c r="B22" s="452"/>
      <c r="D22" s="447" t="s">
        <v>112</v>
      </c>
      <c r="E22" s="448"/>
    </row>
    <row r="23" spans="4:5" ht="15.75" customHeight="1">
      <c r="D23" s="447" t="s">
        <v>83</v>
      </c>
      <c r="E23" s="448"/>
    </row>
    <row r="24" spans="4:5" ht="15.75" customHeight="1">
      <c r="D24" s="447" t="s">
        <v>113</v>
      </c>
      <c r="E24" s="448"/>
    </row>
    <row r="25" spans="4:5" ht="21" customHeight="1">
      <c r="D25" s="447" t="s">
        <v>114</v>
      </c>
      <c r="E25" s="448"/>
    </row>
    <row r="26" spans="3:6" ht="15.75" customHeight="1">
      <c r="C26" s="24"/>
      <c r="D26" s="447" t="s">
        <v>115</v>
      </c>
      <c r="E26" s="448"/>
      <c r="F26" s="24"/>
    </row>
    <row r="27" spans="3:7" ht="15.75" customHeight="1">
      <c r="C27" s="24"/>
      <c r="D27" s="24"/>
      <c r="E27" s="24"/>
      <c r="F27" s="24"/>
      <c r="G27" s="98"/>
    </row>
    <row r="28" spans="1:5" ht="15.75" customHeight="1">
      <c r="A28" s="453" t="s">
        <v>204</v>
      </c>
      <c r="B28" s="453"/>
      <c r="C28" s="453"/>
      <c r="D28" s="453"/>
      <c r="E28" s="453"/>
    </row>
    <row r="29" spans="1:5" ht="15.75" customHeight="1">
      <c r="A29" s="453"/>
      <c r="B29" s="453"/>
      <c r="C29" s="453"/>
      <c r="D29" s="453"/>
      <c r="E29" s="453"/>
    </row>
  </sheetData>
  <sheetProtection/>
  <mergeCells count="39">
    <mergeCell ref="A20:B20"/>
    <mergeCell ref="A21:B21"/>
    <mergeCell ref="A19:B19"/>
    <mergeCell ref="A28:E29"/>
    <mergeCell ref="D17:E17"/>
    <mergeCell ref="D18:E18"/>
    <mergeCell ref="D19:E19"/>
    <mergeCell ref="D20:E20"/>
    <mergeCell ref="D21:E21"/>
    <mergeCell ref="A22:B22"/>
    <mergeCell ref="D23:E23"/>
    <mergeCell ref="D24:E24"/>
    <mergeCell ref="D25:E25"/>
    <mergeCell ref="D26:E26"/>
    <mergeCell ref="D22:E22"/>
    <mergeCell ref="D9:E9"/>
    <mergeCell ref="D10:E10"/>
    <mergeCell ref="D11:E11"/>
    <mergeCell ref="D12:E12"/>
    <mergeCell ref="D13:E13"/>
    <mergeCell ref="A5:B5"/>
    <mergeCell ref="A18:B18"/>
    <mergeCell ref="A4:B4"/>
    <mergeCell ref="A6:B6"/>
    <mergeCell ref="A7:B7"/>
    <mergeCell ref="D4:E4"/>
    <mergeCell ref="D5:E5"/>
    <mergeCell ref="D6:E6"/>
    <mergeCell ref="D7:E7"/>
    <mergeCell ref="A15:B15"/>
    <mergeCell ref="A14:B14"/>
    <mergeCell ref="A12:B12"/>
    <mergeCell ref="D8:E8"/>
    <mergeCell ref="A8:B8"/>
    <mergeCell ref="A9:B9"/>
    <mergeCell ref="A10:B10"/>
    <mergeCell ref="A11:B11"/>
    <mergeCell ref="A13:B13"/>
    <mergeCell ref="D14:E14"/>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del Maule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2024-01-19T16:57:31Z</cp:lastPrinted>
  <dcterms:created xsi:type="dcterms:W3CDTF">2013-06-10T19:00:49Z</dcterms:created>
  <dcterms:modified xsi:type="dcterms:W3CDTF">2024-01-19T16:59:14Z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