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omments1.xml" ContentType="application/vnd.openxmlformats-officedocument.spreadsheetml.comments+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bookViews>
    <workbookView xWindow="-105" yWindow="270" windowWidth="11340" windowHeight="7710" tabRatio="923"/>
  </bookViews>
  <sheets>
    <sheet name="Portada " sheetId="26" r:id="rId1"/>
    <sheet name="balanza" sheetId="11" r:id="rId2"/>
    <sheet name="evolución_comercio" sheetId="22" r:id="rId3"/>
    <sheet name="balanza productos_clase_sector" sheetId="18" r:id="rId4"/>
    <sheet name="zona economica" sheetId="1" r:id="rId5"/>
    <sheet name="prin paises exp e imp" sheetId="4" r:id="rId6"/>
    <sheet name="prin prod exp e imp" sheetId="5" r:id="rId7"/>
    <sheet name="Principales Rubros" sheetId="24" r:id="rId8"/>
    <sheet name="productos" sheetId="12"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productos!$A$1:$J$428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45621"/>
</workbook>
</file>

<file path=xl/calcChain.xml><?xml version="1.0" encoding="utf-8"?>
<calcChain xmlns="http://schemas.openxmlformats.org/spreadsheetml/2006/main">
  <c r="X25" i="11" l="1"/>
  <c r="D46" i="26" l="1"/>
  <c r="C39" i="26"/>
  <c r="C17" i="26"/>
  <c r="AB29" i="11" l="1"/>
  <c r="AA29" i="11"/>
  <c r="AB28" i="11"/>
  <c r="AA28" i="11"/>
  <c r="AB27" i="11"/>
  <c r="AA27" i="11"/>
  <c r="Z27" i="11"/>
  <c r="AB26" i="11"/>
  <c r="AA26" i="11"/>
  <c r="Z29" i="11"/>
  <c r="Z28" i="11"/>
  <c r="Z26" i="11"/>
  <c r="AB25" i="11"/>
  <c r="AA25" i="11"/>
  <c r="Z25" i="11"/>
  <c r="Y28" i="11" l="1"/>
  <c r="Y29" i="11"/>
  <c r="Y26" i="11"/>
  <c r="Y27" i="11"/>
  <c r="Y25" i="11"/>
  <c r="AC25" i="11" l="1"/>
  <c r="AC26" i="11"/>
  <c r="AC27" i="11"/>
  <c r="AC28" i="11"/>
  <c r="AC29" i="11"/>
</calcChain>
</file>

<file path=xl/comments1.xml><?xml version="1.0" encoding="utf-8"?>
<comments xmlns="http://schemas.openxmlformats.org/spreadsheetml/2006/main">
  <authors>
    <author>David Cohen Pacini</author>
  </authors>
  <commentList>
    <comment ref="A2" authorId="0">
      <text>
        <r>
          <rPr>
            <b/>
            <sz val="9"/>
            <color indexed="81"/>
            <rFont val="Tahoma"/>
            <family val="2"/>
          </rPr>
          <t>David Cohen Pacini:</t>
        </r>
        <r>
          <rPr>
            <sz val="9"/>
            <color indexed="81"/>
            <rFont val="Tahoma"/>
            <family val="2"/>
          </rPr>
          <t xml:space="preserve">
No aparecen bien los totales de items como Uvas frescas (total), etc...</t>
        </r>
      </text>
    </comment>
  </commentList>
</comments>
</file>

<file path=xl/sharedStrings.xml><?xml version="1.0" encoding="utf-8"?>
<sst xmlns="http://schemas.openxmlformats.org/spreadsheetml/2006/main" count="952" uniqueCount="498">
  <si>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</si>
  <si>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</si>
  <si>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</si>
  <si>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</si>
  <si>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</si>
  <si>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</si>
  <si>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</si>
  <si>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</si>
  <si>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</si>
  <si>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</si>
  <si>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</si>
  <si>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</si>
  <si>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</si>
  <si>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</si>
  <si>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</si>
  <si>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</si>
  <si>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</si>
  <si>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</si>
  <si>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</si>
  <si>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</si>
  <si>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</si>
  <si>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</si>
  <si>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</si>
  <si>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</si>
  <si>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</si>
  <si>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</si>
  <si>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</si>
  <si>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</si>
  <si>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</si>
  <si>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</si>
  <si>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</si>
  <si>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</si>
  <si>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</si>
  <si>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</si>
  <si>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</si>
  <si>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</si>
  <si>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</si>
  <si>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</si>
  <si>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</si>
  <si>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</si>
  <si>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</si>
  <si>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</si>
  <si>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</si>
  <si>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</si>
  <si>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</si>
  <si>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</si>
  <si>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</si>
  <si>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</si>
  <si>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</si>
  <si>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</si>
  <si>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</si>
  <si>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</si>
  <si>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</si>
  <si>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</si>
  <si>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</si>
  <si>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</si>
  <si>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</si>
  <si>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</si>
  <si>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</si>
  <si>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</si>
  <si>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</si>
  <si>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</si>
  <si>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</si>
  <si>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</si>
  <si>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</si>
  <si>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</si>
  <si>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</si>
  <si>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</si>
  <si>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</si>
  <si>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</si>
  <si>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</si>
  <si>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</si>
  <si>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</si>
  <si>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</si>
  <si>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</si>
  <si>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</si>
  <si>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</si>
  <si>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</si>
  <si>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</si>
  <si>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</si>
  <si>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</si>
  <si>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</si>
  <si>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</si>
  <si>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</si>
  <si>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</si>
  <si>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</si>
  <si>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</si>
  <si>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</si>
  <si>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</si>
  <si>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</si>
  <si>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</si>
  <si>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</si>
  <si>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</si>
  <si>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</si>
  <si>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</si>
  <si>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</si>
  <si>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</si>
  <si>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</si>
  <si>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</si>
  <si>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</si>
  <si>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</si>
  <si>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</si>
  <si>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</si>
  <si>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</si>
  <si>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</si>
  <si>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</si>
  <si>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</si>
  <si>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</si>
  <si>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</si>
  <si>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</si>
  <si>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</si>
  <si>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</si>
  <si>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</si>
  <si>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</si>
  <si>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</si>
  <si>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</si>
  <si>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</si>
  <si>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</si>
  <si>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</si>
  <si>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</si>
  <si>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</si>
  <si>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</si>
  <si>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</si>
  <si>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</si>
  <si>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</si>
  <si>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</si>
  <si>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</si>
  <si>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</si>
  <si>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</si>
  <si>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</si>
  <si>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</si>
  <si>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</si>
  <si>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</si>
  <si>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</si>
  <si>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</si>
  <si>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</si>
  <si>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</si>
  <si>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</si>
  <si>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</si>
  <si>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</si>
  <si>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</si>
  <si>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</si>
  <si>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</si>
  <si>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</si>
  <si>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</si>
  <si>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</si>
  <si>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</si>
  <si>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</si>
  <si>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</si>
  <si>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</si>
  <si>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</si>
  <si>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</si>
  <si>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</si>
  <si>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</si>
  <si>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</si>
  <si>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</si>
  <si>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</si>
  <si>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</si>
  <si>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</si>
  <si>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</si>
  <si>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</si>
  <si>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</si>
  <si>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</si>
  <si>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</si>
  <si>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</si>
  <si>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</si>
  <si>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</si>
  <si>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</si>
  <si>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</si>
  <si>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</si>
  <si>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</si>
  <si>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</si>
  <si>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</si>
  <si>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</si>
  <si>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</si>
  <si>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</si>
  <si>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</si>
  <si>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</si>
  <si>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</si>
  <si>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</si>
  <si>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</si>
  <si>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</si>
  <si>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</si>
  <si>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</si>
  <si>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</si>
  <si>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</si>
  <si>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</si>
  <si>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</si>
  <si>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</si>
  <si>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</si>
  <si>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</si>
  <si>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</si>
  <si>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</si>
  <si>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</si>
  <si>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</si>
  <si>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</si>
  <si>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</si>
  <si>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</si>
  <si>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</si>
  <si>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</si>
  <si>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</si>
  <si>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</si>
  <si>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</si>
  <si>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</si>
  <si>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</si>
  <si>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</si>
  <si>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</si>
  <si>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</si>
  <si>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</si>
  <si>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</si>
  <si>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</si>
  <si>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</si>
  <si>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</si>
  <si>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</si>
  <si>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</si>
  <si>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</si>
  <si>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</si>
  <si>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</si>
  <si>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</si>
  <si>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</si>
  <si>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</si>
  <si>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</si>
  <si>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</si>
  <si>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</si>
  <si>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</si>
  <si>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</si>
  <si>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</si>
  <si>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</si>
  <si>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</si>
  <si>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</si>
  <si>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</si>
  <si>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</si>
  <si>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</si>
  <si>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</si>
  <si>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</si>
  <si>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</si>
  <si>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</si>
  <si>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</si>
  <si>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</si>
  <si>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</si>
  <si>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</si>
  <si>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</si>
  <si>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</si>
  <si>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</si>
  <si>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</si>
  <si>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</si>
  <si>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</si>
  <si>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</si>
  <si>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</si>
  <si>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</si>
  <si>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</si>
  <si>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</si>
  <si>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</si>
  <si>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</si>
  <si>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</si>
  <si>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</si>
  <si>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</si>
  <si>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</si>
  <si>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</si>
  <si>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</si>
  <si>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</si>
  <si>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</si>
  <si>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</si>
  <si>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</si>
  <si>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</si>
  <si>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</si>
  <si>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</si>
  <si>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</si>
  <si>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</si>
  <si>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</si>
  <si>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</si>
  <si>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</si>
  <si>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</si>
  <si>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</si>
  <si>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</si>
  <si>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</si>
  <si>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</si>
  <si>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</si>
  <si>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</si>
  <si>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</si>
  <si>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</si>
  <si>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</si>
  <si>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</si>
  <si>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</si>
  <si>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</si>
  <si>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</si>
  <si>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</si>
  <si>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</si>
  <si>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</si>
  <si>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</si>
  <si>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</si>
  <si>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</si>
  <si>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</si>
  <si>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</si>
  <si>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</si>
  <si>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</si>
  <si>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</si>
  <si>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</si>
  <si>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</si>
  <si>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</si>
  <si>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</si>
  <si>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</si>
  <si>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</si>
  <si>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</si>
  <si>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</si>
  <si>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</si>
  <si>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</si>
  <si>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</si>
  <si>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</si>
  <si>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</si>
  <si>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</si>
  <si>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</si>
  <si>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</si>
  <si>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</si>
  <si>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</si>
  <si>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</si>
  <si>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</si>
  <si>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</si>
  <si>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</si>
  <si>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</si>
  <si>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</si>
  <si>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</si>
  <si>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Nueces de brasil, sin cáscara</t>
  </si>
  <si>
    <t>Cuadro N° 20</t>
  </si>
  <si>
    <t>Exportaciones de insumos y maquinaria</t>
  </si>
  <si>
    <t xml:space="preserve">  Nº 20</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</si>
  <si>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</si>
  <si>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</si>
  <si>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</si>
  <si>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</si>
  <si>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</si>
  <si>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</si>
  <si>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</si>
  <si>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</si>
  <si>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</si>
  <si>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</si>
  <si>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</si>
  <si>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</si>
  <si>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</si>
  <si>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</si>
  <si>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</si>
  <si>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</si>
  <si>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</si>
  <si>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</si>
  <si>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</si>
  <si>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</si>
  <si>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</si>
  <si>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</si>
  <si>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</si>
  <si>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</si>
  <si>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</si>
  <si>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</si>
  <si>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</si>
  <si>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</si>
  <si>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</si>
  <si>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</si>
  <si>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</si>
  <si>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</si>
  <si>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</si>
  <si>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</si>
  <si>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</si>
  <si>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</si>
  <si>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</si>
  <si>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</si>
  <si>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</si>
  <si>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</si>
  <si>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</si>
  <si>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</si>
  <si>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</si>
  <si>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</si>
  <si>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</si>
  <si>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</si>
  <si>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</si>
  <si>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</si>
  <si>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</si>
  <si>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</si>
  <si>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</si>
  <si>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</si>
  <si>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</si>
  <si>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</si>
  <si>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</si>
  <si>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Francia</t>
  </si>
  <si>
    <t>Residuos de la industria del almidón y residuos similares</t>
  </si>
  <si>
    <t>Italia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</si>
  <si>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</si>
  <si>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</si>
  <si>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</si>
  <si>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</si>
  <si>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</si>
  <si>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</si>
  <si>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</si>
  <si>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</si>
  <si>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</si>
  <si>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</si>
  <si>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</si>
  <si>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</si>
  <si>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</si>
  <si>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</si>
  <si>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</si>
  <si>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</si>
  <si>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</si>
  <si>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</si>
  <si>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</si>
  <si>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</si>
  <si>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</si>
  <si>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Nuez de Macadamia</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</si>
  <si>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</si>
  <si>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</si>
  <si>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</si>
  <si>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</si>
  <si>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</si>
  <si>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</si>
  <si>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</si>
  <si>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</si>
  <si>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</si>
  <si>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</si>
  <si>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</si>
  <si>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</si>
  <si>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Pinot Noir</t>
  </si>
  <si>
    <t>Mezclas de vino tinto</t>
  </si>
  <si>
    <t>Los demás vinos capacidad inferior o igual a 2 lts.</t>
  </si>
  <si>
    <t>Sauvignon blanc</t>
  </si>
  <si>
    <t>Chardonnay</t>
  </si>
  <si>
    <t>Los demás vinos blancos</t>
  </si>
  <si>
    <t>Chenin blanc</t>
  </si>
  <si>
    <t>Pinot blanc</t>
  </si>
  <si>
    <t>Cabernet franc</t>
  </si>
  <si>
    <t>Cot (malbec)</t>
  </si>
  <si>
    <t>Coníferas</t>
  </si>
  <si>
    <t>Los demás cocos, excepto secos</t>
  </si>
  <si>
    <t>Avena</t>
  </si>
  <si>
    <t>Nueva Zelanda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</si>
  <si>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</si>
  <si>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</si>
  <si>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</si>
  <si>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</si>
  <si>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</si>
  <si>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</si>
  <si>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</si>
  <si>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</si>
  <si>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</si>
  <si>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</si>
  <si>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</si>
  <si>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</si>
  <si>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</si>
  <si>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</si>
  <si>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</si>
  <si>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</si>
  <si>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Var % 13/12</t>
  </si>
  <si>
    <t>Embutidos y productos similares</t>
  </si>
  <si>
    <t>Castañas, frescas o secas, incluso sin cáscara</t>
  </si>
  <si>
    <t>Nueces de marañón, con cáscara</t>
  </si>
  <si>
    <t>Nueces de marañón, sin cáscara</t>
  </si>
  <si>
    <t>Otros jugos</t>
  </si>
  <si>
    <t>** Cifras en Unidades.</t>
  </si>
  <si>
    <t>Uvas frescas</t>
  </si>
  <si>
    <t>Maderas Aserradas ***</t>
  </si>
  <si>
    <t>Maderas en bruto ***</t>
  </si>
  <si>
    <t>** Cifras en Metros Cúbicos</t>
  </si>
  <si>
    <t>Los demás azúcares de caña (desde 2012)</t>
  </si>
  <si>
    <t>Los demás vinos con capacidad mayor a 2 lts</t>
  </si>
  <si>
    <t>Las demás maderas en plaquitas o partículas no coníferas</t>
  </si>
  <si>
    <t>Las demás carnes porcinas congeladas</t>
  </si>
  <si>
    <t>Manzanas frescas</t>
  </si>
  <si>
    <t>Listones y molduras de madera para muebles de coníferas</t>
  </si>
  <si>
    <t>Maíz para la siembra</t>
  </si>
  <si>
    <t>Trozos y despojos comestibles de gallo o gallina, congelados</t>
  </si>
  <si>
    <t>Aguacates (paltas) frescos o refrigerados</t>
  </si>
  <si>
    <t>Carne bovina deshuesada fresca o refrigerada</t>
  </si>
  <si>
    <t>Tortas y residuos de soja</t>
  </si>
  <si>
    <t>Los demás quesos</t>
  </si>
  <si>
    <t>Teléfono :(56- 2) 23973000</t>
  </si>
  <si>
    <t>Fax :(56- 2) 23973111</t>
  </si>
  <si>
    <t>Teatinos 40, piso 8. Santiago, Chile</t>
  </si>
  <si>
    <t>GRÁFICO:</t>
  </si>
  <si>
    <t>Las demás semillas</t>
  </si>
  <si>
    <t>Maquinaria (unidades)</t>
  </si>
  <si>
    <t>2013</t>
  </si>
  <si>
    <t>Var. (%)   2014/2013</t>
  </si>
  <si>
    <t>UE ( 28 )</t>
  </si>
  <si>
    <t>Claudia Carbonell Piccardo</t>
  </si>
  <si>
    <t>ene-abr 2013</t>
  </si>
  <si>
    <t>ene-abr 2014</t>
  </si>
  <si>
    <t>enero - abril</t>
  </si>
  <si>
    <t>2014-2013</t>
  </si>
  <si>
    <t>ene-abr 10</t>
  </si>
  <si>
    <t>ene-abr 11</t>
  </si>
  <si>
    <t>ene-abr 12</t>
  </si>
  <si>
    <t>ene-abr 13</t>
  </si>
  <si>
    <t>ene-abr 14</t>
  </si>
  <si>
    <t>Var % 14/13</t>
  </si>
  <si>
    <t>Partc. 2014</t>
  </si>
  <si>
    <t/>
  </si>
  <si>
    <t xml:space="preserve">Arándanos </t>
  </si>
  <si>
    <t>Pasta química de coníferas a la sosa (soda)  cruda</t>
  </si>
  <si>
    <t>Pasta química de coníferas a la sosa (soda) blanqueada</t>
  </si>
  <si>
    <t>Pasta química de maderas distintas a las coníferas, blanqueada</t>
  </si>
  <si>
    <t>Aceites de nabo  de bajo contenido ácido erúcico, en bruto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</si>
</sst>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s>
  <fonts count="57"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8"/>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
      <sz val="9"/>
      <color indexed="81"/>
      <name val="Tahoma"/>
      <family val="2"/>
    </font>
    <font>
      <b/>
      <sz val="9"/>
      <color indexed="81"/>
      <name val="Tahoma"/>
      <family val="2"/>
    </font>
    <font>
      <u/>
      <sz val="10"/>
      <color theme="10"/>
      <name val="Arial"/>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s>
  <cellStyleXfs count="70">
    <xf numFmtId="0" fontId="0" fillId="0" borderId="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27" fillId="23" borderId="9" applyNumberFormat="0" applyAlignment="0" applyProtection="0"/>
    <xf numFmtId="0" fontId="28" fillId="24" borderId="10" applyNumberFormat="0" applyAlignment="0" applyProtection="0"/>
    <xf numFmtId="0" fontId="29" fillId="0" borderId="11" applyNumberFormat="0" applyFill="0" applyAlignment="0" applyProtection="0"/>
    <xf numFmtId="0" fontId="30" fillId="0" borderId="0" applyNumberFormat="0" applyFill="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31" fillId="31" borderId="9" applyNumberFormat="0" applyAlignment="0" applyProtection="0"/>
    <xf numFmtId="0" fontId="32" fillId="0" borderId="0" applyNumberFormat="0" applyFill="0" applyBorder="0" applyAlignment="0" applyProtection="0">
      <alignment vertical="top"/>
      <protection locked="0"/>
    </xf>
    <xf numFmtId="0" fontId="33"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4" fillId="33" borderId="0" applyNumberFormat="0" applyBorder="0" applyAlignment="0" applyProtection="0"/>
    <xf numFmtId="0" fontId="1" fillId="0" borderId="0"/>
    <xf numFmtId="0" fontId="24" fillId="0" borderId="0"/>
    <xf numFmtId="0" fontId="1" fillId="0" borderId="0"/>
    <xf numFmtId="0" fontId="24" fillId="0" borderId="0"/>
    <xf numFmtId="0" fontId="24" fillId="0" borderId="0"/>
    <xf numFmtId="0" fontId="24" fillId="0" borderId="0"/>
    <xf numFmtId="0" fontId="24" fillId="0" borderId="0"/>
    <xf numFmtId="0" fontId="7" fillId="0" borderId="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9" fontId="1" fillId="0" borderId="0" applyFont="0" applyFill="0" applyBorder="0" applyAlignment="0" applyProtection="0"/>
    <xf numFmtId="9" fontId="23" fillId="0" borderId="0" applyFont="0" applyFill="0" applyBorder="0" applyAlignment="0" applyProtection="0"/>
    <xf numFmtId="0" fontId="2" fillId="0" borderId="0" applyBorder="0" applyProtection="0">
      <alignment horizontal="left" vertical="top"/>
      <protection locked="0"/>
    </xf>
    <xf numFmtId="0" fontId="35" fillId="23" borderId="13"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4" applyNumberFormat="0" applyFill="0" applyAlignment="0" applyProtection="0"/>
    <xf numFmtId="0" fontId="40" fillId="0" borderId="15" applyNumberFormat="0" applyFill="0" applyAlignment="0" applyProtection="0"/>
    <xf numFmtId="0" fontId="30" fillId="0" borderId="16" applyNumberFormat="0" applyFill="0" applyAlignment="0" applyProtection="0"/>
    <xf numFmtId="0" fontId="41" fillId="0" borderId="17" applyNumberFormat="0" applyFill="0" applyAlignment="0" applyProtection="0"/>
    <xf numFmtId="0" fontId="56" fillId="0" borderId="0" applyNumberFormat="0" applyFill="0" applyBorder="0" applyAlignment="0" applyProtection="0"/>
  </cellStyleXfs>
  <cellXfs count="340">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applyAlignment="1">
      <alignment horizontal="center"/>
    </xf>
    <xf numFmtId="0" fontId="4" fillId="0" borderId="0" xfId="0" applyFont="1" applyFill="1"/>
    <xf numFmtId="0" fontId="4" fillId="0" borderId="0" xfId="0" applyFont="1" applyFill="1" applyBorder="1" applyAlignment="1">
      <alignment horizontal="center"/>
    </xf>
    <xf numFmtId="0" fontId="5" fillId="0" borderId="0" xfId="0" quotePrefix="1" applyFont="1" applyFill="1"/>
    <xf numFmtId="17" fontId="5" fillId="0" borderId="0" xfId="0" applyNumberFormat="1" applyFont="1" applyFill="1"/>
    <xf numFmtId="169" fontId="5" fillId="0" borderId="0" xfId="33" applyNumberFormat="1" applyFont="1" applyFill="1"/>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9" fontId="15"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10" fillId="0" borderId="0" xfId="0" applyFont="1" applyFill="1" applyBorder="1"/>
    <xf numFmtId="0" fontId="4" fillId="0" borderId="0" xfId="0" applyNumberFormat="1" applyFont="1" applyFill="1" applyBorder="1" applyAlignment="1">
      <alignment horizontal="center"/>
    </xf>
    <xf numFmtId="2" fontId="5" fillId="0" borderId="0" xfId="0" applyNumberFormat="1" applyFont="1" applyFill="1"/>
    <xf numFmtId="0" fontId="5" fillId="0" borderId="0" xfId="0" applyFont="1" applyFill="1" applyBorder="1" applyAlignment="1">
      <alignment horizontal="left"/>
    </xf>
    <xf numFmtId="166" fontId="13" fillId="0" borderId="0" xfId="0" applyNumberFormat="1" applyFont="1" applyFill="1" applyBorder="1"/>
    <xf numFmtId="0" fontId="10" fillId="0" borderId="0" xfId="0" applyFont="1" applyFill="1"/>
    <xf numFmtId="0" fontId="4" fillId="0" borderId="18" xfId="0" applyFont="1" applyFill="1" applyBorder="1"/>
    <xf numFmtId="0" fontId="4" fillId="0" borderId="18" xfId="0" quotePrefix="1" applyFont="1" applyFill="1" applyBorder="1" applyAlignment="1">
      <alignment horizontal="center"/>
    </xf>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0" fontId="11" fillId="0" borderId="0" xfId="0" applyFont="1" applyFill="1" applyBorder="1" applyAlignment="1">
      <alignment horizontal="center" vertical="center" wrapText="1"/>
    </xf>
    <xf numFmtId="3" fontId="6" fillId="0" borderId="0" xfId="0" applyNumberFormat="1" applyFont="1" applyFill="1"/>
    <xf numFmtId="168" fontId="6" fillId="0" borderId="0" xfId="0" applyNumberFormat="1" applyFont="1" applyFill="1"/>
    <xf numFmtId="0" fontId="11" fillId="0" borderId="0" xfId="0" applyFont="1" applyFill="1" applyBorder="1"/>
    <xf numFmtId="0" fontId="11"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11" fillId="0" borderId="0" xfId="0" applyNumberFormat="1" applyFont="1" applyFill="1" applyBorder="1" applyAlignment="1">
      <alignment horizontal="center"/>
    </xf>
    <xf numFmtId="0" fontId="11" fillId="0" borderId="0" xfId="0" applyFont="1" applyFill="1" applyAlignment="1"/>
    <xf numFmtId="0" fontId="11" fillId="0" borderId="0" xfId="0" applyFont="1" applyFill="1" applyAlignment="1">
      <alignment horizontal="center"/>
    </xf>
    <xf numFmtId="1" fontId="11" fillId="0" borderId="0" xfId="0" applyNumberFormat="1" applyFont="1" applyFill="1" applyBorder="1"/>
    <xf numFmtId="3" fontId="11" fillId="0" borderId="0" xfId="0" quotePrefix="1" applyNumberFormat="1" applyFont="1" applyFill="1" applyBorder="1"/>
    <xf numFmtId="3" fontId="11"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2"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8" fillId="0" borderId="0" xfId="0" applyFont="1" applyFill="1"/>
    <xf numFmtId="0" fontId="8" fillId="0" borderId="0" xfId="0" applyFont="1" applyFill="1" applyBorder="1" applyAlignment="1">
      <alignment vertical="center"/>
    </xf>
    <xf numFmtId="0" fontId="8" fillId="0" borderId="0" xfId="0" applyFont="1" applyFill="1" applyAlignment="1">
      <alignment vertical="center"/>
    </xf>
    <xf numFmtId="0" fontId="12" fillId="0" borderId="0" xfId="0" applyFont="1" applyFill="1" applyBorder="1" applyAlignment="1">
      <alignment horizontal="right" wrapText="1"/>
    </xf>
    <xf numFmtId="0" fontId="3" fillId="0" borderId="0" xfId="0" applyFont="1" applyFill="1" applyBorder="1" applyAlignment="1">
      <alignment vertical="center"/>
    </xf>
    <xf numFmtId="0" fontId="8" fillId="0" borderId="0" xfId="0" applyFont="1" applyFill="1" applyAlignment="1">
      <alignment vertical="distributed"/>
    </xf>
    <xf numFmtId="3" fontId="9" fillId="0" borderId="4" xfId="0" applyNumberFormat="1" applyFont="1" applyFill="1" applyBorder="1"/>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quotePrefix="1" applyFont="1" applyFill="1" applyBorder="1" applyAlignment="1">
      <alignment horizontal="center"/>
    </xf>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0" fontId="4" fillId="0" borderId="21" xfId="0" applyNumberFormat="1" applyFont="1" applyFill="1" applyBorder="1" applyAlignment="1">
      <alignment horizontal="center"/>
    </xf>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0" xfId="0" applyFont="1" applyFill="1" applyBorder="1" applyAlignment="1">
      <alignment horizontal="center"/>
    </xf>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6" xfId="0" applyFont="1" applyFill="1" applyBorder="1" applyAlignment="1">
      <alignment horizontal="center"/>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7" fillId="0" borderId="0" xfId="0" applyFont="1" applyFill="1" applyAlignment="1">
      <alignment horizontal="center" wrapText="1"/>
    </xf>
    <xf numFmtId="4" fontId="17"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4" fontId="5" fillId="0" borderId="0" xfId="0" applyNumberFormat="1" applyFont="1" applyFill="1"/>
    <xf numFmtId="0" fontId="16" fillId="0" borderId="0" xfId="0" applyFont="1" applyFill="1" applyBorder="1" applyAlignment="1">
      <alignment vertical="center"/>
    </xf>
    <xf numFmtId="169" fontId="16" fillId="0" borderId="0" xfId="33" applyNumberFormat="1" applyFont="1" applyFill="1" applyAlignment="1">
      <alignment vertical="center"/>
    </xf>
    <xf numFmtId="169" fontId="24" fillId="0" borderId="0" xfId="33" applyNumberFormat="1" applyFont="1"/>
    <xf numFmtId="169" fontId="1" fillId="0" borderId="0" xfId="33" applyNumberFormat="1" applyFont="1" applyBorder="1" applyAlignment="1">
      <alignment horizontal="center"/>
    </xf>
    <xf numFmtId="0" fontId="43" fillId="0" borderId="0" xfId="40" applyFont="1"/>
    <xf numFmtId="0" fontId="44" fillId="0" borderId="0" xfId="40" applyFont="1"/>
    <xf numFmtId="0" fontId="24" fillId="0" borderId="0" xfId="40"/>
    <xf numFmtId="0" fontId="45" fillId="0" borderId="0" xfId="40" applyFont="1" applyAlignment="1">
      <alignment horizontal="center"/>
    </xf>
    <xf numFmtId="17" fontId="45" fillId="0" borderId="0" xfId="40" quotePrefix="1" applyNumberFormat="1" applyFont="1" applyAlignment="1">
      <alignment horizontal="center"/>
    </xf>
    <xf numFmtId="0" fontId="46" fillId="0" borderId="0" xfId="40" applyFont="1" applyAlignment="1">
      <alignment horizontal="left" indent="15"/>
    </xf>
    <xf numFmtId="0" fontId="47" fillId="0" borderId="0" xfId="40" applyFont="1" applyAlignment="1">
      <alignment horizontal="center"/>
    </xf>
    <xf numFmtId="0" fontId="48" fillId="0" borderId="0" xfId="40" applyFont="1" applyAlignment="1"/>
    <xf numFmtId="0" fontId="49" fillId="0" borderId="0" xfId="40" applyFont="1"/>
    <xf numFmtId="0" fontId="43" fillId="0" borderId="0" xfId="40" quotePrefix="1" applyFont="1"/>
    <xf numFmtId="17" fontId="45" fillId="0" borderId="0" xfId="40" applyNumberFormat="1" applyFont="1" applyAlignment="1">
      <alignment horizontal="center"/>
    </xf>
    <xf numFmtId="0" fontId="50" fillId="0" borderId="0" xfId="40" applyFont="1"/>
    <xf numFmtId="0" fontId="21" fillId="0" borderId="0" xfId="43" applyFont="1" applyBorder="1" applyProtection="1"/>
    <xf numFmtId="0" fontId="20" fillId="0" borderId="7" xfId="43" applyFont="1" applyBorder="1" applyAlignment="1" applyProtection="1">
      <alignment horizontal="left"/>
    </xf>
    <xf numFmtId="0" fontId="20" fillId="0" borderId="7" xfId="43" applyFont="1" applyBorder="1" applyProtection="1"/>
    <xf numFmtId="0" fontId="20" fillId="0" borderId="7" xfId="43" applyFont="1" applyBorder="1" applyAlignment="1" applyProtection="1">
      <alignment horizontal="center"/>
    </xf>
    <xf numFmtId="0" fontId="22" fillId="0" borderId="0" xfId="43" applyFont="1" applyBorder="1" applyProtection="1"/>
    <xf numFmtId="0" fontId="22" fillId="0" borderId="0" xfId="43" applyFont="1" applyBorder="1" applyAlignment="1" applyProtection="1">
      <alignment horizontal="center"/>
    </xf>
    <xf numFmtId="0" fontId="51" fillId="0" borderId="0" xfId="40" applyFont="1"/>
    <xf numFmtId="0" fontId="21" fillId="0" borderId="0" xfId="43" applyFont="1" applyBorder="1" applyAlignment="1" applyProtection="1">
      <alignment horizontal="left"/>
    </xf>
    <xf numFmtId="0" fontId="21" fillId="0" borderId="0" xfId="40" applyFont="1"/>
    <xf numFmtId="0" fontId="21" fillId="0" borderId="0" xfId="43" applyFont="1" applyBorder="1" applyAlignment="1" applyProtection="1">
      <alignment horizontal="right"/>
    </xf>
    <xf numFmtId="0" fontId="20" fillId="0" borderId="0" xfId="43" applyFont="1" applyBorder="1" applyAlignment="1" applyProtection="1">
      <alignment horizontal="left"/>
    </xf>
    <xf numFmtId="0" fontId="22" fillId="0" borderId="0" xfId="43" applyFont="1" applyBorder="1" applyAlignment="1" applyProtection="1">
      <alignment horizontal="right"/>
    </xf>
    <xf numFmtId="0" fontId="21" fillId="0" borderId="0" xfId="40" applyFont="1" applyBorder="1" applyAlignment="1">
      <alignment horizontal="justify" vertical="center" wrapText="1"/>
    </xf>
    <xf numFmtId="0" fontId="22" fillId="0" borderId="0" xfId="40" applyFont="1" applyBorder="1" applyAlignment="1">
      <alignment horizontal="justify" vertical="top" wrapText="1"/>
    </xf>
    <xf numFmtId="0" fontId="17" fillId="0" borderId="0" xfId="40" applyFont="1"/>
    <xf numFmtId="0" fontId="24" fillId="0" borderId="0" xfId="40" applyBorder="1"/>
    <xf numFmtId="0" fontId="4" fillId="0" borderId="0" xfId="40" applyFont="1"/>
    <xf numFmtId="4" fontId="14" fillId="0" borderId="0" xfId="0" applyNumberFormat="1" applyFont="1" applyFill="1" applyBorder="1" applyAlignment="1">
      <alignment horizontal="right" wrapText="1"/>
    </xf>
    <xf numFmtId="3" fontId="5"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42"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9" fontId="7" fillId="0" borderId="0" xfId="33" applyNumberFormat="1" applyFont="1" applyFill="1" applyAlignment="1">
      <alignment horizontal="right" vertical="center"/>
    </xf>
    <xf numFmtId="168" fontId="7"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52" fillId="3" borderId="0" xfId="33" applyNumberFormat="1" applyFont="1" applyFill="1"/>
    <xf numFmtId="169" fontId="42"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3" fontId="5" fillId="35" borderId="0" xfId="0" applyNumberFormat="1" applyFont="1" applyFill="1"/>
    <xf numFmtId="0" fontId="5" fillId="35" borderId="0" xfId="0" applyFont="1" applyFill="1"/>
    <xf numFmtId="17" fontId="5" fillId="35" borderId="0" xfId="0" applyNumberFormat="1" applyFont="1" applyFill="1"/>
    <xf numFmtId="0" fontId="5" fillId="35" borderId="0" xfId="0" applyFont="1" applyFill="1" applyBorder="1"/>
    <xf numFmtId="169" fontId="5" fillId="35" borderId="0" xfId="33" applyNumberFormat="1" applyFont="1" applyFill="1" applyBorder="1"/>
    <xf numFmtId="0" fontId="0" fillId="35" borderId="0" xfId="0" applyFill="1"/>
    <xf numFmtId="0" fontId="3" fillId="0" borderId="0" xfId="0" applyFont="1" applyFill="1" applyBorder="1" applyAlignment="1">
      <alignment horizontal="center"/>
    </xf>
    <xf numFmtId="0" fontId="3" fillId="0" borderId="6" xfId="0" applyFont="1" applyFill="1" applyBorder="1" applyAlignment="1">
      <alignment horizontal="center"/>
    </xf>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6"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3" fontId="8" fillId="0" borderId="0" xfId="0" applyNumberFormat="1" applyFont="1" applyFill="1" applyBorder="1"/>
    <xf numFmtId="168" fontId="8" fillId="0" borderId="0" xfId="0" applyNumberFormat="1" applyFont="1" applyFill="1" applyBorder="1"/>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42" fillId="0" borderId="0" xfId="33" applyNumberFormat="1" applyFont="1"/>
    <xf numFmtId="0" fontId="3" fillId="2" borderId="19" xfId="0" applyNumberFormat="1" applyFont="1" applyFill="1" applyBorder="1" applyAlignment="1">
      <alignment horizontal="center"/>
    </xf>
    <xf numFmtId="0" fontId="1" fillId="36" borderId="0" xfId="0" applyFont="1" applyFill="1"/>
    <xf numFmtId="0" fontId="3" fillId="0" borderId="0" xfId="0" applyFont="1" applyFill="1" applyAlignment="1">
      <alignment horizontal="left" vertical="center"/>
    </xf>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0" fontId="4" fillId="0" borderId="0" xfId="0" applyFont="1" applyFill="1" applyBorder="1" applyAlignment="1">
      <alignment horizontal="center" vertical="center" wrapText="1"/>
    </xf>
    <xf numFmtId="1" fontId="4" fillId="0" borderId="0" xfId="0" applyNumberFormat="1" applyFont="1" applyFill="1" applyBorder="1"/>
    <xf numFmtId="169" fontId="4" fillId="0" borderId="0" xfId="33" applyNumberFormat="1" applyFont="1" applyBorder="1"/>
    <xf numFmtId="0" fontId="56"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4" fontId="44" fillId="0" borderId="0" xfId="40" applyNumberFormat="1" applyFont="1"/>
    <xf numFmtId="170" fontId="2" fillId="37" borderId="0" xfId="0" quotePrefix="1" applyNumberFormat="1" applyFont="1" applyFill="1" applyAlignment="1">
      <alignment horizontal="right"/>
    </xf>
    <xf numFmtId="0" fontId="53" fillId="0" borderId="0" xfId="40" applyFont="1" applyAlignment="1">
      <alignment horizontal="left"/>
    </xf>
    <xf numFmtId="0" fontId="20" fillId="0" borderId="0" xfId="43" applyFont="1" applyBorder="1" applyAlignment="1" applyProtection="1">
      <alignment horizontal="center" vertical="center"/>
    </xf>
    <xf numFmtId="0" fontId="21" fillId="0" borderId="2" xfId="40" applyFont="1" applyBorder="1" applyAlignment="1">
      <alignment horizontal="justify" vertical="center" wrapText="1"/>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4" fillId="0" borderId="20" xfId="0" applyFont="1" applyBorder="1" applyAlignment="1">
      <alignment horizont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11"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3" fillId="0" borderId="24" xfId="0" applyFont="1" applyFill="1" applyBorder="1" applyAlignment="1">
      <alignment horizontal="center" vertical="center" wrapText="1"/>
    </xf>
    <xf numFmtId="0" fontId="3" fillId="2" borderId="20" xfId="0" applyNumberFormat="1" applyFont="1" applyFill="1" applyBorder="1" applyAlignment="1">
      <alignment horizontal="center"/>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cellStyle name="Incorrecto" xfId="32" builtinId="27" customBuiltin="1"/>
    <cellStyle name="Millares" xfId="33" builtinId="3"/>
    <cellStyle name="Millares 12" xfId="34"/>
    <cellStyle name="Neutral" xfId="35" builtinId="28" customBuiltin="1"/>
    <cellStyle name="Normal" xfId="0" builtinId="0"/>
    <cellStyle name="Normal 2" xfId="36"/>
    <cellStyle name="Normal 2 2" xfId="37"/>
    <cellStyle name="Normal 3" xfId="38"/>
    <cellStyle name="Normal 3 2" xfId="39"/>
    <cellStyle name="Normal 4" xfId="40"/>
    <cellStyle name="Normal 4 2" xfId="41"/>
    <cellStyle name="Normal 5 2" xfId="42"/>
    <cellStyle name="Normal_indice" xfId="43"/>
    <cellStyle name="Notas 10" xfId="44"/>
    <cellStyle name="Notas 11" xfId="45"/>
    <cellStyle name="Notas 12" xfId="46"/>
    <cellStyle name="Notas 13" xfId="47"/>
    <cellStyle name="Notas 14" xfId="48"/>
    <cellStyle name="Notas 15" xfId="49"/>
    <cellStyle name="Notas 2" xfId="50"/>
    <cellStyle name="Notas 3" xfId="51"/>
    <cellStyle name="Notas 4" xfId="52"/>
    <cellStyle name="Notas 5" xfId="53"/>
    <cellStyle name="Notas 6" xfId="54"/>
    <cellStyle name="Notas 7" xfId="55"/>
    <cellStyle name="Notas 8" xfId="56"/>
    <cellStyle name="Notas 9" xfId="57"/>
    <cellStyle name="Porcentaje" xfId="58" builtinId="5"/>
    <cellStyle name="Porcentual 2" xfId="59"/>
    <cellStyle name="Porcentual_Productos Sice" xfId="60"/>
    <cellStyle name="Salida" xfId="61" builtinId="21" customBuiltin="1"/>
    <cellStyle name="Texto de advertencia" xfId="62" builtinId="11" customBuiltin="1"/>
    <cellStyle name="Texto explicativo" xfId="63" builtinId="53" customBuiltin="1"/>
    <cellStyle name="Título" xfId="64" builtinId="15" customBuiltin="1"/>
    <cellStyle name="Título 1" xfId="65" builtinId="16" customBuiltin="1"/>
    <cellStyle name="Título 2" xfId="66" builtinId="17" customBuiltin="1"/>
    <cellStyle name="Título 3" xfId="67" builtinId="18" customBuiltin="1"/>
    <cellStyle name="Total" xfId="68" builtinId="25" customBuiltin="1"/>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layout/>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balanza!$Z$24</c:f>
              <c:strCache>
                <c:ptCount val="1"/>
                <c:pt idx="0">
                  <c:v>Agrícola</c:v>
                </c:pt>
              </c:strCache>
            </c:strRef>
          </c:tx>
          <c:cat>
            <c:strRef>
              <c:f>balanza!$Y$25:$Y$29</c:f>
              <c:strCache>
                <c:ptCount val="5"/>
                <c:pt idx="0">
                  <c:v>ene-abr 10</c:v>
                </c:pt>
                <c:pt idx="1">
                  <c:v>ene-abr 11</c:v>
                </c:pt>
                <c:pt idx="2">
                  <c:v>ene-abr 12</c:v>
                </c:pt>
                <c:pt idx="3">
                  <c:v>ene-abr 13</c:v>
                </c:pt>
                <c:pt idx="4">
                  <c:v>ene-abr 14</c:v>
                </c:pt>
              </c:strCache>
            </c:strRef>
          </c:cat>
          <c:val>
            <c:numRef>
              <c:f>balanza!$Z$25:$Z$29</c:f>
              <c:numCache>
                <c:formatCode>_-* #,##0\ _p_t_a_-;\-* #,##0\ _p_t_a_-;_-* "-"??\ _p_t_a_-;_-@_-</c:formatCode>
                <c:ptCount val="5"/>
                <c:pt idx="0">
                  <c:v>0</c:v>
                </c:pt>
                <c:pt idx="1">
                  <c:v>0</c:v>
                </c:pt>
                <c:pt idx="2">
                  <c:v>0</c:v>
                </c:pt>
                <c:pt idx="3">
                  <c:v>0</c:v>
                </c:pt>
                <c:pt idx="4">
                  <c:v>0</c:v>
                </c:pt>
              </c:numCache>
            </c:numRef>
          </c:val>
          <c:smooth val="0"/>
        </c:ser>
        <c:ser>
          <c:idx val="1"/>
          <c:order val="1"/>
          <c:tx>
            <c:strRef>
              <c:f>balanza!$AA$24</c:f>
              <c:strCache>
                <c:ptCount val="1"/>
                <c:pt idx="0">
                  <c:v>Pecuario</c:v>
                </c:pt>
              </c:strCache>
            </c:strRef>
          </c:tx>
          <c:cat>
            <c:strRef>
              <c:f>balanza!$Y$25:$Y$29</c:f>
              <c:strCache>
                <c:ptCount val="5"/>
                <c:pt idx="0">
                  <c:v>ene-abr 10</c:v>
                </c:pt>
                <c:pt idx="1">
                  <c:v>ene-abr 11</c:v>
                </c:pt>
                <c:pt idx="2">
                  <c:v>ene-abr 12</c:v>
                </c:pt>
                <c:pt idx="3">
                  <c:v>ene-abr 13</c:v>
                </c:pt>
                <c:pt idx="4">
                  <c:v>ene-abr 14</c:v>
                </c:pt>
              </c:strCache>
            </c:strRef>
          </c:cat>
          <c:val>
            <c:numRef>
              <c:f>balanza!$AA$25:$AA$29</c:f>
              <c:numCache>
                <c:formatCode>_-* #,##0\ _p_t_a_-;\-* #,##0\ _p_t_a_-;_-* "-"??\ _p_t_a_-;_-@_-</c:formatCode>
                <c:ptCount val="5"/>
                <c:pt idx="0">
                  <c:v>0</c:v>
                </c:pt>
                <c:pt idx="1">
                  <c:v>0</c:v>
                </c:pt>
                <c:pt idx="2">
                  <c:v>0</c:v>
                </c:pt>
                <c:pt idx="3">
                  <c:v>0</c:v>
                </c:pt>
                <c:pt idx="4">
                  <c:v>0</c:v>
                </c:pt>
              </c:numCache>
            </c:numRef>
          </c:val>
          <c:smooth val="0"/>
        </c:ser>
        <c:ser>
          <c:idx val="2"/>
          <c:order val="2"/>
          <c:tx>
            <c:strRef>
              <c:f>balanza!$AB$24</c:f>
              <c:strCache>
                <c:ptCount val="1"/>
                <c:pt idx="0">
                  <c:v>Forestal</c:v>
                </c:pt>
              </c:strCache>
            </c:strRef>
          </c:tx>
          <c:cat>
            <c:strRef>
              <c:f>balanza!$Y$25:$Y$29</c:f>
              <c:strCache>
                <c:ptCount val="5"/>
                <c:pt idx="0">
                  <c:v>ene-abr 10</c:v>
                </c:pt>
                <c:pt idx="1">
                  <c:v>ene-abr 11</c:v>
                </c:pt>
                <c:pt idx="2">
                  <c:v>ene-abr 12</c:v>
                </c:pt>
                <c:pt idx="3">
                  <c:v>ene-abr 13</c:v>
                </c:pt>
                <c:pt idx="4">
                  <c:v>ene-abr 14</c:v>
                </c:pt>
              </c:strCache>
            </c:strRef>
          </c:cat>
          <c:val>
            <c:numRef>
              <c:f>balanza!$AB$25:$AB$29</c:f>
              <c:numCache>
                <c:formatCode>_-* #,##0\ _p_t_a_-;\-* #,##0\ _p_t_a_-;_-* "-"??\ _p_t_a_-;_-@_-</c:formatCode>
                <c:ptCount val="5"/>
                <c:pt idx="0">
                  <c:v>0</c:v>
                </c:pt>
                <c:pt idx="1">
                  <c:v>0</c:v>
                </c:pt>
                <c:pt idx="2">
                  <c:v>0</c:v>
                </c:pt>
                <c:pt idx="3">
                  <c:v>0</c:v>
                </c:pt>
                <c:pt idx="4">
                  <c:v>0</c:v>
                </c:pt>
              </c:numCache>
            </c:numRef>
          </c:val>
          <c:smooth val="0"/>
        </c:ser>
        <c:ser>
          <c:idx val="3"/>
          <c:order val="3"/>
          <c:tx>
            <c:strRef>
              <c:f>balanza!$AC$24</c:f>
              <c:strCache>
                <c:ptCount val="1"/>
                <c:pt idx="0">
                  <c:v>Total</c:v>
                </c:pt>
              </c:strCache>
            </c:strRef>
          </c:tx>
          <c:cat>
            <c:strRef>
              <c:f>balanza!$Y$25:$Y$29</c:f>
              <c:strCache>
                <c:ptCount val="5"/>
                <c:pt idx="0">
                  <c:v>ene-abr 10</c:v>
                </c:pt>
                <c:pt idx="1">
                  <c:v>ene-abr 11</c:v>
                </c:pt>
                <c:pt idx="2">
                  <c:v>ene-abr 12</c:v>
                </c:pt>
                <c:pt idx="3">
                  <c:v>ene-abr 13</c:v>
                </c:pt>
                <c:pt idx="4">
                  <c:v>ene-abr 14</c:v>
                </c:pt>
              </c:strCache>
            </c:strRef>
          </c:cat>
          <c:val>
            <c:numRef>
              <c:f>balanza!$AC$25:$AC$29</c:f>
              <c:numCache>
                <c:formatCode>_-* #,##0\ _p_t_a_-;\-* #,##0\ _p_t_a_-;_-* "-"??\ _p_t_a_-;_-@_-</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0982272"/>
        <c:axId val="110983808"/>
      </c:lineChart>
      <c:catAx>
        <c:axId val="11098227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10983808"/>
        <c:crosses val="autoZero"/>
        <c:auto val="1"/>
        <c:lblAlgn val="ctr"/>
        <c:lblOffset val="100"/>
        <c:noMultiLvlLbl val="0"/>
      </c:catAx>
      <c:valAx>
        <c:axId val="110983808"/>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10982272"/>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8 </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Exportación de productos silvoagropecuarios por país de  destino</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Miles de dólares enero - abil 2014</a:t>
            </a:r>
          </a:p>
        </c:rich>
      </c:tx>
      <c:layout/>
      <c:overlay val="0"/>
    </c:title>
    <c:autoTitleDeleted val="0"/>
    <c:plotArea>
      <c:layout/>
      <c:barChart>
        <c:barDir val="col"/>
        <c:grouping val="clustered"/>
        <c:varyColors val="0"/>
        <c:ser>
          <c:idx val="0"/>
          <c:order val="0"/>
          <c:invertIfNegative val="0"/>
          <c:cat>
            <c:strRef>
              <c:f>'prin paises exp e imp'!$A$7:$A$21</c:f>
              <c:strCache>
                <c:ptCount val="15"/>
                <c:pt idx="0">
                  <c:v>Estados Unidos</c:v>
                </c:pt>
                <c:pt idx="1">
                  <c:v>China</c:v>
                </c:pt>
                <c:pt idx="2">
                  <c:v>Holanda</c:v>
                </c:pt>
                <c:pt idx="3">
                  <c:v>Japón</c:v>
                </c:pt>
                <c:pt idx="4">
                  <c:v>Corea del Sur</c:v>
                </c:pt>
                <c:pt idx="5">
                  <c:v>Reino Unido</c:v>
                </c:pt>
                <c:pt idx="6">
                  <c:v>México</c:v>
                </c:pt>
                <c:pt idx="7">
                  <c:v>Brasil</c:v>
                </c:pt>
                <c:pt idx="8">
                  <c:v>Canadá</c:v>
                </c:pt>
                <c:pt idx="9">
                  <c:v>Colombia</c:v>
                </c:pt>
                <c:pt idx="10">
                  <c:v>Perú</c:v>
                </c:pt>
                <c:pt idx="11">
                  <c:v>Alemania</c:v>
                </c:pt>
                <c:pt idx="12">
                  <c:v>Taiwán</c:v>
                </c:pt>
                <c:pt idx="13">
                  <c:v>Italia</c:v>
                </c:pt>
                <c:pt idx="14">
                  <c:v>Francia</c:v>
                </c:pt>
              </c:strCache>
            </c:strRef>
          </c:cat>
          <c:val>
            <c:numRef>
              <c:f>'prin paises exp e imp'!$D$7:$D$21</c:f>
              <c:numCache>
                <c:formatCode>#,##0</c:formatCode>
                <c:ptCount val="15"/>
                <c:pt idx="0">
                  <c:v>1308246.5752400004</c:v>
                </c:pt>
                <c:pt idx="1">
                  <c:v>852346.03799999994</c:v>
                </c:pt>
                <c:pt idx="2">
                  <c:v>413235.97412999999</c:v>
                </c:pt>
                <c:pt idx="3">
                  <c:v>333593.06086999999</c:v>
                </c:pt>
                <c:pt idx="4">
                  <c:v>284825.70815000014</c:v>
                </c:pt>
                <c:pt idx="5">
                  <c:v>222598.09616999995</c:v>
                </c:pt>
                <c:pt idx="6">
                  <c:v>218559.50192999991</c:v>
                </c:pt>
                <c:pt idx="7">
                  <c:v>154316.75030999989</c:v>
                </c:pt>
                <c:pt idx="8">
                  <c:v>132110.39262</c:v>
                </c:pt>
                <c:pt idx="9">
                  <c:v>120798.28906999991</c:v>
                </c:pt>
                <c:pt idx="10">
                  <c:v>120411.79467999993</c:v>
                </c:pt>
                <c:pt idx="11">
                  <c:v>107613.32897999996</c:v>
                </c:pt>
                <c:pt idx="12">
                  <c:v>105224.82919999996</c:v>
                </c:pt>
                <c:pt idx="13">
                  <c:v>97680.152370000025</c:v>
                </c:pt>
                <c:pt idx="14">
                  <c:v>87924.52287999999</c:v>
                </c:pt>
              </c:numCache>
            </c:numRef>
          </c:val>
        </c:ser>
        <c:dLbls>
          <c:showLegendKey val="0"/>
          <c:showVal val="0"/>
          <c:showCatName val="0"/>
          <c:showSerName val="0"/>
          <c:showPercent val="0"/>
          <c:showBubbleSize val="0"/>
        </c:dLbls>
        <c:gapWidth val="150"/>
        <c:axId val="131667840"/>
        <c:axId val="131669376"/>
      </c:barChart>
      <c:catAx>
        <c:axId val="13166784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131669376"/>
        <c:crosses val="autoZero"/>
        <c:auto val="1"/>
        <c:lblAlgn val="ctr"/>
        <c:lblOffset val="100"/>
        <c:noMultiLvlLbl val="0"/>
      </c:catAx>
      <c:valAx>
        <c:axId val="13166937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3166784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10</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Principales productos silvoagropecuarios exportados</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Miles de dólares  enero  -  abril 2014</a:t>
            </a:r>
          </a:p>
        </c:rich>
      </c:tx>
      <c:layout/>
      <c:overlay val="0"/>
    </c:title>
    <c:autoTitleDeleted val="0"/>
    <c:plotArea>
      <c:layout/>
      <c:barChart>
        <c:barDir val="bar"/>
        <c:grouping val="clustered"/>
        <c:varyColors val="0"/>
        <c:ser>
          <c:idx val="0"/>
          <c:order val="0"/>
          <c:invertIfNegative val="0"/>
          <c:cat>
            <c:strRef>
              <c:f>'prin prod exp e imp'!$A$7:$A$21</c:f>
              <c:strCache>
                <c:ptCount val="15"/>
                <c:pt idx="0">
                  <c:v>Uvas frescas</c:v>
                </c:pt>
                <c:pt idx="1">
                  <c:v>Vino con denominación de origen</c:v>
                </c:pt>
                <c:pt idx="2">
                  <c:v>Pasta química de coníferas a la sosa (soda) blanqueada</c:v>
                </c:pt>
                <c:pt idx="3">
                  <c:v>Pasta química de maderas distintas a las coníferas, blanqueada</c:v>
                </c:pt>
                <c:pt idx="4">
                  <c:v>Arándanos </c:v>
                </c:pt>
                <c:pt idx="5">
                  <c:v>Las demás cerezas dulces frescas (desde 2012)</c:v>
                </c:pt>
                <c:pt idx="6">
                  <c:v>Madera simplemente aserrada (desde 2007)</c:v>
                </c:pt>
                <c:pt idx="7">
                  <c:v>Maíz para la siembra</c:v>
                </c:pt>
                <c:pt idx="8">
                  <c:v>Manzanas frescas</c:v>
                </c:pt>
                <c:pt idx="9">
                  <c:v>Las demás maderas en plaquitas o partículas no coníferas</c:v>
                </c:pt>
                <c:pt idx="10">
                  <c:v>Las demás carnes porcinas congeladas</c:v>
                </c:pt>
                <c:pt idx="11">
                  <c:v>Los demás vinos con capacidad mayor a 2 lts</c:v>
                </c:pt>
                <c:pt idx="12">
                  <c:v>Pasta química de coníferas a la sosa (soda)  cruda</c:v>
                </c:pt>
                <c:pt idx="13">
                  <c:v>Listones y molduras de madera para muebles de coníferas</c:v>
                </c:pt>
                <c:pt idx="14">
                  <c:v>Aguacates (paltas) frescos o refrigerados</c:v>
                </c:pt>
              </c:strCache>
            </c:strRef>
          </c:cat>
          <c:val>
            <c:numRef>
              <c:f>'prin prod exp e imp'!$E$7:$E$21</c:f>
              <c:numCache>
                <c:formatCode>#,##0</c:formatCode>
                <c:ptCount val="15"/>
                <c:pt idx="0">
                  <c:v>921935.0153000002</c:v>
                </c:pt>
                <c:pt idx="1">
                  <c:v>433137.26937000005</c:v>
                </c:pt>
                <c:pt idx="2">
                  <c:v>432819.57455999986</c:v>
                </c:pt>
                <c:pt idx="3">
                  <c:v>401328.66580000002</c:v>
                </c:pt>
                <c:pt idx="4">
                  <c:v>295892.02927</c:v>
                </c:pt>
                <c:pt idx="5">
                  <c:v>223647.94376000005</c:v>
                </c:pt>
                <c:pt idx="6">
                  <c:v>196560.89328000005</c:v>
                </c:pt>
                <c:pt idx="7">
                  <c:v>182180.64900999994</c:v>
                </c:pt>
                <c:pt idx="8">
                  <c:v>175363.51424000014</c:v>
                </c:pt>
                <c:pt idx="9">
                  <c:v>122675.62447000002</c:v>
                </c:pt>
                <c:pt idx="10">
                  <c:v>105800.98086000001</c:v>
                </c:pt>
                <c:pt idx="11">
                  <c:v>105766.80249000002</c:v>
                </c:pt>
                <c:pt idx="12">
                  <c:v>98366.895629999985</c:v>
                </c:pt>
                <c:pt idx="13">
                  <c:v>85971.656960000008</c:v>
                </c:pt>
                <c:pt idx="14">
                  <c:v>84097.077740000008</c:v>
                </c:pt>
              </c:numCache>
            </c:numRef>
          </c:val>
        </c:ser>
        <c:dLbls>
          <c:showLegendKey val="0"/>
          <c:showVal val="0"/>
          <c:showCatName val="0"/>
          <c:showSerName val="0"/>
          <c:showPercent val="0"/>
          <c:showBubbleSize val="0"/>
        </c:dLbls>
        <c:gapWidth val="150"/>
        <c:axId val="131166592"/>
        <c:axId val="131168128"/>
      </c:barChart>
      <c:catAx>
        <c:axId val="13116659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31168128"/>
        <c:crosses val="autoZero"/>
        <c:auto val="1"/>
        <c:lblAlgn val="ctr"/>
        <c:lblOffset val="100"/>
        <c:tickLblSkip val="1"/>
        <c:noMultiLvlLbl val="0"/>
      </c:catAx>
      <c:valAx>
        <c:axId val="131168128"/>
        <c:scaling>
          <c:orientation val="minMax"/>
          <c:max val="1250000"/>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31166592"/>
        <c:crosses val="autoZero"/>
        <c:crossBetween val="between"/>
        <c:majorUnit val="200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a:t>
            </a:r>
            <a:r>
              <a:rPr lang="es-ES" sz="800" b="1" i="0" u="none" strike="noStrike" baseline="0">
                <a:solidFill>
                  <a:srgbClr val="000000"/>
                </a:solidFill>
                <a:latin typeface="Calibri"/>
                <a:cs typeface="Calibri"/>
              </a:rPr>
              <a:t>°</a:t>
            </a:r>
            <a:r>
              <a:rPr lang="es-ES" sz="800" b="1" i="0" u="none" strike="noStrike" baseline="0">
                <a:solidFill>
                  <a:srgbClr val="000000"/>
                </a:solidFill>
                <a:latin typeface="Arial"/>
                <a:cs typeface="Arial"/>
              </a:rPr>
              <a:t> 11</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Principales productos silvoagropecuarios importados</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Miles de dólares enero -  abril 2014</a:t>
            </a:r>
          </a:p>
        </c:rich>
      </c:tx>
      <c:layout/>
      <c:overlay val="0"/>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Maíz  para consumo (desde 2012)</c:v>
                </c:pt>
                <c:pt idx="2">
                  <c:v>Las demás preparaciones de los tipos utilizados para la alimentación de los animales</c:v>
                </c:pt>
                <c:pt idx="3">
                  <c:v>Cerveza de malta</c:v>
                </c:pt>
                <c:pt idx="4">
                  <c:v>Tortas y residuos de soja</c:v>
                </c:pt>
                <c:pt idx="5">
                  <c:v>Mezclas de aceites</c:v>
                </c:pt>
                <c:pt idx="6">
                  <c:v>Azúcar refinada</c:v>
                </c:pt>
                <c:pt idx="7">
                  <c:v>Preparaciones que contengan maíz</c:v>
                </c:pt>
                <c:pt idx="8">
                  <c:v>Las demás preparaciones alimenticias nencop</c:v>
                </c:pt>
                <c:pt idx="9">
                  <c:v>Aceites de nabo  de bajo contenido ácido erúcico, en bruto</c:v>
                </c:pt>
                <c:pt idx="10">
                  <c:v>Aceite de soja refinado</c:v>
                </c:pt>
                <c:pt idx="11">
                  <c:v>Los demás quesos</c:v>
                </c:pt>
                <c:pt idx="12">
                  <c:v>Trozos y despojos comestibles de gallo o gallina, congelados</c:v>
                </c:pt>
                <c:pt idx="13">
                  <c:v>Residuos de la industria del almidón y residuos similares</c:v>
                </c:pt>
                <c:pt idx="14">
                  <c:v>Los demás azúcares de caña (desde 2012)</c:v>
                </c:pt>
              </c:strCache>
            </c:strRef>
          </c:cat>
          <c:val>
            <c:numRef>
              <c:f>'prin prod exp e imp'!$E$56:$E$70</c:f>
              <c:numCache>
                <c:formatCode>#,##0</c:formatCode>
                <c:ptCount val="15"/>
                <c:pt idx="0">
                  <c:v>249427.24169999998</c:v>
                </c:pt>
                <c:pt idx="1">
                  <c:v>94354.000600000014</c:v>
                </c:pt>
                <c:pt idx="2">
                  <c:v>64595.874950000005</c:v>
                </c:pt>
                <c:pt idx="3">
                  <c:v>61723.513969999985</c:v>
                </c:pt>
                <c:pt idx="4">
                  <c:v>60496.879260000002</c:v>
                </c:pt>
                <c:pt idx="5">
                  <c:v>59811.778339999997</c:v>
                </c:pt>
                <c:pt idx="6">
                  <c:v>57184.520170000003</c:v>
                </c:pt>
                <c:pt idx="7">
                  <c:v>45141.34810000001</c:v>
                </c:pt>
                <c:pt idx="8">
                  <c:v>44052.14531</c:v>
                </c:pt>
                <c:pt idx="9">
                  <c:v>32690.520660000002</c:v>
                </c:pt>
                <c:pt idx="10">
                  <c:v>32648.510770000001</c:v>
                </c:pt>
                <c:pt idx="11">
                  <c:v>31882.838850000004</c:v>
                </c:pt>
                <c:pt idx="12">
                  <c:v>31323.647739999993</c:v>
                </c:pt>
                <c:pt idx="13">
                  <c:v>27105.596030000001</c:v>
                </c:pt>
                <c:pt idx="14">
                  <c:v>24935.763890000002</c:v>
                </c:pt>
              </c:numCache>
            </c:numRef>
          </c:val>
        </c:ser>
        <c:dLbls>
          <c:showLegendKey val="0"/>
          <c:showVal val="0"/>
          <c:showCatName val="0"/>
          <c:showSerName val="0"/>
          <c:showPercent val="0"/>
          <c:showBubbleSize val="0"/>
        </c:dLbls>
        <c:gapWidth val="150"/>
        <c:axId val="131213184"/>
        <c:axId val="131214720"/>
      </c:barChart>
      <c:catAx>
        <c:axId val="1312131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31214720"/>
        <c:crossesAt val="0"/>
        <c:auto val="1"/>
        <c:lblAlgn val="ctr"/>
        <c:lblOffset val="100"/>
        <c:tickLblSkip val="1"/>
        <c:noMultiLvlLbl val="0"/>
      </c:catAx>
      <c:valAx>
        <c:axId val="131214720"/>
        <c:scaling>
          <c:orientation val="minMax"/>
          <c:max val="40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ES"/>
          </a:p>
        </c:txPr>
        <c:crossAx val="131213184"/>
        <c:crosses val="autoZero"/>
        <c:crossBetween val="between"/>
        <c:majorUnit val="50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12</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Principales rubros exportados</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Millones de dólares  enero  -  abril 2014</a:t>
            </a:r>
          </a:p>
        </c:rich>
      </c:tx>
      <c:layout>
        <c:manualLayout>
          <c:xMode val="edge"/>
          <c:yMode val="edge"/>
          <c:x val="0.30296184819900923"/>
          <c:y val="1.7467355233962339E-2"/>
        </c:manualLayout>
      </c:layout>
      <c:overlay val="0"/>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Fruta procesada</c:v>
                </c:pt>
                <c:pt idx="4">
                  <c:v>Maderas  elaboradas</c:v>
                </c:pt>
                <c:pt idx="5">
                  <c:v>Maderas aserradas</c:v>
                </c:pt>
                <c:pt idx="6">
                  <c:v>Semillas para siembra</c:v>
                </c:pt>
                <c:pt idx="7">
                  <c:v>Carnes y subproductos</c:v>
                </c:pt>
                <c:pt idx="8">
                  <c:v>Maderas en plaquitas</c:v>
                </c:pt>
                <c:pt idx="9">
                  <c:v>Lácteos</c:v>
                </c:pt>
                <c:pt idx="10">
                  <c:v>Hortalizas procesadas</c:v>
                </c:pt>
                <c:pt idx="11">
                  <c:v>Hortalizas frescas</c:v>
                </c:pt>
                <c:pt idx="12">
                  <c:v>Apícolas</c:v>
                </c:pt>
                <c:pt idx="13">
                  <c:v>Flores, bulbos y tubérculos</c:v>
                </c:pt>
              </c:strCache>
            </c:strRef>
          </c:cat>
          <c:val>
            <c:numRef>
              <c:f>'Principales Rubros'!$I$9:$I$22</c:f>
              <c:numCache>
                <c:formatCode>#,##0</c:formatCode>
                <c:ptCount val="14"/>
                <c:pt idx="0">
                  <c:v>1977760.2279800004</c:v>
                </c:pt>
                <c:pt idx="1">
                  <c:v>932515.13598999986</c:v>
                </c:pt>
                <c:pt idx="2">
                  <c:v>588416.25951</c:v>
                </c:pt>
                <c:pt idx="3">
                  <c:v>402748.71189000004</c:v>
                </c:pt>
                <c:pt idx="4">
                  <c:v>323547.02853000001</c:v>
                </c:pt>
                <c:pt idx="5">
                  <c:v>272696.78511000006</c:v>
                </c:pt>
                <c:pt idx="6">
                  <c:v>257939.91075999994</c:v>
                </c:pt>
                <c:pt idx="7">
                  <c:v>235108.36774000002</c:v>
                </c:pt>
                <c:pt idx="8">
                  <c:v>122675.62447000001</c:v>
                </c:pt>
                <c:pt idx="9">
                  <c:v>102032.39481</c:v>
                </c:pt>
                <c:pt idx="10">
                  <c:v>55854.843640000006</c:v>
                </c:pt>
                <c:pt idx="11">
                  <c:v>35103.341399999998</c:v>
                </c:pt>
                <c:pt idx="12">
                  <c:v>10619.010540000003</c:v>
                </c:pt>
                <c:pt idx="13">
                  <c:v>4287.400090000001</c:v>
                </c:pt>
              </c:numCache>
            </c:numRef>
          </c:val>
        </c:ser>
        <c:dLbls>
          <c:showLegendKey val="0"/>
          <c:showVal val="0"/>
          <c:showCatName val="0"/>
          <c:showSerName val="0"/>
          <c:showPercent val="0"/>
          <c:showBubbleSize val="0"/>
        </c:dLbls>
        <c:gapWidth val="100"/>
        <c:axId val="131199360"/>
        <c:axId val="131200896"/>
      </c:barChart>
      <c:catAx>
        <c:axId val="131199360"/>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31200896"/>
        <c:crosses val="autoZero"/>
        <c:auto val="1"/>
        <c:lblAlgn val="ctr"/>
        <c:lblOffset val="100"/>
        <c:noMultiLvlLbl val="0"/>
      </c:catAx>
      <c:valAx>
        <c:axId val="131200896"/>
        <c:scaling>
          <c:orientation val="minMax"/>
          <c:max val="29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ES"/>
          </a:p>
        </c:txPr>
        <c:crossAx val="131199360"/>
        <c:crosses val="autoZero"/>
        <c:crossBetween val="between"/>
        <c:majorUnit val="25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2</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layout/>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ene-abr 10</c:v>
                </c:pt>
                <c:pt idx="1">
                  <c:v>ene-abr 11</c:v>
                </c:pt>
                <c:pt idx="2">
                  <c:v>ene-abr 12</c:v>
                </c:pt>
                <c:pt idx="3">
                  <c:v>ene-abr 13</c:v>
                </c:pt>
                <c:pt idx="4">
                  <c:v>ene-abr 14</c:v>
                </c:pt>
              </c:strCache>
            </c:strRef>
          </c:cat>
          <c:val>
            <c:numRef>
              <c:f>evolución_comercio!$R$3:$R$7</c:f>
              <c:numCache>
                <c:formatCode>_-* #,##0\ _p_t_a_-;\-* #,##0\ _p_t_a_-;_-* "-"??\ _p_t_a_-;_-@_-</c:formatCode>
                <c:ptCount val="5"/>
                <c:pt idx="0">
                  <c:v>2993895</c:v>
                </c:pt>
                <c:pt idx="1">
                  <c:v>3463188</c:v>
                </c:pt>
                <c:pt idx="2">
                  <c:v>3745612</c:v>
                </c:pt>
                <c:pt idx="3">
                  <c:v>3858818</c:v>
                </c:pt>
                <c:pt idx="4">
                  <c:v>3437571</c:v>
                </c:pt>
              </c:numCache>
            </c:numRef>
          </c:val>
          <c:smooth val="0"/>
        </c:ser>
        <c:ser>
          <c:idx val="1"/>
          <c:order val="1"/>
          <c:tx>
            <c:strRef>
              <c:f>evolución_comercio!$S$2</c:f>
              <c:strCache>
                <c:ptCount val="1"/>
                <c:pt idx="0">
                  <c:v>Pecuario</c:v>
                </c:pt>
              </c:strCache>
            </c:strRef>
          </c:tx>
          <c:cat>
            <c:strRef>
              <c:f>evolución_comercio!$Q$3:$Q$7</c:f>
              <c:strCache>
                <c:ptCount val="5"/>
                <c:pt idx="0">
                  <c:v>ene-abr 10</c:v>
                </c:pt>
                <c:pt idx="1">
                  <c:v>ene-abr 11</c:v>
                </c:pt>
                <c:pt idx="2">
                  <c:v>ene-abr 12</c:v>
                </c:pt>
                <c:pt idx="3">
                  <c:v>ene-abr 13</c:v>
                </c:pt>
                <c:pt idx="4">
                  <c:v>ene-abr 14</c:v>
                </c:pt>
              </c:strCache>
            </c:strRef>
          </c:cat>
          <c:val>
            <c:numRef>
              <c:f>evolución_comercio!$S$3:$S$7</c:f>
              <c:numCache>
                <c:formatCode>_-* #,##0\ _p_t_a_-;\-* #,##0\ _p_t_a_-;_-* "-"??\ _p_t_a_-;_-@_-</c:formatCode>
                <c:ptCount val="5"/>
                <c:pt idx="0">
                  <c:v>293725</c:v>
                </c:pt>
                <c:pt idx="1">
                  <c:v>394699</c:v>
                </c:pt>
                <c:pt idx="2">
                  <c:v>418354</c:v>
                </c:pt>
                <c:pt idx="3">
                  <c:v>407919</c:v>
                </c:pt>
                <c:pt idx="4">
                  <c:v>434140</c:v>
                </c:pt>
              </c:numCache>
            </c:numRef>
          </c:val>
          <c:smooth val="0"/>
        </c:ser>
        <c:ser>
          <c:idx val="2"/>
          <c:order val="2"/>
          <c:tx>
            <c:strRef>
              <c:f>evolución_comercio!$T$2</c:f>
              <c:strCache>
                <c:ptCount val="1"/>
                <c:pt idx="0">
                  <c:v>Forestal</c:v>
                </c:pt>
              </c:strCache>
            </c:strRef>
          </c:tx>
          <c:cat>
            <c:strRef>
              <c:f>evolución_comercio!$Q$3:$Q$7</c:f>
              <c:strCache>
                <c:ptCount val="5"/>
                <c:pt idx="0">
                  <c:v>ene-abr 10</c:v>
                </c:pt>
                <c:pt idx="1">
                  <c:v>ene-abr 11</c:v>
                </c:pt>
                <c:pt idx="2">
                  <c:v>ene-abr 12</c:v>
                </c:pt>
                <c:pt idx="3">
                  <c:v>ene-abr 13</c:v>
                </c:pt>
                <c:pt idx="4">
                  <c:v>ene-abr 14</c:v>
                </c:pt>
              </c:strCache>
            </c:strRef>
          </c:cat>
          <c:val>
            <c:numRef>
              <c:f>evolución_comercio!$T$3:$T$7</c:f>
              <c:numCache>
                <c:formatCode>_-* #,##0\ _p_t_a_-;\-* #,##0\ _p_t_a_-;_-* "-"??\ _p_t_a_-;_-@_-</c:formatCode>
                <c:ptCount val="5"/>
                <c:pt idx="0">
                  <c:v>1101703</c:v>
                </c:pt>
                <c:pt idx="1">
                  <c:v>1730645</c:v>
                </c:pt>
                <c:pt idx="2">
                  <c:v>1531219</c:v>
                </c:pt>
                <c:pt idx="3">
                  <c:v>1578614</c:v>
                </c:pt>
                <c:pt idx="4">
                  <c:v>1666193</c:v>
                </c:pt>
              </c:numCache>
            </c:numRef>
          </c:val>
          <c:smooth val="0"/>
        </c:ser>
        <c:ser>
          <c:idx val="3"/>
          <c:order val="3"/>
          <c:tx>
            <c:strRef>
              <c:f>evolución_comercio!$U$2</c:f>
              <c:strCache>
                <c:ptCount val="1"/>
                <c:pt idx="0">
                  <c:v>Total</c:v>
                </c:pt>
              </c:strCache>
            </c:strRef>
          </c:tx>
          <c:cat>
            <c:strRef>
              <c:f>evolución_comercio!$Q$3:$Q$7</c:f>
              <c:strCache>
                <c:ptCount val="5"/>
                <c:pt idx="0">
                  <c:v>ene-abr 10</c:v>
                </c:pt>
                <c:pt idx="1">
                  <c:v>ene-abr 11</c:v>
                </c:pt>
                <c:pt idx="2">
                  <c:v>ene-abr 12</c:v>
                </c:pt>
                <c:pt idx="3">
                  <c:v>ene-abr 13</c:v>
                </c:pt>
                <c:pt idx="4">
                  <c:v>ene-abr 14</c:v>
                </c:pt>
              </c:strCache>
            </c:strRef>
          </c:cat>
          <c:val>
            <c:numRef>
              <c:f>evolución_comercio!$U$3:$U$7</c:f>
              <c:numCache>
                <c:formatCode>_-* #,##0\ _p_t_a_-;\-* #,##0\ _p_t_a_-;_-* "-"??\ _p_t_a_-;_-@_-</c:formatCode>
                <c:ptCount val="5"/>
                <c:pt idx="0">
                  <c:v>4389323</c:v>
                </c:pt>
                <c:pt idx="1">
                  <c:v>5588532</c:v>
                </c:pt>
                <c:pt idx="2">
                  <c:v>5695185</c:v>
                </c:pt>
                <c:pt idx="3">
                  <c:v>5845351</c:v>
                </c:pt>
                <c:pt idx="4">
                  <c:v>5537904</c:v>
                </c:pt>
              </c:numCache>
            </c:numRef>
          </c:val>
          <c:smooth val="0"/>
        </c:ser>
        <c:dLbls>
          <c:showLegendKey val="0"/>
          <c:showVal val="0"/>
          <c:showCatName val="0"/>
          <c:showSerName val="0"/>
          <c:showPercent val="0"/>
          <c:showBubbleSize val="0"/>
        </c:dLbls>
        <c:marker val="1"/>
        <c:smooth val="0"/>
        <c:axId val="131001344"/>
        <c:axId val="131003136"/>
      </c:lineChart>
      <c:catAx>
        <c:axId val="13100134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31003136"/>
        <c:crosses val="autoZero"/>
        <c:auto val="1"/>
        <c:lblAlgn val="ctr"/>
        <c:lblOffset val="100"/>
        <c:noMultiLvlLbl val="0"/>
      </c:catAx>
      <c:valAx>
        <c:axId val="13100313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layout/>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ES"/>
          </a:p>
        </c:txPr>
        <c:crossAx val="131001344"/>
        <c:crosses val="autoZero"/>
        <c:crossBetween val="between"/>
        <c:dispUnits>
          <c:builtInUnit val="thousands"/>
        </c:dispUnits>
      </c:valAx>
    </c:plotArea>
    <c:legend>
      <c:legendPos val="r"/>
      <c:layout/>
      <c:overlay val="0"/>
      <c:txPr>
        <a:bodyPr/>
        <a:lstStyle/>
        <a:p>
          <a:pPr>
            <a:defRPr sz="700" b="1" i="0" u="none" strike="noStrike" baseline="0">
              <a:solidFill>
                <a:srgbClr val="000000"/>
              </a:solidFill>
              <a:latin typeface="Arial"/>
              <a:ea typeface="Arial"/>
              <a:cs typeface="Arial"/>
            </a:defRPr>
          </a:pPr>
          <a:endParaRPr lang="es-ES"/>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ES"/>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3</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layout/>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ene-abr 10</c:v>
                </c:pt>
                <c:pt idx="1">
                  <c:v>ene-abr 11</c:v>
                </c:pt>
                <c:pt idx="2">
                  <c:v>ene-abr 12</c:v>
                </c:pt>
                <c:pt idx="3">
                  <c:v>ene-abr 13</c:v>
                </c:pt>
                <c:pt idx="4">
                  <c:v>ene-abr 14</c:v>
                </c:pt>
              </c:strCache>
            </c:strRef>
          </c:cat>
          <c:val>
            <c:numRef>
              <c:f>evolución_comercio!$R$12:$R$16</c:f>
              <c:numCache>
                <c:formatCode>_-* #,##0\ _p_t_a_-;\-* #,##0\ _p_t_a_-;_-* "-"??\ _p_t_a_-;_-@_-</c:formatCode>
                <c:ptCount val="5"/>
                <c:pt idx="0">
                  <c:v>762570</c:v>
                </c:pt>
                <c:pt idx="1">
                  <c:v>1141461</c:v>
                </c:pt>
                <c:pt idx="2">
                  <c:v>1123885</c:v>
                </c:pt>
                <c:pt idx="3">
                  <c:v>1295521</c:v>
                </c:pt>
                <c:pt idx="4">
                  <c:v>1165328</c:v>
                </c:pt>
              </c:numCache>
            </c:numRef>
          </c:val>
          <c:smooth val="0"/>
        </c:ser>
        <c:ser>
          <c:idx val="1"/>
          <c:order val="1"/>
          <c:tx>
            <c:strRef>
              <c:f>evolución_comercio!$S$11</c:f>
              <c:strCache>
                <c:ptCount val="1"/>
                <c:pt idx="0">
                  <c:v>Pecuario</c:v>
                </c:pt>
              </c:strCache>
            </c:strRef>
          </c:tx>
          <c:cat>
            <c:strRef>
              <c:f>evolución_comercio!$Q$12:$Q$16</c:f>
              <c:strCache>
                <c:ptCount val="5"/>
                <c:pt idx="0">
                  <c:v>ene-abr 10</c:v>
                </c:pt>
                <c:pt idx="1">
                  <c:v>ene-abr 11</c:v>
                </c:pt>
                <c:pt idx="2">
                  <c:v>ene-abr 12</c:v>
                </c:pt>
                <c:pt idx="3">
                  <c:v>ene-abr 13</c:v>
                </c:pt>
                <c:pt idx="4">
                  <c:v>ene-abr 14</c:v>
                </c:pt>
              </c:strCache>
            </c:strRef>
          </c:cat>
          <c:val>
            <c:numRef>
              <c:f>evolución_comercio!$S$12:$S$16</c:f>
              <c:numCache>
                <c:formatCode>_-* #,##0\ _p_t_a_-;\-* #,##0\ _p_t_a_-;_-* "-"??\ _p_t_a_-;_-@_-</c:formatCode>
                <c:ptCount val="5"/>
                <c:pt idx="0">
                  <c:v>296098</c:v>
                </c:pt>
                <c:pt idx="1">
                  <c:v>368256</c:v>
                </c:pt>
                <c:pt idx="2">
                  <c:v>426973</c:v>
                </c:pt>
                <c:pt idx="3">
                  <c:v>502519</c:v>
                </c:pt>
                <c:pt idx="4">
                  <c:v>491063</c:v>
                </c:pt>
              </c:numCache>
            </c:numRef>
          </c:val>
          <c:smooth val="0"/>
        </c:ser>
        <c:ser>
          <c:idx val="2"/>
          <c:order val="2"/>
          <c:tx>
            <c:strRef>
              <c:f>evolución_comercio!$T$11</c:f>
              <c:strCache>
                <c:ptCount val="1"/>
                <c:pt idx="0">
                  <c:v>Forestal</c:v>
                </c:pt>
              </c:strCache>
            </c:strRef>
          </c:tx>
          <c:cat>
            <c:strRef>
              <c:f>evolución_comercio!$Q$12:$Q$16</c:f>
              <c:strCache>
                <c:ptCount val="5"/>
                <c:pt idx="0">
                  <c:v>ene-abr 10</c:v>
                </c:pt>
                <c:pt idx="1">
                  <c:v>ene-abr 11</c:v>
                </c:pt>
                <c:pt idx="2">
                  <c:v>ene-abr 12</c:v>
                </c:pt>
                <c:pt idx="3">
                  <c:v>ene-abr 13</c:v>
                </c:pt>
                <c:pt idx="4">
                  <c:v>ene-abr 14</c:v>
                </c:pt>
              </c:strCache>
            </c:strRef>
          </c:cat>
          <c:val>
            <c:numRef>
              <c:f>evolución_comercio!$T$12:$T$16</c:f>
              <c:numCache>
                <c:formatCode>_-* #,##0\ _p_t_a_-;\-* #,##0\ _p_t_a_-;_-* "-"??\ _p_t_a_-;_-@_-</c:formatCode>
                <c:ptCount val="5"/>
                <c:pt idx="0">
                  <c:v>74803</c:v>
                </c:pt>
                <c:pt idx="1">
                  <c:v>75606</c:v>
                </c:pt>
                <c:pt idx="2">
                  <c:v>105568</c:v>
                </c:pt>
                <c:pt idx="3">
                  <c:v>101564</c:v>
                </c:pt>
                <c:pt idx="4">
                  <c:v>99128</c:v>
                </c:pt>
              </c:numCache>
            </c:numRef>
          </c:val>
          <c:smooth val="0"/>
        </c:ser>
        <c:ser>
          <c:idx val="3"/>
          <c:order val="3"/>
          <c:tx>
            <c:strRef>
              <c:f>evolución_comercio!$U$11</c:f>
              <c:strCache>
                <c:ptCount val="1"/>
                <c:pt idx="0">
                  <c:v>Total</c:v>
                </c:pt>
              </c:strCache>
            </c:strRef>
          </c:tx>
          <c:cat>
            <c:strRef>
              <c:f>evolución_comercio!$Q$12:$Q$16</c:f>
              <c:strCache>
                <c:ptCount val="5"/>
                <c:pt idx="0">
                  <c:v>ene-abr 10</c:v>
                </c:pt>
                <c:pt idx="1">
                  <c:v>ene-abr 11</c:v>
                </c:pt>
                <c:pt idx="2">
                  <c:v>ene-abr 12</c:v>
                </c:pt>
                <c:pt idx="3">
                  <c:v>ene-abr 13</c:v>
                </c:pt>
                <c:pt idx="4">
                  <c:v>ene-abr 14</c:v>
                </c:pt>
              </c:strCache>
            </c:strRef>
          </c:cat>
          <c:val>
            <c:numRef>
              <c:f>evolución_comercio!$U$12:$U$16</c:f>
              <c:numCache>
                <c:formatCode>_-* #,##0\ _p_t_a_-;\-* #,##0\ _p_t_a_-;_-* "-"??\ _p_t_a_-;_-@_-</c:formatCode>
                <c:ptCount val="5"/>
                <c:pt idx="0">
                  <c:v>1133471</c:v>
                </c:pt>
                <c:pt idx="1">
                  <c:v>1585323</c:v>
                </c:pt>
                <c:pt idx="2">
                  <c:v>1656426</c:v>
                </c:pt>
                <c:pt idx="3">
                  <c:v>1899604</c:v>
                </c:pt>
                <c:pt idx="4">
                  <c:v>1755519</c:v>
                </c:pt>
              </c:numCache>
            </c:numRef>
          </c:val>
          <c:smooth val="0"/>
        </c:ser>
        <c:dLbls>
          <c:showLegendKey val="0"/>
          <c:showVal val="0"/>
          <c:showCatName val="0"/>
          <c:showSerName val="0"/>
          <c:showPercent val="0"/>
          <c:showBubbleSize val="0"/>
        </c:dLbls>
        <c:marker val="1"/>
        <c:smooth val="0"/>
        <c:axId val="91193728"/>
        <c:axId val="91195264"/>
      </c:lineChart>
      <c:catAx>
        <c:axId val="911937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91195264"/>
        <c:crosses val="autoZero"/>
        <c:auto val="1"/>
        <c:lblAlgn val="ctr"/>
        <c:lblOffset val="100"/>
        <c:noMultiLvlLbl val="0"/>
      </c:catAx>
      <c:valAx>
        <c:axId val="91195264"/>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9119372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ES"/>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 footer="0"/>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Exportaciones silvoagropecuarias por clase</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Participación enero -  abril 2013</a:t>
            </a:r>
            <a:endParaRPr lang="es-ES"/>
          </a:p>
        </c:rich>
      </c:tx>
      <c:layout/>
      <c:overlay val="0"/>
    </c:title>
    <c:autoTitleDeleted val="0"/>
    <c:plotArea>
      <c:layout/>
      <c:pieChart>
        <c:varyColors val="1"/>
        <c:ser>
          <c:idx val="0"/>
          <c:order val="0"/>
          <c:explosion val="25"/>
          <c:dPt>
            <c:idx val="0"/>
            <c:bubble3D val="0"/>
          </c:dPt>
          <c:dPt>
            <c:idx val="1"/>
            <c:bubble3D val="0"/>
          </c:dPt>
          <c:dLbls>
            <c:spPr>
              <a:noFill/>
              <a:ln>
                <a:noFill/>
              </a:ln>
              <a:effectLst/>
            </c:spPr>
            <c:txPr>
              <a:bodyPr/>
              <a:lstStyle/>
              <a:p>
                <a:pPr>
                  <a:defRPr sz="1000" b="0"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2470791</c:v>
                </c:pt>
                <c:pt idx="1">
                  <c:v>3067113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5</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Exportaciones silvoagropecuarias por sector</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Participación enero - abril 2013</a:t>
            </a:r>
          </a:p>
          <a:p>
            <a:pPr>
              <a:defRPr sz="1000" b="0" i="0" u="none" strike="noStrike" baseline="0">
                <a:solidFill>
                  <a:srgbClr val="000000"/>
                </a:solidFill>
                <a:latin typeface="Calibri"/>
                <a:ea typeface="Calibri"/>
                <a:cs typeface="Calibri"/>
              </a:defRPr>
            </a:pPr>
            <a:endParaRPr lang="es-ES"/>
          </a:p>
        </c:rich>
      </c:tx>
      <c:layout/>
      <c:overlay val="0"/>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dPt>
          <c:dPt>
            <c:idx val="1"/>
            <c:bubble3D val="0"/>
          </c:dPt>
          <c:dPt>
            <c:idx val="2"/>
            <c:bubble3D val="0"/>
          </c:dPt>
          <c:dLbls>
            <c:spPr>
              <a:noFill/>
              <a:ln>
                <a:noFill/>
              </a:ln>
              <a:effectLst/>
            </c:spPr>
            <c:txPr>
              <a:bodyPr/>
              <a:lstStyle/>
              <a:p>
                <a:pPr>
                  <a:defRPr sz="1000" b="0"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3437571</c:v>
                </c:pt>
                <c:pt idx="1">
                  <c:v>434140</c:v>
                </c:pt>
                <c:pt idx="2">
                  <c:v>1666193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6</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Exportación de productos silvoagropecuarios por zona económica Participación  enero - abril 2013</a:t>
            </a:r>
          </a:p>
        </c:rich>
      </c:tx>
      <c:layout/>
      <c:overlay val="0"/>
    </c:title>
    <c:autoTitleDeleted val="0"/>
    <c:plotArea>
      <c:layout/>
      <c:pieChart>
        <c:varyColors val="1"/>
        <c:ser>
          <c:idx val="0"/>
          <c:order val="0"/>
          <c:explosion val="25"/>
          <c:dPt>
            <c:idx val="0"/>
            <c:bubble3D val="0"/>
          </c:dPt>
          <c:dPt>
            <c:idx val="1"/>
            <c:bubble3D val="0"/>
          </c:dPt>
          <c:dPt>
            <c:idx val="2"/>
            <c:bubble3D val="0"/>
          </c:dPt>
          <c:dPt>
            <c:idx val="3"/>
            <c:bubble3D val="0"/>
          </c:dPt>
          <c:dPt>
            <c:idx val="4"/>
            <c:bubble3D val="0"/>
          </c:dPt>
          <c:dLbls>
            <c:spPr>
              <a:noFill/>
              <a:ln>
                <a:noFill/>
              </a:ln>
              <a:effectLst/>
            </c:spPr>
            <c:txPr>
              <a:bodyPr/>
              <a:lstStyle/>
              <a:p>
                <a:pPr>
                  <a:defRPr sz="1000" b="0"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1991694.6171199996</c:v>
                </c:pt>
                <c:pt idx="1">
                  <c:v>222624.55792999989</c:v>
                </c:pt>
                <c:pt idx="2">
                  <c:v>1658916.4697900002</c:v>
                </c:pt>
                <c:pt idx="3">
                  <c:v>1138224.9113599998</c:v>
                </c:pt>
                <c:pt idx="4">
                  <c:v>526443.44380000047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a:t>
            </a:r>
            <a:r>
              <a:rPr lang="es-ES" sz="800" b="1" i="0" u="none" strike="noStrike" baseline="0">
                <a:solidFill>
                  <a:srgbClr val="000000"/>
                </a:solidFill>
                <a:latin typeface="Calibri"/>
                <a:cs typeface="Calibri"/>
              </a:rPr>
              <a:t>°</a:t>
            </a:r>
            <a:r>
              <a:rPr lang="es-ES" sz="800" b="1" i="0" u="none" strike="noStrike" baseline="0">
                <a:solidFill>
                  <a:srgbClr val="000000"/>
                </a:solidFill>
                <a:latin typeface="Arial"/>
                <a:cs typeface="Arial"/>
              </a:rPr>
              <a:t> 7</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Importación de productos silvoagropecuarios  por zona económica Participación  enero -  abril 2013</a:t>
            </a:r>
          </a:p>
        </c:rich>
      </c:tx>
      <c:layout/>
      <c:overlay val="0"/>
    </c:title>
    <c:autoTitleDeleted val="0"/>
    <c:plotArea>
      <c:layout/>
      <c:pieChart>
        <c:varyColors val="1"/>
        <c:ser>
          <c:idx val="0"/>
          <c:order val="0"/>
          <c:explosion val="25"/>
          <c:dPt>
            <c:idx val="0"/>
            <c:bubble3D val="0"/>
          </c:dPt>
          <c:dPt>
            <c:idx val="1"/>
            <c:bubble3D val="0"/>
          </c:dPt>
          <c:dPt>
            <c:idx val="2"/>
            <c:bubble3D val="0"/>
          </c:dPt>
          <c:dPt>
            <c:idx val="3"/>
            <c:bubble3D val="0"/>
          </c:dPt>
          <c:dPt>
            <c:idx val="4"/>
            <c:bubble3D val="0"/>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146732.38895000005</c:v>
                </c:pt>
                <c:pt idx="1">
                  <c:v>812030.95048999973</c:v>
                </c:pt>
                <c:pt idx="2">
                  <c:v>402273.43060000014</c:v>
                </c:pt>
                <c:pt idx="3">
                  <c:v>197728.22283999994</c:v>
                </c:pt>
                <c:pt idx="4">
                  <c:v>196754.0071200002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9 </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Importación de productos silvoagropecuarios por país de origen</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Miles de  dólares  enero - abril 2014</a:t>
            </a:r>
          </a:p>
        </c:rich>
      </c:tx>
      <c:layout/>
      <c:overlay val="0"/>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Bolivia</c:v>
                </c:pt>
                <c:pt idx="7">
                  <c:v>Colombia</c:v>
                </c:pt>
                <c:pt idx="8">
                  <c:v>Nueva Zelanda</c:v>
                </c:pt>
                <c:pt idx="9">
                  <c:v>México</c:v>
                </c:pt>
                <c:pt idx="10">
                  <c:v>Francia</c:v>
                </c:pt>
                <c:pt idx="11">
                  <c:v>Ecuador</c:v>
                </c:pt>
                <c:pt idx="12">
                  <c:v>Perú</c:v>
                </c:pt>
                <c:pt idx="13">
                  <c:v>Alemania</c:v>
                </c:pt>
                <c:pt idx="14">
                  <c:v>Holanda</c:v>
                </c:pt>
              </c:strCache>
            </c:strRef>
          </c:cat>
          <c:val>
            <c:numRef>
              <c:f>'prin paises exp e imp'!$D$55:$D$69</c:f>
              <c:numCache>
                <c:formatCode>#,##0</c:formatCode>
                <c:ptCount val="15"/>
                <c:pt idx="0">
                  <c:v>352307.77959999978</c:v>
                </c:pt>
                <c:pt idx="1">
                  <c:v>279820.81693000015</c:v>
                </c:pt>
                <c:pt idx="2">
                  <c:v>232777.96589999992</c:v>
                </c:pt>
                <c:pt idx="3">
                  <c:v>204868.57850999999</c:v>
                </c:pt>
                <c:pt idx="4">
                  <c:v>83643.742290000009</c:v>
                </c:pt>
                <c:pt idx="5">
                  <c:v>50693.371859999977</c:v>
                </c:pt>
                <c:pt idx="6">
                  <c:v>47650.300409999996</c:v>
                </c:pt>
                <c:pt idx="7">
                  <c:v>43448.88481000001</c:v>
                </c:pt>
                <c:pt idx="8">
                  <c:v>40637.842990000005</c:v>
                </c:pt>
                <c:pt idx="9">
                  <c:v>38808.871379999997</c:v>
                </c:pt>
                <c:pt idx="10">
                  <c:v>37261.828379999992</c:v>
                </c:pt>
                <c:pt idx="11">
                  <c:v>36969.587169999992</c:v>
                </c:pt>
                <c:pt idx="12">
                  <c:v>27223.666860000012</c:v>
                </c:pt>
                <c:pt idx="13">
                  <c:v>25961.88639</c:v>
                </c:pt>
                <c:pt idx="14">
                  <c:v>24731.906019999999</c:v>
                </c:pt>
              </c:numCache>
            </c:numRef>
          </c:val>
        </c:ser>
        <c:dLbls>
          <c:showLegendKey val="0"/>
          <c:showVal val="0"/>
          <c:showCatName val="0"/>
          <c:showSerName val="0"/>
          <c:showPercent val="0"/>
          <c:showBubbleSize val="0"/>
        </c:dLbls>
        <c:gapWidth val="150"/>
        <c:axId val="131760512"/>
        <c:axId val="131762048"/>
      </c:barChart>
      <c:catAx>
        <c:axId val="13176051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131762048"/>
        <c:crosses val="autoZero"/>
        <c:auto val="1"/>
        <c:lblAlgn val="ctr"/>
        <c:lblOffset val="100"/>
        <c:noMultiLvlLbl val="0"/>
      </c:catAx>
      <c:valAx>
        <c:axId val="13176204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3176051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57150</xdr:rowOff>
    </xdr:from>
    <xdr:to>
      <xdr:col>2</xdr:col>
      <xdr:colOff>371475</xdr:colOff>
      <xdr:row>8</xdr:row>
      <xdr:rowOff>66675</xdr:rowOff>
    </xdr:to>
    <xdr:pic>
      <xdr:nvPicPr>
        <xdr:cNvPr id="19011873" name="Picture 2" descr="LOGO_ODEP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57150"/>
          <a:ext cx="182880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1.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5</xdr:col>
      <xdr:colOff>762001</xdr:colOff>
      <xdr:row>40</xdr:row>
      <xdr:rowOff>9525</xdr:rowOff>
    </xdr:to>
    <xdr:graphicFrame macro="">
      <xdr:nvGraphicFramePr>
        <xdr:cNvPr id="1559687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7.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32"/>
  <sheetViews>
    <sheetView tabSelected="1" view="pageBreakPreview" zoomScale="80" zoomScaleNormal="100" zoomScaleSheetLayoutView="80" workbookViewId="0"/>
  </sheetViews>
  <sheetFormatPr baseColWidth="10" defaultRowHeight="15" x14ac:dyDescent="0.25"/>
  <cols>
    <col min="1" max="1" width="11.42578125" style="164"/>
    <col min="2" max="2" width="11.42578125" style="164" customWidth="1"/>
    <col min="3" max="3" width="10.7109375" style="164" customWidth="1"/>
    <col min="4" max="6" width="11.42578125" style="164"/>
    <col min="7" max="7" width="11.140625" style="164" customWidth="1"/>
    <col min="8" max="8" width="4.42578125" style="164" customWidth="1"/>
    <col min="9" max="11" width="11.42578125" style="164"/>
    <col min="12" max="12" width="11.42578125" style="164" customWidth="1"/>
    <col min="13" max="16384" width="11.42578125" style="164"/>
  </cols>
  <sheetData>
    <row r="1" spans="1:12" ht="15.75" x14ac:dyDescent="0.25">
      <c r="A1" s="162"/>
      <c r="B1" s="163"/>
      <c r="C1" s="163"/>
      <c r="D1" s="163"/>
      <c r="E1" s="163"/>
      <c r="F1" s="163"/>
      <c r="G1" s="163"/>
    </row>
    <row r="2" spans="1:12" x14ac:dyDescent="0.25">
      <c r="A2" s="163"/>
      <c r="B2" s="163"/>
      <c r="C2" s="163"/>
      <c r="D2" s="163"/>
      <c r="E2" s="163"/>
      <c r="F2" s="163"/>
      <c r="G2" s="163"/>
    </row>
    <row r="3" spans="1:12" ht="15.75" x14ac:dyDescent="0.25">
      <c r="A3" s="162"/>
      <c r="B3" s="163"/>
      <c r="C3" s="163"/>
      <c r="D3" s="163"/>
      <c r="E3" s="163"/>
      <c r="F3" s="163"/>
      <c r="G3" s="163"/>
    </row>
    <row r="4" spans="1:12" x14ac:dyDescent="0.25">
      <c r="A4" s="163"/>
      <c r="B4" s="163"/>
      <c r="C4" s="163"/>
      <c r="D4" s="165"/>
      <c r="E4" s="163"/>
      <c r="F4" s="163"/>
      <c r="G4" s="163"/>
    </row>
    <row r="5" spans="1:12" ht="15.75" x14ac:dyDescent="0.25">
      <c r="A5" s="162"/>
      <c r="B5" s="163"/>
      <c r="C5" s="163"/>
      <c r="D5" s="166"/>
      <c r="E5" s="163"/>
      <c r="F5" s="163"/>
      <c r="G5" s="163"/>
    </row>
    <row r="6" spans="1:12" ht="15.75" x14ac:dyDescent="0.25">
      <c r="A6" s="162"/>
      <c r="B6" s="163"/>
      <c r="C6" s="163"/>
      <c r="D6" s="163"/>
      <c r="E6" s="163"/>
      <c r="F6" s="163"/>
      <c r="G6" s="163"/>
    </row>
    <row r="7" spans="1:12" ht="15.75" x14ac:dyDescent="0.25">
      <c r="A7" s="162"/>
      <c r="B7" s="163"/>
      <c r="C7" s="163"/>
      <c r="D7" s="163"/>
      <c r="E7" s="163"/>
      <c r="F7" s="163"/>
      <c r="G7" s="163"/>
    </row>
    <row r="8" spans="1:12" x14ac:dyDescent="0.25">
      <c r="A8" s="163"/>
      <c r="B8" s="163"/>
      <c r="C8" s="163"/>
      <c r="D8" s="165"/>
      <c r="E8" s="163"/>
      <c r="F8" s="163"/>
      <c r="G8" s="163"/>
    </row>
    <row r="9" spans="1:12" ht="15.75" x14ac:dyDescent="0.25">
      <c r="A9" s="167"/>
      <c r="B9" s="163"/>
      <c r="C9" s="163"/>
      <c r="D9" s="163"/>
      <c r="E9" s="163"/>
      <c r="F9" s="163"/>
      <c r="G9" s="163"/>
    </row>
    <row r="10" spans="1:12" ht="15.75" x14ac:dyDescent="0.25">
      <c r="A10" s="162"/>
      <c r="B10" s="163"/>
      <c r="C10" s="163"/>
      <c r="D10" s="163"/>
      <c r="E10" s="163"/>
      <c r="F10" s="163"/>
      <c r="G10" s="163"/>
    </row>
    <row r="11" spans="1:12" ht="15.75" x14ac:dyDescent="0.25">
      <c r="A11" s="162"/>
      <c r="B11" s="163"/>
      <c r="C11" s="163"/>
      <c r="D11" s="163"/>
      <c r="E11" s="163"/>
      <c r="F11" s="163"/>
      <c r="G11" s="163"/>
    </row>
    <row r="12" spans="1:12" ht="15.75" x14ac:dyDescent="0.25">
      <c r="A12" s="162"/>
      <c r="B12" s="163"/>
      <c r="C12" s="163"/>
      <c r="D12" s="163"/>
      <c r="E12" s="163"/>
      <c r="F12" s="163"/>
      <c r="G12" s="163"/>
      <c r="L12" s="298"/>
    </row>
    <row r="13" spans="1:12" ht="19.5" x14ac:dyDescent="0.25">
      <c r="A13" s="163"/>
      <c r="B13" s="163"/>
      <c r="C13" s="300" t="s">
        <v>314</v>
      </c>
      <c r="D13" s="300"/>
      <c r="E13" s="300"/>
      <c r="F13" s="300"/>
      <c r="G13" s="300"/>
      <c r="H13" s="300"/>
    </row>
    <row r="14" spans="1:12" ht="19.5" x14ac:dyDescent="0.25">
      <c r="A14" s="163"/>
      <c r="B14" s="163"/>
      <c r="C14" s="300" t="s">
        <v>315</v>
      </c>
      <c r="D14" s="300"/>
      <c r="E14" s="300"/>
      <c r="F14" s="300"/>
      <c r="G14" s="300"/>
      <c r="H14" s="300"/>
    </row>
    <row r="15" spans="1:12" x14ac:dyDescent="0.25">
      <c r="A15" s="163"/>
      <c r="B15" s="163"/>
      <c r="C15" s="163"/>
      <c r="D15" s="163"/>
      <c r="E15" s="163"/>
      <c r="F15" s="163"/>
      <c r="G15" s="163"/>
    </row>
    <row r="16" spans="1:12" x14ac:dyDescent="0.25">
      <c r="A16" s="163"/>
      <c r="B16" s="163"/>
      <c r="C16" s="163"/>
      <c r="D16" s="168"/>
      <c r="E16" s="163"/>
      <c r="F16" s="163"/>
      <c r="G16" s="163"/>
    </row>
    <row r="17" spans="1:7" ht="15.75" x14ac:dyDescent="0.25">
      <c r="A17" s="163"/>
      <c r="B17" s="163"/>
      <c r="C17" s="169" t="str">
        <f ca="1">CONCATENATE("Avance mensual  enero a  ",TEXT(TODAY()-20,"mmmm"),"  de  ",YEAR(TODAY()))</f>
        <v>Avance mensual  enero a  abril  de  2014</v>
      </c>
      <c r="D17" s="169"/>
      <c r="E17" s="169"/>
      <c r="F17" s="169"/>
      <c r="G17" s="169"/>
    </row>
    <row r="18" spans="1:7" x14ac:dyDescent="0.25">
      <c r="A18" s="163"/>
      <c r="B18" s="163"/>
      <c r="D18" s="163"/>
      <c r="E18" s="163"/>
      <c r="F18" s="163"/>
      <c r="G18" s="163"/>
    </row>
    <row r="19" spans="1:7" x14ac:dyDescent="0.25">
      <c r="A19" s="163"/>
      <c r="B19" s="163"/>
      <c r="C19" s="163"/>
      <c r="D19" s="163"/>
      <c r="E19" s="163"/>
      <c r="F19" s="163"/>
      <c r="G19" s="163"/>
    </row>
    <row r="20" spans="1:7" x14ac:dyDescent="0.25">
      <c r="A20" s="163"/>
      <c r="B20" s="163"/>
      <c r="C20" s="163"/>
      <c r="D20" s="163"/>
      <c r="E20" s="163"/>
      <c r="F20" s="163"/>
      <c r="G20" s="163"/>
    </row>
    <row r="21" spans="1:7" ht="15.75" x14ac:dyDescent="0.25">
      <c r="A21" s="162"/>
      <c r="B21" s="163"/>
      <c r="C21" s="163"/>
      <c r="D21" s="163"/>
      <c r="E21" s="163"/>
      <c r="F21" s="163"/>
      <c r="G21" s="163"/>
    </row>
    <row r="22" spans="1:7" ht="15.75" x14ac:dyDescent="0.25">
      <c r="A22" s="162"/>
      <c r="B22" s="163"/>
      <c r="C22" s="163"/>
      <c r="D22" s="165"/>
      <c r="E22" s="163"/>
      <c r="F22" s="163"/>
      <c r="G22" s="163"/>
    </row>
    <row r="23" spans="1:7" ht="15.75" x14ac:dyDescent="0.25">
      <c r="A23" s="162"/>
      <c r="B23" s="163"/>
      <c r="C23" s="163"/>
      <c r="D23" s="168"/>
      <c r="E23" s="163"/>
      <c r="F23" s="163"/>
      <c r="G23" s="163"/>
    </row>
    <row r="24" spans="1:7" ht="15.75" x14ac:dyDescent="0.25">
      <c r="A24" s="162"/>
      <c r="B24" s="163"/>
      <c r="C24" s="163"/>
      <c r="D24" s="163"/>
      <c r="E24" s="163"/>
      <c r="F24" s="163"/>
      <c r="G24" s="163"/>
    </row>
    <row r="25" spans="1:7" ht="15.75" x14ac:dyDescent="0.25">
      <c r="A25" s="162"/>
      <c r="B25" s="163"/>
      <c r="C25" s="163"/>
      <c r="D25" s="163"/>
      <c r="E25" s="163"/>
      <c r="F25" s="163"/>
      <c r="G25" s="163"/>
    </row>
    <row r="26" spans="1:7" ht="15.75" x14ac:dyDescent="0.25">
      <c r="A26" s="162"/>
      <c r="B26" s="163"/>
      <c r="C26" s="163"/>
      <c r="D26" s="163"/>
      <c r="E26" s="163"/>
      <c r="F26" s="163"/>
      <c r="G26" s="163"/>
    </row>
    <row r="27" spans="1:7" ht="15.75" x14ac:dyDescent="0.25">
      <c r="A27" s="162"/>
      <c r="B27" s="163"/>
      <c r="C27" s="163"/>
      <c r="D27" s="165"/>
      <c r="E27" s="163"/>
      <c r="F27" s="163"/>
      <c r="G27" s="163"/>
    </row>
    <row r="28" spans="1:7" ht="15.75" x14ac:dyDescent="0.25">
      <c r="A28" s="162"/>
      <c r="B28" s="163"/>
      <c r="C28" s="163"/>
      <c r="D28" s="163"/>
      <c r="E28" s="163"/>
      <c r="F28" s="163"/>
      <c r="G28" s="163"/>
    </row>
    <row r="29" spans="1:7" ht="15.75" x14ac:dyDescent="0.25">
      <c r="A29" s="162"/>
      <c r="B29" s="163"/>
      <c r="C29" s="163"/>
      <c r="D29" s="163"/>
      <c r="E29" s="163"/>
      <c r="F29" s="163"/>
      <c r="G29" s="163"/>
    </row>
    <row r="30" spans="1:7" ht="15.75" x14ac:dyDescent="0.25">
      <c r="A30" s="162"/>
      <c r="B30" s="163"/>
      <c r="C30" s="163"/>
      <c r="D30" s="163"/>
      <c r="E30" s="163"/>
      <c r="F30" s="163"/>
      <c r="G30" s="163"/>
    </row>
    <row r="31" spans="1:7" ht="15.75" x14ac:dyDescent="0.25">
      <c r="A31" s="162"/>
      <c r="B31" s="163"/>
      <c r="C31" s="163"/>
      <c r="D31" s="163"/>
      <c r="E31" s="163"/>
      <c r="F31" s="163"/>
      <c r="G31" s="163"/>
    </row>
    <row r="32" spans="1:7" x14ac:dyDescent="0.25">
      <c r="F32" s="163"/>
      <c r="G32" s="163"/>
    </row>
    <row r="33" spans="1:7" x14ac:dyDescent="0.25">
      <c r="F33" s="163"/>
      <c r="G33" s="163"/>
    </row>
    <row r="34" spans="1:7" ht="15.75" x14ac:dyDescent="0.25">
      <c r="A34" s="162"/>
      <c r="B34" s="163"/>
      <c r="C34" s="163"/>
      <c r="D34" s="163"/>
      <c r="E34" s="163"/>
      <c r="F34" s="163"/>
      <c r="G34" s="163"/>
    </row>
    <row r="35" spans="1:7" ht="15.75" x14ac:dyDescent="0.25">
      <c r="A35" s="162"/>
      <c r="B35" s="163"/>
      <c r="C35" s="163"/>
      <c r="D35" s="163"/>
      <c r="E35" s="163"/>
      <c r="F35" s="163"/>
      <c r="G35" s="163"/>
    </row>
    <row r="36" spans="1:7" ht="15.75" x14ac:dyDescent="0.25">
      <c r="A36" s="162"/>
      <c r="B36" s="163"/>
      <c r="C36" s="163"/>
      <c r="D36" s="163"/>
      <c r="E36" s="163"/>
      <c r="F36" s="163"/>
      <c r="G36" s="163"/>
    </row>
    <row r="37" spans="1:7" ht="15.75" x14ac:dyDescent="0.25">
      <c r="A37" s="170"/>
      <c r="B37" s="163"/>
      <c r="C37" s="170"/>
      <c r="D37" s="171"/>
      <c r="E37" s="163"/>
      <c r="F37" s="163"/>
      <c r="G37" s="163"/>
    </row>
    <row r="38" spans="1:7" ht="15.75" x14ac:dyDescent="0.25">
      <c r="A38" s="162"/>
      <c r="E38" s="163"/>
      <c r="F38" s="163"/>
      <c r="G38" s="163"/>
    </row>
    <row r="39" spans="1:7" ht="15.75" x14ac:dyDescent="0.25">
      <c r="C39" s="162" t="str">
        <f ca="1">CONCATENATE("          ",PROPER(TEXT(TODAY(),"mmmm"))," ",YEAR(TODAY()))</f>
        <v xml:space="preserve">          Mayo 2014</v>
      </c>
      <c r="D39" s="171"/>
      <c r="E39" s="163"/>
      <c r="F39" s="163"/>
      <c r="G39" s="163"/>
    </row>
    <row r="45" spans="1:7" x14ac:dyDescent="0.25">
      <c r="A45" s="163"/>
      <c r="B45" s="163"/>
      <c r="C45" s="163"/>
      <c r="D45" s="165" t="s">
        <v>249</v>
      </c>
      <c r="E45" s="163"/>
      <c r="F45" s="163"/>
      <c r="G45" s="163"/>
    </row>
    <row r="46" spans="1:7" ht="15.75" x14ac:dyDescent="0.25">
      <c r="A46" s="162"/>
      <c r="B46" s="163"/>
      <c r="C46" s="163"/>
      <c r="D46" s="172" t="str">
        <f ca="1">CONCATENATE("Avance mensual enero - ",TEXT(TODAY()-20,"mmmm")," ",YEAR(TODAY()))</f>
        <v>Avance mensual enero - abril 2014</v>
      </c>
      <c r="E46" s="163"/>
      <c r="F46" s="163"/>
      <c r="G46" s="163"/>
    </row>
    <row r="47" spans="1:7" ht="15.75" x14ac:dyDescent="0.25">
      <c r="A47" s="162"/>
      <c r="B47" s="163"/>
      <c r="C47" s="163"/>
      <c r="D47" s="172"/>
      <c r="E47" s="163"/>
      <c r="F47" s="163"/>
      <c r="G47" s="163"/>
    </row>
    <row r="48" spans="1:7" ht="15.75" x14ac:dyDescent="0.25">
      <c r="A48" s="162"/>
      <c r="B48" s="163"/>
      <c r="C48" s="163"/>
      <c r="D48" s="163"/>
      <c r="E48" s="163"/>
      <c r="F48" s="163"/>
      <c r="G48" s="163"/>
    </row>
    <row r="49" spans="1:7" x14ac:dyDescent="0.25">
      <c r="A49" s="163"/>
      <c r="B49" s="163"/>
      <c r="C49" s="163"/>
      <c r="D49" s="165" t="s">
        <v>186</v>
      </c>
      <c r="E49" s="163"/>
      <c r="F49" s="163"/>
      <c r="G49" s="163"/>
    </row>
    <row r="50" spans="1:7" ht="15.75" x14ac:dyDescent="0.25">
      <c r="A50" s="167"/>
      <c r="B50" s="163"/>
      <c r="C50" s="163"/>
      <c r="D50" s="165" t="s">
        <v>444</v>
      </c>
      <c r="E50" s="163"/>
      <c r="F50" s="163"/>
      <c r="G50" s="163"/>
    </row>
    <row r="51" spans="1:7" ht="15.75" x14ac:dyDescent="0.25">
      <c r="A51" s="162"/>
      <c r="B51" s="163"/>
      <c r="C51" s="163"/>
      <c r="D51" s="163"/>
      <c r="E51" s="163"/>
      <c r="F51" s="163"/>
      <c r="G51" s="163"/>
    </row>
    <row r="52" spans="1:7" ht="15.75" x14ac:dyDescent="0.25">
      <c r="A52" s="162"/>
      <c r="B52" s="163"/>
      <c r="C52" s="163"/>
      <c r="D52" s="163"/>
      <c r="E52" s="163"/>
      <c r="F52" s="163"/>
      <c r="G52" s="163"/>
    </row>
    <row r="53" spans="1:7" ht="15.75" x14ac:dyDescent="0.25">
      <c r="A53" s="162"/>
      <c r="B53" s="163"/>
      <c r="C53" s="163"/>
      <c r="D53" s="163"/>
      <c r="E53" s="163"/>
      <c r="F53" s="163"/>
      <c r="G53" s="163"/>
    </row>
    <row r="54" spans="1:7" x14ac:dyDescent="0.25">
      <c r="A54" s="163"/>
      <c r="B54" s="163"/>
      <c r="C54" s="163"/>
      <c r="D54" s="163"/>
      <c r="E54" s="163"/>
      <c r="F54" s="163"/>
      <c r="G54" s="163"/>
    </row>
    <row r="55" spans="1:7" x14ac:dyDescent="0.25">
      <c r="A55" s="163"/>
      <c r="B55" s="163"/>
      <c r="C55" s="163"/>
      <c r="D55" s="163"/>
      <c r="E55" s="163"/>
      <c r="F55" s="163"/>
      <c r="G55" s="163"/>
    </row>
    <row r="56" spans="1:7" x14ac:dyDescent="0.25">
      <c r="A56" s="163"/>
      <c r="B56" s="163"/>
      <c r="C56" s="163"/>
      <c r="D56" s="168" t="s">
        <v>316</v>
      </c>
      <c r="E56" s="163"/>
      <c r="F56" s="163"/>
      <c r="G56" s="163"/>
    </row>
    <row r="57" spans="1:7" x14ac:dyDescent="0.25">
      <c r="A57" s="163"/>
      <c r="B57" s="163"/>
      <c r="C57" s="163"/>
      <c r="D57" s="168" t="s">
        <v>317</v>
      </c>
      <c r="E57" s="163"/>
      <c r="F57" s="163"/>
      <c r="G57" s="163"/>
    </row>
    <row r="58" spans="1:7" x14ac:dyDescent="0.25">
      <c r="A58" s="163"/>
      <c r="B58" s="163"/>
      <c r="C58" s="163"/>
      <c r="D58" s="163"/>
      <c r="E58" s="163"/>
      <c r="F58" s="163"/>
      <c r="G58" s="163"/>
    </row>
    <row r="59" spans="1:7" x14ac:dyDescent="0.25">
      <c r="A59" s="163"/>
      <c r="B59" s="163"/>
      <c r="C59" s="163"/>
      <c r="D59" s="163"/>
      <c r="E59" s="163"/>
      <c r="F59" s="163"/>
      <c r="G59" s="163"/>
    </row>
    <row r="60" spans="1:7" x14ac:dyDescent="0.25">
      <c r="A60" s="163"/>
      <c r="B60" s="163"/>
      <c r="C60" s="163"/>
      <c r="D60" s="163"/>
      <c r="E60" s="163"/>
      <c r="F60" s="163"/>
      <c r="G60" s="163"/>
    </row>
    <row r="61" spans="1:7" x14ac:dyDescent="0.25">
      <c r="A61" s="163"/>
      <c r="B61" s="163"/>
      <c r="C61" s="163"/>
      <c r="D61" s="163"/>
      <c r="E61" s="163"/>
      <c r="F61" s="163"/>
      <c r="G61" s="163"/>
    </row>
    <row r="62" spans="1:7" ht="15.75" x14ac:dyDescent="0.25">
      <c r="A62" s="162"/>
      <c r="B62" s="163"/>
      <c r="C62" s="163"/>
      <c r="D62" s="163"/>
      <c r="E62" s="163"/>
      <c r="F62" s="163"/>
      <c r="G62" s="163"/>
    </row>
    <row r="63" spans="1:7" ht="15.75" x14ac:dyDescent="0.25">
      <c r="A63" s="162"/>
      <c r="B63" s="163"/>
      <c r="C63" s="163"/>
      <c r="D63" s="165" t="s">
        <v>52</v>
      </c>
      <c r="E63" s="163"/>
      <c r="F63" s="163"/>
      <c r="G63" s="163"/>
    </row>
    <row r="64" spans="1:7" ht="15.75" x14ac:dyDescent="0.25">
      <c r="A64" s="162"/>
      <c r="B64" s="163"/>
      <c r="C64" s="163"/>
      <c r="D64" s="168" t="s">
        <v>480</v>
      </c>
      <c r="E64" s="163"/>
      <c r="F64" s="163"/>
      <c r="G64" s="163"/>
    </row>
    <row r="65" spans="1:7" ht="15.75" x14ac:dyDescent="0.25">
      <c r="A65" s="162"/>
      <c r="B65" s="163"/>
      <c r="C65" s="163"/>
      <c r="D65" s="163"/>
      <c r="E65" s="163"/>
      <c r="F65" s="163"/>
      <c r="G65" s="163"/>
    </row>
    <row r="66" spans="1:7" ht="15.75" x14ac:dyDescent="0.25">
      <c r="A66" s="162"/>
      <c r="B66" s="163"/>
      <c r="C66" s="163"/>
      <c r="D66" s="163"/>
      <c r="E66" s="163"/>
      <c r="F66" s="163"/>
      <c r="G66" s="163"/>
    </row>
    <row r="67" spans="1:7" ht="15.75" x14ac:dyDescent="0.25">
      <c r="A67" s="162"/>
      <c r="B67" s="163"/>
      <c r="C67" s="163"/>
      <c r="D67" s="163"/>
      <c r="E67" s="163"/>
      <c r="F67" s="163"/>
      <c r="G67" s="163"/>
    </row>
    <row r="68" spans="1:7" ht="15.75" x14ac:dyDescent="0.25">
      <c r="A68" s="162"/>
      <c r="B68" s="163"/>
      <c r="C68" s="163"/>
      <c r="D68" s="165" t="s">
        <v>270</v>
      </c>
      <c r="E68" s="163"/>
      <c r="F68" s="163"/>
      <c r="G68" s="163"/>
    </row>
    <row r="69" spans="1:7" ht="15.75" x14ac:dyDescent="0.25">
      <c r="A69" s="162"/>
      <c r="B69" s="163"/>
      <c r="C69" s="163"/>
      <c r="D69" s="163"/>
      <c r="E69" s="163"/>
      <c r="F69" s="163"/>
      <c r="G69" s="163"/>
    </row>
    <row r="70" spans="1:7" ht="15.75" x14ac:dyDescent="0.25">
      <c r="A70" s="162"/>
      <c r="B70" s="163"/>
      <c r="C70" s="163"/>
      <c r="D70" s="163"/>
      <c r="E70" s="163"/>
      <c r="F70" s="163"/>
      <c r="G70" s="163"/>
    </row>
    <row r="71" spans="1:7" ht="15.75" x14ac:dyDescent="0.25">
      <c r="A71" s="162"/>
      <c r="B71" s="163"/>
      <c r="C71" s="163"/>
      <c r="D71" s="163"/>
      <c r="E71" s="163"/>
      <c r="F71" s="163"/>
      <c r="G71" s="163"/>
    </row>
    <row r="72" spans="1:7" ht="15.75" x14ac:dyDescent="0.25">
      <c r="A72" s="162"/>
      <c r="B72" s="163"/>
      <c r="C72" s="163"/>
      <c r="D72" s="163"/>
      <c r="E72" s="163"/>
      <c r="F72" s="163"/>
      <c r="G72" s="163"/>
    </row>
    <row r="73" spans="1:7" ht="15.75" x14ac:dyDescent="0.25">
      <c r="A73" s="162"/>
      <c r="B73" s="163"/>
      <c r="C73" s="163"/>
      <c r="D73" s="163"/>
      <c r="E73" s="163"/>
      <c r="F73" s="163"/>
      <c r="G73" s="163"/>
    </row>
    <row r="74" spans="1:7" ht="15.75" x14ac:dyDescent="0.25">
      <c r="A74" s="162"/>
      <c r="B74" s="163"/>
      <c r="C74" s="163"/>
      <c r="D74" s="163"/>
      <c r="E74" s="163"/>
      <c r="F74" s="163"/>
      <c r="G74" s="163"/>
    </row>
    <row r="75" spans="1:7" ht="15.75" x14ac:dyDescent="0.25">
      <c r="A75" s="162"/>
      <c r="B75" s="163"/>
      <c r="C75" s="163"/>
      <c r="D75" s="163"/>
      <c r="E75" s="163"/>
      <c r="F75" s="163"/>
      <c r="G75" s="163"/>
    </row>
    <row r="76" spans="1:7" ht="15.75" x14ac:dyDescent="0.25">
      <c r="A76" s="162"/>
      <c r="B76" s="163"/>
      <c r="C76" s="163"/>
      <c r="D76" s="163"/>
      <c r="E76" s="163"/>
      <c r="F76" s="163"/>
      <c r="G76" s="163"/>
    </row>
    <row r="77" spans="1:7" ht="15.75" x14ac:dyDescent="0.25">
      <c r="A77" s="162"/>
      <c r="B77" s="163"/>
      <c r="C77" s="163"/>
      <c r="D77" s="163"/>
      <c r="E77" s="163"/>
      <c r="F77" s="163"/>
      <c r="G77" s="163"/>
    </row>
    <row r="78" spans="1:7" ht="15.75" x14ac:dyDescent="0.25">
      <c r="A78" s="162"/>
      <c r="B78" s="163"/>
      <c r="C78" s="163"/>
      <c r="D78" s="163"/>
      <c r="E78" s="163"/>
      <c r="F78" s="163"/>
      <c r="G78" s="163"/>
    </row>
    <row r="79" spans="1:7" ht="15.75" x14ac:dyDescent="0.25">
      <c r="A79" s="162"/>
      <c r="B79" s="163"/>
      <c r="C79" s="163"/>
      <c r="D79" s="163"/>
      <c r="E79" s="163"/>
      <c r="F79" s="163"/>
      <c r="G79" s="163"/>
    </row>
    <row r="80" spans="1:7" ht="11.1" customHeight="1" x14ac:dyDescent="0.25">
      <c r="A80" s="170" t="s">
        <v>473</v>
      </c>
      <c r="B80" s="163"/>
      <c r="C80" s="163"/>
      <c r="D80" s="163"/>
      <c r="E80" s="163"/>
      <c r="F80" s="163"/>
      <c r="G80" s="163"/>
    </row>
    <row r="81" spans="1:12" ht="11.1" customHeight="1" x14ac:dyDescent="0.25">
      <c r="A81" s="170" t="s">
        <v>471</v>
      </c>
      <c r="B81" s="163"/>
      <c r="C81" s="163"/>
      <c r="D81" s="163"/>
      <c r="E81" s="163"/>
      <c r="F81" s="163"/>
      <c r="G81" s="163"/>
    </row>
    <row r="82" spans="1:12" ht="11.1" customHeight="1" x14ac:dyDescent="0.25">
      <c r="A82" s="170" t="s">
        <v>472</v>
      </c>
      <c r="B82" s="163"/>
      <c r="C82" s="170"/>
      <c r="D82" s="171"/>
      <c r="E82" s="163"/>
      <c r="F82" s="163"/>
      <c r="G82" s="163"/>
    </row>
    <row r="83" spans="1:12" ht="11.1" customHeight="1" x14ac:dyDescent="0.25">
      <c r="A83" s="173" t="s">
        <v>318</v>
      </c>
      <c r="B83" s="163"/>
      <c r="C83" s="163"/>
      <c r="D83" s="163"/>
      <c r="E83" s="163"/>
      <c r="F83" s="163"/>
      <c r="G83" s="163"/>
    </row>
    <row r="84" spans="1:12" x14ac:dyDescent="0.25">
      <c r="A84" s="163"/>
      <c r="B84" s="163"/>
      <c r="C84" s="163"/>
      <c r="D84" s="163"/>
      <c r="E84" s="163"/>
      <c r="F84" s="163"/>
      <c r="G84" s="163"/>
    </row>
    <row r="85" spans="1:12" x14ac:dyDescent="0.25">
      <c r="A85" s="301" t="s">
        <v>319</v>
      </c>
      <c r="B85" s="301"/>
      <c r="C85" s="301"/>
      <c r="D85" s="301"/>
      <c r="E85" s="301"/>
      <c r="F85" s="301"/>
      <c r="G85" s="301"/>
    </row>
    <row r="86" spans="1:12" ht="6.95" customHeight="1" x14ac:dyDescent="0.25">
      <c r="A86" s="174"/>
      <c r="B86" s="174"/>
      <c r="C86" s="174"/>
      <c r="D86" s="174"/>
      <c r="E86" s="174"/>
      <c r="F86" s="174"/>
      <c r="G86" s="174"/>
      <c r="L86" s="165"/>
    </row>
    <row r="87" spans="1:12" x14ac:dyDescent="0.25">
      <c r="A87" s="175" t="s">
        <v>42</v>
      </c>
      <c r="B87" s="176" t="s">
        <v>43</v>
      </c>
      <c r="C87" s="176"/>
      <c r="D87" s="176"/>
      <c r="E87" s="176"/>
      <c r="F87" s="176"/>
      <c r="G87" s="177" t="s">
        <v>44</v>
      </c>
      <c r="L87" s="168"/>
    </row>
    <row r="88" spans="1:12" ht="6.95" customHeight="1" x14ac:dyDescent="0.25">
      <c r="A88" s="178"/>
      <c r="B88" s="178"/>
      <c r="C88" s="178"/>
      <c r="D88" s="178"/>
      <c r="E88" s="178"/>
      <c r="F88" s="178"/>
      <c r="G88" s="179"/>
      <c r="L88" s="180"/>
    </row>
    <row r="89" spans="1:12" ht="12.95" customHeight="1" x14ac:dyDescent="0.25">
      <c r="A89" s="181" t="s">
        <v>45</v>
      </c>
      <c r="B89" s="182" t="s">
        <v>250</v>
      </c>
      <c r="C89" s="174"/>
      <c r="D89" s="174"/>
      <c r="E89" s="174"/>
      <c r="F89" s="174"/>
      <c r="G89" s="270">
        <v>4</v>
      </c>
      <c r="L89" s="180"/>
    </row>
    <row r="90" spans="1:12" ht="12.95" customHeight="1" x14ac:dyDescent="0.25">
      <c r="A90" s="181" t="s">
        <v>46</v>
      </c>
      <c r="B90" s="182" t="s">
        <v>280</v>
      </c>
      <c r="C90" s="174"/>
      <c r="D90" s="174"/>
      <c r="E90" s="174"/>
      <c r="F90" s="174"/>
      <c r="G90" s="270">
        <v>5</v>
      </c>
      <c r="L90" s="180"/>
    </row>
    <row r="91" spans="1:12" ht="12.95" customHeight="1" x14ac:dyDescent="0.25">
      <c r="A91" s="181" t="s">
        <v>47</v>
      </c>
      <c r="B91" s="182" t="s">
        <v>281</v>
      </c>
      <c r="C91" s="174"/>
      <c r="D91" s="174"/>
      <c r="E91" s="174"/>
      <c r="F91" s="174"/>
      <c r="G91" s="270">
        <v>6</v>
      </c>
      <c r="L91" s="165"/>
    </row>
    <row r="92" spans="1:12" ht="12.95" customHeight="1" x14ac:dyDescent="0.25">
      <c r="A92" s="181" t="s">
        <v>48</v>
      </c>
      <c r="B92" s="182" t="s">
        <v>251</v>
      </c>
      <c r="C92" s="174"/>
      <c r="D92" s="174"/>
      <c r="E92" s="174"/>
      <c r="F92" s="174"/>
      <c r="G92" s="270">
        <v>7</v>
      </c>
      <c r="L92" s="180"/>
    </row>
    <row r="93" spans="1:12" ht="12.95" customHeight="1" x14ac:dyDescent="0.25">
      <c r="A93" s="181" t="s">
        <v>49</v>
      </c>
      <c r="B93" s="182" t="s">
        <v>266</v>
      </c>
      <c r="C93" s="174"/>
      <c r="D93" s="174"/>
      <c r="E93" s="174"/>
      <c r="F93" s="174"/>
      <c r="G93" s="270">
        <v>9</v>
      </c>
      <c r="L93" s="180"/>
    </row>
    <row r="94" spans="1:12" ht="12.95" customHeight="1" x14ac:dyDescent="0.25">
      <c r="A94" s="181" t="s">
        <v>50</v>
      </c>
      <c r="B94" s="182" t="s">
        <v>264</v>
      </c>
      <c r="C94" s="174"/>
      <c r="D94" s="174"/>
      <c r="E94" s="174"/>
      <c r="F94" s="174"/>
      <c r="G94" s="270">
        <v>11</v>
      </c>
      <c r="L94" s="180"/>
    </row>
    <row r="95" spans="1:12" ht="12.95" customHeight="1" x14ac:dyDescent="0.25">
      <c r="A95" s="181" t="s">
        <v>51</v>
      </c>
      <c r="B95" s="182" t="s">
        <v>265</v>
      </c>
      <c r="C95" s="174"/>
      <c r="D95" s="174"/>
      <c r="E95" s="174"/>
      <c r="F95" s="174"/>
      <c r="G95" s="270">
        <v>12</v>
      </c>
      <c r="L95" s="180"/>
    </row>
    <row r="96" spans="1:12" ht="12.95" customHeight="1" x14ac:dyDescent="0.25">
      <c r="A96" s="181" t="s">
        <v>53</v>
      </c>
      <c r="B96" s="182" t="s">
        <v>252</v>
      </c>
      <c r="C96" s="174"/>
      <c r="D96" s="174"/>
      <c r="E96" s="174"/>
      <c r="F96" s="174"/>
      <c r="G96" s="270">
        <v>13</v>
      </c>
      <c r="L96" s="180"/>
    </row>
    <row r="97" spans="1:12" ht="12.95" customHeight="1" x14ac:dyDescent="0.25">
      <c r="A97" s="181" t="s">
        <v>54</v>
      </c>
      <c r="B97" s="182" t="s">
        <v>169</v>
      </c>
      <c r="C97" s="174"/>
      <c r="D97" s="174"/>
      <c r="E97" s="174"/>
      <c r="F97" s="174"/>
      <c r="G97" s="270">
        <v>14</v>
      </c>
      <c r="L97" s="180"/>
    </row>
    <row r="98" spans="1:12" ht="12.95" customHeight="1" x14ac:dyDescent="0.25">
      <c r="A98" s="181" t="s">
        <v>78</v>
      </c>
      <c r="B98" s="182" t="s">
        <v>288</v>
      </c>
      <c r="C98" s="182"/>
      <c r="D98" s="182"/>
      <c r="E98" s="174"/>
      <c r="F98" s="174"/>
      <c r="G98" s="270">
        <v>15</v>
      </c>
      <c r="L98" s="180"/>
    </row>
    <row r="99" spans="1:12" ht="12.95" customHeight="1" x14ac:dyDescent="0.25">
      <c r="A99" s="181" t="s">
        <v>100</v>
      </c>
      <c r="B99" s="182" t="s">
        <v>253</v>
      </c>
      <c r="C99" s="174"/>
      <c r="D99" s="174"/>
      <c r="E99" s="174"/>
      <c r="F99" s="174"/>
      <c r="G99" s="270">
        <v>16</v>
      </c>
      <c r="L99" s="170"/>
    </row>
    <row r="100" spans="1:12" ht="12.95" customHeight="1" x14ac:dyDescent="0.25">
      <c r="A100" s="181" t="s">
        <v>101</v>
      </c>
      <c r="B100" s="182" t="s">
        <v>320</v>
      </c>
      <c r="C100" s="174"/>
      <c r="D100" s="174"/>
      <c r="E100" s="174"/>
      <c r="F100" s="174"/>
      <c r="G100" s="270">
        <v>18</v>
      </c>
      <c r="L100" s="170"/>
    </row>
    <row r="101" spans="1:12" ht="12.95" customHeight="1" x14ac:dyDescent="0.25">
      <c r="A101" s="181" t="s">
        <v>119</v>
      </c>
      <c r="B101" s="182" t="s">
        <v>254</v>
      </c>
      <c r="C101" s="174"/>
      <c r="D101" s="174"/>
      <c r="E101" s="174"/>
      <c r="F101" s="174"/>
      <c r="G101" s="270">
        <v>19</v>
      </c>
      <c r="L101" s="170"/>
    </row>
    <row r="102" spans="1:12" ht="12.95" customHeight="1" x14ac:dyDescent="0.25">
      <c r="A102" s="181" t="s">
        <v>120</v>
      </c>
      <c r="B102" s="182" t="s">
        <v>267</v>
      </c>
      <c r="C102" s="174"/>
      <c r="D102" s="174"/>
      <c r="E102" s="174"/>
      <c r="F102" s="174"/>
      <c r="G102" s="270">
        <v>20</v>
      </c>
      <c r="L102" s="173"/>
    </row>
    <row r="103" spans="1:12" ht="12.95" customHeight="1" x14ac:dyDescent="0.25">
      <c r="A103" s="181" t="s">
        <v>122</v>
      </c>
      <c r="B103" s="182" t="s">
        <v>255</v>
      </c>
      <c r="C103" s="174"/>
      <c r="D103" s="174"/>
      <c r="E103" s="174"/>
      <c r="F103" s="174"/>
      <c r="G103" s="270">
        <v>21</v>
      </c>
    </row>
    <row r="104" spans="1:12" ht="12.95" customHeight="1" x14ac:dyDescent="0.25">
      <c r="A104" s="181" t="s">
        <v>220</v>
      </c>
      <c r="B104" s="182" t="s">
        <v>256</v>
      </c>
      <c r="C104" s="174"/>
      <c r="D104" s="174"/>
      <c r="E104" s="174"/>
      <c r="F104" s="174"/>
      <c r="G104" s="270">
        <v>22</v>
      </c>
    </row>
    <row r="105" spans="1:12" ht="12.95" customHeight="1" x14ac:dyDescent="0.25">
      <c r="A105" s="181" t="s">
        <v>231</v>
      </c>
      <c r="B105" s="182" t="s">
        <v>257</v>
      </c>
      <c r="C105" s="174"/>
      <c r="D105" s="174"/>
      <c r="E105" s="174"/>
      <c r="F105" s="174"/>
      <c r="G105" s="270">
        <v>23</v>
      </c>
    </row>
    <row r="106" spans="1:12" ht="12.95" customHeight="1" x14ac:dyDescent="0.25">
      <c r="A106" s="181" t="s">
        <v>232</v>
      </c>
      <c r="B106" s="182" t="s">
        <v>324</v>
      </c>
      <c r="C106" s="174"/>
      <c r="D106" s="174"/>
      <c r="E106" s="174"/>
      <c r="F106" s="174"/>
      <c r="G106" s="270">
        <v>24</v>
      </c>
    </row>
    <row r="107" spans="1:12" ht="12.95" customHeight="1" x14ac:dyDescent="0.25">
      <c r="A107" s="181" t="s">
        <v>299</v>
      </c>
      <c r="B107" s="182" t="s">
        <v>258</v>
      </c>
      <c r="C107" s="174"/>
      <c r="D107" s="174"/>
      <c r="E107" s="174"/>
      <c r="F107" s="174"/>
      <c r="G107" s="270">
        <v>25</v>
      </c>
    </row>
    <row r="108" spans="1:12" ht="12.95" customHeight="1" x14ac:dyDescent="0.25">
      <c r="A108" s="181" t="s">
        <v>325</v>
      </c>
      <c r="B108" s="182" t="s">
        <v>259</v>
      </c>
      <c r="C108" s="174"/>
      <c r="D108" s="174"/>
      <c r="E108" s="174"/>
      <c r="F108" s="174"/>
      <c r="G108" s="270">
        <v>26</v>
      </c>
    </row>
    <row r="109" spans="1:12" ht="6.95" customHeight="1" x14ac:dyDescent="0.25">
      <c r="A109" s="181"/>
      <c r="B109" s="174"/>
      <c r="C109" s="174"/>
      <c r="D109" s="174"/>
      <c r="E109" s="174"/>
      <c r="F109" s="174"/>
      <c r="G109" s="183"/>
    </row>
    <row r="110" spans="1:12" x14ac:dyDescent="0.25">
      <c r="A110" s="175" t="s">
        <v>55</v>
      </c>
      <c r="B110" s="176" t="s">
        <v>43</v>
      </c>
      <c r="C110" s="176"/>
      <c r="D110" s="176"/>
      <c r="E110" s="176"/>
      <c r="F110" s="176"/>
      <c r="G110" s="177" t="s">
        <v>44</v>
      </c>
    </row>
    <row r="111" spans="1:12" ht="6.95" customHeight="1" x14ac:dyDescent="0.25">
      <c r="A111" s="184"/>
      <c r="B111" s="178"/>
      <c r="C111" s="178"/>
      <c r="D111" s="178"/>
      <c r="E111" s="178"/>
      <c r="F111" s="178"/>
      <c r="G111" s="185"/>
    </row>
    <row r="112" spans="1:12" ht="12.95" customHeight="1" x14ac:dyDescent="0.25">
      <c r="A112" s="181" t="s">
        <v>45</v>
      </c>
      <c r="B112" s="182" t="s">
        <v>250</v>
      </c>
      <c r="C112" s="174"/>
      <c r="D112" s="174"/>
      <c r="E112" s="174"/>
      <c r="F112" s="174"/>
      <c r="G112" s="270">
        <v>4</v>
      </c>
    </row>
    <row r="113" spans="1:7" ht="12.95" customHeight="1" x14ac:dyDescent="0.25">
      <c r="A113" s="181" t="s">
        <v>46</v>
      </c>
      <c r="B113" s="182" t="s">
        <v>260</v>
      </c>
      <c r="C113" s="174"/>
      <c r="D113" s="174"/>
      <c r="E113" s="174"/>
      <c r="F113" s="174"/>
      <c r="G113" s="270">
        <v>5</v>
      </c>
    </row>
    <row r="114" spans="1:7" ht="12.95" customHeight="1" x14ac:dyDescent="0.25">
      <c r="A114" s="181" t="s">
        <v>47</v>
      </c>
      <c r="B114" s="182" t="s">
        <v>261</v>
      </c>
      <c r="C114" s="174"/>
      <c r="D114" s="174"/>
      <c r="E114" s="174"/>
      <c r="F114" s="174"/>
      <c r="G114" s="270">
        <v>6</v>
      </c>
    </row>
    <row r="115" spans="1:7" ht="12.95" customHeight="1" x14ac:dyDescent="0.25">
      <c r="A115" s="181" t="s">
        <v>48</v>
      </c>
      <c r="B115" s="182" t="s">
        <v>262</v>
      </c>
      <c r="C115" s="174"/>
      <c r="D115" s="174"/>
      <c r="E115" s="174"/>
      <c r="F115" s="174"/>
      <c r="G115" s="270">
        <v>8</v>
      </c>
    </row>
    <row r="116" spans="1:7" ht="12.95" customHeight="1" x14ac:dyDescent="0.25">
      <c r="A116" s="181" t="s">
        <v>49</v>
      </c>
      <c r="B116" s="182" t="s">
        <v>263</v>
      </c>
      <c r="C116" s="174"/>
      <c r="D116" s="174"/>
      <c r="E116" s="174"/>
      <c r="F116" s="174"/>
      <c r="G116" s="270">
        <v>8</v>
      </c>
    </row>
    <row r="117" spans="1:7" ht="12.95" customHeight="1" x14ac:dyDescent="0.25">
      <c r="A117" s="181" t="s">
        <v>50</v>
      </c>
      <c r="B117" s="182" t="s">
        <v>268</v>
      </c>
      <c r="C117" s="174"/>
      <c r="D117" s="174"/>
      <c r="E117" s="174"/>
      <c r="F117" s="174"/>
      <c r="G117" s="270">
        <v>10</v>
      </c>
    </row>
    <row r="118" spans="1:7" ht="12.95" customHeight="1" x14ac:dyDescent="0.25">
      <c r="A118" s="181" t="s">
        <v>51</v>
      </c>
      <c r="B118" s="182" t="s">
        <v>269</v>
      </c>
      <c r="C118" s="174"/>
      <c r="D118" s="174"/>
      <c r="E118" s="174"/>
      <c r="F118" s="174"/>
      <c r="G118" s="270">
        <v>10</v>
      </c>
    </row>
    <row r="119" spans="1:7" ht="12.95" customHeight="1" x14ac:dyDescent="0.25">
      <c r="A119" s="181" t="s">
        <v>53</v>
      </c>
      <c r="B119" s="182" t="s">
        <v>264</v>
      </c>
      <c r="C119" s="174"/>
      <c r="D119" s="174"/>
      <c r="E119" s="174"/>
      <c r="F119" s="174"/>
      <c r="G119" s="270">
        <v>11</v>
      </c>
    </row>
    <row r="120" spans="1:7" ht="12.95" customHeight="1" x14ac:dyDescent="0.25">
      <c r="A120" s="181" t="s">
        <v>54</v>
      </c>
      <c r="B120" s="182" t="s">
        <v>265</v>
      </c>
      <c r="C120" s="174"/>
      <c r="D120" s="174"/>
      <c r="E120" s="174"/>
      <c r="F120" s="174"/>
      <c r="G120" s="270">
        <v>12</v>
      </c>
    </row>
    <row r="121" spans="1:7" ht="12.95" customHeight="1" x14ac:dyDescent="0.25">
      <c r="A121" s="181" t="s">
        <v>78</v>
      </c>
      <c r="B121" s="182" t="s">
        <v>252</v>
      </c>
      <c r="C121" s="174"/>
      <c r="D121" s="174"/>
      <c r="E121" s="174"/>
      <c r="F121" s="174"/>
      <c r="G121" s="270">
        <v>13</v>
      </c>
    </row>
    <row r="122" spans="1:7" ht="12.95" customHeight="1" x14ac:dyDescent="0.25">
      <c r="A122" s="181" t="s">
        <v>100</v>
      </c>
      <c r="B122" s="182" t="s">
        <v>169</v>
      </c>
      <c r="C122" s="174"/>
      <c r="D122" s="174"/>
      <c r="E122" s="174"/>
      <c r="F122" s="174"/>
      <c r="G122" s="270">
        <v>14</v>
      </c>
    </row>
    <row r="123" spans="1:7" ht="12.95" customHeight="1" x14ac:dyDescent="0.25">
      <c r="A123" s="181" t="s">
        <v>101</v>
      </c>
      <c r="B123" s="182" t="s">
        <v>288</v>
      </c>
      <c r="C123" s="174"/>
      <c r="D123" s="174"/>
      <c r="E123" s="174"/>
      <c r="F123" s="174"/>
      <c r="G123" s="270">
        <v>15</v>
      </c>
    </row>
    <row r="124" spans="1:7" ht="54.75" customHeight="1" x14ac:dyDescent="0.25">
      <c r="A124" s="302" t="s">
        <v>272</v>
      </c>
      <c r="B124" s="302"/>
      <c r="C124" s="302"/>
      <c r="D124" s="302"/>
      <c r="E124" s="302"/>
      <c r="F124" s="302"/>
      <c r="G124" s="302"/>
    </row>
    <row r="125" spans="1:7" ht="15" customHeight="1" x14ac:dyDescent="0.25">
      <c r="A125" s="186"/>
      <c r="B125" s="186"/>
      <c r="C125" s="186"/>
      <c r="D125" s="186"/>
      <c r="E125" s="186"/>
      <c r="F125" s="186"/>
      <c r="G125" s="186"/>
    </row>
    <row r="126" spans="1:7" ht="15" customHeight="1" x14ac:dyDescent="0.25">
      <c r="A126" s="187"/>
      <c r="B126" s="187"/>
      <c r="C126" s="187"/>
      <c r="D126" s="187"/>
      <c r="E126" s="187"/>
      <c r="F126" s="187"/>
      <c r="G126" s="187"/>
    </row>
    <row r="127" spans="1:7" ht="15" customHeight="1" x14ac:dyDescent="0.25">
      <c r="A127" s="182"/>
      <c r="B127" s="182"/>
      <c r="C127" s="182"/>
      <c r="D127" s="182"/>
      <c r="E127" s="182"/>
      <c r="F127" s="182"/>
      <c r="G127" s="182"/>
    </row>
    <row r="128" spans="1:7" ht="11.1" customHeight="1" x14ac:dyDescent="0.25">
      <c r="A128" s="188" t="s">
        <v>473</v>
      </c>
      <c r="C128" s="189"/>
      <c r="D128" s="189"/>
      <c r="E128" s="189"/>
      <c r="F128" s="189"/>
      <c r="G128" s="189"/>
    </row>
    <row r="129" spans="1:7" ht="11.1" customHeight="1" x14ac:dyDescent="0.25">
      <c r="A129" s="188" t="s">
        <v>471</v>
      </c>
      <c r="C129" s="189"/>
      <c r="D129" s="189"/>
      <c r="E129" s="189"/>
      <c r="F129" s="189"/>
      <c r="G129" s="189"/>
    </row>
    <row r="130" spans="1:7" ht="11.1" customHeight="1" x14ac:dyDescent="0.25">
      <c r="A130" s="188" t="s">
        <v>472</v>
      </c>
      <c r="C130" s="189"/>
      <c r="D130" s="189"/>
      <c r="E130" s="189"/>
      <c r="F130" s="189"/>
      <c r="G130" s="189"/>
    </row>
    <row r="131" spans="1:7" ht="11.1" customHeight="1" x14ac:dyDescent="0.25">
      <c r="A131" s="173" t="s">
        <v>318</v>
      </c>
      <c r="B131" s="190"/>
      <c r="C131" s="189"/>
      <c r="D131" s="189"/>
      <c r="E131" s="189"/>
      <c r="F131" s="189"/>
      <c r="G131" s="189"/>
    </row>
    <row r="132" spans="1:7" ht="11.1" customHeight="1" x14ac:dyDescent="0.25"/>
  </sheetData>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49"/>
  <sheetViews>
    <sheetView view="pageBreakPreview" zoomScale="80" zoomScaleNormal="80" zoomScaleSheetLayoutView="80" workbookViewId="0">
      <selection activeCell="J23" sqref="J23"/>
    </sheetView>
  </sheetViews>
  <sheetFormatPr baseColWidth="10"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7" width="11.42578125" style="34"/>
    <col min="8" max="8" width="11.42578125" style="34" customWidth="1"/>
    <col min="9" max="9" width="17.42578125" style="34" customWidth="1"/>
    <col min="10" max="12" width="17.140625" style="34" customWidth="1"/>
    <col min="13" max="13" width="17.42578125" style="34" customWidth="1"/>
    <col min="14" max="14" width="12.85546875" style="34" customWidth="1"/>
    <col min="15" max="15" width="18.85546875" style="29" customWidth="1"/>
    <col min="16" max="19" width="11.42578125" style="29" customWidth="1"/>
    <col min="20" max="21" width="11.42578125" style="34" customWidth="1"/>
    <col min="22" max="22" width="18.140625" style="34" customWidth="1"/>
    <col min="23" max="23" width="19.7109375" style="34" customWidth="1"/>
    <col min="24" max="24" width="17.7109375" style="232" customWidth="1"/>
    <col min="25" max="25" width="16.42578125" style="1" customWidth="1"/>
    <col min="26" max="29" width="15.7109375" style="1" customWidth="1"/>
    <col min="30" max="16384" width="11.42578125" style="1"/>
  </cols>
  <sheetData>
    <row r="1" spans="1:35" s="34" customFormat="1" ht="15.95" customHeight="1" x14ac:dyDescent="0.2">
      <c r="A1" s="306" t="s">
        <v>144</v>
      </c>
      <c r="B1" s="306"/>
      <c r="C1" s="306"/>
      <c r="D1" s="306"/>
      <c r="E1" s="306"/>
      <c r="F1" s="306"/>
      <c r="G1" s="153"/>
      <c r="H1" s="154"/>
      <c r="J1" s="40"/>
      <c r="K1" s="40"/>
      <c r="P1" s="154"/>
      <c r="Q1" s="154"/>
      <c r="R1" s="154"/>
      <c r="S1" s="154"/>
      <c r="T1" s="154"/>
      <c r="U1" s="154"/>
      <c r="V1" s="30"/>
      <c r="W1" s="30"/>
      <c r="X1" s="231"/>
      <c r="Y1"/>
      <c r="Z1"/>
      <c r="AA1"/>
      <c r="AB1"/>
      <c r="AC1"/>
      <c r="AD1"/>
      <c r="AE1"/>
      <c r="AF1"/>
      <c r="AG1"/>
      <c r="AH1"/>
      <c r="AI1"/>
    </row>
    <row r="2" spans="1:35" s="34" customFormat="1" ht="15.95" customHeight="1" x14ac:dyDescent="0.2">
      <c r="A2" s="303" t="s">
        <v>145</v>
      </c>
      <c r="B2" s="303"/>
      <c r="C2" s="303"/>
      <c r="D2" s="303"/>
      <c r="E2" s="303"/>
      <c r="F2" s="303"/>
      <c r="G2" s="153"/>
      <c r="H2" s="154"/>
      <c r="J2" s="40"/>
      <c r="K2" s="40"/>
      <c r="P2" s="154"/>
      <c r="Q2" s="154"/>
      <c r="R2" s="154"/>
      <c r="S2" s="154"/>
      <c r="T2" s="154"/>
      <c r="U2" s="154"/>
      <c r="V2" s="30"/>
      <c r="X2" s="232"/>
      <c r="Y2"/>
      <c r="Z2"/>
      <c r="AA2"/>
      <c r="AB2"/>
      <c r="AC2"/>
      <c r="AD2"/>
      <c r="AE2"/>
      <c r="AF2"/>
      <c r="AG2"/>
      <c r="AH2"/>
      <c r="AI2"/>
    </row>
    <row r="3" spans="1:35" s="34" customFormat="1" ht="15.95" customHeight="1" x14ac:dyDescent="0.2">
      <c r="A3" s="303" t="s">
        <v>146</v>
      </c>
      <c r="B3" s="303"/>
      <c r="C3" s="303"/>
      <c r="D3" s="303"/>
      <c r="E3" s="303"/>
      <c r="F3" s="303"/>
      <c r="G3" s="153"/>
      <c r="H3" s="154"/>
      <c r="J3" s="40"/>
      <c r="K3" s="40"/>
      <c r="P3" s="154"/>
      <c r="Q3" s="154"/>
      <c r="R3" s="154"/>
      <c r="S3" s="154"/>
      <c r="T3" s="154"/>
      <c r="U3" s="154"/>
      <c r="V3" s="30"/>
      <c r="W3" s="30"/>
      <c r="X3" s="231"/>
      <c r="Y3"/>
      <c r="Z3"/>
      <c r="AA3"/>
      <c r="AB3"/>
      <c r="AC3"/>
      <c r="AD3"/>
      <c r="AE3"/>
      <c r="AF3"/>
      <c r="AG3"/>
      <c r="AH3"/>
      <c r="AI3"/>
    </row>
    <row r="4" spans="1:35" s="34" customFormat="1" ht="15.95" customHeight="1" thickBot="1" x14ac:dyDescent="0.25">
      <c r="A4" s="303" t="s">
        <v>273</v>
      </c>
      <c r="B4" s="303"/>
      <c r="C4" s="303"/>
      <c r="D4" s="303"/>
      <c r="E4" s="303"/>
      <c r="F4" s="303"/>
      <c r="G4" s="35"/>
      <c r="J4" s="40"/>
      <c r="K4" s="40"/>
      <c r="P4" s="29"/>
      <c r="Q4" s="29"/>
      <c r="R4" s="29"/>
      <c r="S4" s="29"/>
      <c r="X4" s="232"/>
      <c r="Y4"/>
      <c r="Z4"/>
      <c r="AA4"/>
      <c r="AB4"/>
      <c r="AC4"/>
      <c r="AD4"/>
      <c r="AE4"/>
      <c r="AF4"/>
      <c r="AG4"/>
      <c r="AH4"/>
      <c r="AI4"/>
    </row>
    <row r="5" spans="1:35" s="34" customFormat="1" ht="13.5" thickTop="1" x14ac:dyDescent="0.2">
      <c r="A5" s="42" t="s">
        <v>147</v>
      </c>
      <c r="B5" s="55">
        <v>2013</v>
      </c>
      <c r="C5" s="305" t="s">
        <v>483</v>
      </c>
      <c r="D5" s="305"/>
      <c r="E5" s="56" t="s">
        <v>162</v>
      </c>
      <c r="F5" s="56" t="s">
        <v>153</v>
      </c>
      <c r="G5" s="37"/>
      <c r="P5" s="29"/>
      <c r="Q5" s="29"/>
      <c r="R5" s="29"/>
      <c r="S5" s="29"/>
      <c r="X5" s="232"/>
      <c r="Y5"/>
      <c r="Z5"/>
      <c r="AA5"/>
      <c r="AB5"/>
      <c r="AC5"/>
      <c r="AD5"/>
      <c r="AE5"/>
      <c r="AF5"/>
      <c r="AG5"/>
      <c r="AH5"/>
      <c r="AI5"/>
    </row>
    <row r="6" spans="1:35" s="34" customFormat="1" ht="13.5" thickBot="1" x14ac:dyDescent="0.25">
      <c r="A6" s="43"/>
      <c r="B6" s="57" t="s">
        <v>445</v>
      </c>
      <c r="C6" s="131">
        <v>2013</v>
      </c>
      <c r="D6" s="131">
        <v>2014</v>
      </c>
      <c r="E6" s="57" t="s">
        <v>484</v>
      </c>
      <c r="F6" s="58">
        <v>2014</v>
      </c>
      <c r="O6" s="134"/>
      <c r="V6" s="38"/>
      <c r="W6" s="39"/>
      <c r="X6" s="233"/>
      <c r="Y6"/>
      <c r="Z6"/>
      <c r="AA6"/>
      <c r="AB6"/>
      <c r="AC6"/>
      <c r="AD6"/>
      <c r="AE6"/>
      <c r="AF6"/>
      <c r="AG6"/>
      <c r="AH6"/>
      <c r="AI6"/>
    </row>
    <row r="7" spans="1:35" s="34" customFormat="1" ht="15.95" customHeight="1" thickTop="1" x14ac:dyDescent="0.2">
      <c r="A7" s="303" t="s">
        <v>149</v>
      </c>
      <c r="B7" s="303"/>
      <c r="C7" s="303"/>
      <c r="D7" s="303"/>
      <c r="E7" s="303"/>
      <c r="F7" s="303"/>
      <c r="H7" s="154"/>
      <c r="I7" s="154"/>
      <c r="J7" s="154"/>
      <c r="V7" s="30"/>
      <c r="W7" s="30"/>
      <c r="X7" s="231"/>
      <c r="Y7"/>
      <c r="Z7"/>
      <c r="AA7"/>
      <c r="AB7"/>
      <c r="AC7"/>
      <c r="AD7"/>
      <c r="AE7"/>
      <c r="AF7"/>
      <c r="AG7"/>
      <c r="AH7"/>
      <c r="AI7"/>
    </row>
    <row r="8" spans="1:35" s="34" customFormat="1" ht="15.95" customHeight="1" x14ac:dyDescent="0.2">
      <c r="A8" s="26" t="s">
        <v>278</v>
      </c>
      <c r="B8" s="132">
        <v>15434699</v>
      </c>
      <c r="C8" s="132">
        <v>5845351</v>
      </c>
      <c r="D8" s="132">
        <v>5537904</v>
      </c>
      <c r="E8" s="27">
        <v>-5.2596841489929345E-2</v>
      </c>
      <c r="F8" s="28"/>
      <c r="H8" s="154"/>
      <c r="I8" s="154"/>
      <c r="J8" s="154"/>
      <c r="V8" s="30"/>
      <c r="W8" s="30"/>
      <c r="X8" s="231"/>
      <c r="Y8"/>
      <c r="Z8"/>
      <c r="AA8"/>
      <c r="AB8"/>
      <c r="AC8"/>
      <c r="AD8"/>
      <c r="AE8"/>
      <c r="AF8"/>
      <c r="AG8"/>
      <c r="AH8"/>
      <c r="AI8"/>
    </row>
    <row r="9" spans="1:35" s="34" customFormat="1" ht="15.95" customHeight="1" x14ac:dyDescent="0.2">
      <c r="A9" s="129" t="s">
        <v>308</v>
      </c>
      <c r="B9" s="127">
        <v>9088242</v>
      </c>
      <c r="C9" s="127">
        <v>3858818</v>
      </c>
      <c r="D9" s="127">
        <v>3437571</v>
      </c>
      <c r="E9" s="31">
        <v>-0.1091647753275744</v>
      </c>
      <c r="F9" s="31">
        <v>0.62073502899291866</v>
      </c>
      <c r="H9" s="154"/>
      <c r="I9" s="154"/>
      <c r="J9" s="154"/>
      <c r="K9" s="154"/>
      <c r="L9" s="154"/>
      <c r="V9" s="30"/>
      <c r="W9" s="30"/>
      <c r="X9" s="231"/>
      <c r="Y9"/>
      <c r="Z9"/>
      <c r="AA9"/>
      <c r="AB9"/>
      <c r="AC9"/>
      <c r="AD9"/>
      <c r="AE9"/>
      <c r="AF9"/>
      <c r="AG9"/>
      <c r="AH9"/>
      <c r="AI9"/>
    </row>
    <row r="10" spans="1:35" s="34" customFormat="1" ht="15.95" customHeight="1" x14ac:dyDescent="0.2">
      <c r="A10" s="129" t="s">
        <v>309</v>
      </c>
      <c r="B10" s="127">
        <v>1270145</v>
      </c>
      <c r="C10" s="127">
        <v>407919</v>
      </c>
      <c r="D10" s="127">
        <v>434140</v>
      </c>
      <c r="E10" s="31">
        <v>6.427991831711688E-2</v>
      </c>
      <c r="F10" s="31">
        <v>7.8394280579800593E-2</v>
      </c>
      <c r="G10" s="33"/>
      <c r="J10" s="157"/>
      <c r="L10" s="30"/>
      <c r="M10" s="23"/>
      <c r="O10" s="29"/>
      <c r="P10" s="29"/>
      <c r="Q10" s="29"/>
      <c r="R10" s="29"/>
      <c r="S10" s="29"/>
      <c r="X10" s="232"/>
      <c r="Y10"/>
      <c r="Z10"/>
      <c r="AA10"/>
      <c r="AB10"/>
      <c r="AC10"/>
      <c r="AD10"/>
      <c r="AE10"/>
      <c r="AF10"/>
      <c r="AG10"/>
      <c r="AH10"/>
      <c r="AI10"/>
    </row>
    <row r="11" spans="1:35" s="34" customFormat="1" ht="15.95" customHeight="1" x14ac:dyDescent="0.2">
      <c r="A11" s="129" t="s">
        <v>310</v>
      </c>
      <c r="B11" s="127">
        <v>5076312</v>
      </c>
      <c r="C11" s="127">
        <v>1578614</v>
      </c>
      <c r="D11" s="127">
        <v>1666193</v>
      </c>
      <c r="E11" s="31">
        <v>5.547841334233701E-2</v>
      </c>
      <c r="F11" s="31">
        <v>0.30087069042728082</v>
      </c>
      <c r="G11" s="33"/>
      <c r="J11" s="157"/>
      <c r="K11" s="157"/>
      <c r="L11" s="30"/>
      <c r="M11" s="23"/>
      <c r="O11" s="29"/>
      <c r="P11" s="29"/>
      <c r="Q11" s="29"/>
      <c r="R11" s="29"/>
      <c r="S11" s="29"/>
      <c r="V11" s="30"/>
      <c r="W11" s="30"/>
      <c r="X11" s="231"/>
      <c r="Y11"/>
      <c r="Z11"/>
      <c r="AA11"/>
      <c r="AB11"/>
      <c r="AC11"/>
      <c r="AD11"/>
      <c r="AE11"/>
      <c r="AF11"/>
      <c r="AG11"/>
      <c r="AH11"/>
      <c r="AI11"/>
    </row>
    <row r="12" spans="1:35" s="34" customFormat="1" ht="15.95" customHeight="1" x14ac:dyDescent="0.2">
      <c r="A12" s="303" t="s">
        <v>151</v>
      </c>
      <c r="B12" s="303"/>
      <c r="C12" s="303"/>
      <c r="D12" s="303"/>
      <c r="E12" s="303"/>
      <c r="F12" s="303"/>
      <c r="J12" s="157"/>
      <c r="L12" s="30"/>
      <c r="M12" s="23"/>
      <c r="O12" s="29"/>
      <c r="P12" s="29"/>
      <c r="Q12" s="29"/>
      <c r="R12" s="29"/>
      <c r="S12" s="29"/>
      <c r="V12" s="30"/>
      <c r="W12" s="30"/>
      <c r="X12" s="231"/>
      <c r="Y12"/>
      <c r="Z12"/>
      <c r="AA12"/>
      <c r="AB12"/>
      <c r="AC12"/>
      <c r="AD12"/>
      <c r="AE12"/>
      <c r="AF12"/>
      <c r="AG12"/>
      <c r="AH12"/>
      <c r="AI12"/>
    </row>
    <row r="13" spans="1:35" s="34" customFormat="1" ht="15.95" customHeight="1" x14ac:dyDescent="0.2">
      <c r="A13" s="32" t="s">
        <v>278</v>
      </c>
      <c r="B13" s="132">
        <v>5736855</v>
      </c>
      <c r="C13" s="132">
        <v>1899604</v>
      </c>
      <c r="D13" s="132">
        <v>1755519</v>
      </c>
      <c r="E13" s="27">
        <v>-7.585001926717358E-2</v>
      </c>
      <c r="F13" s="28"/>
      <c r="G13" s="28"/>
      <c r="L13" s="30"/>
      <c r="M13" s="23"/>
      <c r="O13" s="29"/>
      <c r="P13" s="29"/>
      <c r="Q13" s="29"/>
      <c r="R13" s="29"/>
      <c r="S13" s="29"/>
      <c r="V13" s="30"/>
      <c r="W13" s="30"/>
      <c r="X13" s="231"/>
      <c r="Y13"/>
      <c r="Z13"/>
      <c r="AA13"/>
      <c r="AB13"/>
      <c r="AC13"/>
      <c r="AD13"/>
      <c r="AE13"/>
      <c r="AF13"/>
      <c r="AG13"/>
      <c r="AH13"/>
      <c r="AI13"/>
    </row>
    <row r="14" spans="1:35" s="34" customFormat="1" ht="15.95" customHeight="1" x14ac:dyDescent="0.2">
      <c r="A14" s="129" t="s">
        <v>308</v>
      </c>
      <c r="B14" s="23">
        <v>3850990</v>
      </c>
      <c r="C14" s="23">
        <v>1295521</v>
      </c>
      <c r="D14" s="23">
        <v>1165328</v>
      </c>
      <c r="E14" s="31">
        <v>-0.10049470444709117</v>
      </c>
      <c r="F14" s="31">
        <v>0.66380825271614829</v>
      </c>
      <c r="G14" s="33"/>
      <c r="I14" s="30"/>
      <c r="L14" s="30"/>
      <c r="M14" s="30"/>
      <c r="O14" s="29"/>
      <c r="P14" s="29"/>
      <c r="Q14" s="29"/>
      <c r="R14" s="29"/>
      <c r="S14" s="29"/>
      <c r="V14" s="30"/>
      <c r="W14" s="30"/>
      <c r="X14" s="231"/>
      <c r="Y14"/>
      <c r="Z14"/>
      <c r="AA14"/>
      <c r="AB14"/>
      <c r="AC14"/>
      <c r="AD14"/>
      <c r="AE14"/>
      <c r="AF14"/>
      <c r="AG14"/>
      <c r="AH14"/>
      <c r="AI14"/>
    </row>
    <row r="15" spans="1:35" s="34" customFormat="1" ht="15.95" customHeight="1" x14ac:dyDescent="0.2">
      <c r="A15" s="129" t="s">
        <v>309</v>
      </c>
      <c r="B15" s="23">
        <v>1592759</v>
      </c>
      <c r="C15" s="23">
        <v>502519</v>
      </c>
      <c r="D15" s="23">
        <v>491063</v>
      </c>
      <c r="E15" s="31">
        <v>-2.2797147968534524E-2</v>
      </c>
      <c r="F15" s="31">
        <v>0.27972525503853846</v>
      </c>
      <c r="G15" s="33"/>
      <c r="M15" s="30"/>
      <c r="O15" s="29"/>
      <c r="P15" s="29"/>
      <c r="Q15" s="29"/>
      <c r="R15" s="29"/>
      <c r="S15" s="29"/>
      <c r="V15" s="30"/>
      <c r="X15" s="232"/>
      <c r="Y15"/>
      <c r="Z15"/>
      <c r="AA15"/>
      <c r="AB15"/>
      <c r="AC15"/>
      <c r="AD15"/>
      <c r="AE15"/>
      <c r="AF15"/>
      <c r="AG15"/>
      <c r="AH15"/>
      <c r="AI15"/>
    </row>
    <row r="16" spans="1:35" s="34" customFormat="1" ht="15.95" customHeight="1" x14ac:dyDescent="0.2">
      <c r="A16" s="129" t="s">
        <v>310</v>
      </c>
      <c r="B16" s="23">
        <v>293106</v>
      </c>
      <c r="C16" s="23">
        <v>101564</v>
      </c>
      <c r="D16" s="23">
        <v>99128</v>
      </c>
      <c r="E16" s="31">
        <v>-2.398487653105431E-2</v>
      </c>
      <c r="F16" s="31">
        <v>5.6466492245313207E-2</v>
      </c>
      <c r="G16" s="33"/>
      <c r="I16" s="154"/>
      <c r="J16" s="154"/>
      <c r="K16" s="154"/>
      <c r="L16" s="154"/>
      <c r="M16" s="154"/>
      <c r="N16" s="154"/>
      <c r="O16" s="154"/>
      <c r="P16" s="154"/>
      <c r="Q16" s="154"/>
      <c r="R16" s="154"/>
      <c r="S16" s="154"/>
      <c r="T16" s="154"/>
      <c r="U16" s="154"/>
      <c r="V16" s="154"/>
      <c r="W16" s="154"/>
      <c r="X16" s="232"/>
      <c r="Y16"/>
      <c r="Z16"/>
      <c r="AA16"/>
      <c r="AB16"/>
      <c r="AC16"/>
      <c r="AD16"/>
      <c r="AE16"/>
      <c r="AF16"/>
      <c r="AG16"/>
      <c r="AH16"/>
      <c r="AI16"/>
    </row>
    <row r="17" spans="1:34" s="34" customFormat="1" ht="15.95" customHeight="1" x14ac:dyDescent="0.2">
      <c r="A17" s="303" t="s">
        <v>163</v>
      </c>
      <c r="B17" s="303"/>
      <c r="C17" s="303"/>
      <c r="D17" s="303"/>
      <c r="E17" s="303"/>
      <c r="F17" s="303"/>
      <c r="I17" s="154"/>
      <c r="J17" s="154"/>
      <c r="K17" s="154"/>
      <c r="L17" s="154"/>
      <c r="M17" s="154"/>
      <c r="N17" s="154"/>
      <c r="O17" s="154"/>
      <c r="P17" s="154"/>
      <c r="Q17" s="154"/>
      <c r="R17" s="154"/>
      <c r="S17" s="154"/>
      <c r="T17" s="154"/>
      <c r="U17" s="154"/>
      <c r="V17" s="154"/>
      <c r="W17" s="154"/>
      <c r="X17" s="234"/>
      <c r="Y17" s="29"/>
      <c r="AA17" s="30"/>
      <c r="AB17" s="30"/>
      <c r="AC17" s="30"/>
      <c r="AD17" s="30"/>
      <c r="AF17" s="30"/>
      <c r="AG17" s="30"/>
      <c r="AH17" s="30"/>
    </row>
    <row r="18" spans="1:34" s="34" customFormat="1" ht="15.95" customHeight="1" x14ac:dyDescent="0.2">
      <c r="A18" s="32" t="s">
        <v>278</v>
      </c>
      <c r="B18" s="132">
        <v>9697844</v>
      </c>
      <c r="C18" s="132">
        <v>3945747</v>
      </c>
      <c r="D18" s="132">
        <v>3782385</v>
      </c>
      <c r="E18" s="27">
        <v>-4.1402046304540051E-2</v>
      </c>
      <c r="F18" s="33"/>
      <c r="G18" s="33"/>
      <c r="I18" s="154"/>
      <c r="J18" s="154"/>
      <c r="K18" s="154"/>
      <c r="L18" s="154"/>
      <c r="M18" s="154"/>
      <c r="N18" s="154"/>
      <c r="O18" s="154"/>
      <c r="P18" s="154"/>
      <c r="Q18" s="154"/>
      <c r="R18" s="154"/>
      <c r="S18" s="154"/>
      <c r="T18" s="154"/>
      <c r="U18" s="154"/>
      <c r="V18" s="154"/>
      <c r="W18" s="154"/>
      <c r="X18" s="235"/>
      <c r="Y18" s="41"/>
      <c r="AA18" s="30"/>
      <c r="AB18" s="30"/>
      <c r="AC18" s="30"/>
      <c r="AD18" s="30"/>
    </row>
    <row r="19" spans="1:34" s="34" customFormat="1" ht="15.95" customHeight="1" x14ac:dyDescent="0.2">
      <c r="A19" s="129" t="s">
        <v>308</v>
      </c>
      <c r="B19" s="23">
        <v>5237252</v>
      </c>
      <c r="C19" s="23">
        <v>2563297</v>
      </c>
      <c r="D19" s="23">
        <v>2272243</v>
      </c>
      <c r="E19" s="31">
        <v>-0.11354673297709941</v>
      </c>
      <c r="F19" s="31">
        <v>0.60074344626472453</v>
      </c>
      <c r="G19" s="33"/>
      <c r="I19" s="154"/>
      <c r="J19" s="154"/>
      <c r="K19" s="154"/>
      <c r="L19" s="154"/>
      <c r="M19" s="154"/>
      <c r="N19" s="154"/>
      <c r="O19" s="154"/>
      <c r="P19" s="154"/>
      <c r="Q19" s="154"/>
      <c r="R19" s="154"/>
      <c r="S19" s="154"/>
      <c r="T19" s="154"/>
      <c r="U19" s="154"/>
      <c r="V19" s="154"/>
      <c r="W19" s="154"/>
      <c r="X19" s="235"/>
      <c r="Y19" s="41"/>
      <c r="AA19" s="30"/>
      <c r="AB19" s="30"/>
      <c r="AC19" s="30"/>
    </row>
    <row r="20" spans="1:34" s="34" customFormat="1" ht="15.95" customHeight="1" x14ac:dyDescent="0.2">
      <c r="A20" s="129" t="s">
        <v>309</v>
      </c>
      <c r="B20" s="23">
        <v>-322614</v>
      </c>
      <c r="C20" s="23">
        <v>-94600</v>
      </c>
      <c r="D20" s="23">
        <v>-56923</v>
      </c>
      <c r="E20" s="31">
        <v>-0.39827695560253701</v>
      </c>
      <c r="F20" s="31">
        <v>-1.5049499191647598E-2</v>
      </c>
      <c r="G20" s="33"/>
      <c r="O20" s="29"/>
      <c r="P20" s="29"/>
      <c r="Q20" s="29"/>
      <c r="R20" s="29"/>
      <c r="S20" s="29"/>
      <c r="U20" s="30"/>
      <c r="V20" s="40"/>
      <c r="W20" s="41"/>
      <c r="X20" s="235"/>
      <c r="Y20" s="41"/>
      <c r="AA20" s="30"/>
      <c r="AB20" s="30"/>
      <c r="AC20" s="30"/>
    </row>
    <row r="21" spans="1:34" s="34" customFormat="1" ht="15.95" customHeight="1" thickBot="1" x14ac:dyDescent="0.25">
      <c r="A21" s="130" t="s">
        <v>310</v>
      </c>
      <c r="B21" s="73">
        <v>4783206</v>
      </c>
      <c r="C21" s="73">
        <v>1477050</v>
      </c>
      <c r="D21" s="73">
        <v>1567065</v>
      </c>
      <c r="E21" s="74">
        <v>6.0942419010866257E-2</v>
      </c>
      <c r="F21" s="74">
        <v>0.41430605292692307</v>
      </c>
      <c r="G21" s="33"/>
      <c r="O21" s="29"/>
      <c r="P21" s="29"/>
      <c r="Q21" s="29"/>
      <c r="R21" s="29"/>
      <c r="S21" s="29"/>
      <c r="U21" s="30"/>
      <c r="V21" s="40"/>
      <c r="W21" s="41"/>
      <c r="X21" s="235"/>
      <c r="Y21" s="41"/>
    </row>
    <row r="22" spans="1:34" ht="27" customHeight="1" thickTop="1" x14ac:dyDescent="0.2">
      <c r="A22" s="304" t="s">
        <v>326</v>
      </c>
      <c r="B22" s="304"/>
      <c r="C22" s="304"/>
      <c r="D22" s="304"/>
      <c r="E22" s="304"/>
      <c r="F22" s="304"/>
      <c r="G22" s="33"/>
      <c r="U22" s="30"/>
      <c r="V22" s="40"/>
      <c r="W22" s="41"/>
      <c r="X22" s="235"/>
      <c r="Y22" s="25"/>
      <c r="Z22" s="261" t="s">
        <v>474</v>
      </c>
    </row>
    <row r="23" spans="1:34" ht="33" customHeight="1" x14ac:dyDescent="0.2">
      <c r="G23" s="33"/>
      <c r="L23" s="30"/>
      <c r="M23" s="30"/>
      <c r="Z23" s="122" t="s">
        <v>224</v>
      </c>
    </row>
    <row r="24" spans="1:34" x14ac:dyDescent="0.2">
      <c r="A24" s="7"/>
      <c r="B24" s="7"/>
      <c r="C24" s="7"/>
      <c r="D24" s="7"/>
      <c r="E24" s="7"/>
      <c r="F24" s="7"/>
      <c r="G24" s="33"/>
      <c r="L24" s="30"/>
      <c r="M24" s="30"/>
      <c r="Z24" s="226" t="s">
        <v>308</v>
      </c>
      <c r="AA24" s="226" t="s">
        <v>309</v>
      </c>
      <c r="AB24" s="226" t="s">
        <v>310</v>
      </c>
      <c r="AC24" s="226" t="s">
        <v>221</v>
      </c>
    </row>
    <row r="25" spans="1:34" ht="15" x14ac:dyDescent="0.25">
      <c r="A25" s="7"/>
      <c r="B25" s="7"/>
      <c r="C25" s="7"/>
      <c r="D25" s="7"/>
      <c r="E25" s="7"/>
      <c r="F25" s="7"/>
      <c r="G25" s="33"/>
      <c r="L25" s="30"/>
      <c r="M25" s="30"/>
      <c r="W25"/>
      <c r="X25" s="232" t="str">
        <f ca="1">CONCATENATE("ene-",TEXT(TODAY()-20,"mmm"))</f>
        <v>ene-abr</v>
      </c>
      <c r="Y25" s="128" t="str">
        <f ca="1">CONCATENATE($X$25," 10")</f>
        <v>ene-abr 10</v>
      </c>
      <c r="Z25" s="160" t="e">
        <f>#REF!</f>
        <v>#REF!</v>
      </c>
      <c r="AA25" s="160" t="e">
        <f>#REF!</f>
        <v>#REF!</v>
      </c>
      <c r="AB25" s="160" t="e">
        <f>#REF!</f>
        <v>#REF!</v>
      </c>
      <c r="AC25" s="160" t="e">
        <f>SUM(Z25:AB25)</f>
        <v>#REF!</v>
      </c>
    </row>
    <row r="26" spans="1:34" ht="15" x14ac:dyDescent="0.25">
      <c r="A26" s="7"/>
      <c r="B26" s="7"/>
      <c r="C26" s="7"/>
      <c r="D26" s="7"/>
      <c r="E26" s="7"/>
      <c r="F26" s="7"/>
      <c r="G26" s="33"/>
      <c r="W26"/>
      <c r="Y26" s="128" t="str">
        <f ca="1">CONCATENATE($X$25," 11")</f>
        <v>ene-abr 11</v>
      </c>
      <c r="Z26" s="160" t="e">
        <f>#REF!</f>
        <v>#REF!</v>
      </c>
      <c r="AA26" s="160" t="e">
        <f>#REF!</f>
        <v>#REF!</v>
      </c>
      <c r="AB26" s="160" t="e">
        <f>#REF!</f>
        <v>#REF!</v>
      </c>
      <c r="AC26" s="160" t="e">
        <f>SUM(Z26:AB26)</f>
        <v>#REF!</v>
      </c>
    </row>
    <row r="27" spans="1:34" ht="15" x14ac:dyDescent="0.25">
      <c r="A27" s="7"/>
      <c r="B27" s="7"/>
      <c r="C27" s="7"/>
      <c r="D27" s="7"/>
      <c r="E27" s="7"/>
      <c r="F27" s="7"/>
      <c r="I27" s="30"/>
      <c r="J27" s="30"/>
      <c r="K27" s="30"/>
      <c r="L27" s="30"/>
      <c r="M27" s="30"/>
      <c r="W27"/>
      <c r="Y27" s="128" t="str">
        <f ca="1">CONCATENATE($X$25," 12")</f>
        <v>ene-abr 12</v>
      </c>
      <c r="Z27" s="160" t="e">
        <f>#REF!</f>
        <v>#REF!</v>
      </c>
      <c r="AA27" s="160" t="e">
        <f>#REF!</f>
        <v>#REF!</v>
      </c>
      <c r="AB27" s="160" t="e">
        <f>#REF!</f>
        <v>#REF!</v>
      </c>
      <c r="AC27" s="160" t="e">
        <f>SUM(Z27:AB27)</f>
        <v>#REF!</v>
      </c>
    </row>
    <row r="28" spans="1:34" ht="15" x14ac:dyDescent="0.25">
      <c r="A28" s="7"/>
      <c r="B28" s="7"/>
      <c r="C28" s="7"/>
      <c r="D28" s="7"/>
      <c r="E28" s="7"/>
      <c r="F28" s="7"/>
      <c r="I28" s="30"/>
      <c r="J28" s="30"/>
      <c r="K28" s="30"/>
      <c r="L28" s="30"/>
      <c r="M28" s="30"/>
      <c r="W28"/>
      <c r="Y28" s="128" t="str">
        <f ca="1">CONCATENATE($X$25," 13")</f>
        <v>ene-abr 13</v>
      </c>
      <c r="Z28" s="160" t="e">
        <f>#REF!</f>
        <v>#REF!</v>
      </c>
      <c r="AA28" s="160" t="e">
        <f>#REF!</f>
        <v>#REF!</v>
      </c>
      <c r="AB28" s="160" t="e">
        <f>#REF!</f>
        <v>#REF!</v>
      </c>
      <c r="AC28" s="160" t="e">
        <f>SUM(Z28:AB28)</f>
        <v>#REF!</v>
      </c>
    </row>
    <row r="29" spans="1:34" ht="15" x14ac:dyDescent="0.25">
      <c r="A29" s="7"/>
      <c r="B29" s="7"/>
      <c r="C29" s="7"/>
      <c r="D29" s="7"/>
      <c r="E29" s="7"/>
      <c r="F29" s="7"/>
      <c r="I29" s="30"/>
      <c r="J29" s="30"/>
      <c r="K29" s="30"/>
      <c r="L29" s="30"/>
      <c r="M29" s="30"/>
      <c r="W29"/>
      <c r="Y29" s="128" t="str">
        <f ca="1">CONCATENATE($X$25," 14")</f>
        <v>ene-abr 14</v>
      </c>
      <c r="Z29" s="160" t="e">
        <f>#REF!</f>
        <v>#REF!</v>
      </c>
      <c r="AA29" s="160" t="e">
        <f>#REF!</f>
        <v>#REF!</v>
      </c>
      <c r="AB29" s="160" t="e">
        <f>#REF!</f>
        <v>#REF!</v>
      </c>
      <c r="AC29" s="160" t="e">
        <f>SUM(Z29:AB29)</f>
        <v>#REF!</v>
      </c>
    </row>
    <row r="30" spans="1:34" x14ac:dyDescent="0.2">
      <c r="A30" s="7"/>
      <c r="B30" s="7"/>
      <c r="C30" s="7"/>
      <c r="D30" s="7"/>
      <c r="E30" s="7"/>
      <c r="F30" s="7"/>
      <c r="I30" s="30"/>
      <c r="J30" s="30"/>
      <c r="K30" s="30"/>
      <c r="L30" s="30"/>
      <c r="M30" s="30"/>
    </row>
    <row r="31" spans="1:34" x14ac:dyDescent="0.2">
      <c r="A31" s="7"/>
      <c r="B31" s="7"/>
      <c r="C31" s="7"/>
      <c r="D31" s="7"/>
      <c r="E31" s="7"/>
      <c r="F31" s="7"/>
    </row>
    <row r="32" spans="1:34" x14ac:dyDescent="0.2">
      <c r="A32" s="7"/>
      <c r="B32" s="7"/>
      <c r="C32" s="7"/>
      <c r="D32" s="7"/>
      <c r="E32" s="7"/>
      <c r="F32" s="7"/>
      <c r="I32" s="30"/>
      <c r="J32" s="30"/>
      <c r="K32" s="30"/>
      <c r="L32" s="30"/>
      <c r="M32" s="30"/>
      <c r="AA32" s="6"/>
      <c r="AB32" s="6"/>
      <c r="AC32" s="6"/>
      <c r="AD32" s="6"/>
      <c r="AE32" s="6"/>
    </row>
    <row r="33" spans="1:31" x14ac:dyDescent="0.2">
      <c r="A33" s="7"/>
      <c r="B33" s="7"/>
      <c r="C33" s="7"/>
      <c r="D33" s="7"/>
      <c r="E33" s="7"/>
      <c r="F33" s="7"/>
      <c r="I33" s="30"/>
      <c r="J33" s="30"/>
      <c r="K33" s="30"/>
      <c r="L33" s="30"/>
      <c r="M33" s="30"/>
      <c r="X33" s="236"/>
      <c r="Y33"/>
      <c r="Z33"/>
      <c r="AA33" s="44"/>
      <c r="AB33" s="44"/>
      <c r="AC33" s="44"/>
      <c r="AD33" s="6"/>
      <c r="AE33" s="6"/>
    </row>
    <row r="34" spans="1:31" x14ac:dyDescent="0.2">
      <c r="A34" s="7"/>
      <c r="B34" s="7"/>
      <c r="C34" s="7"/>
      <c r="D34" s="7"/>
      <c r="E34" s="7"/>
      <c r="F34" s="7"/>
      <c r="I34" s="30"/>
      <c r="J34" s="30"/>
      <c r="K34" s="30"/>
      <c r="L34" s="30"/>
      <c r="M34" s="30"/>
      <c r="X34" s="236"/>
      <c r="Y34"/>
      <c r="Z34"/>
      <c r="AA34" s="44"/>
      <c r="AB34" s="44"/>
      <c r="AC34" s="44"/>
      <c r="AD34" s="6"/>
      <c r="AE34" s="6"/>
    </row>
    <row r="35" spans="1:31" x14ac:dyDescent="0.2">
      <c r="A35" s="7"/>
      <c r="B35" s="7"/>
      <c r="C35" s="7"/>
      <c r="D35" s="7"/>
      <c r="E35" s="7"/>
      <c r="F35" s="7"/>
      <c r="I35" s="30"/>
      <c r="J35" s="30"/>
      <c r="K35" s="30"/>
      <c r="L35" s="30"/>
      <c r="M35" s="30"/>
      <c r="X35" s="236"/>
      <c r="Y35"/>
      <c r="Z35"/>
      <c r="AA35"/>
      <c r="AB35"/>
      <c r="AC35"/>
    </row>
    <row r="36" spans="1:31" x14ac:dyDescent="0.2">
      <c r="A36" s="7"/>
      <c r="B36" s="7"/>
      <c r="C36" s="7"/>
      <c r="D36" s="7"/>
      <c r="E36" s="7"/>
      <c r="F36" s="7"/>
      <c r="X36" s="236"/>
      <c r="Y36"/>
      <c r="Z36"/>
      <c r="AA36" s="44"/>
      <c r="AB36" s="44"/>
      <c r="AC36" s="44"/>
      <c r="AD36" s="6"/>
      <c r="AE36" s="6"/>
    </row>
    <row r="37" spans="1:31" x14ac:dyDescent="0.2">
      <c r="A37" s="7"/>
      <c r="B37" s="7"/>
      <c r="C37" s="7"/>
      <c r="D37" s="7"/>
      <c r="E37" s="7"/>
      <c r="F37" s="7"/>
      <c r="I37" s="30"/>
      <c r="J37" s="30"/>
      <c r="K37" s="30"/>
      <c r="L37" s="30"/>
      <c r="M37" s="30"/>
      <c r="AA37" s="6"/>
      <c r="AB37" s="6"/>
      <c r="AC37" s="6"/>
      <c r="AD37" s="6"/>
      <c r="AE37" s="6"/>
    </row>
    <row r="38" spans="1:31" x14ac:dyDescent="0.2">
      <c r="A38" s="7"/>
      <c r="B38" s="7"/>
      <c r="C38" s="7"/>
      <c r="D38" s="7"/>
      <c r="E38" s="7"/>
      <c r="F38" s="7"/>
      <c r="I38" s="30"/>
      <c r="J38" s="30"/>
      <c r="K38" s="30"/>
      <c r="L38" s="30"/>
      <c r="M38" s="30"/>
      <c r="AA38" s="6"/>
      <c r="AB38" s="6"/>
      <c r="AC38" s="6"/>
      <c r="AD38" s="6"/>
      <c r="AE38" s="6"/>
    </row>
    <row r="39" spans="1:31" x14ac:dyDescent="0.2">
      <c r="A39" s="7"/>
      <c r="B39" s="7"/>
      <c r="C39" s="7"/>
      <c r="D39" s="7"/>
      <c r="E39" s="7"/>
      <c r="F39" s="7"/>
      <c r="I39" s="30"/>
      <c r="J39" s="30"/>
      <c r="K39" s="30"/>
      <c r="L39" s="30"/>
      <c r="M39" s="30"/>
      <c r="AA39" s="6"/>
      <c r="AB39" s="6"/>
      <c r="AC39" s="6"/>
      <c r="AD39" s="6"/>
      <c r="AE39" s="6"/>
    </row>
    <row r="40" spans="1:31" x14ac:dyDescent="0.2">
      <c r="A40" s="7"/>
      <c r="B40" s="7"/>
      <c r="C40" s="7"/>
      <c r="D40" s="7"/>
      <c r="E40" s="7"/>
      <c r="F40" s="7"/>
      <c r="I40" s="30"/>
      <c r="J40" s="30"/>
      <c r="K40" s="30"/>
      <c r="L40" s="30"/>
      <c r="M40" s="30"/>
    </row>
    <row r="41" spans="1:31" x14ac:dyDescent="0.2">
      <c r="A41" s="7"/>
      <c r="B41" s="7"/>
      <c r="C41" s="7"/>
      <c r="D41" s="7"/>
      <c r="E41" s="7"/>
      <c r="F41" s="7"/>
      <c r="AA41" s="6"/>
      <c r="AB41" s="6"/>
      <c r="AC41" s="6"/>
      <c r="AD41" s="6"/>
      <c r="AE41" s="6"/>
    </row>
    <row r="42" spans="1:31" x14ac:dyDescent="0.2">
      <c r="A42" s="7"/>
      <c r="B42" s="7"/>
      <c r="C42" s="7"/>
      <c r="D42" s="7"/>
      <c r="E42" s="7"/>
      <c r="F42" s="7"/>
      <c r="AA42" s="6"/>
      <c r="AB42" s="6"/>
      <c r="AC42" s="6"/>
      <c r="AD42" s="6"/>
      <c r="AE42" s="6"/>
    </row>
    <row r="43" spans="1:31" x14ac:dyDescent="0.2">
      <c r="A43" s="7"/>
      <c r="B43" s="7"/>
      <c r="C43" s="7"/>
      <c r="D43" s="7"/>
      <c r="E43" s="7"/>
      <c r="F43" s="7"/>
      <c r="AA43" s="6"/>
      <c r="AB43" s="6"/>
      <c r="AC43" s="6"/>
      <c r="AD43" s="6"/>
      <c r="AE43" s="6"/>
    </row>
    <row r="44" spans="1:31" x14ac:dyDescent="0.2">
      <c r="A44" s="7"/>
      <c r="B44" s="7"/>
      <c r="C44" s="7"/>
      <c r="D44" s="7"/>
      <c r="E44" s="7"/>
      <c r="F44" s="7"/>
      <c r="AA44" s="6"/>
      <c r="AB44" s="6"/>
      <c r="AC44" s="6"/>
      <c r="AD44" s="6"/>
      <c r="AE44" s="6"/>
    </row>
    <row r="45" spans="1:31" x14ac:dyDescent="0.2">
      <c r="A45" s="7"/>
      <c r="B45" s="7"/>
      <c r="C45" s="7"/>
      <c r="D45" s="7"/>
      <c r="E45" s="7"/>
      <c r="F45" s="7"/>
    </row>
    <row r="46" spans="1:31" x14ac:dyDescent="0.2">
      <c r="A46" s="7"/>
      <c r="B46" s="7"/>
      <c r="C46" s="7"/>
      <c r="D46" s="7"/>
      <c r="E46" s="7"/>
      <c r="F46" s="7"/>
      <c r="AA46" s="6"/>
      <c r="AB46" s="6"/>
      <c r="AC46" s="6"/>
      <c r="AD46" s="6"/>
      <c r="AE46" s="6"/>
    </row>
    <row r="47" spans="1:31" x14ac:dyDescent="0.2">
      <c r="A47" s="7"/>
      <c r="B47" s="7"/>
      <c r="C47" s="7"/>
      <c r="D47" s="7"/>
      <c r="E47" s="7"/>
      <c r="F47" s="7"/>
      <c r="AA47" s="6"/>
      <c r="AB47" s="6"/>
      <c r="AC47" s="6"/>
      <c r="AD47" s="6"/>
      <c r="AE47" s="6"/>
    </row>
    <row r="48" spans="1:31" x14ac:dyDescent="0.2">
      <c r="A48" s="7"/>
      <c r="B48" s="7"/>
      <c r="C48" s="7"/>
      <c r="D48" s="7"/>
      <c r="E48" s="7"/>
      <c r="F48" s="7"/>
      <c r="AA48" s="6"/>
      <c r="AB48" s="6"/>
      <c r="AC48" s="6"/>
      <c r="AD48" s="6"/>
      <c r="AE48" s="6"/>
    </row>
    <row r="49" spans="27:31" x14ac:dyDescent="0.2">
      <c r="AA49" s="6"/>
      <c r="AB49" s="6"/>
      <c r="AC49" s="6"/>
      <c r="AD49" s="6"/>
      <c r="AE49" s="6"/>
    </row>
  </sheetData>
  <mergeCells count="9">
    <mergeCell ref="A17:F17"/>
    <mergeCell ref="A22:F22"/>
    <mergeCell ref="A7:F7"/>
    <mergeCell ref="C5:D5"/>
    <mergeCell ref="A1:F1"/>
    <mergeCell ref="A2:F2"/>
    <mergeCell ref="A3:F3"/>
    <mergeCell ref="A4:F4"/>
    <mergeCell ref="A12:F12"/>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48"/>
  <sheetViews>
    <sheetView view="pageBreakPreview" zoomScale="90" zoomScaleNormal="100" zoomScaleSheetLayoutView="90" workbookViewId="0">
      <selection sqref="A1:F1"/>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22" bestFit="1" customWidth="1"/>
    <col min="18" max="18" width="18.5703125" style="122" bestFit="1" customWidth="1"/>
    <col min="19" max="19" width="14.7109375" style="122" customWidth="1"/>
    <col min="20" max="20" width="18.5703125" style="122" bestFit="1" customWidth="1"/>
    <col min="21" max="21" width="16.140625" style="122" bestFit="1" customWidth="1"/>
    <col min="22" max="22" width="12.7109375" bestFit="1" customWidth="1"/>
  </cols>
  <sheetData>
    <row r="1" spans="1:30" s="34" customFormat="1" ht="15.95" customHeight="1" x14ac:dyDescent="0.2">
      <c r="A1" s="306" t="s">
        <v>154</v>
      </c>
      <c r="B1" s="306"/>
      <c r="C1" s="306"/>
      <c r="D1" s="306"/>
      <c r="E1" s="306"/>
      <c r="F1" s="306"/>
      <c r="G1" s="267"/>
      <c r="H1" s="267"/>
      <c r="I1" s="267"/>
      <c r="J1" s="267"/>
      <c r="K1" s="267"/>
      <c r="L1" s="267"/>
      <c r="M1" s="267"/>
      <c r="N1" s="267"/>
      <c r="O1" s="123"/>
      <c r="P1" s="123"/>
      <c r="Q1" s="32" t="s">
        <v>223</v>
      </c>
      <c r="R1" s="32"/>
      <c r="S1" s="32"/>
      <c r="T1" s="32"/>
      <c r="U1" s="32"/>
      <c r="V1" s="29"/>
      <c r="W1" s="29"/>
      <c r="X1" s="29"/>
      <c r="AA1" s="30"/>
      <c r="AB1" s="30"/>
      <c r="AC1" s="30"/>
      <c r="AD1" s="29"/>
    </row>
    <row r="2" spans="1:30" ht="13.5" customHeight="1" x14ac:dyDescent="0.2">
      <c r="A2" s="303" t="s">
        <v>279</v>
      </c>
      <c r="B2" s="303"/>
      <c r="C2" s="303"/>
      <c r="D2" s="303"/>
      <c r="E2" s="303"/>
      <c r="F2" s="303"/>
      <c r="G2" s="267"/>
      <c r="H2" s="267"/>
      <c r="I2" s="267"/>
      <c r="J2" s="267"/>
      <c r="K2" s="267"/>
      <c r="L2" s="267"/>
      <c r="M2" s="267"/>
      <c r="N2" s="267"/>
      <c r="O2" s="123"/>
      <c r="P2" s="123"/>
      <c r="Q2" s="22" t="s">
        <v>147</v>
      </c>
      <c r="R2" s="37" t="s">
        <v>308</v>
      </c>
      <c r="S2" s="37" t="s">
        <v>309</v>
      </c>
      <c r="T2" s="37" t="s">
        <v>310</v>
      </c>
      <c r="U2" s="37" t="s">
        <v>221</v>
      </c>
    </row>
    <row r="3" spans="1:30" s="34" customFormat="1" ht="15.95" customHeight="1" x14ac:dyDescent="0.2">
      <c r="A3" s="303" t="s">
        <v>146</v>
      </c>
      <c r="B3" s="303"/>
      <c r="C3" s="303"/>
      <c r="D3" s="303"/>
      <c r="E3" s="303"/>
      <c r="F3" s="303"/>
      <c r="G3" s="267"/>
      <c r="H3" s="267"/>
      <c r="I3" s="267"/>
      <c r="J3" s="267"/>
      <c r="K3" s="267"/>
      <c r="L3" s="267"/>
      <c r="M3" s="267"/>
      <c r="N3" s="267"/>
      <c r="O3" s="123"/>
      <c r="P3" s="123"/>
      <c r="Q3" s="288" t="s">
        <v>485</v>
      </c>
      <c r="R3" s="218">
        <v>2993895</v>
      </c>
      <c r="S3" s="218">
        <v>293725</v>
      </c>
      <c r="T3" s="218">
        <v>1101703</v>
      </c>
      <c r="U3" s="255">
        <v>4389323</v>
      </c>
      <c r="V3" s="29"/>
      <c r="W3" s="29"/>
      <c r="X3" s="29"/>
      <c r="Z3" s="36"/>
      <c r="AA3" s="30"/>
      <c r="AB3" s="30"/>
      <c r="AC3" s="30"/>
      <c r="AD3" s="29"/>
    </row>
    <row r="4" spans="1:30" s="34" customFormat="1" ht="15.95" customHeight="1" x14ac:dyDescent="0.2">
      <c r="A4" s="303" t="s">
        <v>273</v>
      </c>
      <c r="B4" s="303"/>
      <c r="C4" s="303"/>
      <c r="D4" s="303"/>
      <c r="E4" s="303"/>
      <c r="F4" s="303"/>
      <c r="G4" s="267"/>
      <c r="H4" s="267"/>
      <c r="I4" s="267"/>
      <c r="J4" s="267"/>
      <c r="K4" s="267"/>
      <c r="L4" s="267"/>
      <c r="M4" s="267"/>
      <c r="N4" s="267"/>
      <c r="O4" s="123"/>
      <c r="P4" s="123"/>
      <c r="Q4" s="288" t="s">
        <v>486</v>
      </c>
      <c r="R4" s="218">
        <v>3463188</v>
      </c>
      <c r="S4" s="218">
        <v>394699</v>
      </c>
      <c r="T4" s="218">
        <v>1730645</v>
      </c>
      <c r="U4" s="255">
        <v>5588532</v>
      </c>
      <c r="V4" s="29"/>
      <c r="W4" s="29"/>
      <c r="X4" s="29"/>
      <c r="AD4" s="29"/>
    </row>
    <row r="5" spans="1:30" ht="13.5" thickBot="1" x14ac:dyDescent="0.25">
      <c r="B5" s="45"/>
      <c r="C5" s="45"/>
      <c r="D5" s="45"/>
      <c r="E5" s="45"/>
      <c r="F5" s="45"/>
      <c r="G5" s="45"/>
      <c r="H5" s="45"/>
      <c r="I5" s="45"/>
      <c r="J5" s="45"/>
      <c r="K5" s="45"/>
      <c r="L5" s="45"/>
      <c r="M5" s="45"/>
      <c r="N5" s="45"/>
      <c r="O5" s="45"/>
      <c r="P5" s="45"/>
      <c r="Q5" s="288" t="s">
        <v>487</v>
      </c>
      <c r="R5" s="218">
        <v>3745612</v>
      </c>
      <c r="S5" s="218">
        <v>418354</v>
      </c>
      <c r="T5" s="218">
        <v>1531219</v>
      </c>
      <c r="U5" s="255">
        <v>5695185</v>
      </c>
    </row>
    <row r="6" spans="1:30" ht="15" customHeight="1" thickTop="1" x14ac:dyDescent="0.2">
      <c r="A6" s="60" t="s">
        <v>147</v>
      </c>
      <c r="B6" s="307" t="s">
        <v>483</v>
      </c>
      <c r="C6" s="307"/>
      <c r="D6" s="307"/>
      <c r="E6" s="307"/>
      <c r="F6" s="307"/>
      <c r="G6" s="124"/>
      <c r="H6" s="124"/>
      <c r="I6" s="124"/>
      <c r="J6" s="124"/>
      <c r="K6" s="124"/>
      <c r="L6" s="124"/>
      <c r="M6" s="124"/>
      <c r="N6" s="124"/>
      <c r="O6" s="124"/>
      <c r="P6" s="124"/>
      <c r="Q6" s="288" t="s">
        <v>488</v>
      </c>
      <c r="R6" s="218">
        <v>3858818</v>
      </c>
      <c r="S6" s="218">
        <v>407919</v>
      </c>
      <c r="T6" s="218">
        <v>1578614</v>
      </c>
      <c r="U6" s="255">
        <v>5845351</v>
      </c>
    </row>
    <row r="7" spans="1:30" ht="15" customHeight="1" x14ac:dyDescent="0.2">
      <c r="A7" s="62"/>
      <c r="B7" s="61">
        <v>2010</v>
      </c>
      <c r="C7" s="61">
        <v>2011</v>
      </c>
      <c r="D7" s="61">
        <v>2012</v>
      </c>
      <c r="E7" s="61">
        <v>2013</v>
      </c>
      <c r="F7" s="61">
        <v>2014</v>
      </c>
      <c r="G7" s="124"/>
      <c r="H7" s="124"/>
      <c r="I7" s="124"/>
      <c r="J7" s="124"/>
      <c r="K7" s="124"/>
      <c r="L7" s="124"/>
      <c r="M7" s="124"/>
      <c r="N7" s="124"/>
      <c r="O7" s="124"/>
      <c r="P7" s="124"/>
      <c r="Q7" s="288" t="s">
        <v>489</v>
      </c>
      <c r="R7" s="218">
        <v>3437571</v>
      </c>
      <c r="S7" s="218">
        <v>434140</v>
      </c>
      <c r="T7" s="218">
        <v>1666193</v>
      </c>
      <c r="U7" s="255">
        <v>5537904</v>
      </c>
    </row>
    <row r="8" spans="1:30" s="122" customFormat="1" ht="20.100000000000001" customHeight="1" x14ac:dyDescent="0.2">
      <c r="A8" s="133" t="s">
        <v>308</v>
      </c>
      <c r="B8" s="196">
        <v>2993895</v>
      </c>
      <c r="C8" s="196">
        <v>3463188</v>
      </c>
      <c r="D8" s="196">
        <v>3745612</v>
      </c>
      <c r="E8" s="196">
        <v>3858818</v>
      </c>
      <c r="F8" s="196">
        <v>3437571</v>
      </c>
      <c r="G8" s="196"/>
      <c r="H8" s="196"/>
      <c r="I8" s="196"/>
      <c r="J8" s="196"/>
      <c r="K8" s="196"/>
      <c r="L8" s="196"/>
      <c r="M8" s="196"/>
      <c r="N8" s="196"/>
      <c r="O8" s="161"/>
      <c r="P8" s="161"/>
    </row>
    <row r="9" spans="1:30" s="122" customFormat="1" ht="20.100000000000001" customHeight="1" x14ac:dyDescent="0.2">
      <c r="A9" s="133" t="s">
        <v>309</v>
      </c>
      <c r="B9" s="196">
        <v>293725</v>
      </c>
      <c r="C9" s="196">
        <v>394699</v>
      </c>
      <c r="D9" s="196">
        <v>418354</v>
      </c>
      <c r="E9" s="196">
        <v>407919</v>
      </c>
      <c r="F9" s="196">
        <v>434140</v>
      </c>
      <c r="G9" s="196"/>
      <c r="H9" s="196"/>
      <c r="I9" s="196"/>
      <c r="J9" s="196"/>
      <c r="K9" s="196"/>
      <c r="L9" s="196"/>
      <c r="M9" s="196"/>
      <c r="N9" s="196"/>
      <c r="O9" s="161"/>
      <c r="P9" s="161"/>
    </row>
    <row r="10" spans="1:30" s="122" customFormat="1" ht="20.100000000000001" customHeight="1" x14ac:dyDescent="0.2">
      <c r="A10" s="133" t="s">
        <v>310</v>
      </c>
      <c r="B10" s="196">
        <v>1101703</v>
      </c>
      <c r="C10" s="196">
        <v>1730645</v>
      </c>
      <c r="D10" s="196">
        <v>1531219</v>
      </c>
      <c r="E10" s="196">
        <v>1578614</v>
      </c>
      <c r="F10" s="196">
        <v>1666193</v>
      </c>
      <c r="G10" s="196"/>
      <c r="H10" s="196"/>
      <c r="I10" s="196"/>
      <c r="J10" s="196"/>
      <c r="K10" s="196"/>
      <c r="L10" s="196"/>
      <c r="M10" s="196"/>
      <c r="N10" s="196"/>
      <c r="O10" s="161"/>
      <c r="P10" s="161"/>
      <c r="Q10" s="2" t="s">
        <v>5</v>
      </c>
      <c r="R10" s="2"/>
      <c r="S10" s="2"/>
      <c r="T10" s="2"/>
      <c r="U10" s="2"/>
    </row>
    <row r="11" spans="1:30" s="2" customFormat="1" ht="20.100000000000001" customHeight="1" thickBot="1" x14ac:dyDescent="0.25">
      <c r="A11" s="220" t="s">
        <v>221</v>
      </c>
      <c r="B11" s="221">
        <v>4389323</v>
      </c>
      <c r="C11" s="221">
        <v>5588532</v>
      </c>
      <c r="D11" s="221">
        <v>5695185</v>
      </c>
      <c r="E11" s="221">
        <v>5845351</v>
      </c>
      <c r="F11" s="221">
        <v>5537904</v>
      </c>
      <c r="G11" s="223"/>
      <c r="H11" s="223"/>
      <c r="I11" s="223"/>
      <c r="J11" s="223"/>
      <c r="K11" s="223"/>
      <c r="L11" s="223"/>
      <c r="M11" s="223"/>
      <c r="N11" s="223"/>
      <c r="O11" s="222"/>
      <c r="P11" s="223"/>
      <c r="Q11" s="219"/>
      <c r="R11" s="37" t="s">
        <v>308</v>
      </c>
      <c r="S11" s="37" t="s">
        <v>309</v>
      </c>
      <c r="T11" s="37" t="s">
        <v>310</v>
      </c>
      <c r="U11" s="124" t="s">
        <v>221</v>
      </c>
    </row>
    <row r="12" spans="1:30" ht="30.75" customHeight="1" thickTop="1" x14ac:dyDescent="0.2">
      <c r="A12" s="308" t="s">
        <v>328</v>
      </c>
      <c r="B12" s="309"/>
      <c r="C12" s="309"/>
      <c r="D12" s="309"/>
      <c r="E12" s="309"/>
      <c r="Q12" s="288" t="s">
        <v>485</v>
      </c>
      <c r="R12" s="259">
        <v>762570</v>
      </c>
      <c r="S12" s="259">
        <v>296098</v>
      </c>
      <c r="T12" s="259">
        <v>74803</v>
      </c>
      <c r="U12" s="256">
        <v>1133471</v>
      </c>
    </row>
    <row r="13" spans="1:30" x14ac:dyDescent="0.2">
      <c r="A13" s="6"/>
      <c r="B13" s="24"/>
      <c r="C13" s="25"/>
      <c r="D13" s="25"/>
      <c r="E13" s="25"/>
      <c r="Q13" s="288" t="s">
        <v>486</v>
      </c>
      <c r="R13" s="259">
        <v>1141461</v>
      </c>
      <c r="S13" s="259">
        <v>368256</v>
      </c>
      <c r="T13" s="259">
        <v>75606</v>
      </c>
      <c r="U13" s="256">
        <v>1585323</v>
      </c>
    </row>
    <row r="14" spans="1:30" x14ac:dyDescent="0.2">
      <c r="A14" s="6"/>
      <c r="B14" s="24"/>
      <c r="C14" s="25"/>
      <c r="D14" s="25"/>
      <c r="E14" s="25"/>
      <c r="Q14" s="288" t="s">
        <v>487</v>
      </c>
      <c r="R14" s="259">
        <v>1123885</v>
      </c>
      <c r="S14" s="259">
        <v>426973</v>
      </c>
      <c r="T14" s="259">
        <v>105568</v>
      </c>
      <c r="U14" s="256">
        <v>1656426</v>
      </c>
    </row>
    <row r="15" spans="1:30" x14ac:dyDescent="0.2">
      <c r="A15" s="6"/>
      <c r="B15" s="24"/>
      <c r="C15" s="25"/>
      <c r="D15" s="25"/>
      <c r="E15" s="25"/>
      <c r="Q15" s="288" t="s">
        <v>488</v>
      </c>
      <c r="R15" s="259">
        <v>1295521</v>
      </c>
      <c r="S15" s="259">
        <v>502519</v>
      </c>
      <c r="T15" s="259">
        <v>101564</v>
      </c>
      <c r="U15" s="256">
        <v>1899604</v>
      </c>
    </row>
    <row r="16" spans="1:30" x14ac:dyDescent="0.2">
      <c r="Q16" s="288" t="s">
        <v>489</v>
      </c>
      <c r="R16" s="259">
        <v>1165328</v>
      </c>
      <c r="S16" s="259">
        <v>491063</v>
      </c>
      <c r="T16" s="259">
        <v>99128</v>
      </c>
      <c r="U16" s="256">
        <v>1755519</v>
      </c>
    </row>
    <row r="17" spans="17:22" x14ac:dyDescent="0.2">
      <c r="R17" s="257"/>
      <c r="S17" s="257"/>
      <c r="T17" s="257"/>
    </row>
    <row r="19" spans="17:22" x14ac:dyDescent="0.2">
      <c r="Q19" s="258"/>
      <c r="R19" s="258"/>
      <c r="S19" s="258"/>
      <c r="U19" s="258"/>
    </row>
    <row r="20" spans="17:22" x14ac:dyDescent="0.2">
      <c r="Q20" s="258"/>
      <c r="R20" s="258"/>
      <c r="S20" s="258"/>
      <c r="U20" s="258"/>
    </row>
    <row r="21" spans="17:22" x14ac:dyDescent="0.2">
      <c r="Q21" s="258"/>
      <c r="R21" s="258"/>
      <c r="S21" s="258"/>
      <c r="U21" s="258"/>
    </row>
    <row r="22" spans="17:22" x14ac:dyDescent="0.2">
      <c r="Q22" s="258"/>
      <c r="R22" s="258"/>
      <c r="S22" s="258"/>
    </row>
    <row r="23" spans="17:22" x14ac:dyDescent="0.2">
      <c r="Q23" s="258"/>
      <c r="R23" s="258"/>
      <c r="S23" s="258"/>
      <c r="T23" s="258"/>
      <c r="U23" s="258"/>
      <c r="V23" s="44"/>
    </row>
    <row r="24" spans="17:22" x14ac:dyDescent="0.2">
      <c r="Q24" s="258"/>
      <c r="R24" s="258"/>
      <c r="S24" s="258"/>
      <c r="T24" s="258"/>
      <c r="U24" s="258"/>
      <c r="V24" s="44"/>
    </row>
    <row r="25" spans="17:22" x14ac:dyDescent="0.2">
      <c r="Q25" s="258"/>
      <c r="R25" s="258"/>
      <c r="S25" s="258"/>
      <c r="T25" s="258"/>
      <c r="U25" s="258"/>
      <c r="V25" s="44"/>
    </row>
    <row r="26" spans="17:22" x14ac:dyDescent="0.2">
      <c r="Q26" s="258"/>
      <c r="R26" s="258"/>
      <c r="S26" s="258"/>
      <c r="T26" s="258"/>
      <c r="U26" s="258"/>
      <c r="V26" s="44"/>
    </row>
    <row r="27" spans="17:22" x14ac:dyDescent="0.2">
      <c r="Q27" s="258"/>
      <c r="R27" s="258"/>
      <c r="S27" s="258"/>
    </row>
    <row r="28" spans="17:22" x14ac:dyDescent="0.2">
      <c r="Q28" s="258"/>
      <c r="R28" s="258"/>
      <c r="S28" s="258"/>
      <c r="T28" s="258"/>
      <c r="U28" s="258"/>
      <c r="V28" s="44"/>
    </row>
    <row r="29" spans="17:22" x14ac:dyDescent="0.2">
      <c r="Q29" s="258"/>
      <c r="R29" s="258"/>
      <c r="S29" s="258"/>
      <c r="T29" s="258"/>
      <c r="U29" s="258"/>
      <c r="V29" s="44"/>
    </row>
    <row r="30" spans="17:22" x14ac:dyDescent="0.2">
      <c r="Q30" s="258"/>
      <c r="R30" s="258"/>
      <c r="S30" s="258"/>
      <c r="T30" s="258"/>
      <c r="U30" s="258"/>
      <c r="V30" s="44"/>
    </row>
    <row r="31" spans="17:22" x14ac:dyDescent="0.2">
      <c r="Q31" s="258"/>
      <c r="R31" s="258"/>
      <c r="S31" s="258"/>
      <c r="T31" s="258"/>
      <c r="U31" s="258"/>
      <c r="V31" s="44"/>
    </row>
    <row r="32" spans="17:22" x14ac:dyDescent="0.2">
      <c r="Q32" s="258"/>
      <c r="R32" s="257"/>
      <c r="S32" s="257"/>
      <c r="T32" s="257"/>
      <c r="U32" s="257"/>
    </row>
    <row r="33" spans="1:30" x14ac:dyDescent="0.2">
      <c r="Q33" s="258"/>
      <c r="R33" s="257"/>
      <c r="S33" s="257"/>
      <c r="T33" s="257"/>
      <c r="U33" s="257"/>
      <c r="V33" s="44"/>
    </row>
    <row r="34" spans="1:30" x14ac:dyDescent="0.2">
      <c r="Q34" s="258"/>
      <c r="R34" s="257"/>
      <c r="S34" s="257"/>
      <c r="T34" s="257"/>
      <c r="U34" s="257"/>
      <c r="V34" s="44"/>
    </row>
    <row r="35" spans="1:30" x14ac:dyDescent="0.2">
      <c r="Q35" s="258"/>
      <c r="R35" s="257"/>
      <c r="S35" s="257"/>
      <c r="T35" s="257"/>
      <c r="U35" s="257"/>
      <c r="V35" s="44"/>
    </row>
    <row r="36" spans="1:30" x14ac:dyDescent="0.2">
      <c r="Q36" s="258"/>
      <c r="R36" s="257"/>
      <c r="S36" s="257"/>
      <c r="T36" s="257"/>
      <c r="U36" s="257"/>
      <c r="V36" s="44"/>
    </row>
    <row r="37" spans="1:30" s="34" customFormat="1" ht="15.95" customHeight="1" x14ac:dyDescent="0.2">
      <c r="A37" s="306" t="s">
        <v>222</v>
      </c>
      <c r="B37" s="306"/>
      <c r="C37" s="306"/>
      <c r="D37" s="306"/>
      <c r="E37" s="306"/>
      <c r="F37" s="306"/>
      <c r="G37" s="267"/>
      <c r="H37" s="267"/>
      <c r="I37" s="267"/>
      <c r="J37" s="267"/>
      <c r="K37" s="267"/>
      <c r="L37" s="267"/>
      <c r="M37" s="267"/>
      <c r="N37" s="267"/>
      <c r="O37" s="123"/>
      <c r="P37" s="123"/>
      <c r="Q37" s="258"/>
      <c r="R37" s="257"/>
      <c r="S37" s="257"/>
      <c r="T37" s="257"/>
      <c r="U37" s="257"/>
      <c r="V37" s="44"/>
      <c r="W37" s="29"/>
      <c r="X37" s="29"/>
      <c r="AA37" s="30"/>
      <c r="AB37" s="30"/>
      <c r="AC37" s="30"/>
      <c r="AD37" s="29"/>
    </row>
    <row r="38" spans="1:30" ht="13.5" customHeight="1" x14ac:dyDescent="0.2">
      <c r="A38" s="303" t="s">
        <v>282</v>
      </c>
      <c r="B38" s="303"/>
      <c r="C38" s="303"/>
      <c r="D38" s="303"/>
      <c r="E38" s="303"/>
      <c r="F38" s="303"/>
      <c r="G38" s="267"/>
      <c r="H38" s="267"/>
      <c r="I38" s="267"/>
      <c r="J38" s="267"/>
      <c r="K38" s="267"/>
      <c r="L38" s="267"/>
      <c r="M38" s="267"/>
      <c r="N38" s="267"/>
      <c r="O38" s="123"/>
      <c r="P38" s="123"/>
      <c r="R38" s="257"/>
      <c r="S38" s="257"/>
      <c r="T38" s="257"/>
      <c r="U38" s="257"/>
      <c r="V38" s="44"/>
    </row>
    <row r="39" spans="1:30" s="34" customFormat="1" ht="15.95" customHeight="1" x14ac:dyDescent="0.2">
      <c r="A39" s="303" t="s">
        <v>146</v>
      </c>
      <c r="B39" s="303"/>
      <c r="C39" s="303"/>
      <c r="D39" s="303"/>
      <c r="E39" s="303"/>
      <c r="F39" s="303"/>
      <c r="G39" s="267"/>
      <c r="H39" s="267"/>
      <c r="I39" s="267"/>
      <c r="J39" s="267"/>
      <c r="K39" s="267"/>
      <c r="L39" s="267"/>
      <c r="M39" s="267"/>
      <c r="N39" s="267"/>
      <c r="O39" s="123"/>
      <c r="P39" s="123"/>
      <c r="Q39" s="122"/>
      <c r="R39" s="257"/>
      <c r="S39" s="257"/>
      <c r="T39" s="257"/>
      <c r="U39" s="257"/>
      <c r="V39" s="44"/>
      <c r="W39" s="29"/>
      <c r="X39" s="29"/>
      <c r="Z39" s="36"/>
      <c r="AA39" s="30"/>
      <c r="AB39" s="30"/>
      <c r="AC39" s="30"/>
      <c r="AD39" s="29"/>
    </row>
    <row r="40" spans="1:30" s="34" customFormat="1" ht="15.95" customHeight="1" x14ac:dyDescent="0.2">
      <c r="A40" s="303" t="s">
        <v>273</v>
      </c>
      <c r="B40" s="303"/>
      <c r="C40" s="303"/>
      <c r="D40" s="303"/>
      <c r="E40" s="303"/>
      <c r="F40" s="303"/>
      <c r="G40" s="267"/>
      <c r="H40" s="267"/>
      <c r="I40" s="267"/>
      <c r="J40" s="267"/>
      <c r="K40" s="267"/>
      <c r="L40" s="267"/>
      <c r="M40" s="267"/>
      <c r="N40" s="267"/>
      <c r="O40" s="123"/>
      <c r="P40" s="123"/>
      <c r="Q40" s="122"/>
      <c r="R40" s="257"/>
      <c r="S40" s="257"/>
      <c r="T40" s="257"/>
      <c r="U40" s="257"/>
      <c r="V40" s="44"/>
      <c r="W40" s="29"/>
      <c r="X40" s="29"/>
      <c r="AD40" s="29"/>
    </row>
    <row r="41" spans="1:30" ht="13.5" thickBot="1" x14ac:dyDescent="0.25">
      <c r="B41" s="45"/>
      <c r="C41" s="45"/>
      <c r="D41" s="45"/>
      <c r="E41" s="45"/>
      <c r="F41" s="45"/>
      <c r="G41" s="45"/>
      <c r="H41" s="45"/>
      <c r="I41" s="45"/>
      <c r="J41" s="45"/>
      <c r="K41" s="45"/>
      <c r="L41" s="45"/>
      <c r="M41" s="45"/>
      <c r="N41" s="45"/>
      <c r="O41" s="45"/>
      <c r="P41" s="45"/>
      <c r="V41" s="44"/>
    </row>
    <row r="42" spans="1:30" ht="13.5" thickTop="1" x14ac:dyDescent="0.2">
      <c r="A42" s="60" t="s">
        <v>147</v>
      </c>
      <c r="B42" s="310" t="s">
        <v>483</v>
      </c>
      <c r="C42" s="310"/>
      <c r="D42" s="310"/>
      <c r="E42" s="310"/>
      <c r="F42" s="310"/>
      <c r="G42" s="124"/>
      <c r="H42" s="124"/>
      <c r="I42" s="124"/>
      <c r="J42" s="124"/>
      <c r="K42" s="124"/>
      <c r="L42" s="124"/>
      <c r="M42" s="124"/>
      <c r="N42" s="124"/>
      <c r="O42" s="124"/>
      <c r="P42" s="124"/>
      <c r="V42" s="44"/>
    </row>
    <row r="43" spans="1:30" ht="15" customHeight="1" x14ac:dyDescent="0.2">
      <c r="A43" s="62"/>
      <c r="B43" s="61">
        <v>2009</v>
      </c>
      <c r="C43" s="61">
        <v>2010</v>
      </c>
      <c r="D43" s="61">
        <v>2011</v>
      </c>
      <c r="E43" s="61">
        <v>2012</v>
      </c>
      <c r="F43" s="61">
        <v>2013</v>
      </c>
      <c r="G43" s="124"/>
      <c r="H43" s="124"/>
      <c r="I43" s="124"/>
      <c r="J43" s="124"/>
      <c r="K43" s="124"/>
      <c r="L43" s="124"/>
      <c r="M43" s="124"/>
      <c r="N43" s="124"/>
      <c r="O43" s="124"/>
      <c r="P43" s="124"/>
    </row>
    <row r="44" spans="1:30" ht="20.100000000000001" customHeight="1" x14ac:dyDescent="0.2">
      <c r="A44" s="133" t="s">
        <v>308</v>
      </c>
      <c r="B44" s="196">
        <v>762570</v>
      </c>
      <c r="C44" s="196">
        <v>1141461</v>
      </c>
      <c r="D44" s="196">
        <v>1123885</v>
      </c>
      <c r="E44" s="196">
        <v>1295521</v>
      </c>
      <c r="F44" s="196">
        <v>1165328</v>
      </c>
      <c r="G44" s="196"/>
      <c r="H44" s="196"/>
      <c r="I44" s="196"/>
      <c r="J44" s="196"/>
      <c r="K44" s="196"/>
      <c r="L44" s="196"/>
      <c r="M44" s="196"/>
      <c r="N44" s="196"/>
      <c r="O44" s="59"/>
      <c r="P44" s="59"/>
    </row>
    <row r="45" spans="1:30" ht="20.100000000000001" customHeight="1" x14ac:dyDescent="0.2">
      <c r="A45" s="133" t="s">
        <v>309</v>
      </c>
      <c r="B45" s="196">
        <v>296098</v>
      </c>
      <c r="C45" s="196">
        <v>368256</v>
      </c>
      <c r="D45" s="196">
        <v>426973</v>
      </c>
      <c r="E45" s="196">
        <v>502519</v>
      </c>
      <c r="F45" s="196">
        <v>491063</v>
      </c>
      <c r="G45" s="196"/>
      <c r="H45" s="196"/>
      <c r="I45" s="196"/>
      <c r="J45" s="196"/>
      <c r="K45" s="196"/>
      <c r="L45" s="196"/>
      <c r="M45" s="196"/>
      <c r="N45" s="196"/>
      <c r="O45" s="46"/>
      <c r="P45" s="46"/>
    </row>
    <row r="46" spans="1:30" ht="20.100000000000001" customHeight="1" x14ac:dyDescent="0.2">
      <c r="A46" s="133" t="s">
        <v>310</v>
      </c>
      <c r="B46" s="196">
        <v>74803</v>
      </c>
      <c r="C46" s="196">
        <v>75606</v>
      </c>
      <c r="D46" s="196">
        <v>105568</v>
      </c>
      <c r="E46" s="196">
        <v>101564</v>
      </c>
      <c r="F46" s="196">
        <v>99128</v>
      </c>
      <c r="G46" s="196"/>
      <c r="H46" s="196"/>
      <c r="I46" s="196"/>
      <c r="J46" s="196"/>
      <c r="K46" s="196"/>
      <c r="L46" s="196"/>
      <c r="M46" s="196"/>
      <c r="N46" s="196"/>
      <c r="O46" s="46"/>
      <c r="P46" s="46"/>
    </row>
    <row r="47" spans="1:30" s="2" customFormat="1" ht="20.100000000000001" customHeight="1" thickBot="1" x14ac:dyDescent="0.25">
      <c r="A47" s="224" t="s">
        <v>221</v>
      </c>
      <c r="B47" s="225">
        <v>1133471</v>
      </c>
      <c r="C47" s="225">
        <v>1585323</v>
      </c>
      <c r="D47" s="225">
        <v>1656426</v>
      </c>
      <c r="E47" s="225">
        <v>1899604</v>
      </c>
      <c r="F47" s="225">
        <v>1755519</v>
      </c>
      <c r="G47" s="269"/>
      <c r="H47" s="269"/>
      <c r="I47" s="269"/>
      <c r="J47" s="269"/>
      <c r="K47" s="269"/>
      <c r="L47" s="269"/>
      <c r="M47" s="269"/>
      <c r="N47" s="269"/>
      <c r="O47" s="223"/>
      <c r="P47" s="223"/>
    </row>
    <row r="48" spans="1:30" ht="30.75" customHeight="1" thickTop="1" x14ac:dyDescent="0.2">
      <c r="A48" s="308" t="s">
        <v>329</v>
      </c>
      <c r="B48" s="309"/>
      <c r="C48" s="309"/>
      <c r="D48" s="309"/>
      <c r="E48" s="309"/>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firstFooter>&amp;C1</firstFooter>
  </headerFooter>
  <rowBreaks count="1" manualBreakCount="1">
    <brk id="36"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81"/>
  <sheetViews>
    <sheetView view="pageBreakPreview" zoomScale="80" zoomScaleNormal="75" zoomScaleSheetLayoutView="80" workbookViewId="0">
      <selection activeCell="H20" sqref="H20"/>
    </sheetView>
  </sheetViews>
  <sheetFormatPr baseColWidth="10"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306" t="s">
        <v>225</v>
      </c>
      <c r="B1" s="306"/>
      <c r="C1" s="306"/>
      <c r="D1" s="306"/>
      <c r="E1" s="306"/>
      <c r="F1" s="306"/>
      <c r="U1" s="32"/>
    </row>
    <row r="2" spans="1:21" ht="15.95" customHeight="1" x14ac:dyDescent="0.2">
      <c r="A2" s="303" t="s">
        <v>155</v>
      </c>
      <c r="B2" s="303"/>
      <c r="C2" s="303"/>
      <c r="D2" s="303"/>
      <c r="E2" s="303"/>
      <c r="F2" s="303"/>
      <c r="G2" s="35"/>
      <c r="H2" s="35"/>
      <c r="U2" s="29"/>
    </row>
    <row r="3" spans="1:21" ht="15.95" customHeight="1" x14ac:dyDescent="0.2">
      <c r="A3" s="303" t="s">
        <v>146</v>
      </c>
      <c r="B3" s="303"/>
      <c r="C3" s="303"/>
      <c r="D3" s="303"/>
      <c r="E3" s="303"/>
      <c r="F3" s="303"/>
      <c r="G3" s="35"/>
      <c r="H3" s="35"/>
      <c r="R3" s="36" t="s">
        <v>141</v>
      </c>
      <c r="U3" s="63"/>
    </row>
    <row r="4" spans="1:21" ht="15.95" customHeight="1" thickBot="1" x14ac:dyDescent="0.25">
      <c r="A4" s="303" t="s">
        <v>273</v>
      </c>
      <c r="B4" s="303"/>
      <c r="C4" s="303"/>
      <c r="D4" s="303"/>
      <c r="E4" s="303"/>
      <c r="F4" s="303"/>
      <c r="G4" s="35"/>
      <c r="H4" s="35"/>
      <c r="M4" s="37"/>
      <c r="N4" s="315"/>
      <c r="O4" s="315"/>
      <c r="R4" s="36"/>
      <c r="U4" s="29"/>
    </row>
    <row r="5" spans="1:21" ht="18" customHeight="1" thickTop="1" x14ac:dyDescent="0.2">
      <c r="A5" s="69" t="s">
        <v>156</v>
      </c>
      <c r="B5" s="70">
        <v>2013</v>
      </c>
      <c r="C5" s="311" t="s">
        <v>483</v>
      </c>
      <c r="D5" s="311"/>
      <c r="E5" s="71" t="s">
        <v>161</v>
      </c>
      <c r="F5" s="71" t="s">
        <v>153</v>
      </c>
      <c r="G5" s="37"/>
      <c r="H5" s="37"/>
      <c r="M5" s="37"/>
      <c r="N5" s="64"/>
      <c r="O5" s="64"/>
      <c r="S5" s="30">
        <v>5537904</v>
      </c>
      <c r="U5" s="29"/>
    </row>
    <row r="6" spans="1:21" ht="18" customHeight="1" thickBot="1" x14ac:dyDescent="0.25">
      <c r="A6" s="72"/>
      <c r="B6" s="57"/>
      <c r="C6" s="131">
        <v>2013</v>
      </c>
      <c r="D6" s="131">
        <v>2014</v>
      </c>
      <c r="E6" s="57" t="s">
        <v>484</v>
      </c>
      <c r="F6" s="58">
        <v>2014</v>
      </c>
      <c r="G6" s="37"/>
      <c r="H6" s="37"/>
      <c r="M6" s="23"/>
      <c r="N6" s="23"/>
      <c r="O6" s="23"/>
      <c r="R6" s="34" t="s">
        <v>6</v>
      </c>
      <c r="S6" s="30">
        <v>2470791</v>
      </c>
      <c r="T6" s="65">
        <v>44.615995510214695</v>
      </c>
      <c r="U6" s="32"/>
    </row>
    <row r="7" spans="1:21" ht="18" customHeight="1" thickTop="1" x14ac:dyDescent="0.2">
      <c r="A7" s="303" t="s">
        <v>159</v>
      </c>
      <c r="B7" s="303"/>
      <c r="C7" s="303"/>
      <c r="D7" s="303"/>
      <c r="E7" s="303"/>
      <c r="F7" s="303"/>
      <c r="G7" s="37"/>
      <c r="H7" s="37"/>
      <c r="M7" s="23"/>
      <c r="N7" s="23"/>
      <c r="O7" s="23"/>
      <c r="R7" s="34" t="s">
        <v>7</v>
      </c>
      <c r="S7" s="30">
        <v>3067113</v>
      </c>
      <c r="T7" s="65">
        <v>55.384004489785312</v>
      </c>
      <c r="U7" s="29"/>
    </row>
    <row r="8" spans="1:21" ht="18" customHeight="1" x14ac:dyDescent="0.2">
      <c r="A8" s="66" t="s">
        <v>148</v>
      </c>
      <c r="B8" s="23">
        <v>15434699</v>
      </c>
      <c r="C8" s="23">
        <v>5845351</v>
      </c>
      <c r="D8" s="23">
        <v>5537904</v>
      </c>
      <c r="E8" s="31">
        <v>-5.2596841489929345E-2</v>
      </c>
      <c r="F8" s="66"/>
      <c r="G8" s="28"/>
      <c r="H8" s="28"/>
      <c r="M8" s="23"/>
      <c r="N8" s="23"/>
      <c r="O8" s="23"/>
      <c r="T8" s="65">
        <v>100</v>
      </c>
      <c r="U8" s="29"/>
    </row>
    <row r="9" spans="1:21" s="36" customFormat="1" ht="18" customHeight="1" x14ac:dyDescent="0.2">
      <c r="A9" s="26" t="s">
        <v>158</v>
      </c>
      <c r="B9" s="22">
        <v>5725263</v>
      </c>
      <c r="C9" s="22">
        <v>2950686</v>
      </c>
      <c r="D9" s="22">
        <v>2470791</v>
      </c>
      <c r="E9" s="27">
        <v>-0.16263845085515707</v>
      </c>
      <c r="F9" s="27">
        <v>0.44615995510214695</v>
      </c>
      <c r="G9" s="28"/>
      <c r="H9" s="28"/>
      <c r="M9" s="22"/>
      <c r="N9" s="22"/>
      <c r="O9" s="22"/>
      <c r="P9" s="32"/>
      <c r="Q9" s="32"/>
      <c r="R9" s="36" t="s">
        <v>140</v>
      </c>
      <c r="S9" s="30">
        <v>5537904</v>
      </c>
      <c r="T9" s="65"/>
      <c r="U9" s="29"/>
    </row>
    <row r="10" spans="1:21" ht="18" customHeight="1" x14ac:dyDescent="0.2">
      <c r="A10" s="129" t="s">
        <v>311</v>
      </c>
      <c r="B10" s="23">
        <v>5315002</v>
      </c>
      <c r="C10" s="23">
        <v>2784249</v>
      </c>
      <c r="D10" s="23">
        <v>2294643</v>
      </c>
      <c r="E10" s="31">
        <v>-0.17584849630905858</v>
      </c>
      <c r="F10" s="31">
        <v>0.92870785104851039</v>
      </c>
      <c r="G10" s="66"/>
      <c r="H10" s="23"/>
      <c r="I10" s="23"/>
      <c r="J10" s="23"/>
      <c r="M10" s="23"/>
      <c r="N10" s="23"/>
      <c r="O10" s="23"/>
      <c r="R10" s="34" t="s">
        <v>8</v>
      </c>
      <c r="S10" s="30">
        <v>3437571</v>
      </c>
      <c r="T10" s="65">
        <v>62.073502899291867</v>
      </c>
      <c r="U10" s="32"/>
    </row>
    <row r="11" spans="1:21" ht="18" customHeight="1" x14ac:dyDescent="0.2">
      <c r="A11" s="129" t="s">
        <v>312</v>
      </c>
      <c r="B11" s="23">
        <v>87430</v>
      </c>
      <c r="C11" s="23">
        <v>29471</v>
      </c>
      <c r="D11" s="23">
        <v>50186</v>
      </c>
      <c r="E11" s="31">
        <v>0.70289437073733496</v>
      </c>
      <c r="F11" s="31">
        <v>2.0311713941001081E-2</v>
      </c>
      <c r="G11" s="66"/>
      <c r="H11" s="23"/>
      <c r="I11" s="23"/>
      <c r="J11" s="23"/>
      <c r="M11" s="23"/>
      <c r="N11" s="23"/>
      <c r="O11" s="23"/>
      <c r="R11" s="34" t="s">
        <v>9</v>
      </c>
      <c r="S11" s="30">
        <v>434140</v>
      </c>
      <c r="T11" s="65">
        <v>7.8394280579800597</v>
      </c>
      <c r="U11" s="29"/>
    </row>
    <row r="12" spans="1:21" ht="18" customHeight="1" x14ac:dyDescent="0.2">
      <c r="A12" s="129" t="s">
        <v>313</v>
      </c>
      <c r="B12" s="23">
        <v>322831</v>
      </c>
      <c r="C12" s="23">
        <v>136966</v>
      </c>
      <c r="D12" s="23">
        <v>125962</v>
      </c>
      <c r="E12" s="31">
        <v>-8.0341106551991004E-2</v>
      </c>
      <c r="F12" s="31">
        <v>5.0980435010488545E-2</v>
      </c>
      <c r="G12" s="28"/>
      <c r="H12" s="33"/>
      <c r="M12" s="23"/>
      <c r="N12" s="23"/>
      <c r="O12" s="23"/>
      <c r="R12" s="34" t="s">
        <v>10</v>
      </c>
      <c r="S12" s="30">
        <v>1666193</v>
      </c>
      <c r="T12" s="65">
        <v>30.087069042728082</v>
      </c>
      <c r="U12" s="29"/>
    </row>
    <row r="13" spans="1:21" s="36" customFormat="1" ht="18" customHeight="1" x14ac:dyDescent="0.2">
      <c r="A13" s="26" t="s">
        <v>157</v>
      </c>
      <c r="B13" s="22">
        <v>9709438</v>
      </c>
      <c r="C13" s="22">
        <v>2894666</v>
      </c>
      <c r="D13" s="22">
        <v>3067113</v>
      </c>
      <c r="E13" s="27">
        <v>5.9574057939672485E-2</v>
      </c>
      <c r="F13" s="27">
        <v>0.5538400448978531</v>
      </c>
      <c r="G13" s="28"/>
      <c r="H13" s="28"/>
      <c r="M13" s="22"/>
      <c r="N13" s="22"/>
      <c r="O13" s="22"/>
      <c r="P13" s="32"/>
      <c r="Q13" s="32"/>
      <c r="R13" s="34"/>
      <c r="S13" s="34"/>
      <c r="T13" s="65">
        <v>100</v>
      </c>
      <c r="U13" s="29"/>
    </row>
    <row r="14" spans="1:21" ht="18" customHeight="1" x14ac:dyDescent="0.2">
      <c r="A14" s="129" t="s">
        <v>311</v>
      </c>
      <c r="B14" s="23">
        <v>3773241</v>
      </c>
      <c r="C14" s="23">
        <v>1074570</v>
      </c>
      <c r="D14" s="23">
        <v>1142928</v>
      </c>
      <c r="E14" s="31">
        <v>6.3614282922471316E-2</v>
      </c>
      <c r="F14" s="31">
        <v>0.37263967776863782</v>
      </c>
      <c r="G14" s="28"/>
      <c r="H14" s="33"/>
      <c r="M14" s="23"/>
      <c r="N14" s="23"/>
      <c r="O14" s="23"/>
      <c r="T14" s="65"/>
      <c r="U14" s="29"/>
    </row>
    <row r="15" spans="1:21" ht="18" customHeight="1" x14ac:dyDescent="0.2">
      <c r="A15" s="129" t="s">
        <v>312</v>
      </c>
      <c r="B15" s="23">
        <v>1182716</v>
      </c>
      <c r="C15" s="23">
        <v>378448</v>
      </c>
      <c r="D15" s="23">
        <v>383954</v>
      </c>
      <c r="E15" s="31">
        <v>1.454889443199594E-2</v>
      </c>
      <c r="F15" s="31">
        <v>0.1251841715645951</v>
      </c>
      <c r="G15" s="28"/>
      <c r="H15" s="33"/>
      <c r="J15" s="30"/>
      <c r="U15" s="29"/>
    </row>
    <row r="16" spans="1:21" ht="18" customHeight="1" x14ac:dyDescent="0.2">
      <c r="A16" s="129" t="s">
        <v>313</v>
      </c>
      <c r="B16" s="23">
        <v>4753481</v>
      </c>
      <c r="C16" s="23">
        <v>1441648</v>
      </c>
      <c r="D16" s="23">
        <v>1540231</v>
      </c>
      <c r="E16" s="31">
        <v>6.8382157086889453E-2</v>
      </c>
      <c r="F16" s="31">
        <v>0.50217615066676713</v>
      </c>
      <c r="G16" s="28"/>
      <c r="H16" s="33"/>
      <c r="M16" s="23"/>
      <c r="N16" s="23"/>
      <c r="O16" s="23"/>
    </row>
    <row r="17" spans="1:15" ht="18" customHeight="1" x14ac:dyDescent="0.2">
      <c r="A17" s="303" t="s">
        <v>160</v>
      </c>
      <c r="B17" s="303"/>
      <c r="C17" s="303"/>
      <c r="D17" s="303"/>
      <c r="E17" s="303"/>
      <c r="F17" s="303"/>
      <c r="G17" s="28"/>
      <c r="H17" s="33"/>
      <c r="M17" s="23"/>
      <c r="N17" s="23"/>
      <c r="O17" s="23"/>
    </row>
    <row r="18" spans="1:15" ht="18" customHeight="1" x14ac:dyDescent="0.2">
      <c r="A18" s="66" t="s">
        <v>148</v>
      </c>
      <c r="B18" s="23">
        <v>5736855</v>
      </c>
      <c r="C18" s="23">
        <v>1899604</v>
      </c>
      <c r="D18" s="23">
        <v>1755519</v>
      </c>
      <c r="E18" s="31">
        <v>-7.585001926717358E-2</v>
      </c>
      <c r="F18" s="67"/>
      <c r="G18" s="28"/>
      <c r="K18" s="134"/>
      <c r="M18" s="23"/>
      <c r="N18" s="23"/>
      <c r="O18" s="23"/>
    </row>
    <row r="19" spans="1:15" ht="18" customHeight="1" x14ac:dyDescent="0.2">
      <c r="A19" s="26" t="s">
        <v>158</v>
      </c>
      <c r="B19" s="22">
        <v>1230278</v>
      </c>
      <c r="C19" s="22">
        <v>384241</v>
      </c>
      <c r="D19" s="22">
        <v>329181</v>
      </c>
      <c r="E19" s="27">
        <v>-0.14329548382395424</v>
      </c>
      <c r="F19" s="27">
        <v>0.18751206908042578</v>
      </c>
      <c r="G19" s="28"/>
      <c r="H19" s="22"/>
      <c r="I19" s="30"/>
      <c r="K19" s="268"/>
      <c r="L19" s="34"/>
      <c r="M19" s="23"/>
      <c r="N19" s="23"/>
      <c r="O19" s="23"/>
    </row>
    <row r="20" spans="1:15" ht="18" customHeight="1" x14ac:dyDescent="0.2">
      <c r="A20" s="129" t="s">
        <v>311</v>
      </c>
      <c r="B20" s="23">
        <v>1176297</v>
      </c>
      <c r="C20" s="23">
        <v>365283</v>
      </c>
      <c r="D20" s="23">
        <v>311128</v>
      </c>
      <c r="E20" s="31">
        <v>-0.14825491468258856</v>
      </c>
      <c r="F20" s="31">
        <v>0.9451578311020381</v>
      </c>
      <c r="G20" s="28"/>
      <c r="H20" s="23"/>
      <c r="M20" s="23"/>
      <c r="N20" s="23"/>
      <c r="O20" s="23"/>
    </row>
    <row r="21" spans="1:15" ht="18" customHeight="1" x14ac:dyDescent="0.2">
      <c r="A21" s="129" t="s">
        <v>312</v>
      </c>
      <c r="B21" s="23">
        <v>33948</v>
      </c>
      <c r="C21" s="23">
        <v>12430</v>
      </c>
      <c r="D21" s="23">
        <v>12403</v>
      </c>
      <c r="E21" s="31">
        <v>-2.1721641190667741E-3</v>
      </c>
      <c r="F21" s="31">
        <v>3.767835932207509E-2</v>
      </c>
      <c r="G21" s="28"/>
      <c r="H21" s="23"/>
      <c r="J21" s="134"/>
      <c r="K21" s="30"/>
      <c r="M21" s="23"/>
      <c r="N21" s="23"/>
      <c r="O21" s="23"/>
    </row>
    <row r="22" spans="1:15" ht="18" customHeight="1" x14ac:dyDescent="0.2">
      <c r="A22" s="129" t="s">
        <v>313</v>
      </c>
      <c r="B22" s="23">
        <v>20033</v>
      </c>
      <c r="C22" s="23">
        <v>6528</v>
      </c>
      <c r="D22" s="23">
        <v>5650</v>
      </c>
      <c r="E22" s="31">
        <v>-0.13449754901960784</v>
      </c>
      <c r="F22" s="31">
        <v>1.7163809575886823E-2</v>
      </c>
      <c r="G22" s="28"/>
      <c r="H22" s="23"/>
      <c r="J22" s="134"/>
      <c r="K22" s="30"/>
      <c r="M22" s="23"/>
      <c r="N22" s="23"/>
      <c r="O22" s="23"/>
    </row>
    <row r="23" spans="1:15" ht="18" customHeight="1" x14ac:dyDescent="0.2">
      <c r="A23" s="26" t="s">
        <v>157</v>
      </c>
      <c r="B23" s="22">
        <v>4506578</v>
      </c>
      <c r="C23" s="22">
        <v>1515362</v>
      </c>
      <c r="D23" s="22">
        <v>1426339</v>
      </c>
      <c r="E23" s="27">
        <v>-5.8747018864139397E-2</v>
      </c>
      <c r="F23" s="27">
        <v>0.81248850055168875</v>
      </c>
      <c r="G23" s="28"/>
      <c r="H23" s="22"/>
      <c r="J23" s="134"/>
      <c r="K23" s="30"/>
      <c r="M23" s="23"/>
      <c r="N23" s="23"/>
      <c r="O23" s="23"/>
    </row>
    <row r="24" spans="1:15" ht="18" customHeight="1" x14ac:dyDescent="0.2">
      <c r="A24" s="129" t="s">
        <v>311</v>
      </c>
      <c r="B24" s="23">
        <v>2674693</v>
      </c>
      <c r="C24" s="23">
        <v>930238</v>
      </c>
      <c r="D24" s="23">
        <v>854200</v>
      </c>
      <c r="E24" s="31">
        <v>-8.1740371818824861E-2</v>
      </c>
      <c r="F24" s="31">
        <v>0.59887586331159703</v>
      </c>
      <c r="G24" s="28"/>
      <c r="H24" s="23"/>
      <c r="M24" s="23"/>
      <c r="N24" s="23"/>
      <c r="O24" s="23"/>
    </row>
    <row r="25" spans="1:15" ht="18" customHeight="1" x14ac:dyDescent="0.2">
      <c r="A25" s="129" t="s">
        <v>312</v>
      </c>
      <c r="B25" s="23">
        <v>1558812</v>
      </c>
      <c r="C25" s="23">
        <v>490088</v>
      </c>
      <c r="D25" s="23">
        <v>478660</v>
      </c>
      <c r="E25" s="31">
        <v>-2.3318261210231631E-2</v>
      </c>
      <c r="F25" s="31">
        <v>0.33558642089994034</v>
      </c>
      <c r="G25" s="28"/>
      <c r="H25" s="23"/>
    </row>
    <row r="26" spans="1:15" ht="18" customHeight="1" x14ac:dyDescent="0.2">
      <c r="A26" s="129" t="s">
        <v>313</v>
      </c>
      <c r="B26" s="23">
        <v>273073</v>
      </c>
      <c r="C26" s="23">
        <v>95036</v>
      </c>
      <c r="D26" s="23">
        <v>93479</v>
      </c>
      <c r="E26" s="31">
        <v>-1.6383265288943138E-2</v>
      </c>
      <c r="F26" s="31">
        <v>6.5537715788462625E-2</v>
      </c>
      <c r="G26" s="28"/>
      <c r="H26" s="23"/>
      <c r="M26" s="23"/>
      <c r="N26" s="23"/>
      <c r="O26" s="23"/>
    </row>
    <row r="27" spans="1:15" ht="18" customHeight="1" x14ac:dyDescent="0.2">
      <c r="A27" s="303" t="s">
        <v>150</v>
      </c>
      <c r="B27" s="303"/>
      <c r="C27" s="303"/>
      <c r="D27" s="303"/>
      <c r="E27" s="303"/>
      <c r="F27" s="303"/>
      <c r="G27" s="28"/>
      <c r="H27" s="33"/>
      <c r="M27" s="23"/>
      <c r="N27" s="23"/>
      <c r="O27" s="23"/>
    </row>
    <row r="28" spans="1:15" ht="18" customHeight="1" x14ac:dyDescent="0.2">
      <c r="A28" s="66" t="s">
        <v>148</v>
      </c>
      <c r="B28" s="23">
        <v>9697844</v>
      </c>
      <c r="C28" s="23">
        <v>3945747</v>
      </c>
      <c r="D28" s="23">
        <v>3782385</v>
      </c>
      <c r="E28" s="31">
        <v>-4.1402046304540051E-2</v>
      </c>
      <c r="F28" s="28"/>
      <c r="G28" s="28"/>
      <c r="H28" s="28"/>
      <c r="M28" s="23"/>
      <c r="N28" s="23"/>
      <c r="O28" s="23"/>
    </row>
    <row r="29" spans="1:15" ht="18" customHeight="1" x14ac:dyDescent="0.2">
      <c r="A29" s="26" t="s">
        <v>394</v>
      </c>
      <c r="B29" s="22">
        <v>4494985</v>
      </c>
      <c r="C29" s="22">
        <v>2566445</v>
      </c>
      <c r="D29" s="22">
        <v>2141610</v>
      </c>
      <c r="E29" s="27">
        <v>-0.16553442602510476</v>
      </c>
      <c r="F29" s="27">
        <v>0.56620624288643273</v>
      </c>
      <c r="G29" s="28"/>
      <c r="H29" s="33"/>
      <c r="M29" s="23"/>
      <c r="N29" s="23"/>
      <c r="O29" s="23"/>
    </row>
    <row r="30" spans="1:15" ht="18" customHeight="1" x14ac:dyDescent="0.2">
      <c r="A30" s="129" t="s">
        <v>395</v>
      </c>
      <c r="B30" s="23">
        <v>4138705</v>
      </c>
      <c r="C30" s="23">
        <v>2418966</v>
      </c>
      <c r="D30" s="23">
        <v>1983515</v>
      </c>
      <c r="E30" s="31">
        <v>-0.18001534539964598</v>
      </c>
      <c r="F30" s="31">
        <v>0.92617936972651416</v>
      </c>
      <c r="G30" s="28"/>
      <c r="H30" s="33"/>
      <c r="M30" s="23"/>
      <c r="N30" s="23"/>
      <c r="O30" s="23"/>
    </row>
    <row r="31" spans="1:15" ht="18" customHeight="1" x14ac:dyDescent="0.2">
      <c r="A31" s="129" t="s">
        <v>396</v>
      </c>
      <c r="B31" s="23">
        <v>53482</v>
      </c>
      <c r="C31" s="23">
        <v>17041</v>
      </c>
      <c r="D31" s="23">
        <v>37783</v>
      </c>
      <c r="E31" s="31">
        <v>1.2171820902529193</v>
      </c>
      <c r="F31" s="31">
        <v>1.7642334505348779E-2</v>
      </c>
      <c r="G31" s="28"/>
      <c r="H31" s="33"/>
      <c r="M31" s="23"/>
      <c r="N31" s="23"/>
      <c r="O31" s="23"/>
    </row>
    <row r="32" spans="1:15" ht="18" customHeight="1" x14ac:dyDescent="0.2">
      <c r="A32" s="129" t="s">
        <v>397</v>
      </c>
      <c r="B32" s="23">
        <v>302798</v>
      </c>
      <c r="C32" s="23">
        <v>130438</v>
      </c>
      <c r="D32" s="23">
        <v>120312</v>
      </c>
      <c r="E32" s="31">
        <v>-7.763075177478955E-2</v>
      </c>
      <c r="F32" s="31">
        <v>5.6178295768137057E-2</v>
      </c>
      <c r="G32" s="28"/>
      <c r="H32" s="33"/>
      <c r="M32" s="23"/>
      <c r="N32" s="23"/>
      <c r="O32" s="23"/>
    </row>
    <row r="33" spans="1:15" ht="18" customHeight="1" x14ac:dyDescent="0.2">
      <c r="A33" s="26" t="s">
        <v>398</v>
      </c>
      <c r="B33" s="22">
        <v>5202860</v>
      </c>
      <c r="C33" s="22">
        <v>1379304</v>
      </c>
      <c r="D33" s="22">
        <v>1640774</v>
      </c>
      <c r="E33" s="27">
        <v>0.18956662200646124</v>
      </c>
      <c r="F33" s="27">
        <v>0.43379349273011603</v>
      </c>
      <c r="G33" s="28"/>
      <c r="H33" s="33"/>
      <c r="M33" s="23"/>
      <c r="N33" s="23"/>
      <c r="O33" s="23"/>
    </row>
    <row r="34" spans="1:15" ht="18" customHeight="1" x14ac:dyDescent="0.2">
      <c r="A34" s="129" t="s">
        <v>395</v>
      </c>
      <c r="B34" s="23">
        <v>1098548</v>
      </c>
      <c r="C34" s="23">
        <v>144332</v>
      </c>
      <c r="D34" s="23">
        <v>288728</v>
      </c>
      <c r="E34" s="31">
        <v>1.000443422110135</v>
      </c>
      <c r="F34" s="31">
        <v>0.17597060899307279</v>
      </c>
      <c r="G34" s="28"/>
      <c r="H34" s="33"/>
      <c r="M34" s="23"/>
      <c r="N34" s="23"/>
      <c r="O34" s="23"/>
    </row>
    <row r="35" spans="1:15" ht="18" customHeight="1" x14ac:dyDescent="0.2">
      <c r="A35" s="129" t="s">
        <v>396</v>
      </c>
      <c r="B35" s="23">
        <v>-376096</v>
      </c>
      <c r="C35" s="23">
        <v>-111640</v>
      </c>
      <c r="D35" s="23">
        <v>-94706</v>
      </c>
      <c r="E35" s="31">
        <v>-0.1516839842350412</v>
      </c>
      <c r="F35" s="31">
        <v>-5.7720319800289376E-2</v>
      </c>
      <c r="G35" s="33"/>
      <c r="H35" s="33"/>
      <c r="M35" s="23"/>
      <c r="N35" s="23"/>
      <c r="O35" s="23"/>
    </row>
    <row r="36" spans="1:15" ht="18" customHeight="1" thickBot="1" x14ac:dyDescent="0.25">
      <c r="A36" s="73" t="s">
        <v>397</v>
      </c>
      <c r="B36" s="73">
        <v>4480408</v>
      </c>
      <c r="C36" s="73">
        <v>1346612</v>
      </c>
      <c r="D36" s="73">
        <v>1446752</v>
      </c>
      <c r="E36" s="74">
        <v>7.4364404891683722E-2</v>
      </c>
      <c r="F36" s="74">
        <v>0.88174971080721665</v>
      </c>
      <c r="G36" s="28"/>
      <c r="H36" s="33"/>
      <c r="M36" s="23"/>
      <c r="N36" s="23"/>
      <c r="O36" s="23"/>
    </row>
    <row r="37" spans="1:15" ht="25.5" customHeight="1" thickTop="1" x14ac:dyDescent="0.2">
      <c r="A37" s="308" t="s">
        <v>328</v>
      </c>
      <c r="B37" s="309"/>
      <c r="C37" s="309"/>
      <c r="D37" s="309"/>
      <c r="E37" s="309"/>
      <c r="F37" s="66"/>
      <c r="G37" s="66"/>
      <c r="H37" s="66"/>
      <c r="M37" s="23"/>
      <c r="N37" s="23"/>
      <c r="O37" s="23"/>
    </row>
    <row r="39" spans="1:15" ht="15.95" customHeight="1" x14ac:dyDescent="0.2">
      <c r="A39" s="314"/>
      <c r="B39" s="314"/>
      <c r="C39" s="314"/>
      <c r="D39" s="314"/>
      <c r="E39" s="314"/>
      <c r="F39" s="35"/>
      <c r="G39" s="35"/>
      <c r="H39" s="35"/>
    </row>
    <row r="40" spans="1:15" ht="15.95" customHeight="1" x14ac:dyDescent="0.2"/>
    <row r="41" spans="1:15" ht="15.95" customHeight="1" x14ac:dyDescent="0.2">
      <c r="G41" s="35"/>
    </row>
    <row r="42" spans="1:15" ht="15.95" customHeight="1" x14ac:dyDescent="0.2">
      <c r="H42" s="68"/>
      <c r="I42" s="30"/>
      <c r="J42" s="30"/>
      <c r="K42" s="30"/>
    </row>
    <row r="43" spans="1:15" ht="15.95" customHeight="1" x14ac:dyDescent="0.2">
      <c r="G43" s="35"/>
      <c r="I43" s="30"/>
      <c r="J43" s="30"/>
      <c r="K43" s="30"/>
    </row>
    <row r="44" spans="1:15" ht="15.95" customHeight="1" x14ac:dyDescent="0.2">
      <c r="I44" s="30"/>
      <c r="J44" s="30"/>
      <c r="K44" s="30"/>
    </row>
    <row r="45" spans="1:15" ht="15.95" customHeight="1" x14ac:dyDescent="0.2">
      <c r="G45" s="35"/>
      <c r="I45" s="30"/>
      <c r="J45" s="30"/>
      <c r="K45" s="30"/>
    </row>
    <row r="46" spans="1:15" ht="15.95" customHeight="1" x14ac:dyDescent="0.2">
      <c r="I46" s="30"/>
      <c r="J46" s="30"/>
      <c r="K46" s="30"/>
    </row>
    <row r="47" spans="1:15" ht="15.95" customHeight="1" x14ac:dyDescent="0.2">
      <c r="G47" s="35"/>
      <c r="I47" s="30"/>
      <c r="J47" s="30"/>
      <c r="K47" s="30"/>
    </row>
    <row r="48" spans="1:15" ht="15.95" customHeight="1" x14ac:dyDescent="0.2">
      <c r="I48" s="30"/>
      <c r="J48" s="30"/>
      <c r="K48" s="30"/>
    </row>
    <row r="49" spans="7:11" ht="15.95" customHeight="1" x14ac:dyDescent="0.2">
      <c r="G49" s="35"/>
      <c r="I49" s="30"/>
      <c r="J49" s="30"/>
      <c r="K49" s="30"/>
    </row>
    <row r="50" spans="7:11" ht="15.95" customHeight="1" x14ac:dyDescent="0.2">
      <c r="I50" s="30"/>
      <c r="J50" s="30"/>
      <c r="K50" s="30"/>
    </row>
    <row r="51" spans="7:11" ht="15.95" customHeight="1" x14ac:dyDescent="0.2">
      <c r="G51" s="35"/>
    </row>
    <row r="52" spans="7:11" ht="15.95" customHeight="1" x14ac:dyDescent="0.2">
      <c r="I52" s="30"/>
      <c r="J52" s="30"/>
      <c r="K52" s="30"/>
    </row>
    <row r="53" spans="7:11" ht="15.95" customHeight="1" x14ac:dyDescent="0.2">
      <c r="G53" s="35"/>
      <c r="I53" s="30"/>
      <c r="J53" s="30"/>
      <c r="K53" s="30"/>
    </row>
    <row r="54" spans="7:11" ht="15.95" customHeight="1" x14ac:dyDescent="0.2">
      <c r="I54" s="30"/>
      <c r="J54" s="30"/>
      <c r="K54" s="30"/>
    </row>
    <row r="55" spans="7:11" ht="15.95" customHeight="1" x14ac:dyDescent="0.2">
      <c r="G55" s="35"/>
      <c r="I55" s="30"/>
      <c r="J55" s="30"/>
      <c r="K55" s="30"/>
    </row>
    <row r="56" spans="7:11" ht="15.95" customHeight="1" x14ac:dyDescent="0.2">
      <c r="I56" s="30"/>
      <c r="J56" s="30"/>
      <c r="K56" s="30"/>
    </row>
    <row r="57" spans="7:11" ht="15.95" customHeight="1" x14ac:dyDescent="0.2">
      <c r="G57" s="35"/>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35"/>
      <c r="I60" s="30"/>
      <c r="J60" s="30"/>
      <c r="K60" s="30"/>
    </row>
    <row r="61" spans="7:11" ht="15.95" customHeight="1" x14ac:dyDescent="0.2"/>
    <row r="62" spans="7:11" ht="15.95" customHeight="1" x14ac:dyDescent="0.2">
      <c r="G62" s="35"/>
      <c r="I62" s="30"/>
      <c r="J62" s="30"/>
      <c r="K62" s="30"/>
    </row>
    <row r="63" spans="7:11" ht="15.95" customHeight="1" x14ac:dyDescent="0.2">
      <c r="I63" s="30"/>
      <c r="J63" s="30"/>
      <c r="K63" s="30"/>
    </row>
    <row r="64" spans="7:11" ht="15.95" customHeight="1" x14ac:dyDescent="0.2">
      <c r="G64" s="35"/>
      <c r="I64" s="30"/>
      <c r="J64" s="30"/>
      <c r="K64" s="30"/>
    </row>
    <row r="65" spans="1:11" ht="15.95" customHeight="1" x14ac:dyDescent="0.2">
      <c r="I65" s="30"/>
      <c r="J65" s="30"/>
      <c r="K65" s="30"/>
    </row>
    <row r="66" spans="1:11" ht="15.95" customHeight="1" x14ac:dyDescent="0.2">
      <c r="G66" s="35"/>
      <c r="I66" s="30"/>
      <c r="J66" s="30"/>
      <c r="K66" s="30"/>
    </row>
    <row r="67" spans="1:11" ht="15.95" customHeight="1" x14ac:dyDescent="0.2">
      <c r="I67" s="30"/>
      <c r="J67" s="30"/>
      <c r="K67" s="30"/>
    </row>
    <row r="68" spans="1:11" ht="15.95" customHeight="1" x14ac:dyDescent="0.2">
      <c r="G68" s="35"/>
      <c r="I68" s="30"/>
      <c r="J68" s="30"/>
      <c r="K68" s="30"/>
    </row>
    <row r="69" spans="1:11" ht="15.95" customHeight="1" x14ac:dyDescent="0.2">
      <c r="I69" s="30"/>
      <c r="J69" s="30"/>
      <c r="K69" s="30"/>
    </row>
    <row r="70" spans="1:11" ht="15.95" customHeight="1" x14ac:dyDescent="0.2">
      <c r="G70" s="35"/>
      <c r="I70" s="30"/>
      <c r="J70" s="30"/>
      <c r="K70" s="30"/>
    </row>
    <row r="71" spans="1:11" ht="15.95" customHeight="1" x14ac:dyDescent="0.2"/>
    <row r="72" spans="1:11" ht="15.95" customHeight="1" x14ac:dyDescent="0.2">
      <c r="G72" s="35"/>
    </row>
    <row r="73" spans="1:11" ht="15.95" customHeight="1" x14ac:dyDescent="0.2"/>
    <row r="74" spans="1:11" ht="15.95" customHeight="1" x14ac:dyDescent="0.2">
      <c r="G74" s="35"/>
    </row>
    <row r="75" spans="1:11" ht="15.95" customHeight="1" x14ac:dyDescent="0.2"/>
    <row r="76" spans="1:11" ht="15.95" customHeight="1" x14ac:dyDescent="0.2">
      <c r="G76" s="35"/>
    </row>
    <row r="77" spans="1:11" ht="15.95" customHeight="1" x14ac:dyDescent="0.2"/>
    <row r="78" spans="1:11" ht="15.95" customHeight="1" x14ac:dyDescent="0.2">
      <c r="G78" s="35"/>
    </row>
    <row r="79" spans="1:11" ht="15.95" customHeight="1" x14ac:dyDescent="0.2">
      <c r="A79" s="29"/>
      <c r="B79" s="29"/>
      <c r="C79" s="29"/>
      <c r="D79" s="29"/>
      <c r="E79" s="29"/>
    </row>
    <row r="80" spans="1:11" ht="15.95" customHeight="1" thickBot="1" x14ac:dyDescent="0.25">
      <c r="A80" s="114"/>
      <c r="B80" s="114"/>
      <c r="C80" s="114"/>
      <c r="D80" s="114"/>
      <c r="E80" s="114"/>
      <c r="F80" s="114"/>
    </row>
    <row r="81" spans="1:6" ht="26.25" customHeight="1" thickTop="1" x14ac:dyDescent="0.2">
      <c r="A81" s="312"/>
      <c r="B81" s="313"/>
      <c r="C81" s="313"/>
      <c r="D81" s="313"/>
      <c r="E81" s="313"/>
      <c r="F81" s="29"/>
    </row>
  </sheetData>
  <mergeCells count="12">
    <mergeCell ref="A1:F1"/>
    <mergeCell ref="A2:F2"/>
    <mergeCell ref="A3:F3"/>
    <mergeCell ref="A4:F4"/>
    <mergeCell ref="N4:O4"/>
    <mergeCell ref="A17:F17"/>
    <mergeCell ref="A7:F7"/>
    <mergeCell ref="C5:D5"/>
    <mergeCell ref="A81:E81"/>
    <mergeCell ref="A37:E37"/>
    <mergeCell ref="A39:E39"/>
    <mergeCell ref="A27:F27"/>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sheetPr>
  <dimension ref="A1:IV83"/>
  <sheetViews>
    <sheetView view="pageBreakPreview" zoomScale="80" zoomScaleNormal="100" zoomScaleSheetLayoutView="80" workbookViewId="0">
      <selection activeCell="E26" sqref="E26"/>
    </sheetView>
  </sheetViews>
  <sheetFormatPr baseColWidth="10" defaultRowHeight="12" x14ac:dyDescent="0.2"/>
  <cols>
    <col min="1" max="1" width="34.7109375" style="75" customWidth="1"/>
    <col min="2" max="2" width="13.7109375" style="75" customWidth="1"/>
    <col min="3" max="3" width="13.5703125" style="92" customWidth="1"/>
    <col min="4" max="4" width="11.7109375" style="75" customWidth="1"/>
    <col min="5" max="5" width="12.85546875" style="75" customWidth="1"/>
    <col min="6" max="6" width="12.7109375" style="75" customWidth="1"/>
    <col min="7" max="7" width="17.42578125" style="75" customWidth="1"/>
    <col min="8" max="8" width="13.85546875" style="75" bestFit="1" customWidth="1"/>
    <col min="9" max="9" width="15.28515625" style="75" bestFit="1" customWidth="1"/>
    <col min="10" max="16384" width="11.42578125" style="75"/>
  </cols>
  <sheetData>
    <row r="1" spans="1:256" ht="15.95" customHeight="1" x14ac:dyDescent="0.2">
      <c r="A1" s="306" t="s">
        <v>189</v>
      </c>
      <c r="B1" s="306"/>
      <c r="C1" s="306"/>
      <c r="D1" s="306"/>
      <c r="U1" s="76"/>
      <c r="V1" s="76"/>
      <c r="W1" s="76"/>
      <c r="X1" s="76"/>
      <c r="Y1" s="76"/>
      <c r="Z1" s="76"/>
    </row>
    <row r="2" spans="1:256" ht="15.95" customHeight="1" x14ac:dyDescent="0.2">
      <c r="A2" s="303" t="s">
        <v>164</v>
      </c>
      <c r="B2" s="303"/>
      <c r="C2" s="303"/>
      <c r="D2" s="303"/>
      <c r="E2" s="76"/>
      <c r="F2" s="76"/>
      <c r="G2" s="76"/>
      <c r="H2" s="76"/>
      <c r="I2" s="76"/>
      <c r="J2" s="76"/>
      <c r="K2" s="76"/>
      <c r="L2" s="76"/>
      <c r="M2" s="76"/>
      <c r="N2" s="76"/>
      <c r="O2" s="76"/>
      <c r="P2" s="76"/>
      <c r="Q2" s="316"/>
      <c r="R2" s="316"/>
      <c r="S2" s="316"/>
      <c r="T2" s="316"/>
      <c r="U2" s="76"/>
      <c r="V2" s="76" t="s">
        <v>183</v>
      </c>
      <c r="W2" s="76"/>
      <c r="X2" s="76"/>
      <c r="Y2" s="76"/>
      <c r="Z2" s="76"/>
      <c r="AA2" s="77"/>
      <c r="AB2" s="77"/>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c r="BX2" s="316"/>
      <c r="BY2" s="316"/>
      <c r="BZ2" s="316"/>
      <c r="CA2" s="316"/>
      <c r="CB2" s="316"/>
      <c r="CC2" s="316"/>
      <c r="CD2" s="316"/>
      <c r="CE2" s="316"/>
      <c r="CF2" s="316"/>
      <c r="CG2" s="316"/>
      <c r="CH2" s="316"/>
      <c r="CI2" s="316"/>
      <c r="CJ2" s="316"/>
      <c r="CK2" s="316"/>
      <c r="CL2" s="316"/>
      <c r="CM2" s="316"/>
      <c r="CN2" s="316"/>
      <c r="CO2" s="316"/>
      <c r="CP2" s="316"/>
      <c r="CQ2" s="316"/>
      <c r="CR2" s="316"/>
      <c r="CS2" s="316"/>
      <c r="CT2" s="316"/>
      <c r="CU2" s="316"/>
      <c r="CV2" s="316"/>
      <c r="CW2" s="316"/>
      <c r="CX2" s="316"/>
      <c r="CY2" s="316"/>
      <c r="CZ2" s="316"/>
      <c r="DA2" s="316"/>
      <c r="DB2" s="316"/>
      <c r="DC2" s="316"/>
      <c r="DD2" s="316"/>
      <c r="DE2" s="316"/>
      <c r="DF2" s="316"/>
      <c r="DG2" s="316"/>
      <c r="DH2" s="316"/>
      <c r="DI2" s="316"/>
      <c r="DJ2" s="316"/>
      <c r="DK2" s="316"/>
      <c r="DL2" s="316"/>
      <c r="DM2" s="316"/>
      <c r="DN2" s="316"/>
      <c r="DO2" s="316"/>
      <c r="DP2" s="316"/>
      <c r="DQ2" s="316"/>
      <c r="DR2" s="316"/>
      <c r="DS2" s="316"/>
      <c r="DT2" s="316"/>
      <c r="DU2" s="316"/>
      <c r="DV2" s="316"/>
      <c r="DW2" s="316"/>
      <c r="DX2" s="316"/>
      <c r="DY2" s="316"/>
      <c r="DZ2" s="316"/>
      <c r="EA2" s="316"/>
      <c r="EB2" s="316"/>
      <c r="EC2" s="316"/>
      <c r="ED2" s="316"/>
      <c r="EE2" s="316"/>
      <c r="EF2" s="316"/>
      <c r="EG2" s="316"/>
      <c r="EH2" s="316"/>
      <c r="EI2" s="316"/>
      <c r="EJ2" s="316"/>
      <c r="EK2" s="316"/>
      <c r="EL2" s="316"/>
      <c r="EM2" s="316"/>
      <c r="EN2" s="316"/>
      <c r="EO2" s="316"/>
      <c r="EP2" s="316"/>
      <c r="EQ2" s="316"/>
      <c r="ER2" s="316"/>
      <c r="ES2" s="316"/>
      <c r="ET2" s="316"/>
      <c r="EU2" s="316"/>
      <c r="EV2" s="316"/>
      <c r="EW2" s="316"/>
      <c r="EX2" s="316"/>
      <c r="EY2" s="316"/>
      <c r="EZ2" s="316"/>
      <c r="FA2" s="316"/>
      <c r="FB2" s="316"/>
      <c r="FC2" s="316"/>
      <c r="FD2" s="316"/>
      <c r="FE2" s="316"/>
      <c r="FF2" s="316"/>
      <c r="FG2" s="316"/>
      <c r="FH2" s="316"/>
      <c r="FI2" s="316"/>
      <c r="FJ2" s="316"/>
      <c r="FK2" s="316"/>
      <c r="FL2" s="316"/>
      <c r="FM2" s="316"/>
      <c r="FN2" s="316"/>
      <c r="FO2" s="316"/>
      <c r="FP2" s="316"/>
      <c r="FQ2" s="316"/>
      <c r="FR2" s="316"/>
      <c r="FS2" s="316"/>
      <c r="FT2" s="316"/>
      <c r="FU2" s="316"/>
      <c r="FV2" s="316"/>
      <c r="FW2" s="316"/>
      <c r="FX2" s="316"/>
      <c r="FY2" s="316"/>
      <c r="FZ2" s="316"/>
      <c r="GA2" s="316"/>
      <c r="GB2" s="316"/>
      <c r="GC2" s="316"/>
      <c r="GD2" s="316"/>
      <c r="GE2" s="316"/>
      <c r="GF2" s="316"/>
      <c r="GG2" s="316"/>
      <c r="GH2" s="316"/>
      <c r="GI2" s="316"/>
      <c r="GJ2" s="316"/>
      <c r="GK2" s="316"/>
      <c r="GL2" s="316"/>
      <c r="GM2" s="316"/>
      <c r="GN2" s="316"/>
      <c r="GO2" s="316"/>
      <c r="GP2" s="316"/>
      <c r="GQ2" s="316"/>
      <c r="GR2" s="316"/>
      <c r="GS2" s="316"/>
      <c r="GT2" s="316"/>
      <c r="GU2" s="316"/>
      <c r="GV2" s="316"/>
      <c r="GW2" s="316"/>
      <c r="GX2" s="316"/>
      <c r="GY2" s="316"/>
      <c r="GZ2" s="316"/>
      <c r="HA2" s="316"/>
      <c r="HB2" s="316"/>
      <c r="HC2" s="316"/>
      <c r="HD2" s="316"/>
      <c r="HE2" s="316"/>
      <c r="HF2" s="316"/>
      <c r="HG2" s="316"/>
      <c r="HH2" s="316"/>
      <c r="HI2" s="316"/>
      <c r="HJ2" s="316"/>
      <c r="HK2" s="316"/>
      <c r="HL2" s="316"/>
      <c r="HM2" s="316"/>
      <c r="HN2" s="316"/>
      <c r="HO2" s="316"/>
      <c r="HP2" s="316"/>
      <c r="HQ2" s="316"/>
      <c r="HR2" s="316"/>
      <c r="HS2" s="316"/>
      <c r="HT2" s="316"/>
      <c r="HU2" s="316"/>
      <c r="HV2" s="316"/>
      <c r="HW2" s="316"/>
      <c r="HX2" s="316"/>
      <c r="HY2" s="316"/>
      <c r="HZ2" s="316"/>
      <c r="IA2" s="316"/>
      <c r="IB2" s="316"/>
      <c r="IC2" s="316"/>
      <c r="ID2" s="316"/>
      <c r="IE2" s="316"/>
      <c r="IF2" s="316"/>
      <c r="IG2" s="316"/>
      <c r="IH2" s="316"/>
      <c r="II2" s="316"/>
      <c r="IJ2" s="316"/>
      <c r="IK2" s="316"/>
      <c r="IL2" s="316"/>
      <c r="IM2" s="316"/>
      <c r="IN2" s="316"/>
      <c r="IO2" s="316"/>
      <c r="IP2" s="316"/>
      <c r="IQ2" s="316"/>
      <c r="IR2" s="316"/>
      <c r="IS2" s="316"/>
      <c r="IT2" s="316"/>
      <c r="IU2" s="316"/>
      <c r="IV2" s="316"/>
    </row>
    <row r="3" spans="1:256" ht="15.95" customHeight="1" thickBot="1" x14ac:dyDescent="0.25">
      <c r="A3" s="317" t="s">
        <v>273</v>
      </c>
      <c r="B3" s="317"/>
      <c r="C3" s="317"/>
      <c r="D3" s="317"/>
      <c r="E3" s="76"/>
      <c r="F3" s="76"/>
      <c r="M3" s="76"/>
      <c r="N3" s="76"/>
      <c r="O3" s="76"/>
      <c r="P3" s="76"/>
      <c r="Q3" s="316"/>
      <c r="R3" s="316"/>
      <c r="S3" s="316"/>
      <c r="T3" s="316"/>
      <c r="U3" s="76"/>
      <c r="V3" s="76"/>
      <c r="W3" s="76"/>
      <c r="X3" s="76"/>
      <c r="Y3" s="76"/>
      <c r="Z3" s="76"/>
      <c r="AA3" s="77"/>
      <c r="AB3" s="77"/>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c r="CT3" s="316"/>
      <c r="CU3" s="316"/>
      <c r="CV3" s="316"/>
      <c r="CW3" s="316"/>
      <c r="CX3" s="316"/>
      <c r="CY3" s="316"/>
      <c r="CZ3" s="316"/>
      <c r="DA3" s="316"/>
      <c r="DB3" s="316"/>
      <c r="DC3" s="316"/>
      <c r="DD3" s="316"/>
      <c r="DE3" s="316"/>
      <c r="DF3" s="316"/>
      <c r="DG3" s="316"/>
      <c r="DH3" s="316"/>
      <c r="DI3" s="316"/>
      <c r="DJ3" s="316"/>
      <c r="DK3" s="316"/>
      <c r="DL3" s="316"/>
      <c r="DM3" s="316"/>
      <c r="DN3" s="316"/>
      <c r="DO3" s="316"/>
      <c r="DP3" s="316"/>
      <c r="DQ3" s="316"/>
      <c r="DR3" s="316"/>
      <c r="DS3" s="316"/>
      <c r="DT3" s="316"/>
      <c r="DU3" s="316"/>
      <c r="DV3" s="316"/>
      <c r="DW3" s="316"/>
      <c r="DX3" s="316"/>
      <c r="DY3" s="316"/>
      <c r="DZ3" s="316"/>
      <c r="EA3" s="316"/>
      <c r="EB3" s="316"/>
      <c r="EC3" s="316"/>
      <c r="ED3" s="316"/>
      <c r="EE3" s="316"/>
      <c r="EF3" s="316"/>
      <c r="EG3" s="316"/>
      <c r="EH3" s="316"/>
      <c r="EI3" s="316"/>
      <c r="EJ3" s="316"/>
      <c r="EK3" s="316"/>
      <c r="EL3" s="316"/>
      <c r="EM3" s="316"/>
      <c r="EN3" s="316"/>
      <c r="EO3" s="316"/>
      <c r="EP3" s="316"/>
      <c r="EQ3" s="316"/>
      <c r="ER3" s="316"/>
      <c r="ES3" s="316"/>
      <c r="ET3" s="316"/>
      <c r="EU3" s="316"/>
      <c r="EV3" s="316"/>
      <c r="EW3" s="316"/>
      <c r="EX3" s="316"/>
      <c r="EY3" s="316"/>
      <c r="EZ3" s="316"/>
      <c r="FA3" s="316"/>
      <c r="FB3" s="316"/>
      <c r="FC3" s="316"/>
      <c r="FD3" s="316"/>
      <c r="FE3" s="316"/>
      <c r="FF3" s="316"/>
      <c r="FG3" s="316"/>
      <c r="FH3" s="316"/>
      <c r="FI3" s="316"/>
      <c r="FJ3" s="316"/>
      <c r="FK3" s="316"/>
      <c r="FL3" s="316"/>
      <c r="FM3" s="316"/>
      <c r="FN3" s="316"/>
      <c r="FO3" s="316"/>
      <c r="FP3" s="316"/>
      <c r="FQ3" s="316"/>
      <c r="FR3" s="316"/>
      <c r="FS3" s="316"/>
      <c r="FT3" s="316"/>
      <c r="FU3" s="316"/>
      <c r="FV3" s="316"/>
      <c r="FW3" s="316"/>
      <c r="FX3" s="316"/>
      <c r="FY3" s="316"/>
      <c r="FZ3" s="316"/>
      <c r="GA3" s="316"/>
      <c r="GB3" s="316"/>
      <c r="GC3" s="316"/>
      <c r="GD3" s="316"/>
      <c r="GE3" s="316"/>
      <c r="GF3" s="316"/>
      <c r="GG3" s="316"/>
      <c r="GH3" s="316"/>
      <c r="GI3" s="316"/>
      <c r="GJ3" s="316"/>
      <c r="GK3" s="316"/>
      <c r="GL3" s="316"/>
      <c r="GM3" s="316"/>
      <c r="GN3" s="316"/>
      <c r="GO3" s="316"/>
      <c r="GP3" s="316"/>
      <c r="GQ3" s="316"/>
      <c r="GR3" s="316"/>
      <c r="GS3" s="316"/>
      <c r="GT3" s="316"/>
      <c r="GU3" s="316"/>
      <c r="GV3" s="316"/>
      <c r="GW3" s="316"/>
      <c r="GX3" s="316"/>
      <c r="GY3" s="316"/>
      <c r="GZ3" s="316"/>
      <c r="HA3" s="316"/>
      <c r="HB3" s="316"/>
      <c r="HC3" s="316"/>
      <c r="HD3" s="316"/>
      <c r="HE3" s="316"/>
      <c r="HF3" s="316"/>
      <c r="HG3" s="316"/>
      <c r="HH3" s="316"/>
      <c r="HI3" s="316"/>
      <c r="HJ3" s="316"/>
      <c r="HK3" s="316"/>
      <c r="HL3" s="316"/>
      <c r="HM3" s="316"/>
      <c r="HN3" s="316"/>
      <c r="HO3" s="316"/>
      <c r="HP3" s="316"/>
      <c r="HQ3" s="316"/>
      <c r="HR3" s="316"/>
      <c r="HS3" s="316"/>
      <c r="HT3" s="316"/>
      <c r="HU3" s="316"/>
      <c r="HV3" s="316"/>
      <c r="HW3" s="316"/>
      <c r="HX3" s="316"/>
      <c r="HY3" s="316"/>
      <c r="HZ3" s="316"/>
      <c r="IA3" s="316"/>
      <c r="IB3" s="316"/>
      <c r="IC3" s="316"/>
      <c r="ID3" s="316"/>
      <c r="IE3" s="316"/>
      <c r="IF3" s="316"/>
      <c r="IG3" s="316"/>
      <c r="IH3" s="316"/>
      <c r="II3" s="316"/>
      <c r="IJ3" s="316"/>
      <c r="IK3" s="316"/>
      <c r="IL3" s="316"/>
      <c r="IM3" s="316"/>
      <c r="IN3" s="316"/>
      <c r="IO3" s="316"/>
      <c r="IP3" s="316"/>
      <c r="IQ3" s="316"/>
      <c r="IR3" s="316"/>
      <c r="IS3" s="316"/>
      <c r="IT3" s="316"/>
      <c r="IU3" s="316"/>
      <c r="IV3" s="316"/>
    </row>
    <row r="4" spans="1:256" s="76" customFormat="1" ht="14.1" customHeight="1" thickTop="1" x14ac:dyDescent="0.2">
      <c r="A4" s="42" t="s">
        <v>165</v>
      </c>
      <c r="B4" s="71" t="s">
        <v>4</v>
      </c>
      <c r="C4" s="71" t="s">
        <v>5</v>
      </c>
      <c r="D4" s="71" t="s">
        <v>34</v>
      </c>
      <c r="U4" s="75"/>
      <c r="V4" s="75" t="s">
        <v>33</v>
      </c>
      <c r="W4" s="78">
        <v>5537904</v>
      </c>
      <c r="X4" s="79">
        <v>100</v>
      </c>
      <c r="Y4" s="75"/>
      <c r="Z4" s="75"/>
    </row>
    <row r="5" spans="1:256" s="76" customFormat="1" ht="14.1" customHeight="1" thickBot="1" x14ac:dyDescent="0.25">
      <c r="A5" s="72"/>
      <c r="B5" s="43"/>
      <c r="C5" s="289"/>
      <c r="D5" s="43"/>
      <c r="E5" s="81"/>
      <c r="F5" s="81"/>
      <c r="U5" s="75"/>
      <c r="V5" s="75" t="s">
        <v>39</v>
      </c>
      <c r="W5" s="78">
        <v>1991694.6171199996</v>
      </c>
      <c r="X5" s="82">
        <v>35.96477326295291</v>
      </c>
      <c r="Y5" s="75"/>
      <c r="Z5" s="75"/>
    </row>
    <row r="6" spans="1:256" ht="14.1" customHeight="1" thickTop="1" x14ac:dyDescent="0.2">
      <c r="A6" s="318" t="s">
        <v>36</v>
      </c>
      <c r="B6" s="318"/>
      <c r="C6" s="318"/>
      <c r="D6" s="318"/>
      <c r="E6" s="76"/>
      <c r="F6" s="76"/>
      <c r="V6" s="75" t="s">
        <v>37</v>
      </c>
      <c r="W6" s="78">
        <v>222624.55792999989</v>
      </c>
      <c r="X6" s="82">
        <v>4.0200147552214682</v>
      </c>
    </row>
    <row r="7" spans="1:256" ht="14.1" customHeight="1" x14ac:dyDescent="0.2">
      <c r="A7" s="290" t="s">
        <v>477</v>
      </c>
      <c r="B7" s="291">
        <v>5317360.3044400048</v>
      </c>
      <c r="C7" s="195">
        <v>411978.60694999981</v>
      </c>
      <c r="D7" s="291">
        <v>4905381.6974900048</v>
      </c>
      <c r="E7" s="83"/>
      <c r="F7" s="83"/>
      <c r="V7" s="75" t="s">
        <v>38</v>
      </c>
      <c r="W7" s="78">
        <v>1658916.4697900002</v>
      </c>
      <c r="X7" s="82">
        <v>29.955674020170814</v>
      </c>
    </row>
    <row r="8" spans="1:256" ht="14.1" customHeight="1" x14ac:dyDescent="0.2">
      <c r="A8" s="292" t="s">
        <v>481</v>
      </c>
      <c r="B8" s="291">
        <v>1890277.8125099991</v>
      </c>
      <c r="C8" s="195">
        <v>115691.0125</v>
      </c>
      <c r="D8" s="291">
        <v>1774586.8000099992</v>
      </c>
      <c r="E8" s="83"/>
      <c r="F8" s="83"/>
      <c r="V8" s="75" t="s">
        <v>40</v>
      </c>
      <c r="W8" s="78">
        <v>1138224.9113599998</v>
      </c>
      <c r="X8" s="82">
        <v>20.553352159228471</v>
      </c>
    </row>
    <row r="9" spans="1:256" ht="14.1" customHeight="1" x14ac:dyDescent="0.2">
      <c r="A9" s="292" t="s">
        <v>482</v>
      </c>
      <c r="B9" s="291">
        <v>1991694.6171199996</v>
      </c>
      <c r="C9" s="195">
        <v>146732.38895000005</v>
      </c>
      <c r="D9" s="291">
        <v>1844962.2281699996</v>
      </c>
      <c r="E9" s="83"/>
      <c r="F9" s="83"/>
      <c r="V9" s="75" t="s">
        <v>41</v>
      </c>
      <c r="W9" s="78">
        <v>526443.44380000047</v>
      </c>
      <c r="X9" s="82">
        <v>9.5061858024263426</v>
      </c>
    </row>
    <row r="10" spans="1:256" ht="14.1" customHeight="1" x14ac:dyDescent="0.2">
      <c r="A10" s="194" t="s">
        <v>478</v>
      </c>
      <c r="B10" s="295">
        <v>5.3651798660925065</v>
      </c>
      <c r="C10" s="295">
        <v>26.831277364782391</v>
      </c>
      <c r="D10" s="295">
        <v>3.9657360327262525</v>
      </c>
      <c r="E10" s="85"/>
      <c r="F10" s="85"/>
      <c r="V10" s="76" t="s">
        <v>184</v>
      </c>
    </row>
    <row r="11" spans="1:256" ht="14.1" customHeight="1" x14ac:dyDescent="0.2">
      <c r="A11" s="194"/>
      <c r="B11" s="293"/>
      <c r="C11" s="294"/>
      <c r="D11" s="293"/>
      <c r="E11" s="85"/>
      <c r="F11" s="85"/>
      <c r="G11"/>
      <c r="H11"/>
      <c r="I11"/>
      <c r="V11" s="75" t="s">
        <v>35</v>
      </c>
      <c r="W11" s="78">
        <v>1755519</v>
      </c>
      <c r="X11" s="79">
        <v>100</v>
      </c>
    </row>
    <row r="12" spans="1:256" ht="14.1" customHeight="1" x14ac:dyDescent="0.2">
      <c r="A12" s="318" t="s">
        <v>479</v>
      </c>
      <c r="B12" s="318"/>
      <c r="C12" s="318"/>
      <c r="D12" s="318"/>
      <c r="E12" s="76"/>
      <c r="F12" s="76"/>
      <c r="G12"/>
      <c r="H12"/>
      <c r="I12"/>
      <c r="V12" s="75" t="s">
        <v>39</v>
      </c>
      <c r="W12" s="78">
        <v>146732.38895000005</v>
      </c>
      <c r="X12" s="82">
        <v>8.3583480981977445</v>
      </c>
    </row>
    <row r="13" spans="1:256" ht="14.1" customHeight="1" x14ac:dyDescent="0.2">
      <c r="A13" s="290" t="s">
        <v>477</v>
      </c>
      <c r="B13" s="291">
        <v>3286678.0352900005</v>
      </c>
      <c r="C13" s="195">
        <v>559007.69565000001</v>
      </c>
      <c r="D13" s="291">
        <v>2727670.3396400004</v>
      </c>
      <c r="E13" s="83"/>
      <c r="F13" s="83"/>
      <c r="G13"/>
      <c r="H13"/>
      <c r="I13"/>
      <c r="V13" s="75" t="s">
        <v>37</v>
      </c>
      <c r="W13" s="78">
        <v>812030.95048999973</v>
      </c>
      <c r="X13" s="82">
        <v>46.255890736015942</v>
      </c>
    </row>
    <row r="14" spans="1:256" ht="14.1" customHeight="1" x14ac:dyDescent="0.2">
      <c r="A14" s="292" t="s">
        <v>481</v>
      </c>
      <c r="B14" s="291">
        <v>1139596.8177200002</v>
      </c>
      <c r="C14" s="195">
        <v>187355.82894000001</v>
      </c>
      <c r="D14" s="291">
        <v>952240.98878000013</v>
      </c>
      <c r="E14" s="83"/>
      <c r="F14" s="83"/>
      <c r="G14"/>
      <c r="H14"/>
      <c r="I14"/>
      <c r="V14" s="75" t="s">
        <v>38</v>
      </c>
      <c r="W14" s="78">
        <v>402273.43060000014</v>
      </c>
      <c r="X14" s="82">
        <v>22.914786487642694</v>
      </c>
    </row>
    <row r="15" spans="1:256" ht="14.1" customHeight="1" x14ac:dyDescent="0.2">
      <c r="A15" s="292" t="s">
        <v>482</v>
      </c>
      <c r="B15" s="291">
        <v>1138224.9113599998</v>
      </c>
      <c r="C15" s="195">
        <v>197728.22283999994</v>
      </c>
      <c r="D15" s="291">
        <v>940496.68851999985</v>
      </c>
      <c r="E15" s="83"/>
      <c r="F15" s="83"/>
      <c r="G15"/>
      <c r="H15"/>
      <c r="I15"/>
      <c r="J15"/>
      <c r="K15"/>
      <c r="V15" s="75" t="s">
        <v>40</v>
      </c>
      <c r="W15" s="78">
        <v>197728.22283999994</v>
      </c>
      <c r="X15" s="82">
        <v>11.263234567099527</v>
      </c>
    </row>
    <row r="16" spans="1:256" ht="14.1" customHeight="1" x14ac:dyDescent="0.2">
      <c r="A16" s="290" t="s">
        <v>478</v>
      </c>
      <c r="B16" s="295">
        <v>-0.12038523964511549</v>
      </c>
      <c r="C16" s="295">
        <v>5.536200265923763</v>
      </c>
      <c r="D16" s="295">
        <v>-1.2333327800819527</v>
      </c>
      <c r="E16" s="85"/>
      <c r="F16" s="85"/>
      <c r="G16"/>
      <c r="H16"/>
      <c r="I16"/>
      <c r="J16"/>
      <c r="K16"/>
      <c r="V16" s="75" t="s">
        <v>41</v>
      </c>
      <c r="W16" s="78">
        <v>196754.0071200002</v>
      </c>
      <c r="X16" s="82">
        <v>11.207740111044096</v>
      </c>
    </row>
    <row r="17" spans="1:11" ht="14.1" customHeight="1" x14ac:dyDescent="0.2">
      <c r="A17" s="194"/>
      <c r="B17" s="295"/>
      <c r="C17" s="296"/>
      <c r="D17" s="295"/>
      <c r="E17" s="85"/>
      <c r="F17" s="85"/>
      <c r="G17" s="44"/>
      <c r="H17" s="44"/>
      <c r="I17" s="44"/>
      <c r="J17"/>
      <c r="K17"/>
    </row>
    <row r="18" spans="1:11" ht="14.1" customHeight="1" x14ac:dyDescent="0.2">
      <c r="A18" s="318" t="s">
        <v>37</v>
      </c>
      <c r="B18" s="318"/>
      <c r="C18" s="318"/>
      <c r="D18" s="318"/>
      <c r="E18" s="76"/>
      <c r="F18" s="76"/>
      <c r="G18" s="44"/>
      <c r="H18" s="44"/>
      <c r="I18" s="44"/>
      <c r="J18"/>
      <c r="K18"/>
    </row>
    <row r="19" spans="1:11" ht="14.1" customHeight="1" x14ac:dyDescent="0.2">
      <c r="A19" s="290" t="s">
        <v>477</v>
      </c>
      <c r="B19" s="291">
        <v>675803.85959999997</v>
      </c>
      <c r="C19" s="195">
        <v>2866288.4926399994</v>
      </c>
      <c r="D19" s="291">
        <v>-2190484.6330399993</v>
      </c>
      <c r="E19" s="83"/>
      <c r="F19" s="83"/>
      <c r="G19" s="266"/>
      <c r="H19"/>
      <c r="I19"/>
      <c r="J19"/>
      <c r="K19"/>
    </row>
    <row r="20" spans="1:11" ht="14.1" customHeight="1" x14ac:dyDescent="0.2">
      <c r="A20" s="292" t="s">
        <v>481</v>
      </c>
      <c r="B20" s="291">
        <v>199972.45714999994</v>
      </c>
      <c r="C20" s="195">
        <v>946202.22788999986</v>
      </c>
      <c r="D20" s="291">
        <v>-746229.77073999995</v>
      </c>
      <c r="E20" s="83"/>
      <c r="F20" s="83"/>
      <c r="G20"/>
      <c r="H20"/>
      <c r="I20"/>
      <c r="J20"/>
      <c r="K20"/>
    </row>
    <row r="21" spans="1:11" ht="14.1" customHeight="1" x14ac:dyDescent="0.2">
      <c r="A21" s="292" t="s">
        <v>482</v>
      </c>
      <c r="B21" s="291">
        <v>222624.55792999989</v>
      </c>
      <c r="C21" s="195">
        <v>812030.95048999973</v>
      </c>
      <c r="D21" s="291">
        <v>-589406.39255999983</v>
      </c>
      <c r="E21" s="83"/>
      <c r="F21" s="83"/>
      <c r="G21"/>
      <c r="H21"/>
      <c r="I21"/>
      <c r="J21"/>
      <c r="K21"/>
    </row>
    <row r="22" spans="1:11" ht="14.1" customHeight="1" x14ac:dyDescent="0.2">
      <c r="A22" s="290" t="s">
        <v>478</v>
      </c>
      <c r="B22" s="295">
        <v>11.327610363365469</v>
      </c>
      <c r="C22" s="295">
        <v>-14.17997901983361</v>
      </c>
      <c r="D22" s="295">
        <v>-21.015427731392432</v>
      </c>
      <c r="E22" s="85"/>
      <c r="F22" s="85"/>
      <c r="G22"/>
      <c r="H22"/>
      <c r="I22"/>
      <c r="J22"/>
      <c r="K22"/>
    </row>
    <row r="23" spans="1:11" ht="14.1" customHeight="1" x14ac:dyDescent="0.2">
      <c r="A23" s="194"/>
      <c r="B23" s="295"/>
      <c r="C23" s="296"/>
      <c r="D23" s="295"/>
      <c r="E23" s="85"/>
      <c r="F23" s="85"/>
      <c r="G23"/>
      <c r="H23"/>
      <c r="I23"/>
      <c r="J23"/>
      <c r="K23"/>
    </row>
    <row r="24" spans="1:11" ht="14.1" customHeight="1" x14ac:dyDescent="0.2">
      <c r="A24" s="318" t="s">
        <v>38</v>
      </c>
      <c r="B24" s="318"/>
      <c r="C24" s="318"/>
      <c r="D24" s="318"/>
      <c r="E24" s="76"/>
      <c r="F24" s="76"/>
      <c r="G24"/>
      <c r="H24"/>
      <c r="I24"/>
      <c r="J24"/>
      <c r="K24"/>
    </row>
    <row r="25" spans="1:11" ht="14.1" customHeight="1" x14ac:dyDescent="0.2">
      <c r="A25" s="290" t="s">
        <v>477</v>
      </c>
      <c r="B25" s="291">
        <v>4343204.5523099955</v>
      </c>
      <c r="C25" s="195">
        <v>1305116.3806299996</v>
      </c>
      <c r="D25" s="291">
        <v>3038088.171679996</v>
      </c>
      <c r="E25" s="83"/>
      <c r="F25" s="83"/>
      <c r="G25" s="78"/>
      <c r="H25" s="78"/>
      <c r="I25" s="78"/>
      <c r="J25" s="78"/>
    </row>
    <row r="26" spans="1:11" ht="14.1" customHeight="1" x14ac:dyDescent="0.2">
      <c r="A26" s="292" t="s">
        <v>481</v>
      </c>
      <c r="B26" s="291">
        <v>2094301.0744300024</v>
      </c>
      <c r="C26" s="195">
        <v>420086.33983999986</v>
      </c>
      <c r="D26" s="291">
        <v>1674214.7345900026</v>
      </c>
      <c r="E26" s="83"/>
      <c r="F26" s="83"/>
    </row>
    <row r="27" spans="1:11" ht="14.1" customHeight="1" x14ac:dyDescent="0.2">
      <c r="A27" s="292" t="s">
        <v>482</v>
      </c>
      <c r="B27" s="291">
        <v>1658916.4697900002</v>
      </c>
      <c r="C27" s="195">
        <v>402273.43060000014</v>
      </c>
      <c r="D27" s="291">
        <v>1256643.0391900002</v>
      </c>
      <c r="E27" s="83"/>
      <c r="F27" s="83"/>
    </row>
    <row r="28" spans="1:11" ht="14.1" customHeight="1" x14ac:dyDescent="0.2">
      <c r="A28" s="290" t="s">
        <v>478</v>
      </c>
      <c r="B28" s="295">
        <v>-20.789016916228199</v>
      </c>
      <c r="C28" s="295">
        <v>-4.2402971843321975</v>
      </c>
      <c r="D28" s="295">
        <v>-24.941346338243843</v>
      </c>
      <c r="E28" s="80"/>
      <c r="F28" s="85"/>
    </row>
    <row r="29" spans="1:11" ht="14.1" customHeight="1" x14ac:dyDescent="0.2">
      <c r="A29" s="194"/>
      <c r="B29" s="295"/>
      <c r="C29" s="296"/>
      <c r="D29" s="295"/>
      <c r="E29" s="85"/>
      <c r="F29" s="86"/>
      <c r="G29" s="87"/>
      <c r="H29" s="88"/>
    </row>
    <row r="30" spans="1:11" ht="14.1" customHeight="1" x14ac:dyDescent="0.2">
      <c r="A30" s="318" t="s">
        <v>166</v>
      </c>
      <c r="B30" s="318"/>
      <c r="C30" s="318"/>
      <c r="D30" s="318"/>
      <c r="E30" s="76"/>
      <c r="F30" s="76"/>
    </row>
    <row r="31" spans="1:11" ht="14.1" customHeight="1" x14ac:dyDescent="0.2">
      <c r="A31" s="290" t="s">
        <v>477</v>
      </c>
      <c r="B31" s="291">
        <v>1811652.2483599987</v>
      </c>
      <c r="C31" s="195">
        <v>594463.82413000148</v>
      </c>
      <c r="D31" s="291">
        <v>1217188.4242299981</v>
      </c>
      <c r="E31" s="89"/>
      <c r="F31" s="83"/>
      <c r="G31" s="83"/>
      <c r="H31" s="83"/>
    </row>
    <row r="32" spans="1:11" ht="14.1" customHeight="1" x14ac:dyDescent="0.2">
      <c r="A32" s="292" t="s">
        <v>481</v>
      </c>
      <c r="B32" s="291">
        <v>521202.83818999864</v>
      </c>
      <c r="C32" s="195">
        <v>230268.59083000035</v>
      </c>
      <c r="D32" s="291">
        <v>290934.24735999852</v>
      </c>
      <c r="E32" s="90"/>
      <c r="F32" s="83"/>
      <c r="G32" s="83"/>
      <c r="H32" s="83"/>
    </row>
    <row r="33" spans="1:8" ht="14.1" customHeight="1" x14ac:dyDescent="0.2">
      <c r="A33" s="292" t="s">
        <v>482</v>
      </c>
      <c r="B33" s="291">
        <v>526443.44380000047</v>
      </c>
      <c r="C33" s="195">
        <v>196754.0071200002</v>
      </c>
      <c r="D33" s="291">
        <v>329689.43668000028</v>
      </c>
      <c r="E33" s="90"/>
      <c r="F33" s="83"/>
      <c r="G33" s="83"/>
      <c r="H33" s="83"/>
    </row>
    <row r="34" spans="1:8" ht="14.1" customHeight="1" x14ac:dyDescent="0.2">
      <c r="A34" s="290" t="s">
        <v>478</v>
      </c>
      <c r="B34" s="295">
        <v>1.0054829379289476</v>
      </c>
      <c r="C34" s="295">
        <v>-14.554561518441245</v>
      </c>
      <c r="D34" s="295">
        <v>13.320944396087731</v>
      </c>
      <c r="E34" s="85"/>
      <c r="F34" s="83"/>
      <c r="G34" s="83"/>
      <c r="H34" s="83"/>
    </row>
    <row r="35" spans="1:8" ht="14.1" customHeight="1" x14ac:dyDescent="0.2">
      <c r="A35" s="194"/>
      <c r="B35" s="291"/>
      <c r="C35" s="195"/>
      <c r="D35" s="134"/>
      <c r="E35" s="85"/>
      <c r="F35" s="91"/>
      <c r="G35" s="91"/>
      <c r="H35" s="83"/>
    </row>
    <row r="36" spans="1:8" ht="14.1" customHeight="1" x14ac:dyDescent="0.2">
      <c r="A36" s="303" t="s">
        <v>150</v>
      </c>
      <c r="B36" s="303"/>
      <c r="C36" s="303"/>
      <c r="D36" s="303"/>
      <c r="E36" s="87"/>
      <c r="F36" s="87"/>
      <c r="G36" s="87"/>
      <c r="H36" s="88"/>
    </row>
    <row r="37" spans="1:8" ht="14.1" customHeight="1" x14ac:dyDescent="0.2">
      <c r="A37" s="290" t="s">
        <v>477</v>
      </c>
      <c r="B37" s="291">
        <v>15434699</v>
      </c>
      <c r="C37" s="195">
        <v>5736855</v>
      </c>
      <c r="D37" s="291">
        <v>9697844</v>
      </c>
      <c r="E37" s="89"/>
      <c r="F37" s="83"/>
      <c r="G37" s="83"/>
      <c r="H37" s="83"/>
    </row>
    <row r="38" spans="1:8" ht="14.1" customHeight="1" x14ac:dyDescent="0.2">
      <c r="A38" s="292" t="s">
        <v>481</v>
      </c>
      <c r="B38" s="291">
        <v>5845351</v>
      </c>
      <c r="C38" s="195">
        <v>1899604</v>
      </c>
      <c r="D38" s="291">
        <v>3945747</v>
      </c>
      <c r="E38" s="91"/>
      <c r="F38" s="83"/>
      <c r="G38" s="83"/>
      <c r="H38" s="83"/>
    </row>
    <row r="39" spans="1:8" ht="14.1" customHeight="1" x14ac:dyDescent="0.2">
      <c r="A39" s="292" t="s">
        <v>482</v>
      </c>
      <c r="B39" s="291">
        <v>5537904</v>
      </c>
      <c r="C39" s="195">
        <v>1755519</v>
      </c>
      <c r="D39" s="291">
        <v>3782385</v>
      </c>
      <c r="E39" s="91"/>
      <c r="F39" s="83"/>
      <c r="G39" s="83"/>
      <c r="H39" s="83"/>
    </row>
    <row r="40" spans="1:8" ht="14.1" customHeight="1" thickBot="1" x14ac:dyDescent="0.25">
      <c r="A40" s="297" t="s">
        <v>478</v>
      </c>
      <c r="B40" s="297">
        <v>-5.259684148992938</v>
      </c>
      <c r="C40" s="297">
        <v>-7.5850019267173607</v>
      </c>
      <c r="D40" s="297">
        <v>-4.1402046304540026</v>
      </c>
      <c r="E40" s="85"/>
      <c r="F40" s="83"/>
      <c r="G40" s="83"/>
      <c r="H40" s="83"/>
    </row>
    <row r="41" spans="1:8" ht="26.25" customHeight="1" thickTop="1" x14ac:dyDescent="0.2">
      <c r="A41" s="321" t="s">
        <v>330</v>
      </c>
      <c r="B41" s="322"/>
      <c r="C41" s="322"/>
      <c r="D41" s="322"/>
      <c r="E41" s="85"/>
      <c r="F41" s="83"/>
      <c r="G41" s="83"/>
      <c r="H41" s="83"/>
    </row>
    <row r="42" spans="1:8" ht="14.1" customHeight="1" x14ac:dyDescent="0.2">
      <c r="E42" s="85"/>
      <c r="F42" s="83"/>
      <c r="G42" s="83"/>
      <c r="H42" s="83"/>
    </row>
    <row r="43" spans="1:8" ht="14.1" customHeight="1" x14ac:dyDescent="0.2"/>
    <row r="44" spans="1:8" ht="14.1" customHeight="1" x14ac:dyDescent="0.2">
      <c r="E44" s="89"/>
      <c r="F44" s="78"/>
      <c r="G44" s="78"/>
      <c r="H44" s="78"/>
    </row>
    <row r="45" spans="1:8" ht="14.1" customHeight="1" x14ac:dyDescent="0.2">
      <c r="E45" s="91"/>
      <c r="F45" s="78"/>
      <c r="G45" s="78"/>
      <c r="H45" s="78"/>
    </row>
    <row r="46" spans="1:8" ht="14.1" customHeight="1" x14ac:dyDescent="0.2">
      <c r="E46" s="91"/>
      <c r="F46" s="78"/>
      <c r="G46" s="78"/>
      <c r="H46" s="7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76"/>
      <c r="B82" s="76"/>
      <c r="C82" s="84"/>
      <c r="D82" s="76"/>
    </row>
    <row r="83" spans="1:4" ht="34.5" customHeight="1" x14ac:dyDescent="0.2">
      <c r="A83" s="319"/>
      <c r="B83" s="320"/>
      <c r="C83" s="320"/>
      <c r="D83" s="320"/>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Q96"/>
  <sheetViews>
    <sheetView view="pageBreakPreview" zoomScale="80" zoomScaleNormal="80" zoomScaleSheetLayoutView="80" workbookViewId="0">
      <selection activeCell="I34" sqref="I34"/>
    </sheetView>
  </sheetViews>
  <sheetFormatPr baseColWidth="10"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23" t="s">
        <v>226</v>
      </c>
      <c r="B1" s="323"/>
      <c r="C1" s="323"/>
      <c r="D1" s="323"/>
      <c r="E1" s="323"/>
      <c r="F1" s="323"/>
    </row>
    <row r="2" spans="1:6" ht="15.95" customHeight="1" x14ac:dyDescent="0.2">
      <c r="A2" s="328" t="s">
        <v>167</v>
      </c>
      <c r="B2" s="328"/>
      <c r="C2" s="328"/>
      <c r="D2" s="328"/>
      <c r="E2" s="328"/>
      <c r="F2" s="328"/>
    </row>
    <row r="3" spans="1:6" ht="15.95" customHeight="1" thickBot="1" x14ac:dyDescent="0.25">
      <c r="A3" s="328" t="s">
        <v>274</v>
      </c>
      <c r="B3" s="328"/>
      <c r="C3" s="328"/>
      <c r="D3" s="328"/>
      <c r="E3" s="328"/>
      <c r="F3" s="328"/>
    </row>
    <row r="4" spans="1:6" ht="12.75" customHeight="1" thickTop="1" x14ac:dyDescent="0.2">
      <c r="A4" s="326" t="s">
        <v>23</v>
      </c>
      <c r="B4" s="115">
        <v>2013</v>
      </c>
      <c r="C4" s="324" t="s">
        <v>483</v>
      </c>
      <c r="D4" s="324"/>
      <c r="E4" s="116" t="s">
        <v>162</v>
      </c>
      <c r="F4" s="117" t="s">
        <v>153</v>
      </c>
    </row>
    <row r="5" spans="1:6" ht="12" thickBot="1" x14ac:dyDescent="0.25">
      <c r="A5" s="327"/>
      <c r="B5" s="52"/>
      <c r="C5" s="260">
        <v>2013</v>
      </c>
      <c r="D5" s="260">
        <v>2014</v>
      </c>
      <c r="E5" s="53" t="s">
        <v>484</v>
      </c>
      <c r="F5" s="54">
        <v>2014</v>
      </c>
    </row>
    <row r="6" spans="1:6" ht="12" thickTop="1" x14ac:dyDescent="0.2">
      <c r="A6" s="50"/>
      <c r="B6" s="48"/>
      <c r="C6" s="48"/>
      <c r="D6" s="48"/>
      <c r="E6" s="48"/>
      <c r="F6" s="51"/>
    </row>
    <row r="7" spans="1:6" ht="12.75" customHeight="1" x14ac:dyDescent="0.2">
      <c r="A7" s="47" t="s">
        <v>12</v>
      </c>
      <c r="B7" s="48">
        <v>3340726.0196299953</v>
      </c>
      <c r="C7" s="48">
        <v>1724662.0361700028</v>
      </c>
      <c r="D7" s="48">
        <v>1308246.5752400004</v>
      </c>
      <c r="E7" s="3">
        <v>-0.24144757187022328</v>
      </c>
      <c r="F7" s="49">
        <v>0.23623496818290826</v>
      </c>
    </row>
    <row r="8" spans="1:6" x14ac:dyDescent="0.2">
      <c r="A8" s="47" t="s">
        <v>17</v>
      </c>
      <c r="B8" s="48">
        <v>2053493.7434100008</v>
      </c>
      <c r="C8" s="48">
        <v>781770.75284999982</v>
      </c>
      <c r="D8" s="48">
        <v>852346.03799999994</v>
      </c>
      <c r="E8" s="3">
        <v>9.0276190165356027E-2</v>
      </c>
      <c r="F8" s="49">
        <v>0.15391130615481957</v>
      </c>
    </row>
    <row r="9" spans="1:6" x14ac:dyDescent="0.2">
      <c r="A9" s="47" t="s">
        <v>15</v>
      </c>
      <c r="B9" s="48">
        <v>970750.09973999974</v>
      </c>
      <c r="C9" s="48">
        <v>382417.21545000025</v>
      </c>
      <c r="D9" s="48">
        <v>413235.97412999999</v>
      </c>
      <c r="E9" s="3">
        <v>8.058936008865214E-2</v>
      </c>
      <c r="F9" s="49">
        <v>7.4619562587217109E-2</v>
      </c>
    </row>
    <row r="10" spans="1:6" x14ac:dyDescent="0.2">
      <c r="A10" s="47" t="s">
        <v>13</v>
      </c>
      <c r="B10" s="48">
        <v>1003695.8462899991</v>
      </c>
      <c r="C10" s="48">
        <v>345092.11698999995</v>
      </c>
      <c r="D10" s="48">
        <v>333593.06086999999</v>
      </c>
      <c r="E10" s="3">
        <v>-3.3321700363074892E-2</v>
      </c>
      <c r="F10" s="49">
        <v>6.0238144408064853E-2</v>
      </c>
    </row>
    <row r="11" spans="1:6" x14ac:dyDescent="0.2">
      <c r="A11" s="47" t="s">
        <v>118</v>
      </c>
      <c r="B11" s="48">
        <v>719410.67535000062</v>
      </c>
      <c r="C11" s="48">
        <v>286197.27374999993</v>
      </c>
      <c r="D11" s="48">
        <v>284825.70815000014</v>
      </c>
      <c r="E11" s="3">
        <v>-4.7923782851890225E-3</v>
      </c>
      <c r="F11" s="49">
        <v>5.1432041463701818E-2</v>
      </c>
    </row>
    <row r="12" spans="1:6" x14ac:dyDescent="0.2">
      <c r="A12" s="47" t="s">
        <v>16</v>
      </c>
      <c r="B12" s="48">
        <v>572522.5122600008</v>
      </c>
      <c r="C12" s="48">
        <v>207323.66756000006</v>
      </c>
      <c r="D12" s="48">
        <v>222598.09616999995</v>
      </c>
      <c r="E12" s="3">
        <v>7.3674312198723876E-2</v>
      </c>
      <c r="F12" s="49">
        <v>4.0195369253421501E-2</v>
      </c>
    </row>
    <row r="13" spans="1:6" x14ac:dyDescent="0.2">
      <c r="A13" s="47" t="s">
        <v>14</v>
      </c>
      <c r="B13" s="48">
        <v>652666.64475000021</v>
      </c>
      <c r="C13" s="48">
        <v>220701.95712999994</v>
      </c>
      <c r="D13" s="48">
        <v>218559.50192999991</v>
      </c>
      <c r="E13" s="3">
        <v>-9.707458999731737E-3</v>
      </c>
      <c r="F13" s="49">
        <v>3.9466105214174881E-2</v>
      </c>
    </row>
    <row r="14" spans="1:6" x14ac:dyDescent="0.2">
      <c r="A14" s="47" t="s">
        <v>27</v>
      </c>
      <c r="B14" s="48">
        <v>443780.00236999989</v>
      </c>
      <c r="C14" s="48">
        <v>129229.64220999993</v>
      </c>
      <c r="D14" s="48">
        <v>154316.75030999989</v>
      </c>
      <c r="E14" s="3">
        <v>0.19412812471641036</v>
      </c>
      <c r="F14" s="49">
        <v>2.7865551715956054E-2</v>
      </c>
    </row>
    <row r="15" spans="1:6" x14ac:dyDescent="0.2">
      <c r="A15" s="47" t="s">
        <v>19</v>
      </c>
      <c r="B15" s="48">
        <v>349811.88793000014</v>
      </c>
      <c r="C15" s="48">
        <v>148937.08112999998</v>
      </c>
      <c r="D15" s="48">
        <v>132110.39262</v>
      </c>
      <c r="E15" s="3">
        <v>-0.11297850328698718</v>
      </c>
      <c r="F15" s="49">
        <v>2.3855666804625E-2</v>
      </c>
    </row>
    <row r="16" spans="1:6" x14ac:dyDescent="0.2">
      <c r="A16" s="47" t="s">
        <v>20</v>
      </c>
      <c r="B16" s="48">
        <v>394186.02504999982</v>
      </c>
      <c r="C16" s="48">
        <v>125225.14924999997</v>
      </c>
      <c r="D16" s="48">
        <v>120798.28906999991</v>
      </c>
      <c r="E16" s="3">
        <v>-3.5351207057954956E-2</v>
      </c>
      <c r="F16" s="49">
        <v>2.1812998034996617E-2</v>
      </c>
    </row>
    <row r="17" spans="1:9" x14ac:dyDescent="0.2">
      <c r="A17" s="47" t="s">
        <v>185</v>
      </c>
      <c r="B17" s="48">
        <v>402465.61056000023</v>
      </c>
      <c r="C17" s="48">
        <v>117270.31114000002</v>
      </c>
      <c r="D17" s="48">
        <v>120411.79467999993</v>
      </c>
      <c r="E17" s="3">
        <v>2.6788396052343868E-2</v>
      </c>
      <c r="F17" s="49">
        <v>2.1743207300090418E-2</v>
      </c>
    </row>
    <row r="18" spans="1:9" x14ac:dyDescent="0.2">
      <c r="A18" s="47" t="s">
        <v>18</v>
      </c>
      <c r="B18" s="48">
        <v>341319.9204499998</v>
      </c>
      <c r="C18" s="48">
        <v>106933.58672000001</v>
      </c>
      <c r="D18" s="48">
        <v>107613.32897999996</v>
      </c>
      <c r="E18" s="3">
        <v>6.3566768949761768E-3</v>
      </c>
      <c r="F18" s="49">
        <v>1.9432140567983838E-2</v>
      </c>
    </row>
    <row r="19" spans="1:9" x14ac:dyDescent="0.2">
      <c r="A19" s="47" t="s">
        <v>432</v>
      </c>
      <c r="B19" s="48">
        <v>281777.04799999995</v>
      </c>
      <c r="C19" s="48">
        <v>87011.506310000026</v>
      </c>
      <c r="D19" s="48">
        <v>105224.82919999996</v>
      </c>
      <c r="E19" s="3">
        <v>0.20932085493509867</v>
      </c>
      <c r="F19" s="49">
        <v>1.9000840245695837E-2</v>
      </c>
    </row>
    <row r="20" spans="1:9" x14ac:dyDescent="0.2">
      <c r="A20" s="47" t="s">
        <v>383</v>
      </c>
      <c r="B20" s="48">
        <v>394785.93687000015</v>
      </c>
      <c r="C20" s="48">
        <v>114113.48221000002</v>
      </c>
      <c r="D20" s="48">
        <v>97680.152370000025</v>
      </c>
      <c r="E20" s="3">
        <v>-0.14400866156864944</v>
      </c>
      <c r="F20" s="49">
        <v>1.7638469783874913E-2</v>
      </c>
    </row>
    <row r="21" spans="1:9" x14ac:dyDescent="0.2">
      <c r="A21" s="47" t="s">
        <v>381</v>
      </c>
      <c r="B21" s="48">
        <v>274625.10208999983</v>
      </c>
      <c r="C21" s="48">
        <v>97202.251649999947</v>
      </c>
      <c r="D21" s="48">
        <v>87924.52287999999</v>
      </c>
      <c r="E21" s="3">
        <v>-9.5447673407882044E-2</v>
      </c>
      <c r="F21" s="49">
        <v>1.5876859346063057E-2</v>
      </c>
    </row>
    <row r="22" spans="1:9" x14ac:dyDescent="0.2">
      <c r="A22" s="50" t="s">
        <v>21</v>
      </c>
      <c r="B22" s="48">
        <v>3238681.925250005</v>
      </c>
      <c r="C22" s="48">
        <v>971262.96947999764</v>
      </c>
      <c r="D22" s="48">
        <v>978418.98539999966</v>
      </c>
      <c r="E22" s="3">
        <v>7.3677429747303728E-3</v>
      </c>
      <c r="F22" s="49">
        <v>0.17667676893640621</v>
      </c>
      <c r="I22" s="5"/>
    </row>
    <row r="23" spans="1:9" ht="12" thickBot="1" x14ac:dyDescent="0.25">
      <c r="A23" s="118" t="s">
        <v>22</v>
      </c>
      <c r="B23" s="119">
        <v>15434699</v>
      </c>
      <c r="C23" s="119">
        <v>5845351</v>
      </c>
      <c r="D23" s="119">
        <v>5537904</v>
      </c>
      <c r="E23" s="120">
        <v>-5.2596841489929345E-2</v>
      </c>
      <c r="F23" s="121">
        <v>1</v>
      </c>
    </row>
    <row r="24" spans="1:9" s="50" customFormat="1" ht="31.5" customHeight="1" thickTop="1" x14ac:dyDescent="0.2">
      <c r="A24" s="325" t="s">
        <v>330</v>
      </c>
      <c r="B24" s="325"/>
      <c r="C24" s="325"/>
      <c r="D24" s="325"/>
      <c r="E24" s="325"/>
      <c r="F24" s="325"/>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23" t="s">
        <v>188</v>
      </c>
      <c r="B49" s="323"/>
      <c r="C49" s="323"/>
      <c r="D49" s="323"/>
      <c r="E49" s="323"/>
      <c r="F49" s="323"/>
    </row>
    <row r="50" spans="1:9" ht="15.95" customHeight="1" x14ac:dyDescent="0.2">
      <c r="A50" s="328" t="s">
        <v>182</v>
      </c>
      <c r="B50" s="328"/>
      <c r="C50" s="328"/>
      <c r="D50" s="328"/>
      <c r="E50" s="328"/>
      <c r="F50" s="328"/>
    </row>
    <row r="51" spans="1:9" ht="15.95" customHeight="1" thickBot="1" x14ac:dyDescent="0.25">
      <c r="A51" s="329" t="s">
        <v>275</v>
      </c>
      <c r="B51" s="329"/>
      <c r="C51" s="329"/>
      <c r="D51" s="329"/>
      <c r="E51" s="329"/>
      <c r="F51" s="329"/>
    </row>
    <row r="52" spans="1:9" ht="12.75" customHeight="1" thickTop="1" x14ac:dyDescent="0.2">
      <c r="A52" s="326" t="s">
        <v>23</v>
      </c>
      <c r="B52" s="115">
        <v>2013</v>
      </c>
      <c r="C52" s="324" t="s">
        <v>483</v>
      </c>
      <c r="D52" s="324"/>
      <c r="E52" s="116" t="s">
        <v>162</v>
      </c>
      <c r="F52" s="117" t="s">
        <v>153</v>
      </c>
    </row>
    <row r="53" spans="1:9" ht="12" thickBot="1" x14ac:dyDescent="0.25">
      <c r="A53" s="327"/>
      <c r="B53" s="52" t="s">
        <v>152</v>
      </c>
      <c r="C53" s="260">
        <v>2013</v>
      </c>
      <c r="D53" s="260">
        <v>2014</v>
      </c>
      <c r="E53" s="53" t="s">
        <v>484</v>
      </c>
      <c r="F53" s="54">
        <v>2014</v>
      </c>
    </row>
    <row r="54" spans="1:9" ht="12" thickTop="1" x14ac:dyDescent="0.2">
      <c r="A54" s="50"/>
      <c r="B54" s="48"/>
      <c r="C54" s="48"/>
      <c r="D54" s="48"/>
      <c r="E54" s="48"/>
      <c r="F54" s="51"/>
    </row>
    <row r="55" spans="1:9" ht="12.75" customHeight="1" x14ac:dyDescent="0.2">
      <c r="A55" s="50" t="s">
        <v>26</v>
      </c>
      <c r="B55" s="48">
        <v>1458192.0039099995</v>
      </c>
      <c r="C55" s="48">
        <v>549773.12719999976</v>
      </c>
      <c r="D55" s="48">
        <v>352307.77959999978</v>
      </c>
      <c r="E55" s="3">
        <v>-0.35917606341672798</v>
      </c>
      <c r="F55" s="49">
        <v>0.20068582544535249</v>
      </c>
      <c r="I55" s="48"/>
    </row>
    <row r="56" spans="1:9" x14ac:dyDescent="0.2">
      <c r="A56" s="50" t="s">
        <v>12</v>
      </c>
      <c r="B56" s="48">
        <v>1005909.4684699995</v>
      </c>
      <c r="C56" s="48">
        <v>329195.65120999987</v>
      </c>
      <c r="D56" s="48">
        <v>279820.81693000015</v>
      </c>
      <c r="E56" s="3">
        <v>-0.14998628960776464</v>
      </c>
      <c r="F56" s="49">
        <v>0.15939492362657434</v>
      </c>
      <c r="I56" s="48"/>
    </row>
    <row r="57" spans="1:9" x14ac:dyDescent="0.2">
      <c r="A57" s="50" t="s">
        <v>27</v>
      </c>
      <c r="B57" s="48">
        <v>762209.49797999987</v>
      </c>
      <c r="C57" s="48">
        <v>248285.79661000014</v>
      </c>
      <c r="D57" s="48">
        <v>232777.96589999992</v>
      </c>
      <c r="E57" s="3">
        <v>-6.2459596649257577E-2</v>
      </c>
      <c r="F57" s="49">
        <v>0.13259780492264675</v>
      </c>
      <c r="I57" s="48"/>
    </row>
    <row r="58" spans="1:9" x14ac:dyDescent="0.2">
      <c r="A58" s="50" t="s">
        <v>28</v>
      </c>
      <c r="B58" s="48">
        <v>552545.13340000005</v>
      </c>
      <c r="C58" s="48">
        <v>104273.43152</v>
      </c>
      <c r="D58" s="48">
        <v>204868.57850999999</v>
      </c>
      <c r="E58" s="3">
        <v>0.96472462374756984</v>
      </c>
      <c r="F58" s="49">
        <v>0.11669972156951876</v>
      </c>
      <c r="I58" s="48"/>
    </row>
    <row r="59" spans="1:9" x14ac:dyDescent="0.2">
      <c r="A59" s="50" t="s">
        <v>19</v>
      </c>
      <c r="B59" s="48">
        <v>194705.83420000001</v>
      </c>
      <c r="C59" s="48">
        <v>56468.775760000004</v>
      </c>
      <c r="D59" s="48">
        <v>83643.742290000009</v>
      </c>
      <c r="E59" s="3">
        <v>0.48123881143620534</v>
      </c>
      <c r="F59" s="49">
        <v>4.7646161784634634E-2</v>
      </c>
      <c r="I59" s="48"/>
    </row>
    <row r="60" spans="1:9" x14ac:dyDescent="0.2">
      <c r="A60" s="50" t="s">
        <v>17</v>
      </c>
      <c r="B60" s="48">
        <v>157660.33112000008</v>
      </c>
      <c r="C60" s="48">
        <v>46348.198000000004</v>
      </c>
      <c r="D60" s="48">
        <v>50693.371859999977</v>
      </c>
      <c r="E60" s="3">
        <v>9.3750653693159186E-2</v>
      </c>
      <c r="F60" s="49">
        <v>2.8876572603315588E-2</v>
      </c>
      <c r="I60" s="48"/>
    </row>
    <row r="61" spans="1:9" x14ac:dyDescent="0.2">
      <c r="A61" s="50" t="s">
        <v>29</v>
      </c>
      <c r="B61" s="48">
        <v>127567.24221000003</v>
      </c>
      <c r="C61" s="48">
        <v>50088.750599999992</v>
      </c>
      <c r="D61" s="48">
        <v>47650.300409999996</v>
      </c>
      <c r="E61" s="3">
        <v>-4.8682591615690975E-2</v>
      </c>
      <c r="F61" s="49">
        <v>2.7143141378703391E-2</v>
      </c>
      <c r="I61" s="48"/>
    </row>
    <row r="62" spans="1:9" x14ac:dyDescent="0.2">
      <c r="A62" s="50" t="s">
        <v>20</v>
      </c>
      <c r="B62" s="48">
        <v>95514.514299999995</v>
      </c>
      <c r="C62" s="48">
        <v>32821.520300000011</v>
      </c>
      <c r="D62" s="48">
        <v>43448.88481000001</v>
      </c>
      <c r="E62" s="3">
        <v>0.3237925730698098</v>
      </c>
      <c r="F62" s="49">
        <v>2.4749880126617833E-2</v>
      </c>
      <c r="I62" s="48"/>
    </row>
    <row r="63" spans="1:9" x14ac:dyDescent="0.2">
      <c r="A63" s="50" t="s">
        <v>431</v>
      </c>
      <c r="B63" s="48">
        <v>72031.27926000001</v>
      </c>
      <c r="C63" s="48">
        <v>14671.892760000001</v>
      </c>
      <c r="D63" s="48">
        <v>40637.842990000005</v>
      </c>
      <c r="E63" s="3">
        <v>1.7697750831979229</v>
      </c>
      <c r="F63" s="49">
        <v>2.3148620430767201E-2</v>
      </c>
      <c r="I63" s="48"/>
    </row>
    <row r="64" spans="1:9" x14ac:dyDescent="0.2">
      <c r="A64" s="50" t="s">
        <v>14</v>
      </c>
      <c r="B64" s="48">
        <v>104501.07796</v>
      </c>
      <c r="C64" s="48">
        <v>34421.91287</v>
      </c>
      <c r="D64" s="48">
        <v>38808.871379999997</v>
      </c>
      <c r="E64" s="3">
        <v>0.12744667986837527</v>
      </c>
      <c r="F64" s="49">
        <v>2.2106779465217975E-2</v>
      </c>
      <c r="I64" s="48"/>
    </row>
    <row r="65" spans="1:9" x14ac:dyDescent="0.2">
      <c r="A65" s="50" t="s">
        <v>381</v>
      </c>
      <c r="B65" s="48">
        <v>94509.59868000001</v>
      </c>
      <c r="C65" s="48">
        <v>39597.944010000014</v>
      </c>
      <c r="D65" s="48">
        <v>37261.828379999992</v>
      </c>
      <c r="E65" s="3">
        <v>-5.899588194301357E-2</v>
      </c>
      <c r="F65" s="49">
        <v>2.1225534089918702E-2</v>
      </c>
      <c r="I65" s="48"/>
    </row>
    <row r="66" spans="1:9" x14ac:dyDescent="0.2">
      <c r="A66" s="50" t="s">
        <v>30</v>
      </c>
      <c r="B66" s="48">
        <v>120333.66373</v>
      </c>
      <c r="C66" s="48">
        <v>37058.559350000003</v>
      </c>
      <c r="D66" s="48">
        <v>36969.587169999992</v>
      </c>
      <c r="E66" s="3">
        <v>-2.4008537180226779E-3</v>
      </c>
      <c r="F66" s="49">
        <v>2.1059064111524851E-2</v>
      </c>
      <c r="I66" s="48"/>
    </row>
    <row r="67" spans="1:9" x14ac:dyDescent="0.2">
      <c r="A67" s="50" t="s">
        <v>185</v>
      </c>
      <c r="B67" s="48">
        <v>76202.728750000097</v>
      </c>
      <c r="C67" s="48">
        <v>23332.320269999997</v>
      </c>
      <c r="D67" s="48">
        <v>27223.666860000012</v>
      </c>
      <c r="E67" s="3">
        <v>0.1667792377684526</v>
      </c>
      <c r="F67" s="49">
        <v>1.5507474917673925E-2</v>
      </c>
      <c r="I67" s="48"/>
    </row>
    <row r="68" spans="1:9" x14ac:dyDescent="0.2">
      <c r="A68" s="50" t="s">
        <v>18</v>
      </c>
      <c r="B68" s="48">
        <v>86919.39877</v>
      </c>
      <c r="C68" s="48">
        <v>26644.366199999993</v>
      </c>
      <c r="D68" s="48">
        <v>25961.88639</v>
      </c>
      <c r="E68" s="3">
        <v>-2.5614413376438043E-2</v>
      </c>
      <c r="F68" s="49">
        <v>1.4788724240523743E-2</v>
      </c>
      <c r="I68" s="48"/>
    </row>
    <row r="69" spans="1:9" x14ac:dyDescent="0.2">
      <c r="A69" s="50" t="s">
        <v>15</v>
      </c>
      <c r="B69" s="48">
        <v>60465.833450000006</v>
      </c>
      <c r="C69" s="48">
        <v>19257.680760000003</v>
      </c>
      <c r="D69" s="48">
        <v>24731.906019999999</v>
      </c>
      <c r="E69" s="3">
        <v>0.28426191752905527</v>
      </c>
      <c r="F69" s="49">
        <v>1.4088087921577607E-2</v>
      </c>
      <c r="I69" s="48"/>
    </row>
    <row r="70" spans="1:9" x14ac:dyDescent="0.2">
      <c r="A70" s="50" t="s">
        <v>21</v>
      </c>
      <c r="B70" s="48">
        <v>767587.39381000027</v>
      </c>
      <c r="C70" s="48">
        <v>287364.07258000039</v>
      </c>
      <c r="D70" s="48">
        <v>228711.97050000029</v>
      </c>
      <c r="E70" s="3">
        <v>-0.20410381003238223</v>
      </c>
      <c r="F70" s="49">
        <v>0.13028168336543228</v>
      </c>
      <c r="I70" s="48"/>
    </row>
    <row r="71" spans="1:9" ht="12.75" customHeight="1" thickBot="1" x14ac:dyDescent="0.25">
      <c r="A71" s="118" t="s">
        <v>22</v>
      </c>
      <c r="B71" s="119">
        <v>5736855</v>
      </c>
      <c r="C71" s="119">
        <v>1899604</v>
      </c>
      <c r="D71" s="119">
        <v>1755519</v>
      </c>
      <c r="E71" s="120">
        <v>-7.585001926717358E-2</v>
      </c>
      <c r="F71" s="121">
        <v>1</v>
      </c>
      <c r="I71" s="5"/>
    </row>
    <row r="72" spans="1:9" ht="22.5" customHeight="1" thickTop="1" x14ac:dyDescent="0.2">
      <c r="A72" s="325" t="s">
        <v>331</v>
      </c>
      <c r="B72" s="325"/>
      <c r="C72" s="325"/>
      <c r="D72" s="325"/>
      <c r="E72" s="325"/>
      <c r="F72" s="325"/>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2">
    <mergeCell ref="A1:F1"/>
    <mergeCell ref="A2:F2"/>
    <mergeCell ref="A3:F3"/>
    <mergeCell ref="A24:F24"/>
    <mergeCell ref="A4:A5"/>
    <mergeCell ref="C4:D4"/>
    <mergeCell ref="A49:F49"/>
    <mergeCell ref="C52:D52"/>
    <mergeCell ref="A72:F72"/>
    <mergeCell ref="A52:A53"/>
    <mergeCell ref="A50:F50"/>
    <mergeCell ref="A51:F51"/>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T74"/>
  <sheetViews>
    <sheetView view="pageBreakPreview" zoomScale="80" zoomScaleNormal="100" zoomScaleSheetLayoutView="80" workbookViewId="0">
      <selection sqref="A1:G1"/>
    </sheetView>
  </sheetViews>
  <sheetFormatPr baseColWidth="10" defaultRowHeight="11.25" x14ac:dyDescent="0.2"/>
  <cols>
    <col min="1" max="1" width="48" style="282" bestFit="1" customWidth="1"/>
    <col min="2" max="4" width="10.42578125" style="282" bestFit="1" customWidth="1"/>
    <col min="5" max="5" width="10.85546875" style="282" bestFit="1" customWidth="1"/>
    <col min="6" max="6" width="11.7109375" style="282" bestFit="1" customWidth="1"/>
    <col min="7" max="7" width="11" style="282"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31" t="s">
        <v>190</v>
      </c>
      <c r="B1" s="331"/>
      <c r="C1" s="331"/>
      <c r="D1" s="331"/>
      <c r="E1" s="331"/>
      <c r="F1" s="331"/>
      <c r="G1" s="331"/>
      <c r="H1" s="4"/>
      <c r="I1" s="4"/>
      <c r="J1" s="4"/>
    </row>
    <row r="2" spans="1:20" s="10" customFormat="1" ht="15.95" customHeight="1" x14ac:dyDescent="0.2">
      <c r="A2" s="332" t="s">
        <v>168</v>
      </c>
      <c r="B2" s="332"/>
      <c r="C2" s="332"/>
      <c r="D2" s="332"/>
      <c r="E2" s="332"/>
      <c r="F2" s="332"/>
      <c r="G2" s="332"/>
      <c r="H2" s="4"/>
      <c r="I2" s="4"/>
      <c r="J2" s="4"/>
    </row>
    <row r="3" spans="1:20" s="10" customFormat="1" ht="15.95" customHeight="1" thickBot="1" x14ac:dyDescent="0.25">
      <c r="A3" s="332" t="s">
        <v>276</v>
      </c>
      <c r="B3" s="332"/>
      <c r="C3" s="332"/>
      <c r="D3" s="332"/>
      <c r="E3" s="332"/>
      <c r="F3" s="332"/>
      <c r="G3" s="332"/>
      <c r="H3" s="4"/>
      <c r="I3" s="4"/>
      <c r="J3" s="4"/>
    </row>
    <row r="4" spans="1:20" ht="12.75" customHeight="1" thickTop="1" x14ac:dyDescent="0.2">
      <c r="A4" s="334" t="s">
        <v>25</v>
      </c>
      <c r="B4" s="277" t="s">
        <v>104</v>
      </c>
      <c r="C4" s="278">
        <v>2013</v>
      </c>
      <c r="D4" s="330" t="s">
        <v>483</v>
      </c>
      <c r="E4" s="330"/>
      <c r="F4" s="277" t="s">
        <v>162</v>
      </c>
      <c r="G4" s="277" t="s">
        <v>153</v>
      </c>
    </row>
    <row r="5" spans="1:20" ht="12.75" customHeight="1" thickBot="1" x14ac:dyDescent="0.25">
      <c r="A5" s="335"/>
      <c r="B5" s="279" t="s">
        <v>32</v>
      </c>
      <c r="C5" s="280" t="s">
        <v>152</v>
      </c>
      <c r="D5" s="281">
        <v>2013</v>
      </c>
      <c r="E5" s="281">
        <v>2014</v>
      </c>
      <c r="F5" s="280" t="s">
        <v>484</v>
      </c>
      <c r="G5" s="280">
        <v>2014</v>
      </c>
      <c r="O5" s="5"/>
      <c r="P5" s="5"/>
      <c r="R5" s="5"/>
      <c r="S5" s="5"/>
    </row>
    <row r="6" spans="1:20" ht="12" thickTop="1" x14ac:dyDescent="0.2">
      <c r="C6" s="275"/>
      <c r="D6" s="275"/>
      <c r="E6" s="275"/>
      <c r="F6" s="275"/>
      <c r="G6" s="275"/>
      <c r="Q6" s="5"/>
      <c r="T6" s="5"/>
    </row>
    <row r="7" spans="1:20" ht="12.75" customHeight="1" x14ac:dyDescent="0.2">
      <c r="A7" s="271" t="s">
        <v>455</v>
      </c>
      <c r="B7" s="299">
        <v>8061000</v>
      </c>
      <c r="C7" s="272">
        <v>1550879.5974600001</v>
      </c>
      <c r="D7" s="276">
        <v>1172061.8015799997</v>
      </c>
      <c r="E7" s="272">
        <v>921935.0153000002</v>
      </c>
      <c r="F7" s="273">
        <v>-0.21340750627894856</v>
      </c>
      <c r="G7" s="283">
        <v>0.16647724758320118</v>
      </c>
      <c r="N7" s="5"/>
      <c r="O7" s="5"/>
      <c r="Q7" s="5"/>
      <c r="R7" s="5"/>
      <c r="T7" s="5"/>
    </row>
    <row r="8" spans="1:20" ht="12.75" customHeight="1" x14ac:dyDescent="0.2">
      <c r="A8" s="271" t="s">
        <v>113</v>
      </c>
      <c r="B8" s="299">
        <v>22042110</v>
      </c>
      <c r="C8" s="272">
        <v>1362536.2072599998</v>
      </c>
      <c r="D8" s="276">
        <v>382285.04919000011</v>
      </c>
      <c r="E8" s="272">
        <v>433137.26937000005</v>
      </c>
      <c r="F8" s="273">
        <v>0.1330217341424875</v>
      </c>
      <c r="G8" s="283">
        <v>7.8213213766435835E-2</v>
      </c>
      <c r="O8" s="216"/>
      <c r="P8" s="216"/>
      <c r="Q8" s="216"/>
      <c r="R8" s="217"/>
      <c r="S8" s="217"/>
      <c r="T8" s="217"/>
    </row>
    <row r="9" spans="1:20" ht="12.75" customHeight="1" x14ac:dyDescent="0.2">
      <c r="A9" s="271" t="s">
        <v>495</v>
      </c>
      <c r="B9" s="299">
        <v>47032100</v>
      </c>
      <c r="C9" s="272">
        <v>1259376.7515099994</v>
      </c>
      <c r="D9" s="276">
        <v>374965.16363000014</v>
      </c>
      <c r="E9" s="272">
        <v>432819.57455999986</v>
      </c>
      <c r="F9" s="273">
        <v>0.15429276247936469</v>
      </c>
      <c r="G9" s="283">
        <v>7.8155846428540454E-2</v>
      </c>
    </row>
    <row r="10" spans="1:20" x14ac:dyDescent="0.2">
      <c r="A10" s="271" t="s">
        <v>496</v>
      </c>
      <c r="B10" s="299">
        <v>47032900</v>
      </c>
      <c r="C10" s="272">
        <v>1254480.2026400005</v>
      </c>
      <c r="D10" s="276">
        <v>413087.4971599998</v>
      </c>
      <c r="E10" s="272">
        <v>401328.66580000002</v>
      </c>
      <c r="F10" s="273">
        <v>-2.8465715958101896E-2</v>
      </c>
      <c r="G10" s="283">
        <v>7.2469415468379372E-2</v>
      </c>
    </row>
    <row r="11" spans="1:20" ht="12" customHeight="1" x14ac:dyDescent="0.2">
      <c r="A11" s="271" t="s">
        <v>493</v>
      </c>
      <c r="B11" s="299">
        <v>8104000</v>
      </c>
      <c r="C11" s="272">
        <v>422570.0981399999</v>
      </c>
      <c r="D11" s="276">
        <v>337701.79108000034</v>
      </c>
      <c r="E11" s="272">
        <v>295892.02927</v>
      </c>
      <c r="F11" s="273">
        <v>-0.1238067517388315</v>
      </c>
      <c r="G11" s="283">
        <v>5.343032838236271E-2</v>
      </c>
    </row>
    <row r="12" spans="1:20" x14ac:dyDescent="0.2">
      <c r="A12" s="271" t="s">
        <v>391</v>
      </c>
      <c r="B12" s="299">
        <v>8092919</v>
      </c>
      <c r="C12" s="272">
        <v>333740.53925000003</v>
      </c>
      <c r="D12" s="276">
        <v>204727.08818000002</v>
      </c>
      <c r="E12" s="272">
        <v>223647.94376000005</v>
      </c>
      <c r="F12" s="273">
        <v>9.24198929814527E-2</v>
      </c>
      <c r="G12" s="283">
        <v>4.0384944152155773E-2</v>
      </c>
    </row>
    <row r="13" spans="1:20" ht="12.75" customHeight="1" x14ac:dyDescent="0.2">
      <c r="A13" s="271" t="s">
        <v>347</v>
      </c>
      <c r="B13" s="299">
        <v>44071012</v>
      </c>
      <c r="C13" s="272">
        <v>571381.59281000006</v>
      </c>
      <c r="D13" s="276">
        <v>151178.65724999999</v>
      </c>
      <c r="E13" s="272">
        <v>196560.89328000005</v>
      </c>
      <c r="F13" s="273">
        <v>0.30018943715681179</v>
      </c>
      <c r="G13" s="283">
        <v>3.5493734322588483E-2</v>
      </c>
    </row>
    <row r="14" spans="1:20" ht="12.75" customHeight="1" x14ac:dyDescent="0.2">
      <c r="A14" s="271" t="s">
        <v>465</v>
      </c>
      <c r="B14" s="299">
        <v>10051000</v>
      </c>
      <c r="C14" s="272">
        <v>361145.56664999999</v>
      </c>
      <c r="D14" s="276">
        <v>272491.81439999992</v>
      </c>
      <c r="E14" s="272">
        <v>182180.64900999994</v>
      </c>
      <c r="F14" s="273">
        <v>-0.33142707640174901</v>
      </c>
      <c r="G14" s="283">
        <v>3.2897039928825048E-2</v>
      </c>
      <c r="S14" s="10"/>
      <c r="T14" s="109"/>
    </row>
    <row r="15" spans="1:20" ht="12.75" customHeight="1" x14ac:dyDescent="0.2">
      <c r="A15" s="271" t="s">
        <v>463</v>
      </c>
      <c r="B15" s="299">
        <v>8081000</v>
      </c>
      <c r="C15" s="272">
        <v>822179.59297000035</v>
      </c>
      <c r="D15" s="276">
        <v>177941.78115000002</v>
      </c>
      <c r="E15" s="272">
        <v>175363.51424000014</v>
      </c>
      <c r="F15" s="273">
        <v>-1.4489384636576619E-2</v>
      </c>
      <c r="G15" s="283">
        <v>3.1666044452919394E-2</v>
      </c>
    </row>
    <row r="16" spans="1:20" x14ac:dyDescent="0.2">
      <c r="A16" s="271" t="s">
        <v>461</v>
      </c>
      <c r="B16" s="299">
        <v>44012200</v>
      </c>
      <c r="C16" s="272">
        <v>313661.60118999996</v>
      </c>
      <c r="D16" s="276">
        <v>134190.00175</v>
      </c>
      <c r="E16" s="272">
        <v>122675.62447000002</v>
      </c>
      <c r="F16" s="273">
        <v>-8.5806521572684688E-2</v>
      </c>
      <c r="G16" s="283">
        <v>2.2151995496852244E-2</v>
      </c>
      <c r="S16" s="5"/>
    </row>
    <row r="17" spans="1:20" ht="12.75" customHeight="1" x14ac:dyDescent="0.2">
      <c r="A17" s="271" t="s">
        <v>462</v>
      </c>
      <c r="B17" s="299">
        <v>2032900</v>
      </c>
      <c r="C17" s="272">
        <v>358908.15984000009</v>
      </c>
      <c r="D17" s="276">
        <v>122494.00952000001</v>
      </c>
      <c r="E17" s="272">
        <v>105800.98086000001</v>
      </c>
      <c r="F17" s="273">
        <v>-0.13627628588053092</v>
      </c>
      <c r="G17" s="283">
        <v>1.9104878101895591E-2</v>
      </c>
      <c r="T17" s="5"/>
    </row>
    <row r="18" spans="1:20" ht="12.75" customHeight="1" x14ac:dyDescent="0.2">
      <c r="A18" s="271" t="s">
        <v>460</v>
      </c>
      <c r="B18" s="299">
        <v>22042990</v>
      </c>
      <c r="C18" s="272">
        <v>390870.58260000014</v>
      </c>
      <c r="D18" s="276">
        <v>153650.18617999999</v>
      </c>
      <c r="E18" s="272">
        <v>105766.80249000002</v>
      </c>
      <c r="F18" s="273">
        <v>-0.31163895651844487</v>
      </c>
      <c r="G18" s="283">
        <v>1.9098706386026197E-2</v>
      </c>
      <c r="T18" s="5"/>
    </row>
    <row r="19" spans="1:20" ht="12.75" customHeight="1" x14ac:dyDescent="0.2">
      <c r="A19" s="271" t="s">
        <v>494</v>
      </c>
      <c r="B19" s="299">
        <v>47031100</v>
      </c>
      <c r="C19" s="272">
        <v>281554.41394</v>
      </c>
      <c r="D19" s="276">
        <v>87326.253509999995</v>
      </c>
      <c r="E19" s="272">
        <v>98366.895629999985</v>
      </c>
      <c r="F19" s="273">
        <v>0.12642981550486065</v>
      </c>
      <c r="G19" s="283">
        <v>1.7762477578159533E-2</v>
      </c>
      <c r="N19" s="5"/>
      <c r="O19" s="5"/>
      <c r="Q19" s="5"/>
      <c r="R19" s="5"/>
      <c r="T19" s="5"/>
    </row>
    <row r="20" spans="1:20" ht="12.75" customHeight="1" x14ac:dyDescent="0.2">
      <c r="A20" s="271" t="s">
        <v>464</v>
      </c>
      <c r="B20" s="299">
        <v>44091020</v>
      </c>
      <c r="C20" s="272">
        <v>266360.60226999997</v>
      </c>
      <c r="D20" s="276">
        <v>81325.111099999995</v>
      </c>
      <c r="E20" s="272">
        <v>85971.656960000008</v>
      </c>
      <c r="F20" s="273">
        <v>5.7135438207842955E-2</v>
      </c>
      <c r="G20" s="283">
        <v>1.5524223056232106E-2</v>
      </c>
      <c r="Q20" s="5"/>
      <c r="T20" s="5"/>
    </row>
    <row r="21" spans="1:20" ht="12.75" customHeight="1" x14ac:dyDescent="0.2">
      <c r="A21" s="271" t="s">
        <v>467</v>
      </c>
      <c r="B21" s="299">
        <v>8044000</v>
      </c>
      <c r="C21" s="272">
        <v>162076.54181000002</v>
      </c>
      <c r="D21" s="276">
        <v>31040.998589999996</v>
      </c>
      <c r="E21" s="272">
        <v>84097.077740000008</v>
      </c>
      <c r="F21" s="273">
        <v>1.7092259128252492</v>
      </c>
      <c r="G21" s="283">
        <v>1.518572328808878E-2</v>
      </c>
      <c r="I21" s="5"/>
      <c r="O21" s="216"/>
      <c r="P21" s="216"/>
      <c r="Q21" s="216"/>
      <c r="R21" s="217"/>
      <c r="S21" s="217"/>
      <c r="T21" s="217"/>
    </row>
    <row r="22" spans="1:20" ht="12.75" customHeight="1" x14ac:dyDescent="0.2">
      <c r="A22" s="271" t="s">
        <v>24</v>
      </c>
      <c r="B22" s="271"/>
      <c r="C22" s="275">
        <v>5722976.9496599995</v>
      </c>
      <c r="D22" s="275">
        <v>1748883.7957299999</v>
      </c>
      <c r="E22" s="275">
        <v>1672359.4072599998</v>
      </c>
      <c r="F22" s="273">
        <v>-4.3756131000149238E-2</v>
      </c>
      <c r="G22" s="283">
        <v>0.30198418160733731</v>
      </c>
      <c r="I22" s="5"/>
    </row>
    <row r="23" spans="1:20" ht="12.75" customHeight="1" x14ac:dyDescent="0.2">
      <c r="A23" s="271" t="s">
        <v>22</v>
      </c>
      <c r="B23" s="271"/>
      <c r="C23" s="275">
        <v>15434699</v>
      </c>
      <c r="D23" s="275">
        <v>5845351</v>
      </c>
      <c r="E23" s="275">
        <v>5537904</v>
      </c>
      <c r="F23" s="273">
        <v>-5.2596841489929345E-2</v>
      </c>
      <c r="G23" s="283">
        <v>1</v>
      </c>
    </row>
    <row r="24" spans="1:20" ht="12" thickBot="1" x14ac:dyDescent="0.25">
      <c r="A24" s="284"/>
      <c r="B24" s="284"/>
      <c r="C24" s="285"/>
      <c r="D24" s="285"/>
      <c r="E24" s="285"/>
      <c r="F24" s="284"/>
      <c r="G24" s="284"/>
    </row>
    <row r="25" spans="1:20" ht="33.75" customHeight="1" thickTop="1" x14ac:dyDescent="0.2">
      <c r="A25" s="333" t="s">
        <v>330</v>
      </c>
      <c r="B25" s="333"/>
      <c r="C25" s="333"/>
      <c r="D25" s="333"/>
      <c r="E25" s="333"/>
      <c r="F25" s="333"/>
      <c r="G25" s="333"/>
    </row>
    <row r="50" spans="1:20" ht="15.95" customHeight="1" x14ac:dyDescent="0.2">
      <c r="A50" s="331" t="s">
        <v>171</v>
      </c>
      <c r="B50" s="331"/>
      <c r="C50" s="331"/>
      <c r="D50" s="331"/>
      <c r="E50" s="331"/>
      <c r="F50" s="331"/>
      <c r="G50" s="331"/>
    </row>
    <row r="51" spans="1:20" ht="15.95" customHeight="1" x14ac:dyDescent="0.2">
      <c r="A51" s="332" t="s">
        <v>169</v>
      </c>
      <c r="B51" s="332"/>
      <c r="C51" s="332"/>
      <c r="D51" s="332"/>
      <c r="E51" s="332"/>
      <c r="F51" s="332"/>
      <c r="G51" s="332"/>
    </row>
    <row r="52" spans="1:20" ht="15.95" customHeight="1" thickBot="1" x14ac:dyDescent="0.25">
      <c r="A52" s="332" t="s">
        <v>277</v>
      </c>
      <c r="B52" s="332"/>
      <c r="C52" s="332"/>
      <c r="D52" s="332"/>
      <c r="E52" s="332"/>
      <c r="F52" s="332"/>
      <c r="G52" s="332"/>
    </row>
    <row r="53" spans="1:20" ht="12.75" customHeight="1" thickTop="1" x14ac:dyDescent="0.2">
      <c r="A53" s="334" t="s">
        <v>25</v>
      </c>
      <c r="B53" s="277" t="s">
        <v>104</v>
      </c>
      <c r="C53" s="278">
        <v>2013</v>
      </c>
      <c r="D53" s="330" t="s">
        <v>483</v>
      </c>
      <c r="E53" s="330"/>
      <c r="F53" s="277" t="s">
        <v>162</v>
      </c>
      <c r="G53" s="277" t="s">
        <v>153</v>
      </c>
      <c r="Q53" s="5"/>
      <c r="T53" s="5"/>
    </row>
    <row r="54" spans="1:20" ht="12.75" customHeight="1" thickBot="1" x14ac:dyDescent="0.25">
      <c r="A54" s="335"/>
      <c r="B54" s="279" t="s">
        <v>32</v>
      </c>
      <c r="C54" s="280" t="s">
        <v>152</v>
      </c>
      <c r="D54" s="281">
        <v>2013</v>
      </c>
      <c r="E54" s="281">
        <v>2014</v>
      </c>
      <c r="F54" s="280" t="s">
        <v>484</v>
      </c>
      <c r="G54" s="280">
        <v>2014</v>
      </c>
      <c r="O54" s="5"/>
      <c r="P54" s="5"/>
      <c r="Q54" s="5"/>
      <c r="R54" s="5"/>
      <c r="S54" s="5"/>
      <c r="T54" s="5"/>
    </row>
    <row r="55" spans="1:20" ht="12" thickTop="1" x14ac:dyDescent="0.2">
      <c r="C55" s="275"/>
      <c r="D55" s="275"/>
      <c r="E55" s="275"/>
      <c r="F55" s="275"/>
      <c r="G55" s="275"/>
      <c r="Q55" s="5"/>
      <c r="R55" s="5"/>
      <c r="T55" s="5"/>
    </row>
    <row r="56" spans="1:20" ht="12.75" customHeight="1" x14ac:dyDescent="0.2">
      <c r="A56" s="271" t="s">
        <v>468</v>
      </c>
      <c r="B56" s="299">
        <v>2013000</v>
      </c>
      <c r="C56" s="272">
        <v>817205.8979499999</v>
      </c>
      <c r="D56" s="272">
        <v>264173.16523000004</v>
      </c>
      <c r="E56" s="272">
        <v>249427.24169999998</v>
      </c>
      <c r="F56" s="273">
        <v>-5.5819157548275766E-2</v>
      </c>
      <c r="G56" s="274">
        <v>0.14208176710135292</v>
      </c>
      <c r="Q56" s="5"/>
      <c r="T56" s="5"/>
    </row>
    <row r="57" spans="1:20" ht="12.75" customHeight="1" x14ac:dyDescent="0.2">
      <c r="A57" s="271" t="s">
        <v>416</v>
      </c>
      <c r="B57" s="299">
        <v>10059020</v>
      </c>
      <c r="C57" s="272">
        <v>276472.96159000002</v>
      </c>
      <c r="D57" s="272">
        <v>74698.255139999994</v>
      </c>
      <c r="E57" s="272">
        <v>94354.000600000014</v>
      </c>
      <c r="F57" s="273">
        <v>0.26313526899873474</v>
      </c>
      <c r="G57" s="274">
        <v>5.3747068872510073E-2</v>
      </c>
      <c r="O57" s="5"/>
      <c r="P57" s="5"/>
      <c r="Q57" s="5"/>
      <c r="R57" s="5"/>
      <c r="S57" s="5"/>
      <c r="T57" s="5"/>
    </row>
    <row r="58" spans="1:20" ht="12.75" customHeight="1" x14ac:dyDescent="0.2">
      <c r="A58" s="271" t="s">
        <v>446</v>
      </c>
      <c r="B58" s="299">
        <v>23099090</v>
      </c>
      <c r="C58" s="272">
        <v>190178.24562000003</v>
      </c>
      <c r="D58" s="272">
        <v>81227.080289999998</v>
      </c>
      <c r="E58" s="272">
        <v>64595.874950000005</v>
      </c>
      <c r="F58" s="273">
        <v>-0.20474951556331503</v>
      </c>
      <c r="G58" s="274">
        <v>3.6795884835196885E-2</v>
      </c>
      <c r="Q58" s="5"/>
      <c r="R58" s="216"/>
      <c r="S58" s="216"/>
      <c r="T58" s="216"/>
    </row>
    <row r="59" spans="1:20" ht="12.75" customHeight="1" x14ac:dyDescent="0.2">
      <c r="A59" s="271" t="s">
        <v>335</v>
      </c>
      <c r="B59" s="299">
        <v>22030000</v>
      </c>
      <c r="C59" s="272">
        <v>130208.83211</v>
      </c>
      <c r="D59" s="272">
        <v>41701.359360000009</v>
      </c>
      <c r="E59" s="272">
        <v>61723.513969999985</v>
      </c>
      <c r="F59" s="273">
        <v>0.48013194095550871</v>
      </c>
      <c r="G59" s="274">
        <v>3.5159695776576606E-2</v>
      </c>
      <c r="O59" s="5"/>
      <c r="Q59" s="5"/>
      <c r="R59" s="5"/>
      <c r="T59" s="5"/>
    </row>
    <row r="60" spans="1:20" ht="12.75" customHeight="1" x14ac:dyDescent="0.2">
      <c r="A60" s="271" t="s">
        <v>469</v>
      </c>
      <c r="B60" s="299">
        <v>23040000</v>
      </c>
      <c r="C60" s="272">
        <v>257937.23316</v>
      </c>
      <c r="D60" s="272">
        <v>64796.781040000009</v>
      </c>
      <c r="E60" s="272">
        <v>60496.879260000002</v>
      </c>
      <c r="F60" s="273">
        <v>-6.6359805394431773E-2</v>
      </c>
      <c r="G60" s="274">
        <v>3.446096525301065E-2</v>
      </c>
      <c r="O60" s="5"/>
      <c r="Q60" s="5"/>
      <c r="R60" s="5"/>
      <c r="T60" s="5"/>
    </row>
    <row r="61" spans="1:20" ht="12.75" customHeight="1" x14ac:dyDescent="0.2">
      <c r="A61" s="271" t="s">
        <v>95</v>
      </c>
      <c r="B61" s="299">
        <v>15179000</v>
      </c>
      <c r="C61" s="272">
        <v>242787.88556999998</v>
      </c>
      <c r="D61" s="272">
        <v>105917.23843000001</v>
      </c>
      <c r="E61" s="272">
        <v>59811.778339999997</v>
      </c>
      <c r="F61" s="273">
        <v>-0.43529703732287922</v>
      </c>
      <c r="G61" s="274">
        <v>3.4070709767310976E-2</v>
      </c>
      <c r="Q61" s="5"/>
      <c r="R61" s="5"/>
      <c r="T61" s="5"/>
    </row>
    <row r="62" spans="1:20" ht="12.75" customHeight="1" x14ac:dyDescent="0.2">
      <c r="A62" s="271" t="s">
        <v>3</v>
      </c>
      <c r="B62" s="299">
        <v>17019900</v>
      </c>
      <c r="C62" s="272">
        <v>214333.17619</v>
      </c>
      <c r="D62" s="272">
        <v>101154.68541000001</v>
      </c>
      <c r="E62" s="272">
        <v>57184.520170000003</v>
      </c>
      <c r="F62" s="273">
        <v>-0.43468243771190823</v>
      </c>
      <c r="G62" s="274">
        <v>3.2574139140618817E-2</v>
      </c>
      <c r="I62" s="5"/>
      <c r="M62" s="5"/>
      <c r="N62" s="5"/>
      <c r="P62" s="5"/>
      <c r="Q62" s="5"/>
      <c r="R62" s="5"/>
      <c r="T62" s="5"/>
    </row>
    <row r="63" spans="1:20" ht="12.75" customHeight="1" x14ac:dyDescent="0.2">
      <c r="A63" s="271" t="s">
        <v>447</v>
      </c>
      <c r="B63" s="299">
        <v>23099060</v>
      </c>
      <c r="C63" s="272">
        <v>225134.18568000002</v>
      </c>
      <c r="D63" s="272">
        <v>63783.809130000001</v>
      </c>
      <c r="E63" s="272">
        <v>45141.34810000001</v>
      </c>
      <c r="F63" s="273">
        <v>-0.2922757559368106</v>
      </c>
      <c r="G63" s="274">
        <v>2.5713961569199771E-2</v>
      </c>
      <c r="P63" s="216"/>
      <c r="Q63" s="216"/>
      <c r="R63" s="216"/>
      <c r="T63" s="5"/>
    </row>
    <row r="64" spans="1:20" ht="12.75" customHeight="1" x14ac:dyDescent="0.2">
      <c r="A64" s="271" t="s">
        <v>142</v>
      </c>
      <c r="B64" s="299">
        <v>21069090</v>
      </c>
      <c r="C64" s="272">
        <v>115325.3649899999</v>
      </c>
      <c r="D64" s="272">
        <v>34849.668450000005</v>
      </c>
      <c r="E64" s="272">
        <v>44052.14531</v>
      </c>
      <c r="F64" s="273">
        <v>0.26406210645025502</v>
      </c>
      <c r="G64" s="274">
        <v>2.5093516680822023E-2</v>
      </c>
      <c r="Q64" s="5"/>
      <c r="T64" s="5"/>
    </row>
    <row r="65" spans="1:20" ht="12.75" customHeight="1" x14ac:dyDescent="0.2">
      <c r="A65" s="271" t="s">
        <v>497</v>
      </c>
      <c r="B65" s="299">
        <v>15141100</v>
      </c>
      <c r="C65" s="272">
        <v>54353.577990000005</v>
      </c>
      <c r="D65" s="272">
        <v>18533.680869999997</v>
      </c>
      <c r="E65" s="272">
        <v>32690.520660000002</v>
      </c>
      <c r="F65" s="273">
        <v>0.76384393846531184</v>
      </c>
      <c r="G65" s="274">
        <v>1.8621570407383801E-2</v>
      </c>
      <c r="Q65" s="5"/>
      <c r="T65" s="5"/>
    </row>
    <row r="66" spans="1:20" ht="12.75" customHeight="1" x14ac:dyDescent="0.2">
      <c r="A66" s="271" t="s">
        <v>94</v>
      </c>
      <c r="B66" s="299">
        <v>15079000</v>
      </c>
      <c r="C66" s="272">
        <v>75597.221460000015</v>
      </c>
      <c r="D66" s="272">
        <v>12790.454109999999</v>
      </c>
      <c r="E66" s="272">
        <v>32648.510770000001</v>
      </c>
      <c r="F66" s="273">
        <v>1.5525685397263822</v>
      </c>
      <c r="G66" s="274">
        <v>1.8597640224913545E-2</v>
      </c>
      <c r="Q66" s="5"/>
      <c r="T66" s="5"/>
    </row>
    <row r="67" spans="1:20" ht="12.75" customHeight="1" x14ac:dyDescent="0.2">
      <c r="A67" s="271" t="s">
        <v>470</v>
      </c>
      <c r="B67" s="299">
        <v>4069000</v>
      </c>
      <c r="C67" s="272">
        <v>66379.330280000009</v>
      </c>
      <c r="D67" s="272">
        <v>16148.375310000001</v>
      </c>
      <c r="E67" s="272">
        <v>31882.838850000004</v>
      </c>
      <c r="F67" s="273">
        <v>0.97436820967718774</v>
      </c>
      <c r="G67" s="274">
        <v>1.8161488910117179E-2</v>
      </c>
    </row>
    <row r="68" spans="1:20" ht="12.75" customHeight="1" x14ac:dyDescent="0.2">
      <c r="A68" s="271" t="s">
        <v>466</v>
      </c>
      <c r="B68" s="299">
        <v>2071400</v>
      </c>
      <c r="C68" s="272">
        <v>100279.78910000001</v>
      </c>
      <c r="D68" s="272">
        <v>26136.628720000008</v>
      </c>
      <c r="E68" s="272">
        <v>31323.647739999993</v>
      </c>
      <c r="F68" s="273">
        <v>0.1984578453314764</v>
      </c>
      <c r="G68" s="274">
        <v>1.7842955695723028E-2</v>
      </c>
      <c r="O68" s="5"/>
      <c r="P68" s="5"/>
      <c r="R68" s="5"/>
      <c r="S68" s="5"/>
    </row>
    <row r="69" spans="1:20" ht="12.75" customHeight="1" x14ac:dyDescent="0.2">
      <c r="A69" s="271" t="s">
        <v>382</v>
      </c>
      <c r="B69" s="299">
        <v>23031000</v>
      </c>
      <c r="C69" s="272">
        <v>74215.41459</v>
      </c>
      <c r="D69" s="272">
        <v>33789.176159999995</v>
      </c>
      <c r="E69" s="272">
        <v>27105.596030000001</v>
      </c>
      <c r="F69" s="273">
        <v>-0.19780239974930469</v>
      </c>
      <c r="G69" s="274">
        <v>1.5440217981121253E-2</v>
      </c>
      <c r="Q69" s="5"/>
      <c r="T69" s="5"/>
    </row>
    <row r="70" spans="1:20" ht="12.75" customHeight="1" x14ac:dyDescent="0.2">
      <c r="A70" s="271" t="s">
        <v>459</v>
      </c>
      <c r="B70" s="299">
        <v>17011400</v>
      </c>
      <c r="C70" s="272">
        <v>65861.374939999994</v>
      </c>
      <c r="D70" s="272">
        <v>25407.815160000002</v>
      </c>
      <c r="E70" s="272">
        <v>24935.763890000002</v>
      </c>
      <c r="F70" s="273">
        <v>-1.8578979224595393E-2</v>
      </c>
      <c r="G70" s="274">
        <v>1.4204211911121442E-2</v>
      </c>
      <c r="Q70" s="5"/>
      <c r="T70" s="5"/>
    </row>
    <row r="71" spans="1:20" ht="12.75" customHeight="1" x14ac:dyDescent="0.2">
      <c r="A71" s="271" t="s">
        <v>24</v>
      </c>
      <c r="B71" s="271"/>
      <c r="C71" s="275">
        <v>2830584.5087799998</v>
      </c>
      <c r="D71" s="275">
        <v>934495.82718999975</v>
      </c>
      <c r="E71" s="275">
        <v>838144.8196599998</v>
      </c>
      <c r="F71" s="273">
        <v>-0.10310480231861972</v>
      </c>
      <c r="G71" s="274">
        <v>0.47743420587302093</v>
      </c>
      <c r="Q71" s="5"/>
      <c r="T71" s="5"/>
    </row>
    <row r="72" spans="1:20" ht="12.75" customHeight="1" x14ac:dyDescent="0.2">
      <c r="A72" s="271" t="s">
        <v>22</v>
      </c>
      <c r="B72" s="271"/>
      <c r="C72" s="275">
        <v>5736855</v>
      </c>
      <c r="D72" s="275">
        <v>1899604</v>
      </c>
      <c r="E72" s="275">
        <v>1755519</v>
      </c>
      <c r="F72" s="273">
        <v>-7.585001926717358E-2</v>
      </c>
      <c r="G72" s="274">
        <v>1</v>
      </c>
    </row>
    <row r="73" spans="1:20" ht="12" thickBot="1" x14ac:dyDescent="0.25">
      <c r="A73" s="286"/>
      <c r="B73" s="286"/>
      <c r="C73" s="287"/>
      <c r="D73" s="287"/>
      <c r="E73" s="287"/>
      <c r="F73" s="286"/>
      <c r="G73" s="286"/>
    </row>
    <row r="74" spans="1:20" ht="12.75" customHeight="1" thickTop="1" x14ac:dyDescent="0.2">
      <c r="A74" s="333" t="s">
        <v>331</v>
      </c>
      <c r="B74" s="333"/>
      <c r="C74" s="333"/>
      <c r="D74" s="333"/>
      <c r="E74" s="333"/>
      <c r="F74" s="333"/>
      <c r="G74" s="333"/>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7"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37"/>
  <sheetViews>
    <sheetView view="pageBreakPreview" zoomScale="80" zoomScaleNormal="100" zoomScaleSheetLayoutView="80" workbookViewId="0">
      <selection activeCell="N23" sqref="N23"/>
    </sheetView>
  </sheetViews>
  <sheetFormatPr baseColWidth="10" defaultRowHeight="12.75" x14ac:dyDescent="0.2"/>
  <cols>
    <col min="1" max="1" width="19.85546875" bestFit="1" customWidth="1"/>
    <col min="2" max="4" width="7.85546875" bestFit="1" customWidth="1"/>
    <col min="5" max="5" width="9.7109375" bestFit="1" customWidth="1"/>
    <col min="6" max="6" width="2.28515625" customWidth="1"/>
    <col min="7" max="9" width="10.7109375" customWidth="1"/>
    <col min="10" max="10" width="9.7109375" bestFit="1" customWidth="1"/>
    <col min="11" max="11" width="9.28515625" bestFit="1" customWidth="1"/>
  </cols>
  <sheetData>
    <row r="1" spans="1:17" s="14" customFormat="1" ht="20.100000000000001" customHeight="1" x14ac:dyDescent="0.2">
      <c r="A1" s="336" t="s">
        <v>291</v>
      </c>
      <c r="B1" s="336"/>
      <c r="C1" s="336"/>
      <c r="D1" s="336"/>
      <c r="E1" s="336"/>
      <c r="F1" s="336"/>
      <c r="G1" s="336"/>
      <c r="H1" s="336"/>
      <c r="I1" s="336"/>
      <c r="J1" s="336"/>
      <c r="K1" s="336"/>
      <c r="L1" s="93"/>
      <c r="M1" s="93"/>
      <c r="N1" s="93"/>
      <c r="O1" s="93"/>
    </row>
    <row r="2" spans="1:17" s="14" customFormat="1" ht="20.100000000000001" customHeight="1" x14ac:dyDescent="0.15">
      <c r="A2" s="337" t="s">
        <v>300</v>
      </c>
      <c r="B2" s="337"/>
      <c r="C2" s="337"/>
      <c r="D2" s="337"/>
      <c r="E2" s="337"/>
      <c r="F2" s="337"/>
      <c r="G2" s="337"/>
      <c r="H2" s="337"/>
      <c r="I2" s="337"/>
      <c r="J2" s="337"/>
      <c r="K2" s="337"/>
      <c r="L2" s="95"/>
      <c r="M2" s="95"/>
      <c r="N2" s="95"/>
      <c r="O2" s="95"/>
    </row>
    <row r="3" spans="1:17" s="20" customFormat="1" ht="11.25" x14ac:dyDescent="0.2">
      <c r="A3" s="17"/>
      <c r="B3" s="338" t="s">
        <v>302</v>
      </c>
      <c r="C3" s="338"/>
      <c r="D3" s="338"/>
      <c r="E3" s="338"/>
      <c r="F3" s="141"/>
      <c r="G3" s="338" t="s">
        <v>301</v>
      </c>
      <c r="H3" s="338"/>
      <c r="I3" s="338"/>
      <c r="J3" s="338"/>
      <c r="K3" s="338"/>
      <c r="L3" s="105"/>
      <c r="M3" s="105"/>
      <c r="N3" s="105"/>
      <c r="O3" s="105"/>
    </row>
    <row r="4" spans="1:17" s="20" customFormat="1" ht="11.25" x14ac:dyDescent="0.2">
      <c r="A4" s="17" t="s">
        <v>305</v>
      </c>
      <c r="B4" s="142">
        <v>2013</v>
      </c>
      <c r="C4" s="339" t="s">
        <v>483</v>
      </c>
      <c r="D4" s="339"/>
      <c r="E4" s="339"/>
      <c r="F4" s="141"/>
      <c r="G4" s="142">
        <v>2013</v>
      </c>
      <c r="H4" s="339" t="s">
        <v>483</v>
      </c>
      <c r="I4" s="339"/>
      <c r="J4" s="339"/>
      <c r="K4" s="339"/>
      <c r="L4" s="105"/>
      <c r="M4" s="105"/>
      <c r="N4" s="105"/>
      <c r="O4" s="105"/>
    </row>
    <row r="5" spans="1:17" s="20" customFormat="1" ht="11.25" x14ac:dyDescent="0.2">
      <c r="A5" s="143"/>
      <c r="B5" s="143"/>
      <c r="C5" s="144">
        <v>2013</v>
      </c>
      <c r="D5" s="144">
        <v>2014</v>
      </c>
      <c r="E5" s="145" t="s">
        <v>448</v>
      </c>
      <c r="F5" s="146"/>
      <c r="G5" s="143"/>
      <c r="H5" s="144">
        <v>2013</v>
      </c>
      <c r="I5" s="144">
        <v>2014</v>
      </c>
      <c r="J5" s="145" t="s">
        <v>490</v>
      </c>
      <c r="K5" s="145" t="s">
        <v>491</v>
      </c>
    </row>
    <row r="7" spans="1:17" x14ac:dyDescent="0.2">
      <c r="A7" s="17" t="s">
        <v>290</v>
      </c>
      <c r="B7" s="147"/>
      <c r="C7" s="147"/>
      <c r="D7" s="147"/>
      <c r="E7" s="148"/>
      <c r="F7" s="2"/>
      <c r="G7" s="147">
        <v>15434699</v>
      </c>
      <c r="H7" s="147">
        <v>5845351</v>
      </c>
      <c r="I7" s="147">
        <v>5537904</v>
      </c>
      <c r="J7" s="149">
        <v>-5.259684148992938E-2</v>
      </c>
    </row>
    <row r="9" spans="1:17" s="125" customFormat="1" ht="11.25" x14ac:dyDescent="0.2">
      <c r="A9" s="9" t="s">
        <v>321</v>
      </c>
      <c r="B9" s="135">
        <v>2706200.9706435995</v>
      </c>
      <c r="C9" s="135">
        <v>1206028.0884060001</v>
      </c>
      <c r="D9" s="135">
        <v>1143833.5365171998</v>
      </c>
      <c r="E9" s="138">
        <v>-5.1569737460262943E-2</v>
      </c>
      <c r="G9" s="135">
        <v>4528790.4458999988</v>
      </c>
      <c r="H9" s="135">
        <v>2328544.2218099996</v>
      </c>
      <c r="I9" s="135">
        <v>1977760.2279800004</v>
      </c>
      <c r="J9" s="139">
        <v>-0.15064519305428148</v>
      </c>
      <c r="K9" s="139">
        <v>0.35713154796110597</v>
      </c>
    </row>
    <row r="10" spans="1:17" s="125" customFormat="1" ht="11.25" x14ac:dyDescent="0.2">
      <c r="A10" s="10" t="s">
        <v>81</v>
      </c>
      <c r="B10" s="135">
        <v>4556222.3476</v>
      </c>
      <c r="C10" s="109">
        <v>1455067.7709999999</v>
      </c>
      <c r="D10" s="109">
        <v>1459476.7344</v>
      </c>
      <c r="E10" s="138">
        <v>3.0300742603692754E-3</v>
      </c>
      <c r="F10" s="109"/>
      <c r="G10" s="109">
        <v>2795411.36809</v>
      </c>
      <c r="H10" s="109">
        <v>875378.91429999995</v>
      </c>
      <c r="I10" s="109">
        <v>932515.13598999986</v>
      </c>
      <c r="J10" s="139">
        <v>6.5270274114026527E-2</v>
      </c>
      <c r="K10" s="139">
        <v>0.16838773947507935</v>
      </c>
      <c r="L10" s="15"/>
      <c r="M10" s="15"/>
      <c r="N10" s="15"/>
      <c r="O10" s="14"/>
      <c r="P10" s="14"/>
      <c r="Q10" s="15"/>
    </row>
    <row r="11" spans="1:17" s="125" customFormat="1" ht="11.25" x14ac:dyDescent="0.2">
      <c r="A11" s="125" t="s">
        <v>303</v>
      </c>
      <c r="B11" s="135">
        <v>889424.98896260001</v>
      </c>
      <c r="C11" s="135">
        <v>288759.16172129998</v>
      </c>
      <c r="D11" s="135">
        <v>263534.71246970003</v>
      </c>
      <c r="E11" s="138">
        <v>-8.7354628338842777E-2</v>
      </c>
      <c r="G11" s="135">
        <v>1922022.1024599997</v>
      </c>
      <c r="H11" s="135">
        <v>580026.52015</v>
      </c>
      <c r="I11" s="135">
        <v>588416.25951</v>
      </c>
      <c r="J11" s="139">
        <v>1.4464406485811043E-2</v>
      </c>
      <c r="K11" s="139">
        <v>0.10625252072083589</v>
      </c>
    </row>
    <row r="12" spans="1:17" s="125" customFormat="1" ht="11.25" x14ac:dyDescent="0.2">
      <c r="A12" s="9" t="s">
        <v>283</v>
      </c>
      <c r="B12" s="135">
        <v>626318.93737289996</v>
      </c>
      <c r="C12" s="135">
        <v>155620.19071590001</v>
      </c>
      <c r="D12" s="135">
        <v>173475.91080829999</v>
      </c>
      <c r="E12" s="138">
        <v>0.11473909658032322</v>
      </c>
      <c r="G12" s="135">
        <v>1368854.66771</v>
      </c>
      <c r="H12" s="135">
        <v>346396.20957000006</v>
      </c>
      <c r="I12" s="135">
        <v>402748.71189000004</v>
      </c>
      <c r="J12" s="139">
        <v>0.16268221407489802</v>
      </c>
      <c r="K12" s="139">
        <v>7.2725838492324904E-2</v>
      </c>
    </row>
    <row r="13" spans="1:17" s="125" customFormat="1" ht="11.25" x14ac:dyDescent="0.2">
      <c r="A13" s="125" t="s">
        <v>306</v>
      </c>
      <c r="B13" s="155" t="s">
        <v>137</v>
      </c>
      <c r="C13" s="155" t="s">
        <v>137</v>
      </c>
      <c r="D13" s="155" t="s">
        <v>137</v>
      </c>
      <c r="E13" s="155" t="s">
        <v>137</v>
      </c>
      <c r="G13" s="135">
        <v>1079938.7159099998</v>
      </c>
      <c r="H13" s="135">
        <v>319466.14305999997</v>
      </c>
      <c r="I13" s="135">
        <v>323547.02853000001</v>
      </c>
      <c r="J13" s="139">
        <v>1.2774078125811217E-2</v>
      </c>
      <c r="K13" s="139">
        <v>5.8424094843464246E-2</v>
      </c>
    </row>
    <row r="14" spans="1:17" s="125" customFormat="1" ht="11.25" x14ac:dyDescent="0.2">
      <c r="A14" s="125" t="s">
        <v>307</v>
      </c>
      <c r="B14" s="155" t="s">
        <v>137</v>
      </c>
      <c r="C14" s="155" t="s">
        <v>137</v>
      </c>
      <c r="D14" s="155" t="s">
        <v>137</v>
      </c>
      <c r="E14" s="156" t="s">
        <v>137</v>
      </c>
      <c r="G14" s="135">
        <v>813133.80398999993</v>
      </c>
      <c r="H14" s="135">
        <v>223022.85150000002</v>
      </c>
      <c r="I14" s="135">
        <v>272696.78511000006</v>
      </c>
      <c r="J14" s="139">
        <v>0.22273024165866717</v>
      </c>
      <c r="K14" s="139">
        <v>4.924187654932264E-2</v>
      </c>
    </row>
    <row r="15" spans="1:17" s="125" customFormat="1" ht="11.25" x14ac:dyDescent="0.2">
      <c r="A15" s="125" t="s">
        <v>286</v>
      </c>
      <c r="B15" s="135">
        <v>128658.89076820001</v>
      </c>
      <c r="C15" s="135">
        <v>90233.921197200005</v>
      </c>
      <c r="D15" s="135">
        <v>67206.040185399979</v>
      </c>
      <c r="E15" s="138">
        <v>-0.25520204271600011</v>
      </c>
      <c r="G15" s="135">
        <v>626167.48416999972</v>
      </c>
      <c r="H15" s="135">
        <v>390840.12166999996</v>
      </c>
      <c r="I15" s="135">
        <v>257939.91075999994</v>
      </c>
      <c r="J15" s="139">
        <v>-0.34003727749888568</v>
      </c>
      <c r="K15" s="139">
        <v>4.6577172655936243E-2</v>
      </c>
    </row>
    <row r="16" spans="1:17" s="125" customFormat="1" ht="11.25" x14ac:dyDescent="0.2">
      <c r="A16" s="125" t="s">
        <v>71</v>
      </c>
      <c r="B16" s="135">
        <v>261732.50992099999</v>
      </c>
      <c r="C16" s="135">
        <v>83826.751299999989</v>
      </c>
      <c r="D16" s="135">
        <v>83101.551624</v>
      </c>
      <c r="E16" s="138">
        <v>-8.6511723853479605E-3</v>
      </c>
      <c r="G16" s="135">
        <v>752540.74289999984</v>
      </c>
      <c r="H16" s="135">
        <v>248095.92335999996</v>
      </c>
      <c r="I16" s="135">
        <v>235108.36774000002</v>
      </c>
      <c r="J16" s="139">
        <v>-5.2348927963456804E-2</v>
      </c>
      <c r="K16" s="139">
        <v>4.2454395695555577E-2</v>
      </c>
    </row>
    <row r="17" spans="1:17" s="125" customFormat="1" ht="11.25" x14ac:dyDescent="0.2">
      <c r="A17" s="125" t="s">
        <v>79</v>
      </c>
      <c r="B17" s="135">
        <v>3901982.9366884003</v>
      </c>
      <c r="C17" s="135">
        <v>1585750.99972</v>
      </c>
      <c r="D17" s="135">
        <v>1503473.8678400002</v>
      </c>
      <c r="E17" s="138">
        <v>-5.1885278265331514E-2</v>
      </c>
      <c r="G17" s="135">
        <v>313661.60118999996</v>
      </c>
      <c r="H17" s="135">
        <v>134190.00175</v>
      </c>
      <c r="I17" s="135">
        <v>122675.62447000001</v>
      </c>
      <c r="J17" s="139">
        <v>-8.5806521572684757E-2</v>
      </c>
      <c r="K17" s="139">
        <v>2.2151995496852241E-2</v>
      </c>
    </row>
    <row r="18" spans="1:17" s="125" customFormat="1" ht="11.25" x14ac:dyDescent="0.2">
      <c r="A18" s="125" t="s">
        <v>64</v>
      </c>
      <c r="B18" s="135">
        <v>87976.655809000004</v>
      </c>
      <c r="C18" s="135">
        <v>27564.090939899997</v>
      </c>
      <c r="D18" s="135">
        <v>31499.431378299996</v>
      </c>
      <c r="E18" s="138">
        <v>0.14277055053186793</v>
      </c>
      <c r="G18" s="135">
        <v>269747.93330999999</v>
      </c>
      <c r="H18" s="135">
        <v>81128.024109999998</v>
      </c>
      <c r="I18" s="135">
        <v>102032.39481</v>
      </c>
      <c r="J18" s="139">
        <v>0.25767138950230262</v>
      </c>
      <c r="K18" s="139">
        <v>1.842437044954192E-2</v>
      </c>
    </row>
    <row r="19" spans="1:17" s="125" customFormat="1" ht="11.25" x14ac:dyDescent="0.2">
      <c r="A19" s="125" t="s">
        <v>285</v>
      </c>
      <c r="B19" s="135">
        <v>124724.0617952</v>
      </c>
      <c r="C19" s="135">
        <v>39050.6852124</v>
      </c>
      <c r="D19" s="135">
        <v>33711.138284799999</v>
      </c>
      <c r="E19" s="138">
        <v>-0.13673375764234996</v>
      </c>
      <c r="G19" s="135">
        <v>183006.52707999997</v>
      </c>
      <c r="H19" s="135">
        <v>58464.059459999997</v>
      </c>
      <c r="I19" s="135">
        <v>55854.843640000006</v>
      </c>
      <c r="J19" s="139">
        <v>-4.4629398712642709E-2</v>
      </c>
      <c r="K19" s="139">
        <v>1.0085917639597942E-2</v>
      </c>
    </row>
    <row r="20" spans="1:17" s="125" customFormat="1" ht="11.25" x14ac:dyDescent="0.2">
      <c r="A20" s="125" t="s">
        <v>284</v>
      </c>
      <c r="B20" s="135">
        <v>36911.756898900014</v>
      </c>
      <c r="C20" s="135">
        <v>30337.2032239</v>
      </c>
      <c r="D20" s="135">
        <v>39898.309000000008</v>
      </c>
      <c r="E20" s="138">
        <v>0.31516108144628374</v>
      </c>
      <c r="G20" s="135">
        <v>51078.865420000009</v>
      </c>
      <c r="H20" s="135">
        <v>40327.449850000005</v>
      </c>
      <c r="I20" s="135">
        <v>35103.341399999998</v>
      </c>
      <c r="J20" s="139">
        <v>-0.12954224652020752</v>
      </c>
      <c r="K20" s="139">
        <v>6.3387414083017684E-3</v>
      </c>
    </row>
    <row r="21" spans="1:17" s="125" customFormat="1" ht="11.25" x14ac:dyDescent="0.2">
      <c r="A21" s="228" t="s">
        <v>289</v>
      </c>
      <c r="B21" s="229">
        <v>8195.3151880000005</v>
      </c>
      <c r="C21" s="229">
        <v>3006.8094918000002</v>
      </c>
      <c r="D21" s="229">
        <v>2848.6999934</v>
      </c>
      <c r="E21" s="138">
        <v>-5.2583809792801084E-2</v>
      </c>
      <c r="F21" s="228"/>
      <c r="G21" s="229">
        <v>27174.647620000003</v>
      </c>
      <c r="H21" s="229">
        <v>9473.9202800000003</v>
      </c>
      <c r="I21" s="229">
        <v>10619.010540000003</v>
      </c>
      <c r="J21" s="230">
        <v>0.12086762672231433</v>
      </c>
      <c r="K21" s="230">
        <v>1.9175143772806468E-3</v>
      </c>
    </row>
    <row r="22" spans="1:17" s="14" customFormat="1" ht="11.25" x14ac:dyDescent="0.2">
      <c r="A22" s="136" t="s">
        <v>287</v>
      </c>
      <c r="B22" s="137">
        <v>114280.51241200001</v>
      </c>
      <c r="C22" s="137">
        <v>13120.314751999998</v>
      </c>
      <c r="D22" s="137">
        <v>11180.398850000001</v>
      </c>
      <c r="E22" s="140">
        <v>-0.14785589665097676</v>
      </c>
      <c r="F22" s="136"/>
      <c r="G22" s="137">
        <v>42006.394089999994</v>
      </c>
      <c r="H22" s="137">
        <v>5945.0157200000003</v>
      </c>
      <c r="I22" s="137">
        <v>4287.400090000001</v>
      </c>
      <c r="J22" s="140">
        <v>-0.27882443177122485</v>
      </c>
      <c r="K22" s="140">
        <v>7.7419184045082778E-4</v>
      </c>
      <c r="L22" s="125"/>
      <c r="M22" s="125"/>
      <c r="N22" s="125"/>
      <c r="O22" s="125"/>
      <c r="P22" s="125"/>
      <c r="Q22" s="125"/>
    </row>
    <row r="23" spans="1:17" s="14" customFormat="1" ht="11.25" x14ac:dyDescent="0.2">
      <c r="A23" s="9" t="s">
        <v>333</v>
      </c>
      <c r="B23" s="9"/>
      <c r="C23" s="9"/>
      <c r="D23" s="9"/>
      <c r="E23" s="9"/>
      <c r="F23" s="9"/>
      <c r="G23" s="9"/>
      <c r="H23" s="9"/>
      <c r="I23" s="9"/>
      <c r="J23" s="9"/>
      <c r="K23" s="9"/>
      <c r="L23" s="15"/>
      <c r="M23" s="15"/>
      <c r="N23" s="15"/>
      <c r="Q23" s="15"/>
    </row>
    <row r="24" spans="1:17" s="125" customFormat="1" ht="11.25" x14ac:dyDescent="0.2">
      <c r="A24" s="125" t="s">
        <v>304</v>
      </c>
    </row>
    <row r="25" spans="1:17" s="125" customFormat="1" ht="11.25" x14ac:dyDescent="0.2"/>
    <row r="26" spans="1:17" s="125" customFormat="1" ht="11.25" x14ac:dyDescent="0.2"/>
    <row r="27" spans="1:17" s="125" customFormat="1" ht="11.25" x14ac:dyDescent="0.2"/>
    <row r="28" spans="1:17" s="125" customFormat="1" ht="11.25" x14ac:dyDescent="0.2"/>
    <row r="29" spans="1:17" s="125" customFormat="1" ht="11.25" x14ac:dyDescent="0.2"/>
    <row r="30" spans="1:17" s="125" customFormat="1" ht="11.25" x14ac:dyDescent="0.2"/>
    <row r="31" spans="1:17" s="125" customFormat="1" ht="11.25" x14ac:dyDescent="0.2"/>
    <row r="32" spans="1:17" s="125" customFormat="1" ht="11.25" x14ac:dyDescent="0.2"/>
    <row r="33" spans="9:10" s="125" customFormat="1" ht="11.25" x14ac:dyDescent="0.2"/>
    <row r="34" spans="9:10" s="125" customFormat="1" ht="11.25" x14ac:dyDescent="0.2"/>
    <row r="35" spans="9:10" s="125" customFormat="1" ht="11.25" x14ac:dyDescent="0.2"/>
    <row r="36" spans="9:10" s="125" customFormat="1" ht="11.25" x14ac:dyDescent="0.2">
      <c r="I36" s="139"/>
      <c r="J36" s="139"/>
    </row>
    <row r="37" spans="9:10" s="125" customFormat="1" ht="11.25" x14ac:dyDescent="0.2"/>
  </sheetData>
  <sortState ref="A9:K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5" orientation="portrait"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U428"/>
  <sheetViews>
    <sheetView view="pageBreakPreview" zoomScale="80" zoomScaleNormal="90" zoomScaleSheetLayoutView="80" workbookViewId="0">
      <selection sqref="A1:J1"/>
    </sheetView>
  </sheetViews>
  <sheetFormatPr baseColWidth="10" defaultRowHeight="11.25" x14ac:dyDescent="0.2"/>
  <cols>
    <col min="1" max="1" width="32.5703125" style="14" customWidth="1"/>
    <col min="2" max="5" width="11.7109375" style="14" customWidth="1"/>
    <col min="6" max="6" width="2.7109375" style="14" customWidth="1"/>
    <col min="7" max="10" width="11.7109375" style="14" customWidth="1"/>
    <col min="11" max="11" width="4.5703125" style="14" customWidth="1"/>
    <col min="12" max="12" width="15.5703125" style="200" customWidth="1"/>
    <col min="13" max="13" width="20.140625" style="200" customWidth="1"/>
    <col min="14" max="14" width="15.5703125" style="200" customWidth="1"/>
    <col min="15" max="15" width="15.42578125" style="14" customWidth="1"/>
    <col min="16" max="16" width="12" style="14" customWidth="1"/>
    <col min="17" max="17" width="14" style="14" customWidth="1"/>
    <col min="18" max="18" width="12" style="14" customWidth="1"/>
    <col min="19" max="20" width="15.140625" style="14" bestFit="1" customWidth="1"/>
    <col min="21" max="16384" width="11.42578125" style="14"/>
  </cols>
  <sheetData>
    <row r="1" spans="1:15" ht="20.100000000000001" customHeight="1" x14ac:dyDescent="0.2">
      <c r="A1" s="336" t="s">
        <v>292</v>
      </c>
      <c r="B1" s="336"/>
      <c r="C1" s="336"/>
      <c r="D1" s="336"/>
      <c r="E1" s="336"/>
      <c r="F1" s="336"/>
      <c r="G1" s="336"/>
      <c r="H1" s="336"/>
      <c r="I1" s="336"/>
      <c r="J1" s="336"/>
      <c r="K1" s="93"/>
      <c r="L1" s="197"/>
      <c r="M1" s="197"/>
      <c r="N1" s="197"/>
      <c r="O1" s="93"/>
    </row>
    <row r="2" spans="1:15" ht="20.100000000000001" customHeight="1" x14ac:dyDescent="0.15">
      <c r="A2" s="337" t="s">
        <v>170</v>
      </c>
      <c r="B2" s="337"/>
      <c r="C2" s="337"/>
      <c r="D2" s="337"/>
      <c r="E2" s="337"/>
      <c r="F2" s="337"/>
      <c r="G2" s="337"/>
      <c r="H2" s="337"/>
      <c r="I2" s="337"/>
      <c r="J2" s="337"/>
      <c r="K2" s="95"/>
      <c r="L2" s="95"/>
      <c r="M2" s="95"/>
      <c r="N2" s="95"/>
      <c r="O2" s="95"/>
    </row>
    <row r="3" spans="1:15" s="20" customFormat="1" x14ac:dyDescent="0.2">
      <c r="A3" s="17"/>
      <c r="B3" s="338" t="s">
        <v>116</v>
      </c>
      <c r="C3" s="338"/>
      <c r="D3" s="338"/>
      <c r="E3" s="338"/>
      <c r="F3" s="141"/>
      <c r="G3" s="338" t="s">
        <v>117</v>
      </c>
      <c r="H3" s="338"/>
      <c r="I3" s="338"/>
      <c r="J3" s="338"/>
      <c r="K3" s="105"/>
      <c r="L3" s="198"/>
      <c r="M3" s="198"/>
      <c r="N3" s="198"/>
      <c r="O3" s="105"/>
    </row>
    <row r="4" spans="1:15" s="20" customFormat="1" x14ac:dyDescent="0.2">
      <c r="A4" s="17" t="s">
        <v>298</v>
      </c>
      <c r="B4" s="142">
        <v>2013</v>
      </c>
      <c r="C4" s="339" t="s">
        <v>483</v>
      </c>
      <c r="D4" s="339"/>
      <c r="E4" s="339"/>
      <c r="F4" s="141"/>
      <c r="G4" s="142">
        <v>2013</v>
      </c>
      <c r="H4" s="339" t="s">
        <v>483</v>
      </c>
      <c r="I4" s="339"/>
      <c r="J4" s="339"/>
      <c r="K4" s="105"/>
      <c r="L4" s="198"/>
      <c r="M4" s="198"/>
      <c r="N4" s="198"/>
      <c r="O4" s="105"/>
    </row>
    <row r="5" spans="1:15" s="20" customFormat="1" x14ac:dyDescent="0.2">
      <c r="A5" s="143"/>
      <c r="B5" s="143"/>
      <c r="C5" s="144">
        <v>2013</v>
      </c>
      <c r="D5" s="144">
        <v>2014</v>
      </c>
      <c r="E5" s="145" t="s">
        <v>490</v>
      </c>
      <c r="F5" s="146"/>
      <c r="G5" s="143"/>
      <c r="H5" s="144">
        <v>2013</v>
      </c>
      <c r="I5" s="144">
        <v>2014</v>
      </c>
      <c r="J5" s="238" t="s">
        <v>490</v>
      </c>
      <c r="L5" s="199"/>
      <c r="M5" s="199"/>
      <c r="N5" s="199"/>
    </row>
    <row r="6" spans="1:15" x14ac:dyDescent="0.2">
      <c r="A6" s="9"/>
      <c r="B6" s="9"/>
      <c r="C6" s="9"/>
      <c r="D6" s="9"/>
      <c r="E6" s="9"/>
      <c r="F6" s="9"/>
      <c r="G6" s="9"/>
      <c r="H6" s="9"/>
      <c r="I6" s="9"/>
      <c r="J6" s="9"/>
    </row>
    <row r="7" spans="1:15" s="21" customFormat="1" x14ac:dyDescent="0.2">
      <c r="A7" s="96" t="s">
        <v>342</v>
      </c>
      <c r="B7" s="96">
        <v>3332519.9080164996</v>
      </c>
      <c r="C7" s="96">
        <v>1361648.2791219</v>
      </c>
      <c r="D7" s="96">
        <v>1317309.4473254997</v>
      </c>
      <c r="E7" s="97">
        <v>-3.2562617289828637</v>
      </c>
      <c r="F7" s="96"/>
      <c r="G7" s="96">
        <v>5897645.1136099985</v>
      </c>
      <c r="H7" s="96">
        <v>2674940.4313799995</v>
      </c>
      <c r="I7" s="96">
        <v>2380508.9398700004</v>
      </c>
      <c r="J7" s="16">
        <v>-11.007029840963682</v>
      </c>
      <c r="L7" s="201"/>
      <c r="M7" s="242"/>
      <c r="N7" s="242"/>
    </row>
    <row r="8" spans="1:15" s="20" customFormat="1" ht="11.25" customHeight="1" x14ac:dyDescent="0.2">
      <c r="A8" s="17"/>
      <c r="B8" s="18"/>
      <c r="C8" s="18"/>
      <c r="D8" s="18"/>
      <c r="E8" s="16"/>
      <c r="F8" s="16"/>
      <c r="G8" s="18"/>
      <c r="H8" s="18"/>
      <c r="I8" s="18"/>
      <c r="J8" s="16" t="s">
        <v>492</v>
      </c>
      <c r="L8" s="201"/>
      <c r="M8" s="212"/>
      <c r="N8" s="212"/>
    </row>
    <row r="9" spans="1:15" s="20" customFormat="1" ht="11.25" customHeight="1" x14ac:dyDescent="0.2">
      <c r="A9" s="17" t="s">
        <v>294</v>
      </c>
      <c r="B9" s="18">
        <v>2706200.9706435995</v>
      </c>
      <c r="C9" s="18">
        <v>1206028.0884060001</v>
      </c>
      <c r="D9" s="18">
        <v>1143833.5365171998</v>
      </c>
      <c r="E9" s="16">
        <v>-5.1569737460262957</v>
      </c>
      <c r="F9" s="16"/>
      <c r="G9" s="18">
        <v>4528790.4458999988</v>
      </c>
      <c r="H9" s="18">
        <v>2328544.2218099996</v>
      </c>
      <c r="I9" s="18">
        <v>1977760.2279800004</v>
      </c>
      <c r="J9" s="16">
        <v>-15.064519305428149</v>
      </c>
      <c r="L9" s="201"/>
      <c r="M9" s="199"/>
      <c r="N9" s="199"/>
    </row>
    <row r="10" spans="1:15" s="20" customFormat="1" ht="11.25" customHeight="1" x14ac:dyDescent="0.2">
      <c r="A10" s="17"/>
      <c r="B10" s="18"/>
      <c r="C10" s="18"/>
      <c r="D10" s="18"/>
      <c r="E10" s="16"/>
      <c r="F10" s="16"/>
      <c r="G10" s="18"/>
      <c r="H10" s="18"/>
      <c r="I10" s="18"/>
      <c r="J10" s="16" t="s">
        <v>492</v>
      </c>
      <c r="L10" s="201"/>
      <c r="M10" s="199"/>
      <c r="N10" s="199"/>
    </row>
    <row r="11" spans="1:15" s="20" customFormat="1" ht="11.25" customHeight="1" x14ac:dyDescent="0.2">
      <c r="A11" s="17" t="s">
        <v>196</v>
      </c>
      <c r="B11" s="18">
        <v>2656899.8682835996</v>
      </c>
      <c r="C11" s="18">
        <v>1201294.2959060001</v>
      </c>
      <c r="D11" s="18">
        <v>1138011.3850171999</v>
      </c>
      <c r="E11" s="16">
        <v>-5.2678940626345963</v>
      </c>
      <c r="F11" s="16"/>
      <c r="G11" s="18">
        <v>4187993.6869899989</v>
      </c>
      <c r="H11" s="18">
        <v>2298037.8565699994</v>
      </c>
      <c r="I11" s="18">
        <v>1939156.4614300004</v>
      </c>
      <c r="J11" s="16">
        <v>-15.616861755082539</v>
      </c>
      <c r="L11" s="201"/>
      <c r="M11" s="212"/>
      <c r="N11" s="199"/>
    </row>
    <row r="12" spans="1:15" ht="11.25" customHeight="1" x14ac:dyDescent="0.2">
      <c r="A12" s="10" t="s">
        <v>191</v>
      </c>
      <c r="B12" s="11">
        <v>856355.17498300015</v>
      </c>
      <c r="C12" s="11">
        <v>619552.14978199999</v>
      </c>
      <c r="D12" s="11">
        <v>598354.31177389994</v>
      </c>
      <c r="E12" s="12">
        <v>-3.4214775972545368</v>
      </c>
      <c r="F12" s="12"/>
      <c r="G12" s="11">
        <v>1550879.5974599994</v>
      </c>
      <c r="H12" s="11">
        <v>1172061.8015799995</v>
      </c>
      <c r="I12" s="11">
        <v>921935.0153000002</v>
      </c>
      <c r="J12" s="12">
        <v>-21.340750627894835</v>
      </c>
      <c r="L12" s="202"/>
    </row>
    <row r="13" spans="1:15" ht="11.25" customHeight="1" x14ac:dyDescent="0.2">
      <c r="A13" s="10" t="s">
        <v>105</v>
      </c>
      <c r="B13" s="11">
        <v>833110.42951259972</v>
      </c>
      <c r="C13" s="11">
        <v>181336.36396180003</v>
      </c>
      <c r="D13" s="11">
        <v>211454.57116770002</v>
      </c>
      <c r="E13" s="12">
        <v>16.609027857338447</v>
      </c>
      <c r="F13" s="12"/>
      <c r="G13" s="11">
        <v>822179.59296999965</v>
      </c>
      <c r="H13" s="11">
        <v>177941.78114999997</v>
      </c>
      <c r="I13" s="11">
        <v>175363.51423999996</v>
      </c>
      <c r="J13" s="12">
        <v>-1.4489384636577256</v>
      </c>
      <c r="L13" s="202"/>
    </row>
    <row r="14" spans="1:15" ht="11.25" customHeight="1" x14ac:dyDescent="0.2">
      <c r="A14" s="10" t="s">
        <v>106</v>
      </c>
      <c r="B14" s="11">
        <v>217857.7114492</v>
      </c>
      <c r="C14" s="11">
        <v>21888.495699200001</v>
      </c>
      <c r="D14" s="11">
        <v>12682.43462</v>
      </c>
      <c r="E14" s="12">
        <v>-42.058902565590529</v>
      </c>
      <c r="F14" s="12"/>
      <c r="G14" s="11">
        <v>240028.26494999998</v>
      </c>
      <c r="H14" s="11">
        <v>25798.037130000008</v>
      </c>
      <c r="I14" s="11">
        <v>18347.326950000006</v>
      </c>
      <c r="J14" s="12">
        <v>-28.880918894932989</v>
      </c>
      <c r="L14" s="202"/>
    </row>
    <row r="15" spans="1:15" ht="11.25" customHeight="1" x14ac:dyDescent="0.2">
      <c r="A15" s="10" t="s">
        <v>111</v>
      </c>
      <c r="B15" s="11">
        <v>88307.058380000002</v>
      </c>
      <c r="C15" s="11">
        <v>15921.95839</v>
      </c>
      <c r="D15" s="11">
        <v>56925.329389999992</v>
      </c>
      <c r="E15" s="12">
        <v>257.52718350119989</v>
      </c>
      <c r="F15" s="12"/>
      <c r="G15" s="11">
        <v>162076.54181</v>
      </c>
      <c r="H15" s="11">
        <v>31040.998589999996</v>
      </c>
      <c r="I15" s="11">
        <v>84097.077740000008</v>
      </c>
      <c r="J15" s="12">
        <v>170.92259128252493</v>
      </c>
      <c r="L15" s="202"/>
    </row>
    <row r="16" spans="1:15" ht="11.25" customHeight="1" x14ac:dyDescent="0.2">
      <c r="A16" s="10" t="s">
        <v>107</v>
      </c>
      <c r="B16" s="11">
        <v>115273.77183370003</v>
      </c>
      <c r="C16" s="11">
        <v>101341.99153410003</v>
      </c>
      <c r="D16" s="11">
        <v>43982.565699799998</v>
      </c>
      <c r="E16" s="12">
        <v>-56.599860498103062</v>
      </c>
      <c r="F16" s="12"/>
      <c r="G16" s="11">
        <v>144851.72170999998</v>
      </c>
      <c r="H16" s="11">
        <v>128490.46291999999</v>
      </c>
      <c r="I16" s="11">
        <v>67454.47513000005</v>
      </c>
      <c r="J16" s="12">
        <v>-47.502348736965658</v>
      </c>
      <c r="L16" s="202"/>
    </row>
    <row r="17" spans="1:19" ht="11.25" customHeight="1" x14ac:dyDescent="0.2">
      <c r="A17" s="10" t="s">
        <v>377</v>
      </c>
      <c r="B17" s="11">
        <v>143237.70000999997</v>
      </c>
      <c r="C17" s="11">
        <v>72322.564370000007</v>
      </c>
      <c r="D17" s="11">
        <v>65890.285609999992</v>
      </c>
      <c r="E17" s="12">
        <v>-8.8938753984063368</v>
      </c>
      <c r="F17" s="12"/>
      <c r="G17" s="11">
        <v>163252.96937000001</v>
      </c>
      <c r="H17" s="11">
        <v>85444.33339</v>
      </c>
      <c r="I17" s="11">
        <v>64143.455650000004</v>
      </c>
      <c r="J17" s="12">
        <v>-24.929538209134122</v>
      </c>
      <c r="L17" s="202"/>
    </row>
    <row r="18" spans="1:19" ht="11.25" customHeight="1" x14ac:dyDescent="0.2">
      <c r="A18" s="10" t="s">
        <v>406</v>
      </c>
      <c r="B18" s="11">
        <v>81831.137645299968</v>
      </c>
      <c r="C18" s="11">
        <v>68814.150438899975</v>
      </c>
      <c r="D18" s="11">
        <v>60652.052511500005</v>
      </c>
      <c r="E18" s="12">
        <v>-11.861074902969392</v>
      </c>
      <c r="F18" s="12"/>
      <c r="G18" s="11">
        <v>422570.09813999984</v>
      </c>
      <c r="H18" s="11">
        <v>337701.79108000005</v>
      </c>
      <c r="I18" s="11">
        <v>295892.02927000012</v>
      </c>
      <c r="J18" s="12">
        <v>-12.380675173883034</v>
      </c>
      <c r="L18" s="202"/>
    </row>
    <row r="19" spans="1:19" ht="11.25" customHeight="1" x14ac:dyDescent="0.2">
      <c r="A19" s="10" t="s">
        <v>407</v>
      </c>
      <c r="B19" s="11">
        <v>57406.158279100018</v>
      </c>
      <c r="C19" s="11">
        <v>55667.332079500011</v>
      </c>
      <c r="D19" s="11">
        <v>23264.339319199997</v>
      </c>
      <c r="E19" s="12">
        <v>-58.208273236490712</v>
      </c>
      <c r="F19" s="12"/>
      <c r="G19" s="11">
        <v>79277.903790000026</v>
      </c>
      <c r="H19" s="11">
        <v>76043.491880000001</v>
      </c>
      <c r="I19" s="11">
        <v>39885.714890000017</v>
      </c>
      <c r="J19" s="12">
        <v>-47.548811997032644</v>
      </c>
      <c r="L19" s="202"/>
    </row>
    <row r="20" spans="1:19" ht="11.25" customHeight="1" x14ac:dyDescent="0.2">
      <c r="A20" s="10" t="s">
        <v>108</v>
      </c>
      <c r="B20" s="11">
        <v>30303.0418302</v>
      </c>
      <c r="C20" s="11">
        <v>28664.089229999998</v>
      </c>
      <c r="D20" s="11">
        <v>16703.431940099999</v>
      </c>
      <c r="E20" s="12">
        <v>-41.726974800866536</v>
      </c>
      <c r="F20" s="12"/>
      <c r="G20" s="11">
        <v>41506.103959999986</v>
      </c>
      <c r="H20" s="11">
        <v>38398.298749999994</v>
      </c>
      <c r="I20" s="11">
        <v>26681.473299999991</v>
      </c>
      <c r="J20" s="12">
        <v>-30.51391814591787</v>
      </c>
      <c r="L20" s="202"/>
    </row>
    <row r="21" spans="1:19" ht="11.25" customHeight="1" x14ac:dyDescent="0.2">
      <c r="A21" s="10" t="s">
        <v>192</v>
      </c>
      <c r="B21" s="11">
        <v>33832.840691099998</v>
      </c>
      <c r="C21" s="11">
        <v>414.89580000000007</v>
      </c>
      <c r="D21" s="11">
        <v>226.82139999999998</v>
      </c>
      <c r="E21" s="12">
        <v>-45.330514312268299</v>
      </c>
      <c r="F21" s="12"/>
      <c r="G21" s="11">
        <v>44440.987330000004</v>
      </c>
      <c r="H21" s="11">
        <v>437.42574999999999</v>
      </c>
      <c r="I21" s="11">
        <v>197.608</v>
      </c>
      <c r="J21" s="12">
        <v>-54.824790264404868</v>
      </c>
      <c r="L21" s="202"/>
    </row>
    <row r="22" spans="1:19" ht="11.25" customHeight="1" x14ac:dyDescent="0.2">
      <c r="A22" s="10" t="s">
        <v>408</v>
      </c>
      <c r="B22" s="11">
        <v>63790.667648800001</v>
      </c>
      <c r="C22" s="11">
        <v>70.56</v>
      </c>
      <c r="D22" s="11">
        <v>120.9</v>
      </c>
      <c r="E22" s="12">
        <v>71.343537414965994</v>
      </c>
      <c r="F22" s="12"/>
      <c r="G22" s="11">
        <v>89113.02280999998</v>
      </c>
      <c r="H22" s="11">
        <v>73.44</v>
      </c>
      <c r="I22" s="11">
        <v>120.9</v>
      </c>
      <c r="J22" s="12">
        <v>64.624183006535958</v>
      </c>
      <c r="L22" s="202"/>
    </row>
    <row r="23" spans="1:19" ht="11.25" customHeight="1" x14ac:dyDescent="0.2">
      <c r="A23" s="10" t="s">
        <v>109</v>
      </c>
      <c r="B23" s="11">
        <v>53867.354800599998</v>
      </c>
      <c r="C23" s="11">
        <v>30086.882170500001</v>
      </c>
      <c r="D23" s="11">
        <v>42873.576825000018</v>
      </c>
      <c r="E23" s="12">
        <v>42.499234656614874</v>
      </c>
      <c r="F23" s="12"/>
      <c r="G23" s="11">
        <v>345243.34851000004</v>
      </c>
      <c r="H23" s="11">
        <v>212096.04655000003</v>
      </c>
      <c r="I23" s="11">
        <v>234140.22659000006</v>
      </c>
      <c r="J23" s="12">
        <v>10.39348936417035</v>
      </c>
      <c r="L23" s="202"/>
    </row>
    <row r="24" spans="1:19" ht="11.25" customHeight="1" x14ac:dyDescent="0.2">
      <c r="A24" s="10" t="s">
        <v>112</v>
      </c>
      <c r="B24" s="11">
        <v>69978.652369999996</v>
      </c>
      <c r="C24" s="11">
        <v>22.45</v>
      </c>
      <c r="D24" s="11">
        <v>0</v>
      </c>
      <c r="E24" s="12">
        <v>-100</v>
      </c>
      <c r="F24" s="12"/>
      <c r="G24" s="11">
        <v>56461.796859999973</v>
      </c>
      <c r="H24" s="11">
        <v>9.32</v>
      </c>
      <c r="I24" s="11">
        <v>0</v>
      </c>
      <c r="J24" s="12">
        <v>-100</v>
      </c>
      <c r="L24" s="202"/>
    </row>
    <row r="25" spans="1:19" ht="11.25" customHeight="1" x14ac:dyDescent="0.2">
      <c r="A25" s="10" t="s">
        <v>0</v>
      </c>
      <c r="B25" s="11">
        <v>11748.168850000005</v>
      </c>
      <c r="C25" s="11">
        <v>5190.4124499999989</v>
      </c>
      <c r="D25" s="11">
        <v>4880.76476</v>
      </c>
      <c r="E25" s="12">
        <v>-5.9657627015748886</v>
      </c>
      <c r="F25" s="12"/>
      <c r="G25" s="11">
        <v>26111.737319999993</v>
      </c>
      <c r="H25" s="11">
        <v>12500.627799999995</v>
      </c>
      <c r="I25" s="11">
        <v>10897.644370000002</v>
      </c>
      <c r="J25" s="12">
        <v>-12.823223406427587</v>
      </c>
      <c r="L25" s="202"/>
    </row>
    <row r="26" spans="1:19" ht="11.25" customHeight="1" x14ac:dyDescent="0.2">
      <c r="A26" s="9"/>
      <c r="B26" s="11"/>
      <c r="C26" s="11"/>
      <c r="D26" s="11"/>
      <c r="E26" s="12"/>
      <c r="F26" s="12"/>
      <c r="G26" s="11"/>
      <c r="H26" s="11"/>
      <c r="I26" s="11"/>
      <c r="J26" s="12" t="s">
        <v>492</v>
      </c>
      <c r="L26" s="202"/>
    </row>
    <row r="27" spans="1:19" s="20" customFormat="1" ht="11.25" customHeight="1" x14ac:dyDescent="0.2">
      <c r="A27" s="99" t="s">
        <v>195</v>
      </c>
      <c r="B27" s="18">
        <v>49301.102360000004</v>
      </c>
      <c r="C27" s="18">
        <v>4733.7924999999996</v>
      </c>
      <c r="D27" s="18">
        <v>5822.1514999999999</v>
      </c>
      <c r="E27" s="16">
        <v>22.991269684930216</v>
      </c>
      <c r="F27" s="16"/>
      <c r="G27" s="18">
        <v>340796.75890999998</v>
      </c>
      <c r="H27" s="18">
        <v>30506.365239999999</v>
      </c>
      <c r="I27" s="18">
        <v>38603.76655</v>
      </c>
      <c r="J27" s="16">
        <v>26.543317259516314</v>
      </c>
      <c r="L27" s="201"/>
      <c r="M27" s="199"/>
      <c r="N27" s="199"/>
    </row>
    <row r="28" spans="1:19" ht="11.25" customHeight="1" x14ac:dyDescent="0.2">
      <c r="A28" s="10" t="s">
        <v>387</v>
      </c>
      <c r="B28" s="11">
        <v>219.51599999999999</v>
      </c>
      <c r="C28" s="11">
        <v>0</v>
      </c>
      <c r="D28" s="11">
        <v>10.975</v>
      </c>
      <c r="E28" s="12" t="s">
        <v>492</v>
      </c>
      <c r="F28" s="12"/>
      <c r="G28" s="11">
        <v>1130.7094500000001</v>
      </c>
      <c r="H28" s="11">
        <v>0</v>
      </c>
      <c r="I28" s="11">
        <v>60.303449999999998</v>
      </c>
      <c r="J28" s="12" t="s">
        <v>492</v>
      </c>
      <c r="L28" s="240"/>
    </row>
    <row r="29" spans="1:19" ht="11.25" customHeight="1" x14ac:dyDescent="0.2">
      <c r="A29" s="10" t="s">
        <v>193</v>
      </c>
      <c r="B29" s="11">
        <v>7211.0262400000001</v>
      </c>
      <c r="C29" s="11">
        <v>805.70399999999995</v>
      </c>
      <c r="D29" s="11">
        <v>600.98500000000001</v>
      </c>
      <c r="E29" s="12">
        <v>-25.408710891344711</v>
      </c>
      <c r="F29" s="12"/>
      <c r="G29" s="11">
        <v>60571.717920000003</v>
      </c>
      <c r="H29" s="11">
        <v>5957.4222800000007</v>
      </c>
      <c r="I29" s="11">
        <v>5690.4114399999999</v>
      </c>
      <c r="J29" s="12">
        <v>-4.4819861250460349</v>
      </c>
      <c r="L29" s="240"/>
    </row>
    <row r="30" spans="1:19" ht="11.25" customHeight="1" x14ac:dyDescent="0.2">
      <c r="A30" s="10" t="s">
        <v>194</v>
      </c>
      <c r="B30" s="11">
        <v>9036.9320000000007</v>
      </c>
      <c r="C30" s="11">
        <v>2144.7134999999998</v>
      </c>
      <c r="D30" s="11">
        <v>2802.8915000000002</v>
      </c>
      <c r="E30" s="12">
        <v>30.688387982823826</v>
      </c>
      <c r="F30" s="12"/>
      <c r="G30" s="11">
        <v>29826.544849999998</v>
      </c>
      <c r="H30" s="11">
        <v>8434.5915599999989</v>
      </c>
      <c r="I30" s="11">
        <v>10877.232109999999</v>
      </c>
      <c r="J30" s="12">
        <v>28.959796483613019</v>
      </c>
      <c r="L30" s="240"/>
    </row>
    <row r="31" spans="1:19" ht="11.25" customHeight="1" x14ac:dyDescent="0.2">
      <c r="A31" s="10" t="s">
        <v>409</v>
      </c>
      <c r="B31" s="11">
        <v>57.4</v>
      </c>
      <c r="C31" s="11">
        <v>7.7</v>
      </c>
      <c r="D31" s="11">
        <v>7.5</v>
      </c>
      <c r="E31" s="12">
        <v>-2.5974025974025921</v>
      </c>
      <c r="F31" s="12"/>
      <c r="G31" s="11">
        <v>569.75090999999998</v>
      </c>
      <c r="H31" s="11">
        <v>44.238</v>
      </c>
      <c r="I31" s="11">
        <v>64.712500000000006</v>
      </c>
      <c r="J31" s="12">
        <v>46.282607712826092</v>
      </c>
      <c r="L31" s="240"/>
      <c r="M31" s="262"/>
      <c r="N31" s="203"/>
      <c r="O31" s="13"/>
      <c r="P31" s="13"/>
      <c r="Q31" s="13"/>
      <c r="R31" s="13"/>
      <c r="S31" s="13"/>
    </row>
    <row r="32" spans="1:19" ht="11.25" customHeight="1" x14ac:dyDescent="0.2">
      <c r="A32" s="10" t="s">
        <v>450</v>
      </c>
      <c r="B32" s="11">
        <v>1094.6645000000001</v>
      </c>
      <c r="C32" s="11">
        <v>0</v>
      </c>
      <c r="D32" s="11">
        <v>0</v>
      </c>
      <c r="E32" s="12" t="s">
        <v>492</v>
      </c>
      <c r="F32" s="12"/>
      <c r="G32" s="11">
        <v>1681.0703300000002</v>
      </c>
      <c r="H32" s="11">
        <v>0</v>
      </c>
      <c r="I32" s="11">
        <v>0</v>
      </c>
      <c r="J32" s="12" t="s">
        <v>492</v>
      </c>
      <c r="L32" s="240"/>
      <c r="N32" s="203"/>
      <c r="O32" s="13"/>
      <c r="P32" s="13"/>
      <c r="Q32" s="13"/>
      <c r="R32" s="13"/>
      <c r="S32" s="13"/>
    </row>
    <row r="33" spans="1:15" ht="11.25" customHeight="1" x14ac:dyDescent="0.2">
      <c r="A33" s="10" t="s">
        <v>429</v>
      </c>
      <c r="B33" s="11">
        <v>0.58599999999999997</v>
      </c>
      <c r="C33" s="11">
        <v>0</v>
      </c>
      <c r="D33" s="11">
        <v>0</v>
      </c>
      <c r="E33" s="12" t="s">
        <v>492</v>
      </c>
      <c r="F33" s="12"/>
      <c r="G33" s="11">
        <v>3.6499000000000001</v>
      </c>
      <c r="H33" s="11">
        <v>0</v>
      </c>
      <c r="I33" s="11">
        <v>0</v>
      </c>
      <c r="J33" s="12" t="s">
        <v>492</v>
      </c>
      <c r="L33" s="240"/>
    </row>
    <row r="34" spans="1:15" ht="11.25" customHeight="1" x14ac:dyDescent="0.2">
      <c r="A34" s="10" t="s">
        <v>322</v>
      </c>
      <c r="B34" s="11">
        <v>0</v>
      </c>
      <c r="C34" s="11">
        <v>0</v>
      </c>
      <c r="D34" s="11">
        <v>0</v>
      </c>
      <c r="E34" s="12" t="s">
        <v>492</v>
      </c>
      <c r="F34" s="12"/>
      <c r="G34" s="11">
        <v>0</v>
      </c>
      <c r="H34" s="11">
        <v>0</v>
      </c>
      <c r="I34" s="11">
        <v>0</v>
      </c>
      <c r="J34" s="12" t="s">
        <v>492</v>
      </c>
      <c r="L34" s="240"/>
    </row>
    <row r="35" spans="1:15" ht="11.25" customHeight="1" x14ac:dyDescent="0.2">
      <c r="A35" s="10" t="s">
        <v>451</v>
      </c>
      <c r="B35" s="11">
        <v>0</v>
      </c>
      <c r="C35" s="11">
        <v>0</v>
      </c>
      <c r="D35" s="11">
        <v>0</v>
      </c>
      <c r="E35" s="12" t="s">
        <v>492</v>
      </c>
      <c r="F35" s="12"/>
      <c r="G35" s="11">
        <v>0</v>
      </c>
      <c r="H35" s="11">
        <v>0</v>
      </c>
      <c r="I35" s="11">
        <v>0</v>
      </c>
      <c r="J35" s="12" t="s">
        <v>492</v>
      </c>
      <c r="L35" s="240"/>
    </row>
    <row r="36" spans="1:15" ht="11.25" customHeight="1" x14ac:dyDescent="0.2">
      <c r="A36" s="10" t="s">
        <v>452</v>
      </c>
      <c r="B36" s="11">
        <v>0</v>
      </c>
      <c r="C36" s="11">
        <v>0</v>
      </c>
      <c r="D36" s="11">
        <v>0</v>
      </c>
      <c r="E36" s="12" t="s">
        <v>492</v>
      </c>
      <c r="F36" s="12"/>
      <c r="G36" s="11">
        <v>0</v>
      </c>
      <c r="H36" s="11">
        <v>0</v>
      </c>
      <c r="I36" s="11">
        <v>0</v>
      </c>
      <c r="J36" s="12" t="s">
        <v>492</v>
      </c>
      <c r="L36" s="240"/>
    </row>
    <row r="37" spans="1:15" ht="11.25" customHeight="1" x14ac:dyDescent="0.2">
      <c r="A37" s="10" t="s">
        <v>110</v>
      </c>
      <c r="B37" s="11">
        <v>17631.908620000002</v>
      </c>
      <c r="C37" s="11">
        <v>527.33500000000004</v>
      </c>
      <c r="D37" s="11">
        <v>787.23500000000001</v>
      </c>
      <c r="E37" s="12">
        <v>49.285558515933872</v>
      </c>
      <c r="F37" s="12"/>
      <c r="G37" s="11">
        <v>81426.303240000008</v>
      </c>
      <c r="H37" s="11">
        <v>2459.1384500000004</v>
      </c>
      <c r="I37" s="11">
        <v>4143.6063800000002</v>
      </c>
      <c r="J37" s="12">
        <v>68.498295815756109</v>
      </c>
      <c r="L37" s="240"/>
    </row>
    <row r="38" spans="1:15" ht="11.25" customHeight="1" x14ac:dyDescent="0.2">
      <c r="A38" s="10" t="s">
        <v>410</v>
      </c>
      <c r="B38" s="11">
        <v>14028.115</v>
      </c>
      <c r="C38" s="11">
        <v>1228.3440000000001</v>
      </c>
      <c r="D38" s="11">
        <v>1611.0309999999999</v>
      </c>
      <c r="E38" s="12">
        <v>31.154709104289992</v>
      </c>
      <c r="F38" s="12"/>
      <c r="G38" s="11">
        <v>165417.97718999998</v>
      </c>
      <c r="H38" s="11">
        <v>13450.692039999998</v>
      </c>
      <c r="I38" s="11">
        <v>17757.016670000001</v>
      </c>
      <c r="J38" s="12">
        <v>32.015636200678387</v>
      </c>
      <c r="L38" s="240"/>
    </row>
    <row r="39" spans="1:15" ht="11.25" customHeight="1" x14ac:dyDescent="0.2">
      <c r="A39" s="10" t="s">
        <v>404</v>
      </c>
      <c r="B39" s="11">
        <v>20.013999999999999</v>
      </c>
      <c r="C39" s="11">
        <v>19.995999999999999</v>
      </c>
      <c r="D39" s="11">
        <v>1.1339999999999999</v>
      </c>
      <c r="E39" s="12">
        <v>-94.328865773154632</v>
      </c>
      <c r="F39" s="12"/>
      <c r="G39" s="11">
        <v>160.75512000000001</v>
      </c>
      <c r="H39" s="11">
        <v>160.28291000000002</v>
      </c>
      <c r="I39" s="11">
        <v>6.8040000000000003</v>
      </c>
      <c r="J39" s="12">
        <v>-95.75500594542487</v>
      </c>
      <c r="L39" s="240"/>
    </row>
    <row r="40" spans="1:15" ht="11.25" customHeight="1" x14ac:dyDescent="0.2">
      <c r="A40" s="10" t="s">
        <v>405</v>
      </c>
      <c r="B40" s="11">
        <v>0</v>
      </c>
      <c r="C40" s="11">
        <v>0</v>
      </c>
      <c r="D40" s="11">
        <v>0</v>
      </c>
      <c r="E40" s="12" t="s">
        <v>492</v>
      </c>
      <c r="F40" s="12"/>
      <c r="G40" s="11">
        <v>0</v>
      </c>
      <c r="H40" s="11">
        <v>0</v>
      </c>
      <c r="I40" s="11">
        <v>0</v>
      </c>
      <c r="J40" s="12" t="s">
        <v>492</v>
      </c>
      <c r="L40" s="240"/>
    </row>
    <row r="41" spans="1:15" ht="11.25" customHeight="1" x14ac:dyDescent="0.2">
      <c r="A41" s="10" t="s">
        <v>271</v>
      </c>
      <c r="B41" s="11">
        <v>0.94</v>
      </c>
      <c r="C41" s="11">
        <v>0</v>
      </c>
      <c r="D41" s="11">
        <v>0.4</v>
      </c>
      <c r="E41" s="12" t="s">
        <v>492</v>
      </c>
      <c r="F41" s="12"/>
      <c r="G41" s="11">
        <v>8.2799999999999994</v>
      </c>
      <c r="H41" s="11">
        <v>0</v>
      </c>
      <c r="I41" s="11">
        <v>3.68</v>
      </c>
      <c r="J41" s="12" t="s">
        <v>492</v>
      </c>
      <c r="L41" s="240"/>
    </row>
    <row r="42" spans="1:15" ht="11.25" customHeight="1" x14ac:dyDescent="0.2">
      <c r="B42" s="11"/>
      <c r="C42" s="11"/>
      <c r="D42" s="11"/>
      <c r="E42" s="12"/>
      <c r="F42" s="12"/>
      <c r="G42" s="11"/>
      <c r="H42" s="11"/>
      <c r="I42" s="11"/>
      <c r="J42" s="12"/>
      <c r="L42" s="202"/>
    </row>
    <row r="43" spans="1:15" x14ac:dyDescent="0.2">
      <c r="A43" s="94"/>
      <c r="B43" s="100"/>
      <c r="C43" s="100"/>
      <c r="D43" s="100"/>
      <c r="E43" s="100"/>
      <c r="F43" s="100"/>
      <c r="G43" s="100"/>
      <c r="H43" s="100"/>
      <c r="I43" s="100"/>
      <c r="J43" s="100"/>
      <c r="L43" s="202"/>
    </row>
    <row r="44" spans="1:15" x14ac:dyDescent="0.2">
      <c r="A44" s="9" t="s">
        <v>333</v>
      </c>
      <c r="B44" s="9"/>
      <c r="C44" s="9"/>
      <c r="D44" s="9"/>
      <c r="E44" s="9"/>
      <c r="F44" s="9"/>
      <c r="G44" s="9"/>
      <c r="H44" s="9"/>
      <c r="I44" s="9"/>
      <c r="J44" s="9"/>
      <c r="L44" s="202"/>
    </row>
    <row r="45" spans="1:15" ht="11.25" customHeight="1" x14ac:dyDescent="0.2">
      <c r="A45" s="9"/>
      <c r="B45" s="11"/>
      <c r="C45" s="11"/>
      <c r="D45" s="11"/>
      <c r="E45" s="12"/>
      <c r="F45" s="12"/>
      <c r="G45" s="11"/>
      <c r="H45" s="11"/>
      <c r="I45" s="11"/>
      <c r="J45" s="12"/>
      <c r="L45" s="202"/>
    </row>
    <row r="46" spans="1:15" ht="20.100000000000001" customHeight="1" x14ac:dyDescent="0.2">
      <c r="A46" s="336" t="s">
        <v>293</v>
      </c>
      <c r="B46" s="336"/>
      <c r="C46" s="336"/>
      <c r="D46" s="336"/>
      <c r="E46" s="336"/>
      <c r="F46" s="336"/>
      <c r="G46" s="336"/>
      <c r="H46" s="336"/>
      <c r="I46" s="336"/>
      <c r="J46" s="336"/>
      <c r="K46" s="93"/>
      <c r="L46" s="197"/>
      <c r="M46" s="197"/>
      <c r="N46" s="197"/>
      <c r="O46" s="93"/>
    </row>
    <row r="47" spans="1:15" ht="20.100000000000001" customHeight="1" x14ac:dyDescent="0.15">
      <c r="A47" s="337" t="s">
        <v>170</v>
      </c>
      <c r="B47" s="337"/>
      <c r="C47" s="337"/>
      <c r="D47" s="337"/>
      <c r="E47" s="337"/>
      <c r="F47" s="337"/>
      <c r="G47" s="337"/>
      <c r="H47" s="337"/>
      <c r="I47" s="337"/>
      <c r="J47" s="337"/>
      <c r="K47" s="95"/>
      <c r="L47" s="95"/>
      <c r="M47" s="95"/>
      <c r="N47" s="95"/>
      <c r="O47" s="95"/>
    </row>
    <row r="48" spans="1:15" s="20" customFormat="1" x14ac:dyDescent="0.2">
      <c r="A48" s="17"/>
      <c r="B48" s="338" t="s">
        <v>116</v>
      </c>
      <c r="C48" s="338"/>
      <c r="D48" s="338"/>
      <c r="E48" s="338"/>
      <c r="F48" s="141"/>
      <c r="G48" s="338" t="s">
        <v>117</v>
      </c>
      <c r="H48" s="338"/>
      <c r="I48" s="338"/>
      <c r="J48" s="338"/>
      <c r="K48" s="105"/>
      <c r="L48" s="198"/>
      <c r="M48" s="198"/>
      <c r="N48" s="198"/>
      <c r="O48" s="105"/>
    </row>
    <row r="49" spans="1:17" s="20" customFormat="1" x14ac:dyDescent="0.2">
      <c r="A49" s="17" t="s">
        <v>298</v>
      </c>
      <c r="B49" s="142">
        <v>2013</v>
      </c>
      <c r="C49" s="339" t="s">
        <v>483</v>
      </c>
      <c r="D49" s="339"/>
      <c r="E49" s="339"/>
      <c r="F49" s="141"/>
      <c r="G49" s="142">
        <v>2013</v>
      </c>
      <c r="H49" s="339" t="s">
        <v>483</v>
      </c>
      <c r="I49" s="339"/>
      <c r="J49" s="339"/>
      <c r="K49" s="105"/>
      <c r="L49" s="198"/>
      <c r="M49" s="198"/>
      <c r="N49" s="198"/>
      <c r="O49" s="105"/>
    </row>
    <row r="50" spans="1:17" s="20" customFormat="1" x14ac:dyDescent="0.2">
      <c r="A50" s="143"/>
      <c r="B50" s="143"/>
      <c r="C50" s="144">
        <v>2013</v>
      </c>
      <c r="D50" s="144">
        <v>2014</v>
      </c>
      <c r="E50" s="145" t="s">
        <v>490</v>
      </c>
      <c r="F50" s="146"/>
      <c r="G50" s="143"/>
      <c r="H50" s="144">
        <v>2013</v>
      </c>
      <c r="I50" s="144">
        <v>2014</v>
      </c>
      <c r="J50" s="145" t="s">
        <v>490</v>
      </c>
      <c r="L50" s="199"/>
      <c r="M50" s="199"/>
      <c r="N50" s="199"/>
    </row>
    <row r="51" spans="1:17" s="20" customFormat="1" ht="11.25" customHeight="1" x14ac:dyDescent="0.2">
      <c r="A51" s="17" t="s">
        <v>295</v>
      </c>
      <c r="B51" s="18">
        <v>626318.93737289996</v>
      </c>
      <c r="C51" s="18">
        <v>155620.19071590001</v>
      </c>
      <c r="D51" s="18">
        <v>173475.91080829999</v>
      </c>
      <c r="E51" s="16">
        <v>11.473909658032326</v>
      </c>
      <c r="F51" s="16"/>
      <c r="G51" s="18">
        <v>1368854.66771</v>
      </c>
      <c r="H51" s="18">
        <v>346396.20957000006</v>
      </c>
      <c r="I51" s="18">
        <v>402748.71189000004</v>
      </c>
      <c r="J51" s="16">
        <v>16.268221407489804</v>
      </c>
      <c r="K51" s="19"/>
      <c r="L51" s="201"/>
      <c r="M51" s="199"/>
      <c r="N51" s="199"/>
    </row>
    <row r="52" spans="1:17" ht="11.25" customHeight="1" x14ac:dyDescent="0.2">
      <c r="A52" s="9"/>
      <c r="B52" s="11"/>
      <c r="C52" s="11"/>
      <c r="D52" s="11"/>
      <c r="E52" s="12"/>
      <c r="F52" s="12"/>
      <c r="G52" s="11"/>
      <c r="H52" s="11"/>
      <c r="I52" s="11"/>
      <c r="J52" s="12" t="s">
        <v>492</v>
      </c>
      <c r="L52" s="202"/>
    </row>
    <row r="53" spans="1:17" s="20" customFormat="1" ht="11.25" customHeight="1" x14ac:dyDescent="0.2">
      <c r="A53" s="17" t="s">
        <v>375</v>
      </c>
      <c r="B53" s="18">
        <v>173750.28277180003</v>
      </c>
      <c r="C53" s="18">
        <v>45788.500640700004</v>
      </c>
      <c r="D53" s="18">
        <v>53295.659935700001</v>
      </c>
      <c r="E53" s="16">
        <v>16.395293992935663</v>
      </c>
      <c r="F53" s="16"/>
      <c r="G53" s="18">
        <v>210081.90494000004</v>
      </c>
      <c r="H53" s="18">
        <v>55739.798709999988</v>
      </c>
      <c r="I53" s="18">
        <v>65274.709510000015</v>
      </c>
      <c r="J53" s="16">
        <v>17.106109136862415</v>
      </c>
      <c r="L53" s="201"/>
      <c r="M53" s="199"/>
      <c r="N53" s="199"/>
    </row>
    <row r="54" spans="1:17" ht="11.25" customHeight="1" x14ac:dyDescent="0.2">
      <c r="A54" s="9" t="s">
        <v>373</v>
      </c>
      <c r="B54" s="11">
        <v>1139.2094999999999</v>
      </c>
      <c r="C54" s="11">
        <v>305.43900000000002</v>
      </c>
      <c r="D54" s="11">
        <v>386.9</v>
      </c>
      <c r="E54" s="12">
        <v>26.670137081381213</v>
      </c>
      <c r="F54" s="12"/>
      <c r="G54" s="11">
        <v>1437.3089800000002</v>
      </c>
      <c r="H54" s="11">
        <v>391.97458999999998</v>
      </c>
      <c r="I54" s="11">
        <v>554.45069999999998</v>
      </c>
      <c r="J54" s="12">
        <v>41.450674136810761</v>
      </c>
      <c r="L54" s="202"/>
    </row>
    <row r="55" spans="1:17" ht="11.25" customHeight="1" x14ac:dyDescent="0.2">
      <c r="A55" s="9" t="s">
        <v>374</v>
      </c>
      <c r="B55" s="11">
        <v>43654.487941800013</v>
      </c>
      <c r="C55" s="11">
        <v>12205.562284700001</v>
      </c>
      <c r="D55" s="11">
        <v>14504.927941699998</v>
      </c>
      <c r="E55" s="12">
        <v>18.838670463238813</v>
      </c>
      <c r="F55" s="12"/>
      <c r="G55" s="11">
        <v>60050.325380000002</v>
      </c>
      <c r="H55" s="11">
        <v>16572.681629999995</v>
      </c>
      <c r="I55" s="11">
        <v>22052.235900000007</v>
      </c>
      <c r="J55" s="12">
        <v>33.063775629894934</v>
      </c>
      <c r="L55" s="202"/>
      <c r="M55" s="202"/>
      <c r="N55" s="202"/>
      <c r="O55" s="13"/>
      <c r="P55" s="13"/>
      <c r="Q55" s="13"/>
    </row>
    <row r="56" spans="1:17" ht="11.25" customHeight="1" x14ac:dyDescent="0.2">
      <c r="A56" s="9" t="s">
        <v>233</v>
      </c>
      <c r="B56" s="11">
        <v>35733.527950000003</v>
      </c>
      <c r="C56" s="11">
        <v>10268.746050000002</v>
      </c>
      <c r="D56" s="11">
        <v>11764.74127</v>
      </c>
      <c r="E56" s="12">
        <v>14.568431361685086</v>
      </c>
      <c r="F56" s="12"/>
      <c r="G56" s="11">
        <v>37101.43744999999</v>
      </c>
      <c r="H56" s="11">
        <v>10525.867889999998</v>
      </c>
      <c r="I56" s="11">
        <v>11928.805330000001</v>
      </c>
      <c r="J56" s="12">
        <v>13.328472812516011</v>
      </c>
      <c r="L56" s="202"/>
      <c r="M56" s="202"/>
      <c r="N56" s="202"/>
      <c r="O56" s="13"/>
      <c r="P56" s="13"/>
      <c r="Q56" s="13"/>
    </row>
    <row r="57" spans="1:17" ht="11.25" customHeight="1" x14ac:dyDescent="0.2">
      <c r="A57" s="9" t="s">
        <v>166</v>
      </c>
      <c r="B57" s="11">
        <v>93223.057380000013</v>
      </c>
      <c r="C57" s="11">
        <v>23008.753306000002</v>
      </c>
      <c r="D57" s="11">
        <v>26639.090724000002</v>
      </c>
      <c r="E57" s="12">
        <v>15.778070935522237</v>
      </c>
      <c r="F57" s="12"/>
      <c r="G57" s="11">
        <v>111492.83313000003</v>
      </c>
      <c r="H57" s="11">
        <v>28249.274599999993</v>
      </c>
      <c r="I57" s="11">
        <v>30739.21758</v>
      </c>
      <c r="J57" s="12">
        <v>8.8141837808465482</v>
      </c>
      <c r="L57" s="202"/>
    </row>
    <row r="58" spans="1:17" ht="11.25" customHeight="1" x14ac:dyDescent="0.2">
      <c r="A58" s="9"/>
      <c r="B58" s="11"/>
      <c r="C58" s="11"/>
      <c r="D58" s="11"/>
      <c r="E58" s="12"/>
      <c r="F58" s="12"/>
      <c r="G58" s="11"/>
      <c r="H58" s="11"/>
      <c r="I58" s="11"/>
      <c r="J58" s="12" t="s">
        <v>492</v>
      </c>
      <c r="L58" s="202"/>
    </row>
    <row r="59" spans="1:17" s="20" customFormat="1" ht="11.25" customHeight="1" x14ac:dyDescent="0.2">
      <c r="A59" s="17" t="s">
        <v>121</v>
      </c>
      <c r="B59" s="18">
        <v>77178.131156200005</v>
      </c>
      <c r="C59" s="18">
        <v>17980.352833999998</v>
      </c>
      <c r="D59" s="18">
        <v>15310.042640499998</v>
      </c>
      <c r="E59" s="16">
        <v>-14.851266925366275</v>
      </c>
      <c r="F59" s="16"/>
      <c r="G59" s="18">
        <v>143055.56677999999</v>
      </c>
      <c r="H59" s="18">
        <v>34794.461869999999</v>
      </c>
      <c r="I59" s="18">
        <v>33221.065709999995</v>
      </c>
      <c r="J59" s="16">
        <v>-4.5219729676480398</v>
      </c>
      <c r="L59" s="201"/>
      <c r="M59" s="199"/>
      <c r="N59" s="199"/>
    </row>
    <row r="60" spans="1:17" ht="11.25" customHeight="1" x14ac:dyDescent="0.2">
      <c r="A60" s="9" t="s">
        <v>376</v>
      </c>
      <c r="B60" s="11">
        <v>1095.96657</v>
      </c>
      <c r="C60" s="11">
        <v>468.54282000000001</v>
      </c>
      <c r="D60" s="11">
        <v>804.14611999999988</v>
      </c>
      <c r="E60" s="12">
        <v>71.627028667305126</v>
      </c>
      <c r="F60" s="12"/>
      <c r="G60" s="11">
        <v>4241.9472699999997</v>
      </c>
      <c r="H60" s="11">
        <v>1317.1456000000001</v>
      </c>
      <c r="I60" s="11">
        <v>1640.0150999999998</v>
      </c>
      <c r="J60" s="12">
        <v>24.512817717342699</v>
      </c>
      <c r="L60" s="202"/>
    </row>
    <row r="61" spans="1:17" ht="11.25" customHeight="1" x14ac:dyDescent="0.2">
      <c r="A61" s="9" t="s">
        <v>109</v>
      </c>
      <c r="B61" s="11">
        <v>4725.3390499999996</v>
      </c>
      <c r="C61" s="11">
        <v>1503.12096</v>
      </c>
      <c r="D61" s="11">
        <v>1822.2653600000001</v>
      </c>
      <c r="E61" s="12">
        <v>21.232116941540099</v>
      </c>
      <c r="F61" s="12"/>
      <c r="G61" s="11">
        <v>15032.2989</v>
      </c>
      <c r="H61" s="11">
        <v>4777.29144</v>
      </c>
      <c r="I61" s="11">
        <v>5884.0763900000002</v>
      </c>
      <c r="J61" s="12">
        <v>23.167624665578288</v>
      </c>
      <c r="L61" s="202"/>
    </row>
    <row r="62" spans="1:17" ht="11.25" customHeight="1" x14ac:dyDescent="0.2">
      <c r="A62" s="9" t="s">
        <v>373</v>
      </c>
      <c r="B62" s="11">
        <v>73.141800000000003</v>
      </c>
      <c r="C62" s="11">
        <v>55.9908</v>
      </c>
      <c r="D62" s="11">
        <v>29.376999999999999</v>
      </c>
      <c r="E62" s="12">
        <v>-47.532451759931995</v>
      </c>
      <c r="F62" s="12"/>
      <c r="G62" s="11">
        <v>105.19014</v>
      </c>
      <c r="H62" s="11">
        <v>77.0625</v>
      </c>
      <c r="I62" s="11">
        <v>48.765819999999998</v>
      </c>
      <c r="J62" s="12">
        <v>-36.719130575831308</v>
      </c>
      <c r="L62" s="202"/>
    </row>
    <row r="63" spans="1:17" ht="11.25" customHeight="1" x14ac:dyDescent="0.2">
      <c r="A63" s="9" t="s">
        <v>374</v>
      </c>
      <c r="B63" s="11">
        <v>64810.045781999994</v>
      </c>
      <c r="C63" s="11">
        <v>14936.007525999998</v>
      </c>
      <c r="D63" s="11">
        <v>11438.423785999999</v>
      </c>
      <c r="E63" s="12">
        <v>-23.417126256206998</v>
      </c>
      <c r="F63" s="12"/>
      <c r="G63" s="11">
        <v>99356.81455000001</v>
      </c>
      <c r="H63" s="11">
        <v>22967.952729999997</v>
      </c>
      <c r="I63" s="11">
        <v>19587.245609999998</v>
      </c>
      <c r="J63" s="12">
        <v>-14.719235796685652</v>
      </c>
      <c r="L63" s="202"/>
    </row>
    <row r="64" spans="1:17" ht="11.25" customHeight="1" x14ac:dyDescent="0.2">
      <c r="A64" s="9" t="s">
        <v>411</v>
      </c>
      <c r="B64" s="11">
        <v>4342.4338199999993</v>
      </c>
      <c r="C64" s="11">
        <v>357.94652000000002</v>
      </c>
      <c r="D64" s="11">
        <v>775.89928999999995</v>
      </c>
      <c r="E64" s="12">
        <v>116.76402664845017</v>
      </c>
      <c r="F64" s="12"/>
      <c r="G64" s="11">
        <v>10376.232909999997</v>
      </c>
      <c r="H64" s="11">
        <v>1818.3755899999999</v>
      </c>
      <c r="I64" s="11">
        <v>2225.2506199999998</v>
      </c>
      <c r="J64" s="12">
        <v>22.375741966487794</v>
      </c>
      <c r="L64" s="202"/>
    </row>
    <row r="65" spans="1:14" ht="11.25" customHeight="1" x14ac:dyDescent="0.2">
      <c r="A65" s="9" t="s">
        <v>412</v>
      </c>
      <c r="B65" s="11">
        <v>1407.0421202000002</v>
      </c>
      <c r="C65" s="11">
        <v>410.40833000000009</v>
      </c>
      <c r="D65" s="11">
        <v>339.78645649999999</v>
      </c>
      <c r="E65" s="12">
        <v>-17.207709575485481</v>
      </c>
      <c r="F65" s="12"/>
      <c r="G65" s="11">
        <v>12154.651109999999</v>
      </c>
      <c r="H65" s="11">
        <v>3211.1496499999998</v>
      </c>
      <c r="I65" s="11">
        <v>3645.1915600000002</v>
      </c>
      <c r="J65" s="12">
        <v>13.516713866013703</v>
      </c>
      <c r="L65" s="202"/>
    </row>
    <row r="66" spans="1:14" ht="11.25" customHeight="1" x14ac:dyDescent="0.2">
      <c r="A66" s="9" t="s">
        <v>239</v>
      </c>
      <c r="B66" s="11">
        <v>0</v>
      </c>
      <c r="C66" s="11">
        <v>0</v>
      </c>
      <c r="D66" s="11">
        <v>0</v>
      </c>
      <c r="E66" s="12" t="s">
        <v>492</v>
      </c>
      <c r="F66" s="12"/>
      <c r="G66" s="11">
        <v>0</v>
      </c>
      <c r="H66" s="11">
        <v>0</v>
      </c>
      <c r="I66" s="11">
        <v>0</v>
      </c>
      <c r="J66" s="12" t="s">
        <v>492</v>
      </c>
      <c r="L66" s="202"/>
    </row>
    <row r="67" spans="1:14" ht="11.25" customHeight="1" x14ac:dyDescent="0.2">
      <c r="A67" s="9" t="s">
        <v>377</v>
      </c>
      <c r="B67" s="11">
        <v>475.11140999999998</v>
      </c>
      <c r="C67" s="11">
        <v>128.51051000000001</v>
      </c>
      <c r="D67" s="11">
        <v>18.026869999999999</v>
      </c>
      <c r="E67" s="12">
        <v>-85.972454704288396</v>
      </c>
      <c r="F67" s="12"/>
      <c r="G67" s="11">
        <v>953.29049999999995</v>
      </c>
      <c r="H67" s="11">
        <v>299.30835999999999</v>
      </c>
      <c r="I67" s="11">
        <v>60.674930000000003</v>
      </c>
      <c r="J67" s="12">
        <v>-79.728287576063693</v>
      </c>
      <c r="L67" s="202"/>
    </row>
    <row r="68" spans="1:14" ht="11.25" customHeight="1" x14ac:dyDescent="0.2">
      <c r="A68" s="9" t="s">
        <v>240</v>
      </c>
      <c r="B68" s="11">
        <v>249.05060399999999</v>
      </c>
      <c r="C68" s="11">
        <v>119.825368</v>
      </c>
      <c r="D68" s="11">
        <v>82.117757999999995</v>
      </c>
      <c r="E68" s="12">
        <v>-31.4688038345937</v>
      </c>
      <c r="F68" s="12"/>
      <c r="G68" s="11">
        <v>835.1414000000002</v>
      </c>
      <c r="H68" s="11">
        <v>326.17600000000004</v>
      </c>
      <c r="I68" s="11">
        <v>129.84567999999999</v>
      </c>
      <c r="J68" s="12">
        <v>-60.191528499950955</v>
      </c>
      <c r="L68" s="202"/>
    </row>
    <row r="69" spans="1:14" ht="11.25" customHeight="1" x14ac:dyDescent="0.2">
      <c r="A69" s="9"/>
      <c r="B69" s="11"/>
      <c r="C69" s="11"/>
      <c r="D69" s="11"/>
      <c r="E69" s="12"/>
      <c r="F69" s="12"/>
      <c r="G69" s="11"/>
      <c r="H69" s="11"/>
      <c r="I69" s="11"/>
      <c r="J69" s="12" t="s">
        <v>492</v>
      </c>
      <c r="L69" s="202"/>
    </row>
    <row r="70" spans="1:14" s="20" customFormat="1" ht="11.25" customHeight="1" x14ac:dyDescent="0.2">
      <c r="A70" s="17" t="s">
        <v>248</v>
      </c>
      <c r="B70" s="18">
        <v>119078.47836389998</v>
      </c>
      <c r="C70" s="18">
        <v>50063.307830000005</v>
      </c>
      <c r="D70" s="18">
        <v>53265.303792999999</v>
      </c>
      <c r="E70" s="16">
        <v>6.3958937229497792</v>
      </c>
      <c r="F70" s="16"/>
      <c r="G70" s="18">
        <v>336192.46191000001</v>
      </c>
      <c r="H70" s="18">
        <v>144443.54094000004</v>
      </c>
      <c r="I70" s="18">
        <v>166224.96493999998</v>
      </c>
      <c r="J70" s="16">
        <v>15.079541707612691</v>
      </c>
      <c r="L70" s="201"/>
      <c r="M70" s="199"/>
      <c r="N70" s="199"/>
    </row>
    <row r="71" spans="1:14" ht="11.25" customHeight="1" x14ac:dyDescent="0.2">
      <c r="A71" s="9" t="s">
        <v>234</v>
      </c>
      <c r="B71" s="11">
        <v>36780.026790000004</v>
      </c>
      <c r="C71" s="11">
        <v>15943.376920000001</v>
      </c>
      <c r="D71" s="11">
        <v>16265.326300000002</v>
      </c>
      <c r="E71" s="12">
        <v>2.0193299174664503</v>
      </c>
      <c r="F71" s="12"/>
      <c r="G71" s="11">
        <v>116165.82749999998</v>
      </c>
      <c r="H71" s="11">
        <v>51603.630780000007</v>
      </c>
      <c r="I71" s="11">
        <v>61436.638619999983</v>
      </c>
      <c r="J71" s="12">
        <v>19.05487596777968</v>
      </c>
      <c r="L71" s="202"/>
    </row>
    <row r="72" spans="1:14" ht="11.25" customHeight="1" x14ac:dyDescent="0.2">
      <c r="A72" s="9" t="s">
        <v>235</v>
      </c>
      <c r="B72" s="11">
        <v>15071.051239999999</v>
      </c>
      <c r="C72" s="11">
        <v>6153.0239500000007</v>
      </c>
      <c r="D72" s="11">
        <v>7928.370100000001</v>
      </c>
      <c r="E72" s="12">
        <v>28.853229963455618</v>
      </c>
      <c r="F72" s="12"/>
      <c r="G72" s="11">
        <v>33272.485030000003</v>
      </c>
      <c r="H72" s="11">
        <v>13096.940900000001</v>
      </c>
      <c r="I72" s="11">
        <v>16956.754169999993</v>
      </c>
      <c r="J72" s="12">
        <v>29.471105500674497</v>
      </c>
      <c r="L72" s="202"/>
    </row>
    <row r="73" spans="1:14" ht="11.25" customHeight="1" x14ac:dyDescent="0.2">
      <c r="A73" s="9" t="s">
        <v>236</v>
      </c>
      <c r="B73" s="11">
        <v>15158.339919500002</v>
      </c>
      <c r="C73" s="11">
        <v>8695.5053995000017</v>
      </c>
      <c r="D73" s="11">
        <v>9036.3055400000012</v>
      </c>
      <c r="E73" s="12">
        <v>3.9192677692960274</v>
      </c>
      <c r="F73" s="12"/>
      <c r="G73" s="11">
        <v>43704.079309999986</v>
      </c>
      <c r="H73" s="11">
        <v>24419.389900000006</v>
      </c>
      <c r="I73" s="11">
        <v>25093.284010000003</v>
      </c>
      <c r="J73" s="12">
        <v>2.7596680865478902</v>
      </c>
      <c r="L73" s="202"/>
    </row>
    <row r="74" spans="1:14" ht="11.25" customHeight="1" x14ac:dyDescent="0.2">
      <c r="A74" s="9" t="s">
        <v>237</v>
      </c>
      <c r="B74" s="11">
        <v>2817.5666270000002</v>
      </c>
      <c r="C74" s="11">
        <v>1787.6395299999997</v>
      </c>
      <c r="D74" s="11">
        <v>1943.09789</v>
      </c>
      <c r="E74" s="12">
        <v>8.6962923671754169</v>
      </c>
      <c r="F74" s="12"/>
      <c r="G74" s="11">
        <v>9604.0461799999994</v>
      </c>
      <c r="H74" s="11">
        <v>6013.1208599999982</v>
      </c>
      <c r="I74" s="11">
        <v>6896.2710200000001</v>
      </c>
      <c r="J74" s="12">
        <v>14.687051542150485</v>
      </c>
      <c r="L74" s="202"/>
    </row>
    <row r="75" spans="1:14" ht="11.25" customHeight="1" x14ac:dyDescent="0.2">
      <c r="A75" s="9" t="s">
        <v>238</v>
      </c>
      <c r="B75" s="11">
        <v>49251.493787399988</v>
      </c>
      <c r="C75" s="11">
        <v>17483.762030499998</v>
      </c>
      <c r="D75" s="11">
        <v>18092.203963000004</v>
      </c>
      <c r="E75" s="12">
        <v>3.4800401163010122</v>
      </c>
      <c r="F75" s="12"/>
      <c r="G75" s="11">
        <v>133446.02389000001</v>
      </c>
      <c r="H75" s="11">
        <v>49310.458500000022</v>
      </c>
      <c r="I75" s="11">
        <v>55842.017120000004</v>
      </c>
      <c r="J75" s="12">
        <v>13.245787645637037</v>
      </c>
      <c r="L75" s="202"/>
    </row>
    <row r="76" spans="1:14" ht="11.25" customHeight="1" x14ac:dyDescent="0.2">
      <c r="A76" s="9"/>
      <c r="B76" s="11"/>
      <c r="C76" s="11"/>
      <c r="D76" s="11"/>
      <c r="E76" s="12"/>
      <c r="F76" s="12"/>
      <c r="G76" s="11"/>
      <c r="H76" s="11"/>
      <c r="I76" s="11"/>
      <c r="J76" s="12" t="s">
        <v>492</v>
      </c>
      <c r="L76" s="202"/>
    </row>
    <row r="77" spans="1:14" s="20" customFormat="1" ht="11.25" customHeight="1" x14ac:dyDescent="0.2">
      <c r="A77" s="17" t="s">
        <v>1</v>
      </c>
      <c r="B77" s="18">
        <v>141163.84432</v>
      </c>
      <c r="C77" s="18">
        <v>24806.752090000002</v>
      </c>
      <c r="D77" s="18">
        <v>22543.873240000001</v>
      </c>
      <c r="E77" s="16">
        <v>-9.1220279131672584</v>
      </c>
      <c r="F77" s="16"/>
      <c r="G77" s="18">
        <v>404007.45476999995</v>
      </c>
      <c r="H77" s="18">
        <v>65003.129740000004</v>
      </c>
      <c r="I77" s="18">
        <v>70994.210680000018</v>
      </c>
      <c r="J77" s="16">
        <v>9.2166038219439343</v>
      </c>
      <c r="L77" s="201"/>
      <c r="M77" s="199"/>
      <c r="N77" s="199"/>
    </row>
    <row r="78" spans="1:14" ht="11.25" customHeight="1" x14ac:dyDescent="0.2">
      <c r="A78" s="9" t="s">
        <v>241</v>
      </c>
      <c r="B78" s="11">
        <v>62684.098890000001</v>
      </c>
      <c r="C78" s="11">
        <v>12323.185010000001</v>
      </c>
      <c r="D78" s="11">
        <v>7763.4140400000006</v>
      </c>
      <c r="E78" s="12">
        <v>-37.00156222843237</v>
      </c>
      <c r="F78" s="12"/>
      <c r="G78" s="11">
        <v>151032.89276999998</v>
      </c>
      <c r="H78" s="11">
        <v>25440.052540000001</v>
      </c>
      <c r="I78" s="11">
        <v>23414.27234000001</v>
      </c>
      <c r="J78" s="12">
        <v>-7.9629560387692067</v>
      </c>
      <c r="L78" s="202"/>
    </row>
    <row r="79" spans="1:14" ht="11.25" customHeight="1" x14ac:dyDescent="0.2">
      <c r="A79" s="9" t="s">
        <v>105</v>
      </c>
      <c r="B79" s="11">
        <v>5410.8039800000015</v>
      </c>
      <c r="C79" s="11">
        <v>1302.2921999999999</v>
      </c>
      <c r="D79" s="11">
        <v>1356.8046000000004</v>
      </c>
      <c r="E79" s="12">
        <v>4.1858808645249184</v>
      </c>
      <c r="F79" s="12"/>
      <c r="G79" s="11">
        <v>36455.383479999997</v>
      </c>
      <c r="H79" s="11">
        <v>9070.5810199999996</v>
      </c>
      <c r="I79" s="11">
        <v>8614.422419999999</v>
      </c>
      <c r="J79" s="12">
        <v>-5.0289898628787171</v>
      </c>
      <c r="L79" s="202"/>
    </row>
    <row r="80" spans="1:14" ht="11.25" customHeight="1" x14ac:dyDescent="0.2">
      <c r="A80" s="9" t="s">
        <v>242</v>
      </c>
      <c r="B80" s="11">
        <v>5505.6511600000003</v>
      </c>
      <c r="C80" s="11">
        <v>843.56187999999997</v>
      </c>
      <c r="D80" s="11">
        <v>883.17750000000001</v>
      </c>
      <c r="E80" s="12">
        <v>4.6962316504866237</v>
      </c>
      <c r="F80" s="12"/>
      <c r="G80" s="11">
        <v>22401.000149999996</v>
      </c>
      <c r="H80" s="11">
        <v>3012.9979799999996</v>
      </c>
      <c r="I80" s="11">
        <v>3579.4899800000003</v>
      </c>
      <c r="J80" s="12">
        <v>18.801605701707132</v>
      </c>
      <c r="L80" s="202"/>
    </row>
    <row r="81" spans="1:14" ht="11.25" customHeight="1" x14ac:dyDescent="0.2">
      <c r="A81" s="9" t="s">
        <v>243</v>
      </c>
      <c r="B81" s="11">
        <v>67153.842650000006</v>
      </c>
      <c r="C81" s="11">
        <v>10207.886400000001</v>
      </c>
      <c r="D81" s="11">
        <v>12389.941500000001</v>
      </c>
      <c r="E81" s="12">
        <v>21.376169507528985</v>
      </c>
      <c r="F81" s="12"/>
      <c r="G81" s="11">
        <v>189104.91148999997</v>
      </c>
      <c r="H81" s="11">
        <v>25885.806710000001</v>
      </c>
      <c r="I81" s="11">
        <v>33742.474780000004</v>
      </c>
      <c r="J81" s="12">
        <v>30.351258347938114</v>
      </c>
      <c r="L81" s="202"/>
    </row>
    <row r="82" spans="1:14" ht="11.25" customHeight="1" x14ac:dyDescent="0.2">
      <c r="A82" s="9" t="s">
        <v>244</v>
      </c>
      <c r="B82" s="11">
        <v>409.44764000000009</v>
      </c>
      <c r="C82" s="11">
        <v>129.82659999999998</v>
      </c>
      <c r="D82" s="11">
        <v>150.53560000000002</v>
      </c>
      <c r="E82" s="12">
        <v>15.951276548873665</v>
      </c>
      <c r="F82" s="12"/>
      <c r="G82" s="11">
        <v>5013.2668800000001</v>
      </c>
      <c r="H82" s="11">
        <v>1593.6914899999999</v>
      </c>
      <c r="I82" s="11">
        <v>1643.5511600000004</v>
      </c>
      <c r="J82" s="12">
        <v>3.1285647387124129</v>
      </c>
      <c r="L82" s="202"/>
    </row>
    <row r="83" spans="1:14" ht="11.25" customHeight="1" x14ac:dyDescent="0.2">
      <c r="A83" s="9"/>
      <c r="B83" s="11"/>
      <c r="C83" s="11"/>
      <c r="D83" s="11"/>
      <c r="E83" s="12"/>
      <c r="F83" s="12"/>
      <c r="G83" s="11"/>
      <c r="H83" s="11"/>
      <c r="I83" s="11"/>
      <c r="J83" s="12" t="s">
        <v>492</v>
      </c>
      <c r="L83" s="202"/>
    </row>
    <row r="84" spans="1:14" s="20" customFormat="1" ht="11.25" customHeight="1" x14ac:dyDescent="0.2">
      <c r="A84" s="17" t="s">
        <v>327</v>
      </c>
      <c r="B84" s="18">
        <v>10285.848107</v>
      </c>
      <c r="C84" s="18">
        <v>2068.3467311999998</v>
      </c>
      <c r="D84" s="18">
        <v>2372.9611391000008</v>
      </c>
      <c r="E84" s="16">
        <v>14.727434395067405</v>
      </c>
      <c r="F84" s="16"/>
      <c r="G84" s="18">
        <v>50925.667369999996</v>
      </c>
      <c r="H84" s="18">
        <v>11630.596350000002</v>
      </c>
      <c r="I84" s="18">
        <v>12755.724339999997</v>
      </c>
      <c r="J84" s="16">
        <v>9.673863283889105</v>
      </c>
      <c r="L84" s="201"/>
      <c r="M84" s="199"/>
      <c r="N84" s="199"/>
    </row>
    <row r="85" spans="1:14" ht="11.25" customHeight="1" x14ac:dyDescent="0.2">
      <c r="A85" s="9" t="s">
        <v>245</v>
      </c>
      <c r="B85" s="11">
        <v>9879.0511499999993</v>
      </c>
      <c r="C85" s="11">
        <v>1907.9054911999999</v>
      </c>
      <c r="D85" s="11">
        <v>2273.8358291000004</v>
      </c>
      <c r="E85" s="12">
        <v>19.179688909530014</v>
      </c>
      <c r="F85" s="12"/>
      <c r="G85" s="11">
        <v>44163.786039999999</v>
      </c>
      <c r="H85" s="11">
        <v>9296.6453799999999</v>
      </c>
      <c r="I85" s="11">
        <v>11129.476509999997</v>
      </c>
      <c r="J85" s="12">
        <v>19.714973036865445</v>
      </c>
      <c r="L85" s="202"/>
    </row>
    <row r="86" spans="1:14" ht="11.25" customHeight="1" x14ac:dyDescent="0.2">
      <c r="A86" s="9" t="s">
        <v>246</v>
      </c>
      <c r="B86" s="11">
        <v>387.69902000000002</v>
      </c>
      <c r="C86" s="11">
        <v>147.98123999999999</v>
      </c>
      <c r="D86" s="11">
        <v>94.50200000000001</v>
      </c>
      <c r="E86" s="12">
        <v>-36.139202509723525</v>
      </c>
      <c r="F86" s="12"/>
      <c r="G86" s="11">
        <v>6468.9389799999999</v>
      </c>
      <c r="H86" s="11">
        <v>2277.3878599999998</v>
      </c>
      <c r="I86" s="11">
        <v>1538.1870499999998</v>
      </c>
      <c r="J86" s="12">
        <v>-32.45827480611932</v>
      </c>
      <c r="L86" s="202"/>
    </row>
    <row r="87" spans="1:14" ht="11.25" customHeight="1" x14ac:dyDescent="0.2">
      <c r="A87" s="9" t="s">
        <v>348</v>
      </c>
      <c r="B87" s="11">
        <v>8.0245999999999995</v>
      </c>
      <c r="C87" s="11">
        <v>2.46</v>
      </c>
      <c r="D87" s="11">
        <v>4.4773999999999994</v>
      </c>
      <c r="E87" s="12">
        <v>82.008130081300777</v>
      </c>
      <c r="F87" s="12"/>
      <c r="G87" s="11">
        <v>103.16825999999999</v>
      </c>
      <c r="H87" s="11">
        <v>36.569110000000002</v>
      </c>
      <c r="I87" s="11">
        <v>66.077929999999995</v>
      </c>
      <c r="J87" s="12">
        <v>80.693295516352435</v>
      </c>
      <c r="L87" s="202"/>
    </row>
    <row r="88" spans="1:14" ht="11.25" customHeight="1" x14ac:dyDescent="0.2">
      <c r="A88" s="9" t="s">
        <v>0</v>
      </c>
      <c r="B88" s="11">
        <v>11.073336999999999</v>
      </c>
      <c r="C88" s="11">
        <v>10</v>
      </c>
      <c r="D88" s="11">
        <v>0.14590999999999998</v>
      </c>
      <c r="E88" s="12">
        <v>-98.540899999999993</v>
      </c>
      <c r="F88" s="12"/>
      <c r="G88" s="11">
        <v>189.77409000000003</v>
      </c>
      <c r="H88" s="11">
        <v>19.994</v>
      </c>
      <c r="I88" s="11">
        <v>21.982849999999999</v>
      </c>
      <c r="J88" s="12">
        <v>9.9472341702510789</v>
      </c>
      <c r="L88" s="202"/>
    </row>
    <row r="89" spans="1:14" ht="11.25" customHeight="1" x14ac:dyDescent="0.2">
      <c r="A89" s="9"/>
      <c r="B89" s="11"/>
      <c r="C89" s="11"/>
      <c r="D89" s="11"/>
      <c r="E89" s="12"/>
      <c r="F89" s="12"/>
      <c r="G89" s="11"/>
      <c r="H89" s="11"/>
      <c r="I89" s="11"/>
      <c r="J89" s="12" t="s">
        <v>492</v>
      </c>
      <c r="L89" s="202"/>
    </row>
    <row r="90" spans="1:14" s="20" customFormat="1" ht="11.25" customHeight="1" x14ac:dyDescent="0.2">
      <c r="A90" s="17" t="s">
        <v>2</v>
      </c>
      <c r="B90" s="18">
        <v>103264.40048400001</v>
      </c>
      <c r="C90" s="18">
        <v>14579.827450000001</v>
      </c>
      <c r="D90" s="18">
        <v>26320.763640000001</v>
      </c>
      <c r="E90" s="16">
        <v>80.528636091643193</v>
      </c>
      <c r="F90" s="16"/>
      <c r="G90" s="18">
        <v>217872.18020999996</v>
      </c>
      <c r="H90" s="18">
        <v>33213.383820000003</v>
      </c>
      <c r="I90" s="18">
        <v>52651.632689999991</v>
      </c>
      <c r="J90" s="16">
        <v>58.525349224715001</v>
      </c>
      <c r="L90" s="201"/>
      <c r="M90" s="199"/>
      <c r="N90" s="199"/>
    </row>
    <row r="91" spans="1:14" ht="11.25" customHeight="1" x14ac:dyDescent="0.2">
      <c r="A91" s="9" t="s">
        <v>105</v>
      </c>
      <c r="B91" s="11">
        <v>54515.034169999999</v>
      </c>
      <c r="C91" s="11">
        <v>6980.0977000000003</v>
      </c>
      <c r="D91" s="11">
        <v>14968.7966</v>
      </c>
      <c r="E91" s="12">
        <v>114.44967167150111</v>
      </c>
      <c r="F91" s="12"/>
      <c r="G91" s="11">
        <v>82228.883659999992</v>
      </c>
      <c r="H91" s="11">
        <v>12903.195820000001</v>
      </c>
      <c r="I91" s="11">
        <v>21771.064249999996</v>
      </c>
      <c r="J91" s="12">
        <v>68.726140048613132</v>
      </c>
      <c r="L91" s="202"/>
    </row>
    <row r="92" spans="1:14" ht="11.25" customHeight="1" x14ac:dyDescent="0.2">
      <c r="A92" s="9" t="s">
        <v>247</v>
      </c>
      <c r="B92" s="11">
        <v>37773.005544000007</v>
      </c>
      <c r="C92" s="11">
        <v>5185.0614999999998</v>
      </c>
      <c r="D92" s="11">
        <v>8401.2399400000013</v>
      </c>
      <c r="E92" s="12">
        <v>62.027778069749075</v>
      </c>
      <c r="F92" s="12"/>
      <c r="G92" s="11">
        <v>101173.86979999997</v>
      </c>
      <c r="H92" s="11">
        <v>13637.963300000003</v>
      </c>
      <c r="I92" s="11">
        <v>20337.885180000001</v>
      </c>
      <c r="J92" s="12">
        <v>49.126997430767346</v>
      </c>
      <c r="L92" s="202"/>
    </row>
    <row r="93" spans="1:14" ht="11.25" customHeight="1" x14ac:dyDescent="0.2">
      <c r="A93" s="9" t="s">
        <v>349</v>
      </c>
      <c r="B93" s="11">
        <v>74.807909999999993</v>
      </c>
      <c r="C93" s="11">
        <v>36.72</v>
      </c>
      <c r="D93" s="11">
        <v>25.41</v>
      </c>
      <c r="E93" s="12">
        <v>-30.800653594771248</v>
      </c>
      <c r="F93" s="12"/>
      <c r="G93" s="11">
        <v>177.1679</v>
      </c>
      <c r="H93" s="11">
        <v>94.19583999999999</v>
      </c>
      <c r="I93" s="11">
        <v>38.566279999999999</v>
      </c>
      <c r="J93" s="12">
        <v>-59.057342659718302</v>
      </c>
      <c r="L93" s="202"/>
    </row>
    <row r="94" spans="1:14" ht="11.25" customHeight="1" x14ac:dyDescent="0.2">
      <c r="A94" s="9" t="s">
        <v>453</v>
      </c>
      <c r="B94" s="11">
        <v>10901.552859999998</v>
      </c>
      <c r="C94" s="11">
        <v>2377.9482500000004</v>
      </c>
      <c r="D94" s="11">
        <v>2925.3170999999998</v>
      </c>
      <c r="E94" s="12">
        <v>23.018534991247151</v>
      </c>
      <c r="F94" s="12"/>
      <c r="G94" s="11">
        <v>34292.258849999998</v>
      </c>
      <c r="H94" s="11">
        <v>6578.0288600000003</v>
      </c>
      <c r="I94" s="11">
        <v>10504.116979999999</v>
      </c>
      <c r="J94" s="12">
        <v>59.684872224777649</v>
      </c>
      <c r="L94" s="202"/>
    </row>
    <row r="95" spans="1:14" s="20" customFormat="1" ht="11.25" customHeight="1" x14ac:dyDescent="0.2">
      <c r="A95" s="17"/>
      <c r="B95" s="18"/>
      <c r="C95" s="18"/>
      <c r="D95" s="18"/>
      <c r="E95" s="16"/>
      <c r="F95" s="16"/>
      <c r="G95" s="18"/>
      <c r="H95" s="18"/>
      <c r="I95" s="18"/>
      <c r="J95" s="12" t="s">
        <v>492</v>
      </c>
      <c r="L95" s="201"/>
      <c r="M95" s="199"/>
      <c r="N95" s="199"/>
    </row>
    <row r="96" spans="1:14" s="20" customFormat="1" ht="11.25" customHeight="1" x14ac:dyDescent="0.2">
      <c r="A96" s="17" t="s">
        <v>378</v>
      </c>
      <c r="B96" s="18">
        <v>1597.95217</v>
      </c>
      <c r="C96" s="18">
        <v>333.10314000000005</v>
      </c>
      <c r="D96" s="18">
        <v>367.30642</v>
      </c>
      <c r="E96" s="16">
        <v>10.268074927183207</v>
      </c>
      <c r="F96" s="16"/>
      <c r="G96" s="18">
        <v>6719.4317300000002</v>
      </c>
      <c r="H96" s="18">
        <v>1571.2981399999999</v>
      </c>
      <c r="I96" s="18">
        <v>1626.4040199999999</v>
      </c>
      <c r="J96" s="16">
        <v>3.5070289079576042</v>
      </c>
      <c r="L96" s="201"/>
      <c r="M96" s="199"/>
      <c r="N96" s="199"/>
    </row>
    <row r="97" spans="1:21" x14ac:dyDescent="0.2">
      <c r="A97" s="94"/>
      <c r="B97" s="100"/>
      <c r="C97" s="100"/>
      <c r="D97" s="100"/>
      <c r="E97" s="100"/>
      <c r="F97" s="100"/>
      <c r="G97" s="100"/>
      <c r="H97" s="100"/>
      <c r="I97" s="100"/>
      <c r="J97" s="94"/>
      <c r="L97" s="202"/>
    </row>
    <row r="98" spans="1:21" x14ac:dyDescent="0.2">
      <c r="A98" s="9" t="s">
        <v>333</v>
      </c>
      <c r="B98" s="9"/>
      <c r="C98" s="9"/>
      <c r="D98" s="9"/>
      <c r="E98" s="9"/>
      <c r="F98" s="9"/>
      <c r="G98" s="9"/>
      <c r="H98" s="9"/>
      <c r="I98" s="9"/>
      <c r="J98" s="9"/>
      <c r="L98" s="202"/>
    </row>
    <row r="99" spans="1:21" ht="20.100000000000001" customHeight="1" x14ac:dyDescent="0.2">
      <c r="A99" s="336" t="s">
        <v>175</v>
      </c>
      <c r="B99" s="336"/>
      <c r="C99" s="336"/>
      <c r="D99" s="336"/>
      <c r="E99" s="336"/>
      <c r="F99" s="336"/>
      <c r="G99" s="336"/>
      <c r="H99" s="336"/>
      <c r="I99" s="336"/>
      <c r="J99" s="336"/>
      <c r="L99" s="202"/>
    </row>
    <row r="100" spans="1:21" ht="20.100000000000001" customHeight="1" x14ac:dyDescent="0.2">
      <c r="A100" s="337" t="s">
        <v>172</v>
      </c>
      <c r="B100" s="337"/>
      <c r="C100" s="337"/>
      <c r="D100" s="337"/>
      <c r="E100" s="337"/>
      <c r="F100" s="337"/>
      <c r="G100" s="337"/>
      <c r="H100" s="337"/>
      <c r="I100" s="337"/>
      <c r="J100" s="337"/>
      <c r="L100" s="202"/>
    </row>
    <row r="101" spans="1:21" s="20" customFormat="1" x14ac:dyDescent="0.2">
      <c r="A101" s="17"/>
      <c r="B101" s="338" t="s">
        <v>116</v>
      </c>
      <c r="C101" s="338"/>
      <c r="D101" s="338"/>
      <c r="E101" s="338"/>
      <c r="F101" s="237"/>
      <c r="G101" s="338" t="s">
        <v>117</v>
      </c>
      <c r="H101" s="338"/>
      <c r="I101" s="338"/>
      <c r="J101" s="338"/>
      <c r="K101" s="105"/>
      <c r="L101" s="198"/>
      <c r="M101" s="198"/>
      <c r="N101" s="198"/>
      <c r="O101" s="105"/>
    </row>
    <row r="102" spans="1:21" s="20" customFormat="1" x14ac:dyDescent="0.2">
      <c r="A102" s="17" t="s">
        <v>298</v>
      </c>
      <c r="B102" s="142">
        <v>2013</v>
      </c>
      <c r="C102" s="339" t="s">
        <v>483</v>
      </c>
      <c r="D102" s="339"/>
      <c r="E102" s="339"/>
      <c r="F102" s="237"/>
      <c r="G102" s="142">
        <v>2013</v>
      </c>
      <c r="H102" s="339" t="s">
        <v>483</v>
      </c>
      <c r="I102" s="339"/>
      <c r="J102" s="339"/>
      <c r="K102" s="105"/>
      <c r="L102" s="198"/>
      <c r="M102" s="198"/>
      <c r="N102" s="198"/>
      <c r="O102" s="105"/>
    </row>
    <row r="103" spans="1:21" s="20" customFormat="1" x14ac:dyDescent="0.2">
      <c r="A103" s="143"/>
      <c r="B103" s="143"/>
      <c r="C103" s="144">
        <v>2013</v>
      </c>
      <c r="D103" s="144">
        <v>2014</v>
      </c>
      <c r="E103" s="238" t="s">
        <v>490</v>
      </c>
      <c r="F103" s="146"/>
      <c r="G103" s="143"/>
      <c r="H103" s="144">
        <v>2013</v>
      </c>
      <c r="I103" s="144">
        <v>2014</v>
      </c>
      <c r="J103" s="238" t="s">
        <v>490</v>
      </c>
      <c r="L103" s="199"/>
      <c r="M103" s="199"/>
      <c r="N103" s="199"/>
    </row>
    <row r="104" spans="1:21" x14ac:dyDescent="0.2">
      <c r="A104" s="9"/>
      <c r="B104" s="9"/>
      <c r="C104" s="9"/>
      <c r="D104" s="9"/>
      <c r="E104" s="9"/>
      <c r="F104" s="9"/>
      <c r="G104" s="9"/>
      <c r="H104" s="9"/>
      <c r="I104" s="9"/>
      <c r="J104" s="11"/>
      <c r="L104" s="202"/>
    </row>
    <row r="105" spans="1:21" s="21" customFormat="1" x14ac:dyDescent="0.2">
      <c r="A105" s="96" t="s">
        <v>343</v>
      </c>
      <c r="B105" s="96">
        <v>128658.89076820001</v>
      </c>
      <c r="C105" s="96">
        <v>90233.921197200005</v>
      </c>
      <c r="D105" s="96">
        <v>67206.040185399979</v>
      </c>
      <c r="E105" s="16">
        <v>-25.520204271600008</v>
      </c>
      <c r="F105" s="96"/>
      <c r="G105" s="96">
        <v>626167.48416999972</v>
      </c>
      <c r="H105" s="96">
        <v>390840.12166999996</v>
      </c>
      <c r="I105" s="96">
        <v>257939.91075999994</v>
      </c>
      <c r="J105" s="16">
        <v>-34.003727749888569</v>
      </c>
      <c r="L105" s="201"/>
      <c r="M105" s="242"/>
      <c r="N105" s="242"/>
    </row>
    <row r="106" spans="1:21" ht="11.25" customHeight="1" x14ac:dyDescent="0.2">
      <c r="A106" s="17"/>
      <c r="B106" s="18"/>
      <c r="C106" s="18"/>
      <c r="D106" s="18"/>
      <c r="E106" s="16"/>
      <c r="F106" s="16"/>
      <c r="G106" s="18"/>
      <c r="H106" s="18"/>
      <c r="I106" s="18"/>
      <c r="J106" s="12" t="s">
        <v>492</v>
      </c>
      <c r="K106" s="93"/>
      <c r="L106" s="204"/>
      <c r="M106" s="197"/>
      <c r="N106" s="197"/>
      <c r="O106" s="93"/>
      <c r="P106" s="93"/>
      <c r="Q106" s="93"/>
      <c r="R106" s="93"/>
      <c r="S106" s="93"/>
      <c r="T106" s="93"/>
      <c r="U106" s="93"/>
    </row>
    <row r="107" spans="1:21" ht="11.25" customHeight="1" x14ac:dyDescent="0.2">
      <c r="A107" s="9" t="s">
        <v>350</v>
      </c>
      <c r="B107" s="11">
        <v>617</v>
      </c>
      <c r="C107" s="11">
        <v>0</v>
      </c>
      <c r="D107" s="11">
        <v>0</v>
      </c>
      <c r="E107" s="12" t="s">
        <v>492</v>
      </c>
      <c r="F107" s="16"/>
      <c r="G107" s="251">
        <v>728.92</v>
      </c>
      <c r="H107" s="251">
        <v>0</v>
      </c>
      <c r="I107" s="251">
        <v>0</v>
      </c>
      <c r="J107" s="12" t="s">
        <v>492</v>
      </c>
      <c r="K107" s="93"/>
      <c r="L107" s="204"/>
      <c r="M107" s="197"/>
      <c r="N107" s="197"/>
      <c r="O107" s="93"/>
      <c r="P107" s="93"/>
      <c r="Q107" s="93"/>
      <c r="R107" s="93"/>
      <c r="S107" s="93"/>
      <c r="T107" s="93"/>
      <c r="U107" s="93"/>
    </row>
    <row r="108" spans="1:21" ht="11.25" customHeight="1" x14ac:dyDescent="0.2">
      <c r="A108" s="9" t="s">
        <v>379</v>
      </c>
      <c r="B108" s="11">
        <v>0.75619000000000003</v>
      </c>
      <c r="C108" s="11">
        <v>0.75619000000000003</v>
      </c>
      <c r="D108" s="11">
        <v>1.355</v>
      </c>
      <c r="E108" s="12">
        <v>79.187770269376728</v>
      </c>
      <c r="F108" s="16"/>
      <c r="G108" s="251">
        <v>30.665080000000003</v>
      </c>
      <c r="H108" s="251">
        <v>30.665080000000003</v>
      </c>
      <c r="I108" s="251">
        <v>3.6400799999999998</v>
      </c>
      <c r="J108" s="12">
        <v>-88.129559746786896</v>
      </c>
      <c r="K108" s="93"/>
      <c r="L108" s="204"/>
      <c r="M108" s="197"/>
      <c r="N108" s="197"/>
      <c r="O108" s="93"/>
      <c r="P108" s="93"/>
      <c r="Q108" s="93"/>
      <c r="R108" s="93"/>
      <c r="S108" s="93"/>
      <c r="T108" s="93"/>
      <c r="U108" s="93"/>
    </row>
    <row r="109" spans="1:21" ht="11.25" customHeight="1" x14ac:dyDescent="0.2">
      <c r="A109" s="9" t="s">
        <v>436</v>
      </c>
      <c r="B109" s="11">
        <v>1121.119794</v>
      </c>
      <c r="C109" s="11">
        <v>241.59253000000001</v>
      </c>
      <c r="D109" s="11">
        <v>360.31641999999999</v>
      </c>
      <c r="E109" s="12">
        <v>49.142202368591427</v>
      </c>
      <c r="F109" s="16"/>
      <c r="G109" s="251">
        <v>3123.3092000000001</v>
      </c>
      <c r="H109" s="251">
        <v>616.66548000000012</v>
      </c>
      <c r="I109" s="251">
        <v>907.71282999999994</v>
      </c>
      <c r="J109" s="12">
        <v>47.196958389822584</v>
      </c>
      <c r="K109" s="93"/>
      <c r="L109" s="204"/>
      <c r="M109" s="197"/>
      <c r="N109" s="197"/>
      <c r="O109" s="93"/>
      <c r="P109" s="93"/>
      <c r="Q109" s="93"/>
      <c r="R109" s="93"/>
      <c r="S109" s="93"/>
      <c r="T109" s="93"/>
      <c r="U109" s="93"/>
    </row>
    <row r="110" spans="1:21" ht="11.25" customHeight="1" x14ac:dyDescent="0.2">
      <c r="A110" s="9" t="s">
        <v>385</v>
      </c>
      <c r="B110" s="11">
        <v>92.594551999999993</v>
      </c>
      <c r="C110" s="11">
        <v>8.03064</v>
      </c>
      <c r="D110" s="11">
        <v>121.87192</v>
      </c>
      <c r="E110" s="12">
        <v>1417.5866431567097</v>
      </c>
      <c r="F110" s="16"/>
      <c r="G110" s="251">
        <v>1285.0017600000001</v>
      </c>
      <c r="H110" s="251">
        <v>471.21882999999997</v>
      </c>
      <c r="I110" s="251">
        <v>1191.1020000000001</v>
      </c>
      <c r="J110" s="12">
        <v>152.77045910919989</v>
      </c>
      <c r="K110" s="93"/>
      <c r="L110" s="204"/>
      <c r="M110" s="197"/>
      <c r="N110" s="197"/>
      <c r="O110" s="93"/>
      <c r="P110" s="93"/>
      <c r="Q110" s="93"/>
      <c r="R110" s="93"/>
      <c r="S110" s="93"/>
      <c r="T110" s="93"/>
      <c r="U110" s="93"/>
    </row>
    <row r="111" spans="1:21" ht="11.25" customHeight="1" x14ac:dyDescent="0.2">
      <c r="A111" s="9" t="s">
        <v>351</v>
      </c>
      <c r="B111" s="11">
        <v>0.25440000000000002</v>
      </c>
      <c r="C111" s="11">
        <v>0</v>
      </c>
      <c r="D111" s="11">
        <v>0</v>
      </c>
      <c r="E111" s="12" t="s">
        <v>492</v>
      </c>
      <c r="F111" s="16"/>
      <c r="G111" s="251">
        <v>20.395250000000001</v>
      </c>
      <c r="H111" s="251">
        <v>0</v>
      </c>
      <c r="I111" s="251">
        <v>0</v>
      </c>
      <c r="J111" s="12" t="s">
        <v>492</v>
      </c>
      <c r="K111" s="93"/>
      <c r="L111" s="204"/>
      <c r="M111" s="197"/>
      <c r="N111" s="197"/>
      <c r="O111" s="93"/>
      <c r="P111" s="93"/>
      <c r="Q111" s="93"/>
      <c r="R111" s="93"/>
      <c r="S111" s="93"/>
      <c r="T111" s="93"/>
      <c r="U111" s="93"/>
    </row>
    <row r="112" spans="1:21" ht="11.25" customHeight="1" x14ac:dyDescent="0.2">
      <c r="A112" s="9" t="s">
        <v>85</v>
      </c>
      <c r="B112" s="11">
        <v>0.87029999999999996</v>
      </c>
      <c r="C112" s="11">
        <v>0.87029999999999996</v>
      </c>
      <c r="D112" s="11">
        <v>32.6053</v>
      </c>
      <c r="E112" s="12">
        <v>3646.4437550270022</v>
      </c>
      <c r="F112" s="16"/>
      <c r="G112" s="251">
        <v>3.2201</v>
      </c>
      <c r="H112" s="251">
        <v>3.2201</v>
      </c>
      <c r="I112" s="251">
        <v>22.763009999999998</v>
      </c>
      <c r="J112" s="12">
        <v>606.90382286264389</v>
      </c>
      <c r="K112" s="93"/>
      <c r="L112" s="204"/>
      <c r="M112" s="197"/>
      <c r="N112" s="197"/>
      <c r="O112" s="93"/>
      <c r="P112" s="93"/>
      <c r="Q112" s="93"/>
      <c r="R112" s="93"/>
      <c r="S112" s="93"/>
      <c r="T112" s="93"/>
      <c r="U112" s="93"/>
    </row>
    <row r="113" spans="1:21" ht="11.25" customHeight="1" x14ac:dyDescent="0.2">
      <c r="A113" s="9" t="s">
        <v>437</v>
      </c>
      <c r="B113" s="11">
        <v>99918.139397100007</v>
      </c>
      <c r="C113" s="11">
        <v>75604.421247500009</v>
      </c>
      <c r="D113" s="11">
        <v>58388.953252199994</v>
      </c>
      <c r="E113" s="12">
        <v>-22.770451398527541</v>
      </c>
      <c r="F113" s="16"/>
      <c r="G113" s="251">
        <v>361506.74455999996</v>
      </c>
      <c r="H113" s="251">
        <v>272741.16867999994</v>
      </c>
      <c r="I113" s="251">
        <v>182419.70757999993</v>
      </c>
      <c r="J113" s="12">
        <v>-33.116181740048134</v>
      </c>
      <c r="K113" s="93"/>
      <c r="L113" s="204"/>
      <c r="M113" s="197"/>
      <c r="N113" s="197"/>
      <c r="O113" s="93"/>
      <c r="P113" s="93"/>
      <c r="Q113" s="93"/>
      <c r="R113" s="93"/>
      <c r="S113" s="93"/>
      <c r="T113" s="93"/>
      <c r="U113" s="93"/>
    </row>
    <row r="114" spans="1:21" ht="11.25" customHeight="1" x14ac:dyDescent="0.2">
      <c r="A114" s="9" t="s">
        <v>430</v>
      </c>
      <c r="B114" s="11">
        <v>3843.5680000000002</v>
      </c>
      <c r="C114" s="11">
        <v>992.95399999999995</v>
      </c>
      <c r="D114" s="11">
        <v>768.02</v>
      </c>
      <c r="E114" s="12">
        <v>-22.653013130517635</v>
      </c>
      <c r="F114" s="16"/>
      <c r="G114" s="251">
        <v>2987.3313400000002</v>
      </c>
      <c r="H114" s="251">
        <v>767.18088999999998</v>
      </c>
      <c r="I114" s="251">
        <v>702.23633999999993</v>
      </c>
      <c r="J114" s="12">
        <v>-8.4653503295682953</v>
      </c>
      <c r="K114" s="93"/>
      <c r="L114" s="204"/>
      <c r="M114" s="197"/>
      <c r="N114" s="197"/>
      <c r="O114" s="93"/>
      <c r="P114" s="93"/>
      <c r="Q114" s="93"/>
      <c r="R114" s="93"/>
      <c r="S114" s="93"/>
      <c r="T114" s="93"/>
      <c r="U114" s="93"/>
    </row>
    <row r="115" spans="1:21" ht="11.25" customHeight="1" x14ac:dyDescent="0.2">
      <c r="A115" s="9" t="s">
        <v>393</v>
      </c>
      <c r="B115" s="11">
        <v>0.58674999999999999</v>
      </c>
      <c r="C115" s="11">
        <v>0.58674999999999999</v>
      </c>
      <c r="D115" s="11">
        <v>0.49122000000000005</v>
      </c>
      <c r="E115" s="12">
        <v>-16.281210055389849</v>
      </c>
      <c r="F115" s="16"/>
      <c r="G115" s="251">
        <v>1.2908499999999998</v>
      </c>
      <c r="H115" s="251">
        <v>1.2908499999999998</v>
      </c>
      <c r="I115" s="251">
        <v>1.0806800000000001</v>
      </c>
      <c r="J115" s="12">
        <v>-16.281519928729111</v>
      </c>
      <c r="K115" s="93"/>
      <c r="L115" s="204"/>
      <c r="M115" s="197"/>
      <c r="N115" s="197"/>
      <c r="O115" s="93"/>
      <c r="P115" s="93"/>
      <c r="Q115" s="93"/>
      <c r="R115" s="93"/>
      <c r="S115" s="93"/>
      <c r="T115" s="93"/>
      <c r="U115" s="93"/>
    </row>
    <row r="116" spans="1:21" ht="11.25" customHeight="1" x14ac:dyDescent="0.2">
      <c r="A116" s="9" t="s">
        <v>438</v>
      </c>
      <c r="B116" s="11">
        <v>4663.5337490000011</v>
      </c>
      <c r="C116" s="11">
        <v>2010.0281600000001</v>
      </c>
      <c r="D116" s="11">
        <v>751.93704000000002</v>
      </c>
      <c r="E116" s="12">
        <v>-62.590721117061364</v>
      </c>
      <c r="F116" s="16"/>
      <c r="G116" s="251">
        <v>13029.763560000001</v>
      </c>
      <c r="H116" s="251">
        <v>6126.5072200000004</v>
      </c>
      <c r="I116" s="251">
        <v>1430.6768399999999</v>
      </c>
      <c r="J116" s="12">
        <v>-76.647757219161491</v>
      </c>
      <c r="K116" s="93"/>
      <c r="L116" s="204"/>
      <c r="M116" s="197"/>
      <c r="N116" s="197"/>
      <c r="O116" s="93"/>
      <c r="P116" s="93"/>
      <c r="Q116" s="93"/>
      <c r="R116" s="93"/>
      <c r="S116" s="93"/>
      <c r="T116" s="93"/>
      <c r="U116" s="93"/>
    </row>
    <row r="117" spans="1:21" ht="11.25" customHeight="1" x14ac:dyDescent="0.2">
      <c r="A117" s="9" t="s">
        <v>352</v>
      </c>
      <c r="B117" s="11">
        <v>10269.296957000002</v>
      </c>
      <c r="C117" s="11">
        <v>9193.6698700000015</v>
      </c>
      <c r="D117" s="11">
        <v>5042.5220389999995</v>
      </c>
      <c r="E117" s="12">
        <v>-45.152239417968154</v>
      </c>
      <c r="F117" s="16"/>
      <c r="G117" s="251">
        <v>32630.85671</v>
      </c>
      <c r="H117" s="251">
        <v>28545.38149</v>
      </c>
      <c r="I117" s="251">
        <v>15742.23473</v>
      </c>
      <c r="J117" s="12">
        <v>-44.851902800756719</v>
      </c>
      <c r="K117" s="93"/>
      <c r="L117" s="204"/>
      <c r="M117" s="197"/>
      <c r="N117" s="197"/>
      <c r="O117" s="93"/>
      <c r="P117" s="93"/>
      <c r="Q117" s="93"/>
      <c r="R117" s="93"/>
      <c r="S117" s="93"/>
      <c r="T117" s="93"/>
      <c r="U117" s="93"/>
    </row>
    <row r="118" spans="1:21" ht="11.25" customHeight="1" x14ac:dyDescent="0.2">
      <c r="A118" s="9" t="s">
        <v>353</v>
      </c>
      <c r="B118" s="11">
        <v>4548.6110900000003</v>
      </c>
      <c r="C118" s="11">
        <v>1294.3741099999997</v>
      </c>
      <c r="D118" s="11">
        <v>712.20134600000006</v>
      </c>
      <c r="E118" s="12">
        <v>-44.977163827851882</v>
      </c>
      <c r="F118" s="16"/>
      <c r="G118" s="251">
        <v>28182.02894</v>
      </c>
      <c r="H118" s="251">
        <v>11203.195589999998</v>
      </c>
      <c r="I118" s="251">
        <v>3809.7624100000007</v>
      </c>
      <c r="J118" s="12">
        <v>-65.993966816034117</v>
      </c>
      <c r="K118" s="93"/>
      <c r="L118" s="204"/>
      <c r="M118" s="197"/>
      <c r="N118" s="197"/>
      <c r="O118" s="93"/>
      <c r="P118" s="93"/>
      <c r="Q118" s="93"/>
      <c r="R118" s="93"/>
      <c r="S118" s="93"/>
      <c r="T118" s="93"/>
      <c r="U118" s="93"/>
    </row>
    <row r="119" spans="1:21" ht="11.25" customHeight="1" x14ac:dyDescent="0.2">
      <c r="A119" s="9" t="s">
        <v>354</v>
      </c>
      <c r="B119" s="11">
        <v>4.6437000000000008</v>
      </c>
      <c r="C119" s="11">
        <v>0.41070000000000001</v>
      </c>
      <c r="D119" s="11">
        <v>0</v>
      </c>
      <c r="E119" s="12">
        <v>-100</v>
      </c>
      <c r="F119" s="16"/>
      <c r="G119" s="251">
        <v>40.593599999999995</v>
      </c>
      <c r="H119" s="251">
        <v>7.2404999999999999</v>
      </c>
      <c r="I119" s="251">
        <v>0</v>
      </c>
      <c r="J119" s="12">
        <v>-100</v>
      </c>
      <c r="K119" s="93"/>
      <c r="L119" s="204"/>
      <c r="M119" s="197"/>
      <c r="N119" s="197"/>
      <c r="O119" s="93"/>
      <c r="P119" s="93"/>
      <c r="Q119" s="93"/>
      <c r="R119" s="93"/>
      <c r="S119" s="93"/>
      <c r="T119" s="93"/>
      <c r="U119" s="93"/>
    </row>
    <row r="120" spans="1:21" ht="11.25" customHeight="1" x14ac:dyDescent="0.2">
      <c r="A120" s="9" t="s">
        <v>355</v>
      </c>
      <c r="B120" s="11">
        <v>0.5</v>
      </c>
      <c r="C120" s="11">
        <v>0</v>
      </c>
      <c r="D120" s="11">
        <v>0</v>
      </c>
      <c r="E120" s="12" t="s">
        <v>492</v>
      </c>
      <c r="F120" s="16"/>
      <c r="G120" s="251">
        <v>2.07803</v>
      </c>
      <c r="H120" s="251">
        <v>0</v>
      </c>
      <c r="I120" s="251">
        <v>0</v>
      </c>
      <c r="J120" s="12" t="s">
        <v>492</v>
      </c>
      <c r="K120" s="93"/>
      <c r="L120" s="204"/>
      <c r="M120" s="197"/>
      <c r="N120" s="197"/>
      <c r="O120" s="93"/>
      <c r="P120" s="93"/>
      <c r="Q120" s="93"/>
      <c r="R120" s="93"/>
      <c r="S120" s="93"/>
      <c r="T120" s="93"/>
      <c r="U120" s="93"/>
    </row>
    <row r="121" spans="1:21" ht="11.25" customHeight="1" x14ac:dyDescent="0.2">
      <c r="A121" s="9" t="s">
        <v>384</v>
      </c>
      <c r="B121" s="11">
        <v>0.10976000000000001</v>
      </c>
      <c r="C121" s="11">
        <v>0</v>
      </c>
      <c r="D121" s="11">
        <v>0</v>
      </c>
      <c r="E121" s="12" t="s">
        <v>492</v>
      </c>
      <c r="F121" s="16"/>
      <c r="G121" s="251">
        <v>36.047760000000004</v>
      </c>
      <c r="H121" s="251">
        <v>0</v>
      </c>
      <c r="I121" s="251">
        <v>0</v>
      </c>
      <c r="J121" s="12" t="s">
        <v>492</v>
      </c>
      <c r="K121" s="93"/>
      <c r="L121" s="204"/>
      <c r="M121" s="197"/>
      <c r="N121" s="197"/>
      <c r="O121" s="93"/>
      <c r="P121" s="93"/>
      <c r="Q121" s="93"/>
      <c r="R121" s="93"/>
      <c r="S121" s="93"/>
      <c r="T121" s="93"/>
      <c r="U121" s="93"/>
    </row>
    <row r="122" spans="1:21" ht="11.25" customHeight="1" x14ac:dyDescent="0.2">
      <c r="A122" s="9" t="s">
        <v>356</v>
      </c>
      <c r="B122" s="11">
        <v>65.252800000000008</v>
      </c>
      <c r="C122" s="11">
        <v>64.188999999999993</v>
      </c>
      <c r="D122" s="11">
        <v>70.616</v>
      </c>
      <c r="E122" s="12">
        <v>10.012618984561229</v>
      </c>
      <c r="F122" s="16"/>
      <c r="G122" s="251">
        <v>458.47516000000002</v>
      </c>
      <c r="H122" s="251">
        <v>417.87513000000001</v>
      </c>
      <c r="I122" s="251">
        <v>709.19515000000001</v>
      </c>
      <c r="J122" s="12">
        <v>69.714610678075047</v>
      </c>
      <c r="K122" s="93"/>
      <c r="L122" s="204"/>
      <c r="M122" s="197"/>
      <c r="N122" s="197"/>
      <c r="O122" s="93"/>
      <c r="P122" s="93"/>
      <c r="Q122" s="93"/>
      <c r="R122" s="93"/>
      <c r="S122" s="93"/>
      <c r="T122" s="93"/>
      <c r="U122" s="93"/>
    </row>
    <row r="123" spans="1:21" s="103" customFormat="1" ht="11.25" customHeight="1" x14ac:dyDescent="0.2">
      <c r="A123" s="9" t="s">
        <v>439</v>
      </c>
      <c r="B123" s="11">
        <v>1605.24846</v>
      </c>
      <c r="C123" s="11">
        <v>197.46009999999998</v>
      </c>
      <c r="D123" s="11">
        <v>316.42500000000001</v>
      </c>
      <c r="E123" s="12">
        <v>60.24756393823364</v>
      </c>
      <c r="F123" s="252"/>
      <c r="G123" s="251">
        <v>5906.9575499999992</v>
      </c>
      <c r="H123" s="251">
        <v>648.05093999999997</v>
      </c>
      <c r="I123" s="251">
        <v>906.44783000000018</v>
      </c>
      <c r="J123" s="12">
        <v>39.872928816367448</v>
      </c>
      <c r="K123" s="191"/>
      <c r="L123" s="191"/>
      <c r="M123" s="191"/>
      <c r="N123" s="191"/>
      <c r="O123" s="191"/>
      <c r="P123" s="102"/>
      <c r="Q123" s="102"/>
      <c r="R123" s="102"/>
      <c r="S123" s="102"/>
      <c r="T123" s="102"/>
      <c r="U123" s="102"/>
    </row>
    <row r="124" spans="1:21" ht="11.25" customHeight="1" x14ac:dyDescent="0.2">
      <c r="A124" s="9" t="s">
        <v>357</v>
      </c>
      <c r="B124" s="11">
        <v>1434.5900846999998</v>
      </c>
      <c r="C124" s="11">
        <v>450.86387489999993</v>
      </c>
      <c r="D124" s="11">
        <v>247.00426960000004</v>
      </c>
      <c r="E124" s="12">
        <v>-45.215333640384301</v>
      </c>
      <c r="F124" s="12"/>
      <c r="G124" s="251">
        <v>156114.38008999999</v>
      </c>
      <c r="H124" s="251">
        <v>60713.657289999996</v>
      </c>
      <c r="I124" s="251">
        <v>39066.772600000004</v>
      </c>
      <c r="J124" s="12">
        <v>-35.65406146858065</v>
      </c>
      <c r="L124" s="202"/>
    </row>
    <row r="125" spans="1:21" ht="11.25" customHeight="1" x14ac:dyDescent="0.2">
      <c r="A125" s="9" t="s">
        <v>358</v>
      </c>
      <c r="B125" s="11">
        <v>175.74275100000003</v>
      </c>
      <c r="C125" s="11">
        <v>161.00671800000001</v>
      </c>
      <c r="D125" s="11">
        <v>0.96906179999999986</v>
      </c>
      <c r="E125" s="12">
        <v>-99.398123375199788</v>
      </c>
      <c r="F125" s="12"/>
      <c r="G125" s="251">
        <v>1007.3631</v>
      </c>
      <c r="H125" s="251">
        <v>285.02287999999999</v>
      </c>
      <c r="I125" s="251">
        <v>135.39723000000001</v>
      </c>
      <c r="J125" s="12">
        <v>-52.496013653360038</v>
      </c>
      <c r="L125" s="202"/>
    </row>
    <row r="126" spans="1:21" x14ac:dyDescent="0.2">
      <c r="A126" s="9" t="s">
        <v>386</v>
      </c>
      <c r="B126" s="11">
        <v>25.509033400000003</v>
      </c>
      <c r="C126" s="11">
        <v>3.9440067999999999</v>
      </c>
      <c r="D126" s="11">
        <v>3.6133168000000002</v>
      </c>
      <c r="E126" s="12">
        <v>-8.3846204321960016</v>
      </c>
      <c r="F126" s="12"/>
      <c r="G126" s="251">
        <v>17196.3223</v>
      </c>
      <c r="H126" s="251">
        <v>8185.5431900000012</v>
      </c>
      <c r="I126" s="251">
        <v>8231.7649299999994</v>
      </c>
      <c r="J126" s="12">
        <v>0.56467529310046416</v>
      </c>
      <c r="L126" s="202"/>
    </row>
    <row r="127" spans="1:21" x14ac:dyDescent="0.2">
      <c r="A127" s="9"/>
      <c r="B127" s="11"/>
      <c r="C127" s="11"/>
      <c r="D127" s="11"/>
      <c r="E127" s="12"/>
      <c r="F127" s="12"/>
      <c r="G127" s="251"/>
      <c r="H127" s="251"/>
      <c r="I127" s="251"/>
      <c r="J127" s="12"/>
      <c r="L127" s="202"/>
    </row>
    <row r="128" spans="1:21" x14ac:dyDescent="0.2">
      <c r="A128" s="17" t="s">
        <v>475</v>
      </c>
      <c r="B128" s="18">
        <v>270.96300000000002</v>
      </c>
      <c r="C128" s="18">
        <v>8.7629999999999999</v>
      </c>
      <c r="D128" s="18">
        <v>387.13900000000001</v>
      </c>
      <c r="E128" s="16">
        <v>4317.8820038799504</v>
      </c>
      <c r="F128" s="16"/>
      <c r="G128" s="18">
        <v>1875.7392299999999</v>
      </c>
      <c r="H128" s="18">
        <v>76.237529999999992</v>
      </c>
      <c r="I128" s="18">
        <v>2659.4165200000002</v>
      </c>
      <c r="J128" s="16">
        <v>3388.3298553874979</v>
      </c>
      <c r="L128" s="202"/>
    </row>
    <row r="129" spans="1:20" x14ac:dyDescent="0.2">
      <c r="A129" s="94"/>
      <c r="B129" s="100"/>
      <c r="C129" s="100"/>
      <c r="D129" s="100"/>
      <c r="E129" s="100"/>
      <c r="F129" s="100"/>
      <c r="G129" s="100"/>
      <c r="H129" s="100"/>
      <c r="I129" s="100"/>
      <c r="J129" s="94"/>
      <c r="L129" s="202"/>
    </row>
    <row r="130" spans="1:20" x14ac:dyDescent="0.2">
      <c r="A130" s="9" t="s">
        <v>333</v>
      </c>
      <c r="B130" s="9"/>
      <c r="C130" s="9"/>
      <c r="D130" s="9"/>
      <c r="E130" s="9"/>
      <c r="F130" s="9"/>
      <c r="G130" s="9"/>
      <c r="H130" s="9"/>
      <c r="I130" s="9"/>
      <c r="J130" s="9"/>
      <c r="L130" s="202"/>
    </row>
    <row r="131" spans="1:20" ht="20.100000000000001" customHeight="1" x14ac:dyDescent="0.2">
      <c r="A131" s="336" t="s">
        <v>177</v>
      </c>
      <c r="B131" s="336"/>
      <c r="C131" s="336"/>
      <c r="D131" s="336"/>
      <c r="E131" s="336"/>
      <c r="F131" s="336"/>
      <c r="G131" s="336"/>
      <c r="H131" s="336"/>
      <c r="I131" s="336"/>
      <c r="J131" s="336"/>
      <c r="L131" s="202"/>
    </row>
    <row r="132" spans="1:20" ht="20.100000000000001" customHeight="1" x14ac:dyDescent="0.2">
      <c r="A132" s="337" t="s">
        <v>173</v>
      </c>
      <c r="B132" s="337"/>
      <c r="C132" s="337"/>
      <c r="D132" s="337"/>
      <c r="E132" s="337"/>
      <c r="F132" s="337"/>
      <c r="G132" s="337"/>
      <c r="H132" s="337"/>
      <c r="I132" s="337"/>
      <c r="J132" s="337"/>
      <c r="L132" s="202"/>
    </row>
    <row r="133" spans="1:20" s="20" customFormat="1" x14ac:dyDescent="0.2">
      <c r="A133" s="17"/>
      <c r="B133" s="338" t="s">
        <v>359</v>
      </c>
      <c r="C133" s="338"/>
      <c r="D133" s="338"/>
      <c r="E133" s="338"/>
      <c r="F133" s="237"/>
      <c r="G133" s="338" t="s">
        <v>117</v>
      </c>
      <c r="H133" s="338"/>
      <c r="I133" s="338"/>
      <c r="J133" s="338"/>
      <c r="K133" s="105"/>
      <c r="L133" s="198"/>
      <c r="M133" s="198"/>
      <c r="N133" s="198"/>
      <c r="O133" s="105"/>
    </row>
    <row r="134" spans="1:20" s="20" customFormat="1" x14ac:dyDescent="0.2">
      <c r="A134" s="17" t="s">
        <v>298</v>
      </c>
      <c r="B134" s="142">
        <v>2013</v>
      </c>
      <c r="C134" s="339" t="s">
        <v>483</v>
      </c>
      <c r="D134" s="339"/>
      <c r="E134" s="339"/>
      <c r="F134" s="237"/>
      <c r="G134" s="142">
        <v>2013</v>
      </c>
      <c r="H134" s="339" t="s">
        <v>483</v>
      </c>
      <c r="I134" s="339"/>
      <c r="J134" s="339"/>
      <c r="K134" s="105"/>
      <c r="L134" s="198"/>
      <c r="M134" s="198"/>
      <c r="N134" s="198"/>
      <c r="O134" s="105"/>
    </row>
    <row r="135" spans="1:20" s="20" customFormat="1" x14ac:dyDescent="0.2">
      <c r="A135" s="143"/>
      <c r="B135" s="143"/>
      <c r="C135" s="144">
        <v>2013</v>
      </c>
      <c r="D135" s="144">
        <v>2014</v>
      </c>
      <c r="E135" s="238" t="s">
        <v>490</v>
      </c>
      <c r="F135" s="146"/>
      <c r="G135" s="143"/>
      <c r="H135" s="144">
        <v>2013</v>
      </c>
      <c r="I135" s="144">
        <v>2014</v>
      </c>
      <c r="J135" s="238" t="s">
        <v>490</v>
      </c>
      <c r="L135" s="199"/>
      <c r="M135" s="199"/>
      <c r="N135" s="199"/>
    </row>
    <row r="136" spans="1:20" ht="11.25" customHeight="1" x14ac:dyDescent="0.2">
      <c r="A136" s="9"/>
      <c r="B136" s="11"/>
      <c r="C136" s="11"/>
      <c r="D136" s="11"/>
      <c r="E136" s="12"/>
      <c r="F136" s="12"/>
      <c r="G136" s="11"/>
      <c r="H136" s="11"/>
      <c r="I136" s="11"/>
      <c r="J136" s="12"/>
      <c r="L136" s="202"/>
    </row>
    <row r="137" spans="1:20" s="21" customFormat="1" x14ac:dyDescent="0.2">
      <c r="A137" s="96" t="s">
        <v>344</v>
      </c>
      <c r="B137" s="96">
        <v>114280.51241200001</v>
      </c>
      <c r="C137" s="96">
        <v>13120.314751999998</v>
      </c>
      <c r="D137" s="96">
        <v>11180.398850000001</v>
      </c>
      <c r="E137" s="16">
        <v>-14.785589665097675</v>
      </c>
      <c r="F137" s="96"/>
      <c r="G137" s="96">
        <v>42006.394089999994</v>
      </c>
      <c r="H137" s="96">
        <v>5945.0157200000003</v>
      </c>
      <c r="I137" s="96">
        <v>4287.400090000001</v>
      </c>
      <c r="J137" s="16">
        <v>-27.882443177122482</v>
      </c>
      <c r="L137" s="243"/>
      <c r="M137" s="242"/>
      <c r="N137" s="242"/>
    </row>
    <row r="138" spans="1:20" ht="11.25" customHeight="1" x14ac:dyDescent="0.2">
      <c r="A138" s="17"/>
      <c r="B138" s="18"/>
      <c r="C138" s="18"/>
      <c r="D138" s="18"/>
      <c r="E138" s="16"/>
      <c r="F138" s="16"/>
      <c r="G138" s="18"/>
      <c r="H138" s="18"/>
      <c r="I138" s="18"/>
      <c r="J138" s="12" t="s">
        <v>492</v>
      </c>
      <c r="K138" s="93"/>
      <c r="L138" s="204"/>
      <c r="M138" s="197"/>
      <c r="N138" s="197"/>
      <c r="O138" s="93"/>
      <c r="P138" s="93"/>
      <c r="Q138" s="93"/>
      <c r="R138" s="93"/>
      <c r="S138" s="93"/>
      <c r="T138" s="93"/>
    </row>
    <row r="139" spans="1:20" s="20" customFormat="1" ht="11.25" customHeight="1" x14ac:dyDescent="0.2">
      <c r="A139" s="253" t="s">
        <v>360</v>
      </c>
      <c r="B139" s="18">
        <v>113238.08882400001</v>
      </c>
      <c r="C139" s="18">
        <v>12692.378833999999</v>
      </c>
      <c r="D139" s="18">
        <v>7842.9789999999994</v>
      </c>
      <c r="E139" s="16">
        <v>-38.207178476343294</v>
      </c>
      <c r="F139" s="16"/>
      <c r="G139" s="18">
        <v>34891.396689999994</v>
      </c>
      <c r="H139" s="18">
        <v>3436.0078399999993</v>
      </c>
      <c r="I139" s="18">
        <v>1525.0601900000001</v>
      </c>
      <c r="J139" s="16">
        <v>-55.615346034833244</v>
      </c>
      <c r="K139" s="104"/>
      <c r="L139" s="104"/>
      <c r="M139" s="95"/>
      <c r="N139" s="95"/>
      <c r="O139" s="95"/>
      <c r="P139" s="105"/>
      <c r="Q139" s="105"/>
      <c r="R139" s="105"/>
      <c r="S139" s="105"/>
      <c r="T139" s="105"/>
    </row>
    <row r="140" spans="1:20" ht="11.25" customHeight="1" x14ac:dyDescent="0.2">
      <c r="A140" s="254" t="s">
        <v>135</v>
      </c>
      <c r="B140" s="11">
        <v>101444.098824</v>
      </c>
      <c r="C140" s="11">
        <v>7272.690834</v>
      </c>
      <c r="D140" s="11">
        <v>6096.8109999999997</v>
      </c>
      <c r="E140" s="12">
        <v>-16.168428726582661</v>
      </c>
      <c r="F140" s="16"/>
      <c r="G140" s="11">
        <v>29797.065759999998</v>
      </c>
      <c r="H140" s="11">
        <v>1786.8223699999996</v>
      </c>
      <c r="I140" s="11">
        <v>933.25903000000005</v>
      </c>
      <c r="J140" s="12">
        <v>-47.769904514907083</v>
      </c>
      <c r="K140" s="93"/>
      <c r="L140" s="204"/>
      <c r="M140" s="197"/>
      <c r="N140" s="197"/>
      <c r="O140" s="93"/>
      <c r="P140" s="93"/>
      <c r="Q140" s="93"/>
      <c r="R140" s="93"/>
      <c r="S140" s="93"/>
      <c r="T140" s="93"/>
    </row>
    <row r="141" spans="1:20" ht="11.25" customHeight="1" x14ac:dyDescent="0.2">
      <c r="A141" s="254" t="s">
        <v>136</v>
      </c>
      <c r="B141" s="11">
        <v>11701.227000000001</v>
      </c>
      <c r="C141" s="11">
        <v>5419.6880000000001</v>
      </c>
      <c r="D141" s="11">
        <v>1746.1679999999999</v>
      </c>
      <c r="E141" s="12">
        <v>-67.781023557075613</v>
      </c>
      <c r="F141" s="16"/>
      <c r="G141" s="11">
        <v>5033.9424799999997</v>
      </c>
      <c r="H141" s="11">
        <v>1649.1854699999999</v>
      </c>
      <c r="I141" s="11">
        <v>591.80115999999998</v>
      </c>
      <c r="J141" s="12">
        <v>-64.115548507712717</v>
      </c>
      <c r="L141" s="202"/>
    </row>
    <row r="142" spans="1:20" ht="11.25" customHeight="1" x14ac:dyDescent="0.2">
      <c r="A142" s="254" t="s">
        <v>399</v>
      </c>
      <c r="B142" s="11">
        <v>92.763000000000005</v>
      </c>
      <c r="C142" s="11">
        <v>0</v>
      </c>
      <c r="D142" s="11">
        <v>0</v>
      </c>
      <c r="E142" s="12" t="s">
        <v>492</v>
      </c>
      <c r="F142" s="16"/>
      <c r="G142" s="11">
        <v>60.388449999999999</v>
      </c>
      <c r="H142" s="11">
        <v>0</v>
      </c>
      <c r="I142" s="11">
        <v>0</v>
      </c>
      <c r="J142" s="12" t="s">
        <v>492</v>
      </c>
      <c r="L142" s="202"/>
    </row>
    <row r="143" spans="1:20" ht="11.25" customHeight="1" x14ac:dyDescent="0.2">
      <c r="A143" s="254" t="s">
        <v>400</v>
      </c>
      <c r="B143" s="11">
        <v>0</v>
      </c>
      <c r="C143" s="11">
        <v>0</v>
      </c>
      <c r="D143" s="11">
        <v>0</v>
      </c>
      <c r="E143" s="12" t="s">
        <v>492</v>
      </c>
      <c r="F143" s="16"/>
      <c r="G143" s="11">
        <v>0</v>
      </c>
      <c r="H143" s="11">
        <v>0</v>
      </c>
      <c r="I143" s="11">
        <v>0</v>
      </c>
      <c r="J143" s="12" t="s">
        <v>492</v>
      </c>
      <c r="L143" s="202"/>
    </row>
    <row r="144" spans="1:20" ht="11.25" customHeight="1" x14ac:dyDescent="0.2">
      <c r="A144" s="254"/>
      <c r="B144" s="11"/>
      <c r="C144" s="11"/>
      <c r="D144" s="11"/>
      <c r="E144" s="12"/>
      <c r="F144" s="16"/>
      <c r="G144" s="11"/>
      <c r="H144" s="11"/>
      <c r="I144" s="11"/>
      <c r="J144" s="12" t="s">
        <v>492</v>
      </c>
      <c r="L144" s="202"/>
    </row>
    <row r="145" spans="1:14" s="20" customFormat="1" ht="11.25" customHeight="1" x14ac:dyDescent="0.2">
      <c r="A145" s="253" t="s">
        <v>361</v>
      </c>
      <c r="B145" s="18">
        <v>0</v>
      </c>
      <c r="C145" s="18">
        <v>0</v>
      </c>
      <c r="D145" s="18">
        <v>3027.1460000000002</v>
      </c>
      <c r="E145" s="16"/>
      <c r="F145" s="16"/>
      <c r="G145" s="18">
        <v>0</v>
      </c>
      <c r="H145" s="18">
        <v>0</v>
      </c>
      <c r="I145" s="18">
        <v>485.15006</v>
      </c>
      <c r="J145" s="16" t="s">
        <v>492</v>
      </c>
      <c r="L145" s="201"/>
      <c r="M145" s="199"/>
      <c r="N145" s="199"/>
    </row>
    <row r="146" spans="1:14" ht="11.25" customHeight="1" x14ac:dyDescent="0.2">
      <c r="A146" s="254" t="s">
        <v>135</v>
      </c>
      <c r="B146" s="11">
        <v>0</v>
      </c>
      <c r="C146" s="11">
        <v>0</v>
      </c>
      <c r="D146" s="11">
        <v>3027.1460000000002</v>
      </c>
      <c r="E146" s="12"/>
      <c r="F146" s="16"/>
      <c r="G146" s="11">
        <v>0</v>
      </c>
      <c r="H146" s="11">
        <v>0</v>
      </c>
      <c r="I146" s="11">
        <v>485.15006</v>
      </c>
      <c r="J146" s="12" t="s">
        <v>492</v>
      </c>
      <c r="L146" s="202"/>
    </row>
    <row r="147" spans="1:14" ht="11.25" customHeight="1" x14ac:dyDescent="0.2">
      <c r="A147" s="254" t="s">
        <v>136</v>
      </c>
      <c r="B147" s="11">
        <v>0</v>
      </c>
      <c r="C147" s="11">
        <v>0</v>
      </c>
      <c r="D147" s="11">
        <v>0</v>
      </c>
      <c r="E147" s="12"/>
      <c r="F147" s="16"/>
      <c r="G147" s="11">
        <v>0</v>
      </c>
      <c r="H147" s="11">
        <v>0</v>
      </c>
      <c r="I147" s="11">
        <v>0</v>
      </c>
      <c r="J147" s="12" t="s">
        <v>492</v>
      </c>
      <c r="L147" s="202"/>
    </row>
    <row r="148" spans="1:14" ht="11.25" customHeight="1" x14ac:dyDescent="0.2">
      <c r="A148" s="254" t="s">
        <v>443</v>
      </c>
      <c r="B148" s="11">
        <v>0</v>
      </c>
      <c r="C148" s="11">
        <v>0</v>
      </c>
      <c r="D148" s="11">
        <v>0</v>
      </c>
      <c r="E148" s="12"/>
      <c r="F148" s="16"/>
      <c r="G148" s="11">
        <v>0</v>
      </c>
      <c r="H148" s="11">
        <v>0</v>
      </c>
      <c r="I148" s="11">
        <v>0</v>
      </c>
      <c r="J148" s="12" t="s">
        <v>492</v>
      </c>
      <c r="L148" s="202"/>
    </row>
    <row r="149" spans="1:14" ht="11.25" customHeight="1" x14ac:dyDescent="0.2">
      <c r="A149" s="254"/>
      <c r="B149" s="11"/>
      <c r="C149" s="11"/>
      <c r="D149" s="11"/>
      <c r="E149" s="12"/>
      <c r="F149" s="16"/>
      <c r="G149" s="11"/>
      <c r="H149" s="11"/>
      <c r="I149" s="11"/>
      <c r="J149" s="12" t="s">
        <v>492</v>
      </c>
      <c r="L149" s="202"/>
    </row>
    <row r="150" spans="1:14" s="20" customFormat="1" ht="11.25" customHeight="1" x14ac:dyDescent="0.2">
      <c r="A150" s="253" t="s">
        <v>440</v>
      </c>
      <c r="B150" s="18">
        <v>207.189538</v>
      </c>
      <c r="C150" s="18">
        <v>70.473117999999999</v>
      </c>
      <c r="D150" s="18">
        <v>89.810850000000002</v>
      </c>
      <c r="E150" s="16">
        <v>27.4398700508753</v>
      </c>
      <c r="F150" s="18"/>
      <c r="G150" s="18">
        <v>4056.50774</v>
      </c>
      <c r="H150" s="18">
        <v>1298.3134599999998</v>
      </c>
      <c r="I150" s="18">
        <v>1452.49056</v>
      </c>
      <c r="J150" s="16">
        <v>11.875183054791719</v>
      </c>
      <c r="L150" s="201"/>
      <c r="M150" s="199"/>
      <c r="N150" s="199"/>
    </row>
    <row r="151" spans="1:14" ht="11.25" customHeight="1" x14ac:dyDescent="0.2">
      <c r="A151" s="254" t="s">
        <v>363</v>
      </c>
      <c r="B151" s="11">
        <v>0</v>
      </c>
      <c r="C151" s="11">
        <v>0</v>
      </c>
      <c r="D151" s="11">
        <v>0</v>
      </c>
      <c r="E151" s="12" t="s">
        <v>492</v>
      </c>
      <c r="F151" s="16"/>
      <c r="G151" s="11">
        <v>0</v>
      </c>
      <c r="H151" s="11">
        <v>0</v>
      </c>
      <c r="I151" s="11">
        <v>0</v>
      </c>
      <c r="J151" s="12" t="s">
        <v>492</v>
      </c>
      <c r="L151" s="202"/>
    </row>
    <row r="152" spans="1:14" ht="11.25" customHeight="1" x14ac:dyDescent="0.2">
      <c r="A152" s="254" t="s">
        <v>413</v>
      </c>
      <c r="B152" s="11">
        <v>20.536000000000001</v>
      </c>
      <c r="C152" s="11">
        <v>0.51800000000000002</v>
      </c>
      <c r="D152" s="11">
        <v>0.5</v>
      </c>
      <c r="E152" s="12">
        <v>-3.4749034749034848</v>
      </c>
      <c r="F152" s="16"/>
      <c r="G152" s="11">
        <v>351.49453999999997</v>
      </c>
      <c r="H152" s="11">
        <v>10.622999999999999</v>
      </c>
      <c r="I152" s="11">
        <v>8.6886200000000002</v>
      </c>
      <c r="J152" s="12">
        <v>-18.209357055445722</v>
      </c>
      <c r="L152" s="202"/>
    </row>
    <row r="153" spans="1:14" ht="11.25" customHeight="1" x14ac:dyDescent="0.2">
      <c r="A153" s="254" t="s">
        <v>197</v>
      </c>
      <c r="B153" s="11">
        <v>103.54279</v>
      </c>
      <c r="C153" s="11">
        <v>41.708800000000004</v>
      </c>
      <c r="D153" s="11">
        <v>65.071849999999998</v>
      </c>
      <c r="E153" s="12">
        <v>56.014677957649212</v>
      </c>
      <c r="F153" s="16"/>
      <c r="G153" s="11">
        <v>1955.5275499999998</v>
      </c>
      <c r="H153" s="11">
        <v>794.9615399999999</v>
      </c>
      <c r="I153" s="11">
        <v>1117.0212200000001</v>
      </c>
      <c r="J153" s="12">
        <v>40.512611465455336</v>
      </c>
      <c r="L153" s="202"/>
    </row>
    <row r="154" spans="1:14" ht="11.25" customHeight="1" x14ac:dyDescent="0.2">
      <c r="A154" s="254" t="s">
        <v>414</v>
      </c>
      <c r="B154" s="11">
        <v>2.2749999999999999</v>
      </c>
      <c r="C154" s="11">
        <v>1.514</v>
      </c>
      <c r="D154" s="11">
        <v>1.8049999999999999</v>
      </c>
      <c r="E154" s="12">
        <v>19.220607661822982</v>
      </c>
      <c r="F154" s="16"/>
      <c r="G154" s="11">
        <v>69.051410000000004</v>
      </c>
      <c r="H154" s="11">
        <v>50.805810000000001</v>
      </c>
      <c r="I154" s="11">
        <v>25.219549999999998</v>
      </c>
      <c r="J154" s="12">
        <v>-50.360893763921887</v>
      </c>
      <c r="L154" s="202"/>
    </row>
    <row r="155" spans="1:14" ht="11.25" customHeight="1" x14ac:dyDescent="0.2">
      <c r="A155" s="254" t="s">
        <v>364</v>
      </c>
      <c r="B155" s="11">
        <v>80.835747999999995</v>
      </c>
      <c r="C155" s="11">
        <v>26.732317999999999</v>
      </c>
      <c r="D155" s="11">
        <v>22.434000000000001</v>
      </c>
      <c r="E155" s="12">
        <v>-16.079106944635328</v>
      </c>
      <c r="F155" s="16"/>
      <c r="G155" s="11">
        <v>1680.4342399999998</v>
      </c>
      <c r="H155" s="11">
        <v>441.92311000000007</v>
      </c>
      <c r="I155" s="11">
        <v>301.56116999999995</v>
      </c>
      <c r="J155" s="12">
        <v>-31.761620251088502</v>
      </c>
      <c r="L155" s="202"/>
    </row>
    <row r="156" spans="1:14" ht="11.25" customHeight="1" x14ac:dyDescent="0.2">
      <c r="A156" s="254"/>
      <c r="B156" s="11"/>
      <c r="C156" s="11"/>
      <c r="D156" s="11"/>
      <c r="E156" s="12"/>
      <c r="F156" s="16"/>
      <c r="G156" s="11"/>
      <c r="H156" s="11"/>
      <c r="I156" s="11"/>
      <c r="J156" s="12" t="s">
        <v>492</v>
      </c>
      <c r="L156" s="202"/>
    </row>
    <row r="157" spans="1:14" s="20" customFormat="1" ht="11.25" customHeight="1" x14ac:dyDescent="0.2">
      <c r="A157" s="253" t="s">
        <v>401</v>
      </c>
      <c r="B157" s="18">
        <v>690.80184999999994</v>
      </c>
      <c r="C157" s="18">
        <v>267.32</v>
      </c>
      <c r="D157" s="18">
        <v>199.48599999999999</v>
      </c>
      <c r="E157" s="16">
        <v>-25.37557982941793</v>
      </c>
      <c r="F157" s="16"/>
      <c r="G157" s="18">
        <v>2486.1628599999999</v>
      </c>
      <c r="H157" s="18">
        <v>896.28959000000009</v>
      </c>
      <c r="I157" s="18">
        <v>734.75031000000001</v>
      </c>
      <c r="J157" s="16">
        <v>-18.023112373758579</v>
      </c>
      <c r="L157" s="201"/>
      <c r="M157" s="199"/>
      <c r="N157" s="199"/>
    </row>
    <row r="158" spans="1:14" s="20" customFormat="1" ht="11.25" customHeight="1" x14ac:dyDescent="0.2">
      <c r="A158" s="253" t="s">
        <v>441</v>
      </c>
      <c r="B158" s="18">
        <v>144.43220000000002</v>
      </c>
      <c r="C158" s="18">
        <v>90.142800000000008</v>
      </c>
      <c r="D158" s="18">
        <v>20.977</v>
      </c>
      <c r="E158" s="16">
        <v>-76.729145311661057</v>
      </c>
      <c r="F158" s="16"/>
      <c r="G158" s="18">
        <v>572.32680000000005</v>
      </c>
      <c r="H158" s="18">
        <v>314.40483</v>
      </c>
      <c r="I158" s="18">
        <v>89.948970000000003</v>
      </c>
      <c r="J158" s="16">
        <v>-71.390716230409055</v>
      </c>
      <c r="L158" s="201"/>
      <c r="M158" s="199"/>
      <c r="N158" s="199"/>
    </row>
    <row r="159" spans="1:14" x14ac:dyDescent="0.2">
      <c r="A159" s="93"/>
      <c r="B159" s="100"/>
      <c r="C159" s="100"/>
      <c r="D159" s="100"/>
      <c r="E159" s="100"/>
      <c r="F159" s="100"/>
      <c r="G159" s="100"/>
      <c r="H159" s="100"/>
      <c r="I159" s="100"/>
      <c r="J159" s="94"/>
      <c r="L159" s="202"/>
    </row>
    <row r="160" spans="1:14" x14ac:dyDescent="0.2">
      <c r="A160" s="9" t="s">
        <v>362</v>
      </c>
      <c r="B160" s="9"/>
      <c r="C160" s="9"/>
      <c r="D160" s="9"/>
      <c r="E160" s="9"/>
      <c r="F160" s="9"/>
      <c r="G160" s="9"/>
      <c r="H160" s="9"/>
      <c r="I160" s="9"/>
      <c r="J160" s="9"/>
      <c r="L160" s="202"/>
    </row>
    <row r="161" spans="1:15" ht="20.100000000000001" customHeight="1" x14ac:dyDescent="0.2">
      <c r="A161" s="336" t="s">
        <v>180</v>
      </c>
      <c r="B161" s="336"/>
      <c r="C161" s="336"/>
      <c r="D161" s="336"/>
      <c r="E161" s="336"/>
      <c r="F161" s="336"/>
      <c r="G161" s="336"/>
      <c r="H161" s="336"/>
      <c r="I161" s="336"/>
      <c r="J161" s="336"/>
      <c r="L161" s="202"/>
    </row>
    <row r="162" spans="1:15" ht="19.5" customHeight="1" x14ac:dyDescent="0.2">
      <c r="A162" s="337" t="s">
        <v>174</v>
      </c>
      <c r="B162" s="337"/>
      <c r="C162" s="337"/>
      <c r="D162" s="337"/>
      <c r="E162" s="337"/>
      <c r="F162" s="337"/>
      <c r="G162" s="337"/>
      <c r="H162" s="337"/>
      <c r="I162" s="337"/>
      <c r="J162" s="337"/>
      <c r="L162" s="202"/>
    </row>
    <row r="163" spans="1:15" s="20" customFormat="1" x14ac:dyDescent="0.2">
      <c r="A163" s="17"/>
      <c r="B163" s="338" t="s">
        <v>116</v>
      </c>
      <c r="C163" s="338"/>
      <c r="D163" s="338"/>
      <c r="E163" s="338"/>
      <c r="F163" s="141"/>
      <c r="G163" s="338" t="s">
        <v>117</v>
      </c>
      <c r="H163" s="338"/>
      <c r="I163" s="338"/>
      <c r="J163" s="338"/>
      <c r="K163" s="105"/>
      <c r="L163" s="198"/>
      <c r="M163" s="198"/>
      <c r="N163" s="198"/>
      <c r="O163" s="105"/>
    </row>
    <row r="164" spans="1:15" s="20" customFormat="1" x14ac:dyDescent="0.2">
      <c r="A164" s="17" t="s">
        <v>298</v>
      </c>
      <c r="B164" s="142">
        <v>2013</v>
      </c>
      <c r="C164" s="339" t="s">
        <v>483</v>
      </c>
      <c r="D164" s="339"/>
      <c r="E164" s="339"/>
      <c r="F164" s="141"/>
      <c r="G164" s="142">
        <v>2013</v>
      </c>
      <c r="H164" s="339" t="s">
        <v>483</v>
      </c>
      <c r="I164" s="339"/>
      <c r="J164" s="339"/>
      <c r="K164" s="105"/>
      <c r="L164" s="198"/>
      <c r="M164" s="198"/>
      <c r="N164" s="198"/>
      <c r="O164" s="105"/>
    </row>
    <row r="165" spans="1:15" s="20" customFormat="1" x14ac:dyDescent="0.2">
      <c r="A165" s="143"/>
      <c r="B165" s="143"/>
      <c r="C165" s="144">
        <v>2013</v>
      </c>
      <c r="D165" s="144">
        <v>2014</v>
      </c>
      <c r="E165" s="145" t="s">
        <v>490</v>
      </c>
      <c r="F165" s="146"/>
      <c r="G165" s="143"/>
      <c r="H165" s="144">
        <v>2013</v>
      </c>
      <c r="I165" s="144">
        <v>2014</v>
      </c>
      <c r="J165" s="145" t="s">
        <v>490</v>
      </c>
      <c r="L165" s="199"/>
      <c r="M165" s="199"/>
      <c r="N165" s="199"/>
    </row>
    <row r="166" spans="1:15" x14ac:dyDescent="0.2">
      <c r="A166" s="9"/>
      <c r="B166" s="9"/>
      <c r="C166" s="9"/>
      <c r="D166" s="9"/>
      <c r="E166" s="9"/>
      <c r="F166" s="9"/>
      <c r="G166" s="9"/>
      <c r="H166" s="9"/>
      <c r="I166" s="9"/>
      <c r="J166" s="9"/>
      <c r="L166" s="202"/>
    </row>
    <row r="167" spans="1:15" s="21" customFormat="1" x14ac:dyDescent="0.2">
      <c r="A167" s="96" t="s">
        <v>345</v>
      </c>
      <c r="B167" s="96">
        <v>161635.81869410002</v>
      </c>
      <c r="C167" s="96">
        <v>69387.888436299996</v>
      </c>
      <c r="D167" s="96">
        <v>73609.4472848</v>
      </c>
      <c r="E167" s="16">
        <v>6.0839995907578555</v>
      </c>
      <c r="F167" s="96"/>
      <c r="G167" s="96">
        <v>234085.39249999999</v>
      </c>
      <c r="H167" s="96">
        <v>98791.509309999994</v>
      </c>
      <c r="I167" s="96">
        <v>90958.185040000011</v>
      </c>
      <c r="J167" s="16">
        <v>-7.9291472766344953</v>
      </c>
      <c r="L167" s="201"/>
      <c r="M167" s="242"/>
      <c r="N167" s="242"/>
    </row>
    <row r="168" spans="1:15" ht="11.25" customHeight="1" x14ac:dyDescent="0.2">
      <c r="A168" s="17"/>
      <c r="B168" s="11"/>
      <c r="C168" s="11"/>
      <c r="D168" s="11"/>
      <c r="E168" s="12"/>
      <c r="F168" s="12"/>
      <c r="G168" s="11"/>
      <c r="H168" s="11"/>
      <c r="I168" s="11"/>
      <c r="J168" s="12" t="s">
        <v>492</v>
      </c>
      <c r="L168" s="202"/>
    </row>
    <row r="169" spans="1:15" s="20" customFormat="1" ht="11.25" customHeight="1" x14ac:dyDescent="0.2">
      <c r="A169" s="17" t="s">
        <v>294</v>
      </c>
      <c r="B169" s="18">
        <v>36911.756898900014</v>
      </c>
      <c r="C169" s="18">
        <v>30337.2032239</v>
      </c>
      <c r="D169" s="18">
        <v>39898.309000000008</v>
      </c>
      <c r="E169" s="16">
        <v>31.516108144628362</v>
      </c>
      <c r="F169" s="16"/>
      <c r="G169" s="18">
        <v>51078.865420000009</v>
      </c>
      <c r="H169" s="18">
        <v>40327.449850000005</v>
      </c>
      <c r="I169" s="18">
        <v>35103.341399999998</v>
      </c>
      <c r="J169" s="16">
        <v>-12.954224652020756</v>
      </c>
      <c r="L169" s="201"/>
      <c r="M169" s="199"/>
      <c r="N169" s="199"/>
    </row>
    <row r="170" spans="1:15" ht="11.25" customHeight="1" x14ac:dyDescent="0.2">
      <c r="A170" s="17"/>
      <c r="B170" s="18"/>
      <c r="C170" s="18"/>
      <c r="D170" s="18"/>
      <c r="E170" s="16"/>
      <c r="F170" s="16"/>
      <c r="G170" s="18"/>
      <c r="H170" s="18"/>
      <c r="I170" s="18"/>
      <c r="J170" s="12" t="s">
        <v>492</v>
      </c>
      <c r="L170" s="202"/>
    </row>
    <row r="171" spans="1:15" ht="11.25" customHeight="1" x14ac:dyDescent="0.2">
      <c r="A171" s="101" t="s">
        <v>133</v>
      </c>
      <c r="B171" s="11">
        <v>0</v>
      </c>
      <c r="C171" s="11">
        <v>0</v>
      </c>
      <c r="D171" s="11">
        <v>161.69999999999999</v>
      </c>
      <c r="E171" s="12" t="s">
        <v>492</v>
      </c>
      <c r="F171" s="12"/>
      <c r="G171" s="11">
        <v>0</v>
      </c>
      <c r="H171" s="11">
        <v>0</v>
      </c>
      <c r="I171" s="11">
        <v>192.33284999999998</v>
      </c>
      <c r="J171" s="12" t="s">
        <v>492</v>
      </c>
      <c r="L171" s="202"/>
    </row>
    <row r="172" spans="1:15" ht="11.25" customHeight="1" x14ac:dyDescent="0.2">
      <c r="A172" s="101" t="s">
        <v>123</v>
      </c>
      <c r="B172" s="11">
        <v>8949.8695000000007</v>
      </c>
      <c r="C172" s="11">
        <v>6756.9025000000001</v>
      </c>
      <c r="D172" s="11">
        <v>7270.3149999999996</v>
      </c>
      <c r="E172" s="12">
        <v>7.5983411037823885</v>
      </c>
      <c r="F172" s="12"/>
      <c r="G172" s="11">
        <v>26192.418610000001</v>
      </c>
      <c r="H172" s="11">
        <v>21426.239109999999</v>
      </c>
      <c r="I172" s="11">
        <v>15034.32022</v>
      </c>
      <c r="J172" s="12">
        <v>-29.832201802586894</v>
      </c>
      <c r="L172" s="202"/>
    </row>
    <row r="173" spans="1:15" ht="11.25" customHeight="1" x14ac:dyDescent="0.2">
      <c r="A173" s="10" t="s">
        <v>392</v>
      </c>
      <c r="B173" s="11">
        <v>6.19</v>
      </c>
      <c r="C173" s="11">
        <v>6.19</v>
      </c>
      <c r="D173" s="11">
        <v>0</v>
      </c>
      <c r="E173" s="12">
        <v>-100</v>
      </c>
      <c r="F173" s="12"/>
      <c r="G173" s="11">
        <v>1.3482499999999999</v>
      </c>
      <c r="H173" s="11">
        <v>1.3482499999999999</v>
      </c>
      <c r="I173" s="11">
        <v>0</v>
      </c>
      <c r="J173" s="12">
        <v>-100</v>
      </c>
      <c r="L173" s="202"/>
    </row>
    <row r="174" spans="1:15" ht="11.25" customHeight="1" x14ac:dyDescent="0.2">
      <c r="A174" s="101" t="s">
        <v>124</v>
      </c>
      <c r="B174" s="11">
        <v>25248.826296899999</v>
      </c>
      <c r="C174" s="11">
        <v>22136.4680969</v>
      </c>
      <c r="D174" s="11">
        <v>31560.097000000002</v>
      </c>
      <c r="E174" s="12">
        <v>42.570607297646063</v>
      </c>
      <c r="F174" s="12"/>
      <c r="G174" s="11">
        <v>16780.202300000001</v>
      </c>
      <c r="H174" s="11">
        <v>14671.985309999998</v>
      </c>
      <c r="I174" s="11">
        <v>18002.75764</v>
      </c>
      <c r="J174" s="12">
        <v>22.701578958982765</v>
      </c>
      <c r="L174" s="202"/>
    </row>
    <row r="175" spans="1:15" ht="11.25" customHeight="1" x14ac:dyDescent="0.2">
      <c r="A175" s="10" t="s">
        <v>125</v>
      </c>
      <c r="B175" s="11">
        <v>0.24145</v>
      </c>
      <c r="C175" s="11">
        <v>0.125</v>
      </c>
      <c r="D175" s="11">
        <v>5.5E-2</v>
      </c>
      <c r="E175" s="12">
        <v>-56</v>
      </c>
      <c r="F175" s="12"/>
      <c r="G175" s="11">
        <v>1.0740000000000001</v>
      </c>
      <c r="H175" s="11">
        <v>0.55000000000000004</v>
      </c>
      <c r="I175" s="11">
        <v>0.42899999999999999</v>
      </c>
      <c r="J175" s="12">
        <v>-22.000000000000014</v>
      </c>
      <c r="L175" s="202"/>
    </row>
    <row r="176" spans="1:15" ht="11.25" customHeight="1" x14ac:dyDescent="0.2">
      <c r="A176" s="10" t="s">
        <v>126</v>
      </c>
      <c r="B176" s="11">
        <v>134.34831</v>
      </c>
      <c r="C176" s="11">
        <v>132.35400000000001</v>
      </c>
      <c r="D176" s="11">
        <v>9.1999999999999998E-2</v>
      </c>
      <c r="E176" s="12">
        <v>-99.930489444973333</v>
      </c>
      <c r="F176" s="12"/>
      <c r="G176" s="11">
        <v>762.22116000000005</v>
      </c>
      <c r="H176" s="11">
        <v>756.85619999999994</v>
      </c>
      <c r="I176" s="11">
        <v>0.68400000000000005</v>
      </c>
      <c r="J176" s="12">
        <v>-99.909626161482194</v>
      </c>
      <c r="L176" s="202"/>
    </row>
    <row r="177" spans="1:14" ht="11.25" customHeight="1" x14ac:dyDescent="0.2">
      <c r="A177" s="10" t="s">
        <v>127</v>
      </c>
      <c r="B177" s="11">
        <v>3.2595999999999998</v>
      </c>
      <c r="C177" s="11">
        <v>0</v>
      </c>
      <c r="D177" s="11">
        <v>0</v>
      </c>
      <c r="E177" s="12" t="s">
        <v>492</v>
      </c>
      <c r="F177" s="12"/>
      <c r="G177" s="11">
        <v>28.582339999999999</v>
      </c>
      <c r="H177" s="11">
        <v>0</v>
      </c>
      <c r="I177" s="11">
        <v>0</v>
      </c>
      <c r="J177" s="12" t="s">
        <v>492</v>
      </c>
      <c r="L177" s="202"/>
    </row>
    <row r="178" spans="1:14" ht="11.25" customHeight="1" x14ac:dyDescent="0.2">
      <c r="A178" s="101" t="s">
        <v>128</v>
      </c>
      <c r="B178" s="11">
        <v>9.571200000000001</v>
      </c>
      <c r="C178" s="11">
        <v>3.1930000000000001</v>
      </c>
      <c r="D178" s="11">
        <v>0.66900000000000004</v>
      </c>
      <c r="E178" s="12">
        <v>-79.047917319135607</v>
      </c>
      <c r="F178" s="12"/>
      <c r="G178" s="11">
        <v>12.196</v>
      </c>
      <c r="H178" s="11">
        <v>5.4210000000000003</v>
      </c>
      <c r="I178" s="11">
        <v>2.19</v>
      </c>
      <c r="J178" s="12">
        <v>-59.601549529607084</v>
      </c>
      <c r="L178" s="202"/>
    </row>
    <row r="179" spans="1:14" ht="11.25" customHeight="1" x14ac:dyDescent="0.2">
      <c r="A179" s="101" t="s">
        <v>129</v>
      </c>
      <c r="B179" s="11">
        <v>0.78</v>
      </c>
      <c r="C179" s="11">
        <v>0.22</v>
      </c>
      <c r="D179" s="11">
        <v>0.18</v>
      </c>
      <c r="E179" s="12">
        <v>-18.181818181818187</v>
      </c>
      <c r="F179" s="12"/>
      <c r="G179" s="11">
        <v>1.9650000000000001</v>
      </c>
      <c r="H179" s="11">
        <v>0.44</v>
      </c>
      <c r="I179" s="11">
        <v>0.52500000000000002</v>
      </c>
      <c r="J179" s="12">
        <v>19.318181818181813</v>
      </c>
      <c r="L179" s="202"/>
    </row>
    <row r="180" spans="1:14" ht="11.25" customHeight="1" x14ac:dyDescent="0.2">
      <c r="A180" s="101" t="s">
        <v>130</v>
      </c>
      <c r="B180" s="11">
        <v>1506.567902</v>
      </c>
      <c r="C180" s="11">
        <v>767.03982700000006</v>
      </c>
      <c r="D180" s="11">
        <v>350.72800000000001</v>
      </c>
      <c r="E180" s="12">
        <v>-54.275125273253906</v>
      </c>
      <c r="F180" s="12"/>
      <c r="G180" s="11">
        <v>6127.2290400000002</v>
      </c>
      <c r="H180" s="11">
        <v>3043.306129999999</v>
      </c>
      <c r="I180" s="11">
        <v>1437.36015</v>
      </c>
      <c r="J180" s="12">
        <v>-52.769781001295442</v>
      </c>
      <c r="L180" s="202"/>
    </row>
    <row r="181" spans="1:14" ht="11.25" customHeight="1" x14ac:dyDescent="0.2">
      <c r="A181" s="101" t="s">
        <v>134</v>
      </c>
      <c r="B181" s="11">
        <v>56.3</v>
      </c>
      <c r="C181" s="11">
        <v>25</v>
      </c>
      <c r="D181" s="11">
        <v>202.95</v>
      </c>
      <c r="E181" s="12">
        <v>711.80000000000007</v>
      </c>
      <c r="F181" s="12"/>
      <c r="G181" s="11">
        <v>32.741999999999997</v>
      </c>
      <c r="H181" s="11">
        <v>12.5</v>
      </c>
      <c r="I181" s="11">
        <v>56.826000000000001</v>
      </c>
      <c r="J181" s="12">
        <v>354.608</v>
      </c>
      <c r="L181" s="202"/>
    </row>
    <row r="182" spans="1:14" ht="11.25" customHeight="1" x14ac:dyDescent="0.2">
      <c r="A182" s="10" t="s">
        <v>415</v>
      </c>
      <c r="B182" s="11">
        <v>21.072929999999999</v>
      </c>
      <c r="C182" s="11">
        <v>0.873</v>
      </c>
      <c r="D182" s="11">
        <v>1.2E-2</v>
      </c>
      <c r="E182" s="12">
        <v>-98.62542955326461</v>
      </c>
      <c r="F182" s="12"/>
      <c r="G182" s="11">
        <v>159.96279999999999</v>
      </c>
      <c r="H182" s="11">
        <v>2.819</v>
      </c>
      <c r="I182" s="11">
        <v>9.6000000000000002E-2</v>
      </c>
      <c r="J182" s="12">
        <v>-96.594537069882932</v>
      </c>
      <c r="L182" s="202"/>
    </row>
    <row r="183" spans="1:14" x14ac:dyDescent="0.2">
      <c r="A183" s="106" t="s">
        <v>131</v>
      </c>
      <c r="B183" s="11">
        <v>10.09408</v>
      </c>
      <c r="C183" s="11">
        <v>1.89</v>
      </c>
      <c r="D183" s="11">
        <v>130.77500000000001</v>
      </c>
      <c r="E183" s="12">
        <v>6819.3121693121693</v>
      </c>
      <c r="F183" s="12"/>
      <c r="G183" s="11">
        <v>20.390139999999999</v>
      </c>
      <c r="H183" s="11">
        <v>4.3304999999999998</v>
      </c>
      <c r="I183" s="11">
        <v>134.8039</v>
      </c>
      <c r="J183" s="12">
        <v>3012.8945849209099</v>
      </c>
      <c r="L183" s="202"/>
    </row>
    <row r="184" spans="1:14" ht="11.25" customHeight="1" x14ac:dyDescent="0.2">
      <c r="A184" s="101" t="s">
        <v>132</v>
      </c>
      <c r="B184" s="11">
        <v>126.92195</v>
      </c>
      <c r="C184" s="11">
        <v>120.848</v>
      </c>
      <c r="D184" s="11">
        <v>29.4</v>
      </c>
      <c r="E184" s="12">
        <v>-75.671918443002781</v>
      </c>
      <c r="F184" s="12"/>
      <c r="G184" s="11">
        <v>320.97399999999999</v>
      </c>
      <c r="H184" s="11">
        <v>43.451000000000001</v>
      </c>
      <c r="I184" s="11">
        <v>10.29</v>
      </c>
      <c r="J184" s="12">
        <v>-76.318151480978571</v>
      </c>
      <c r="L184" s="202"/>
    </row>
    <row r="185" spans="1:14" ht="11.25" customHeight="1" x14ac:dyDescent="0.2">
      <c r="A185" s="10" t="s">
        <v>380</v>
      </c>
      <c r="B185" s="11">
        <v>821.27099999999996</v>
      </c>
      <c r="C185" s="11">
        <v>377.91300000000001</v>
      </c>
      <c r="D185" s="11">
        <v>186.006</v>
      </c>
      <c r="E185" s="12">
        <v>-50.780735248588961</v>
      </c>
      <c r="F185" s="12"/>
      <c r="G185" s="11">
        <v>468.58982000000003</v>
      </c>
      <c r="H185" s="11">
        <v>247.58535000000001</v>
      </c>
      <c r="I185" s="11">
        <v>153.27732</v>
      </c>
      <c r="J185" s="12">
        <v>-38.091118880822307</v>
      </c>
      <c r="L185" s="202"/>
    </row>
    <row r="186" spans="1:14" ht="11.25" customHeight="1" x14ac:dyDescent="0.2">
      <c r="A186" s="101" t="s">
        <v>138</v>
      </c>
      <c r="B186" s="11">
        <v>16.442680000000003</v>
      </c>
      <c r="C186" s="11">
        <v>8.1867999999999999</v>
      </c>
      <c r="D186" s="11">
        <v>5.33</v>
      </c>
      <c r="E186" s="12">
        <v>-34.895197146626273</v>
      </c>
      <c r="F186" s="12"/>
      <c r="G186" s="11">
        <v>168.96996000000001</v>
      </c>
      <c r="H186" s="11">
        <v>110.61799999999999</v>
      </c>
      <c r="I186" s="11">
        <v>77.44932</v>
      </c>
      <c r="J186" s="12">
        <v>-29.984884919271721</v>
      </c>
      <c r="L186" s="202"/>
    </row>
    <row r="187" spans="1:14" ht="11.25" customHeight="1" x14ac:dyDescent="0.2">
      <c r="A187" s="101"/>
      <c r="B187" s="11"/>
      <c r="C187" s="11"/>
      <c r="D187" s="11"/>
      <c r="E187" s="12"/>
      <c r="F187" s="11"/>
      <c r="G187" s="11"/>
      <c r="H187" s="11"/>
      <c r="I187" s="11"/>
      <c r="J187" s="12" t="s">
        <v>492</v>
      </c>
      <c r="L187" s="202"/>
    </row>
    <row r="188" spans="1:14" s="20" customFormat="1" ht="11.25" customHeight="1" x14ac:dyDescent="0.2">
      <c r="A188" s="99" t="s">
        <v>295</v>
      </c>
      <c r="B188" s="18">
        <v>124724.0617952</v>
      </c>
      <c r="C188" s="18">
        <v>39050.6852124</v>
      </c>
      <c r="D188" s="18">
        <v>33711.138284799999</v>
      </c>
      <c r="E188" s="16">
        <v>-13.67337576423499</v>
      </c>
      <c r="F188" s="16"/>
      <c r="G188" s="18">
        <v>183006.52707999997</v>
      </c>
      <c r="H188" s="18">
        <v>58464.059459999997</v>
      </c>
      <c r="I188" s="18">
        <v>55854.843640000006</v>
      </c>
      <c r="J188" s="16">
        <v>-4.4629398712642683</v>
      </c>
      <c r="L188" s="201"/>
      <c r="M188" s="199"/>
      <c r="N188" s="199"/>
    </row>
    <row r="189" spans="1:14" ht="11.25" customHeight="1" x14ac:dyDescent="0.2">
      <c r="A189" s="17"/>
      <c r="B189" s="18"/>
      <c r="C189" s="18"/>
      <c r="D189" s="18"/>
      <c r="E189" s="12"/>
      <c r="F189" s="16"/>
      <c r="G189" s="18"/>
      <c r="H189" s="18"/>
      <c r="I189" s="18"/>
      <c r="J189" s="12" t="s">
        <v>492</v>
      </c>
      <c r="L189" s="202"/>
    </row>
    <row r="190" spans="1:14" ht="11.25" customHeight="1" x14ac:dyDescent="0.2">
      <c r="A190" s="9" t="s">
        <v>248</v>
      </c>
      <c r="B190" s="11">
        <v>20090.634829999999</v>
      </c>
      <c r="C190" s="11">
        <v>5101.927929999998</v>
      </c>
      <c r="D190" s="11">
        <v>5282.8336920000011</v>
      </c>
      <c r="E190" s="12">
        <v>3.5458313892725641</v>
      </c>
      <c r="G190" s="11">
        <v>55917.609650000006</v>
      </c>
      <c r="H190" s="11">
        <v>17499.084340000001</v>
      </c>
      <c r="I190" s="11">
        <v>18420.886720000002</v>
      </c>
      <c r="J190" s="12">
        <v>5.2677177964844333</v>
      </c>
      <c r="L190" s="202"/>
    </row>
    <row r="191" spans="1:14" ht="11.25" customHeight="1" x14ac:dyDescent="0.2">
      <c r="A191" s="9" t="s">
        <v>121</v>
      </c>
      <c r="B191" s="11">
        <v>4150.3652906999996</v>
      </c>
      <c r="C191" s="11">
        <v>1995.7126763999995</v>
      </c>
      <c r="D191" s="11">
        <v>2538.0455544000001</v>
      </c>
      <c r="E191" s="12">
        <v>27.174897690097197</v>
      </c>
      <c r="G191" s="11">
        <v>10169.505649999997</v>
      </c>
      <c r="H191" s="11">
        <v>5568.7830199999999</v>
      </c>
      <c r="I191" s="11">
        <v>6895.2423099999996</v>
      </c>
      <c r="J191" s="12">
        <v>23.819554204861078</v>
      </c>
      <c r="L191" s="202"/>
    </row>
    <row r="192" spans="1:14" ht="11.25" customHeight="1" x14ac:dyDescent="0.2">
      <c r="A192" s="9" t="s">
        <v>1</v>
      </c>
      <c r="B192" s="11">
        <v>1751.1656200000002</v>
      </c>
      <c r="C192" s="11">
        <v>491.22023999999988</v>
      </c>
      <c r="D192" s="11">
        <v>390.55408</v>
      </c>
      <c r="E192" s="12">
        <v>-20.493080659705697</v>
      </c>
      <c r="G192" s="11">
        <v>10431.599739999998</v>
      </c>
      <c r="H192" s="11">
        <v>2588.4761699999999</v>
      </c>
      <c r="I192" s="11">
        <v>1530.1768599999996</v>
      </c>
      <c r="J192" s="12">
        <v>-40.885031983895004</v>
      </c>
      <c r="L192" s="202"/>
    </row>
    <row r="193" spans="1:17" ht="11.25" customHeight="1" x14ac:dyDescent="0.2">
      <c r="A193" s="9" t="s">
        <v>139</v>
      </c>
      <c r="B193" s="11">
        <v>98731.896054500001</v>
      </c>
      <c r="C193" s="11">
        <v>31461.824366000004</v>
      </c>
      <c r="D193" s="11">
        <v>25499.704958399998</v>
      </c>
      <c r="E193" s="12">
        <v>-18.950329574794523</v>
      </c>
      <c r="G193" s="11">
        <v>106487.81203999998</v>
      </c>
      <c r="H193" s="11">
        <v>32807.715929999998</v>
      </c>
      <c r="I193" s="11">
        <v>29008.537750000007</v>
      </c>
      <c r="J193" s="12">
        <v>-11.580136173167574</v>
      </c>
      <c r="L193" s="202"/>
    </row>
    <row r="194" spans="1:17" x14ac:dyDescent="0.2">
      <c r="A194" s="94"/>
      <c r="B194" s="100"/>
      <c r="C194" s="100"/>
      <c r="D194" s="100"/>
      <c r="E194" s="100"/>
      <c r="F194" s="100"/>
      <c r="G194" s="100"/>
      <c r="H194" s="100"/>
      <c r="I194" s="100"/>
      <c r="J194" s="94"/>
      <c r="L194" s="202"/>
    </row>
    <row r="195" spans="1:17" x14ac:dyDescent="0.2">
      <c r="A195" s="9" t="s">
        <v>332</v>
      </c>
      <c r="B195" s="9"/>
      <c r="C195" s="9"/>
      <c r="D195" s="9"/>
      <c r="E195" s="9"/>
      <c r="F195" s="9"/>
      <c r="G195" s="9"/>
      <c r="H195" s="9"/>
      <c r="I195" s="9"/>
      <c r="J195" s="9"/>
      <c r="L195" s="202"/>
    </row>
    <row r="196" spans="1:17" ht="20.100000000000001" customHeight="1" x14ac:dyDescent="0.2">
      <c r="A196" s="336" t="s">
        <v>181</v>
      </c>
      <c r="B196" s="336"/>
      <c r="C196" s="336"/>
      <c r="D196" s="336"/>
      <c r="E196" s="336"/>
      <c r="F196" s="336"/>
      <c r="G196" s="336"/>
      <c r="H196" s="336"/>
      <c r="I196" s="336"/>
      <c r="J196" s="336"/>
      <c r="L196" s="202"/>
    </row>
    <row r="197" spans="1:17" ht="20.100000000000001" customHeight="1" x14ac:dyDescent="0.2">
      <c r="A197" s="337" t="s">
        <v>176</v>
      </c>
      <c r="B197" s="337"/>
      <c r="C197" s="337"/>
      <c r="D197" s="337"/>
      <c r="E197" s="337"/>
      <c r="F197" s="337"/>
      <c r="G197" s="337"/>
      <c r="H197" s="337"/>
      <c r="I197" s="337"/>
      <c r="J197" s="337"/>
      <c r="L197" s="202"/>
    </row>
    <row r="198" spans="1:17" s="20" customFormat="1" x14ac:dyDescent="0.2">
      <c r="A198" s="17"/>
      <c r="B198" s="338" t="s">
        <v>143</v>
      </c>
      <c r="C198" s="338"/>
      <c r="D198" s="338"/>
      <c r="E198" s="338"/>
      <c r="F198" s="237"/>
      <c r="G198" s="338" t="s">
        <v>117</v>
      </c>
      <c r="H198" s="338"/>
      <c r="I198" s="338"/>
      <c r="J198" s="338"/>
      <c r="K198" s="105"/>
      <c r="L198" s="198"/>
      <c r="M198" s="198"/>
      <c r="N198" s="198"/>
      <c r="O198" s="105"/>
    </row>
    <row r="199" spans="1:17" s="20" customFormat="1" x14ac:dyDescent="0.2">
      <c r="A199" s="17" t="s">
        <v>298</v>
      </c>
      <c r="B199" s="142">
        <v>2013</v>
      </c>
      <c r="C199" s="339" t="s">
        <v>483</v>
      </c>
      <c r="D199" s="339"/>
      <c r="E199" s="339"/>
      <c r="F199" s="237"/>
      <c r="G199" s="142">
        <v>2013</v>
      </c>
      <c r="H199" s="339" t="s">
        <v>483</v>
      </c>
      <c r="I199" s="339"/>
      <c r="J199" s="339"/>
      <c r="K199" s="105"/>
      <c r="L199" s="198"/>
      <c r="M199" s="198"/>
      <c r="N199" s="198"/>
      <c r="O199" s="105"/>
    </row>
    <row r="200" spans="1:17" s="20" customFormat="1" x14ac:dyDescent="0.2">
      <c r="A200" s="143"/>
      <c r="B200" s="143"/>
      <c r="C200" s="144">
        <v>2013</v>
      </c>
      <c r="D200" s="144">
        <v>2014</v>
      </c>
      <c r="E200" s="238" t="s">
        <v>490</v>
      </c>
      <c r="F200" s="146"/>
      <c r="G200" s="143"/>
      <c r="H200" s="144">
        <v>2013</v>
      </c>
      <c r="I200" s="144">
        <v>2014</v>
      </c>
      <c r="J200" s="238" t="s">
        <v>490</v>
      </c>
      <c r="L200" s="199"/>
      <c r="M200" s="199"/>
      <c r="N200" s="199"/>
    </row>
    <row r="201" spans="1:17" ht="11.25" customHeight="1" x14ac:dyDescent="0.2">
      <c r="A201" s="9"/>
      <c r="B201" s="9"/>
      <c r="C201" s="9"/>
      <c r="D201" s="9"/>
      <c r="E201" s="9"/>
      <c r="F201" s="9"/>
      <c r="G201" s="9"/>
      <c r="H201" s="9"/>
      <c r="I201" s="9"/>
      <c r="J201" s="9"/>
      <c r="L201" s="202"/>
    </row>
    <row r="202" spans="1:17" s="21" customFormat="1" x14ac:dyDescent="0.2">
      <c r="A202" s="96" t="s">
        <v>346</v>
      </c>
      <c r="B202" s="96">
        <v>889424.98896260001</v>
      </c>
      <c r="C202" s="96">
        <v>288759.16172129998</v>
      </c>
      <c r="D202" s="96">
        <v>263534.71246970003</v>
      </c>
      <c r="E202" s="16">
        <v>-8.7354628338842844</v>
      </c>
      <c r="F202" s="96"/>
      <c r="G202" s="96">
        <v>1922022.1024599997</v>
      </c>
      <c r="H202" s="96">
        <v>580026.52015</v>
      </c>
      <c r="I202" s="96">
        <v>588416.25951</v>
      </c>
      <c r="J202" s="16">
        <v>1.4464406485811026</v>
      </c>
      <c r="L202" s="201"/>
      <c r="M202" s="242"/>
      <c r="N202" s="242"/>
    </row>
    <row r="203" spans="1:17" ht="11.25" customHeight="1" x14ac:dyDescent="0.2">
      <c r="A203" s="9"/>
      <c r="B203" s="11"/>
      <c r="C203" s="11"/>
      <c r="D203" s="11"/>
      <c r="E203" s="12"/>
      <c r="F203" s="12"/>
      <c r="G203" s="11"/>
      <c r="H203" s="11"/>
      <c r="I203" s="11"/>
      <c r="J203" s="12" t="s">
        <v>492</v>
      </c>
      <c r="L203" s="202"/>
    </row>
    <row r="204" spans="1:17" s="20" customFormat="1" ht="24" customHeight="1" x14ac:dyDescent="0.2">
      <c r="A204" s="249" t="s">
        <v>113</v>
      </c>
      <c r="B204" s="18">
        <v>398380.42956060002</v>
      </c>
      <c r="C204" s="18">
        <v>113463.30541669999</v>
      </c>
      <c r="D204" s="18">
        <v>128250.95066170002</v>
      </c>
      <c r="E204" s="16">
        <v>13.03297589532724</v>
      </c>
      <c r="F204" s="16"/>
      <c r="G204" s="18">
        <v>1362536.2072599996</v>
      </c>
      <c r="H204" s="18">
        <v>382285.04919000005</v>
      </c>
      <c r="I204" s="18">
        <v>433136.64655000006</v>
      </c>
      <c r="J204" s="16">
        <v>13.302010493935427</v>
      </c>
      <c r="L204" s="244"/>
      <c r="M204" s="244"/>
      <c r="N204" s="245"/>
      <c r="O204" s="132"/>
      <c r="P204" s="132"/>
      <c r="Q204" s="132"/>
    </row>
    <row r="205" spans="1:17" s="20" customFormat="1" ht="11.25" customHeight="1" x14ac:dyDescent="0.2">
      <c r="A205" s="17"/>
      <c r="B205" s="18"/>
      <c r="C205" s="18"/>
      <c r="D205" s="18"/>
      <c r="E205" s="16"/>
      <c r="F205" s="16"/>
      <c r="G205" s="18"/>
      <c r="H205" s="18"/>
      <c r="I205" s="18"/>
      <c r="J205" s="12" t="s">
        <v>492</v>
      </c>
      <c r="L205" s="210"/>
      <c r="M205" s="210"/>
      <c r="N205" s="211"/>
      <c r="O205" s="127"/>
      <c r="P205" s="127"/>
      <c r="Q205" s="127"/>
    </row>
    <row r="206" spans="1:17" s="20" customFormat="1" ht="15" customHeight="1" x14ac:dyDescent="0.2">
      <c r="A206" s="250" t="s">
        <v>422</v>
      </c>
      <c r="B206" s="11">
        <v>36437.385530300009</v>
      </c>
      <c r="C206" s="11">
        <v>10270.898652</v>
      </c>
      <c r="D206" s="11">
        <v>11562.330171900003</v>
      </c>
      <c r="E206" s="12">
        <v>12.573695483291814</v>
      </c>
      <c r="F206" s="16"/>
      <c r="G206" s="11">
        <v>116578.29751000012</v>
      </c>
      <c r="H206" s="11">
        <v>32988.782399999996</v>
      </c>
      <c r="I206" s="11">
        <v>40115.846540000013</v>
      </c>
      <c r="J206" s="12">
        <v>21.604508022096681</v>
      </c>
      <c r="L206" s="210"/>
      <c r="M206" s="210"/>
      <c r="N206" s="211"/>
      <c r="O206" s="127"/>
      <c r="P206" s="127"/>
      <c r="Q206" s="127"/>
    </row>
    <row r="207" spans="1:17" s="20" customFormat="1" ht="11.25" customHeight="1" x14ac:dyDescent="0.2">
      <c r="A207" s="250" t="s">
        <v>424</v>
      </c>
      <c r="B207" s="11">
        <v>2.6549999999999998</v>
      </c>
      <c r="C207" s="11">
        <v>0.45</v>
      </c>
      <c r="D207" s="11">
        <v>3.3119999999999998</v>
      </c>
      <c r="E207" s="11">
        <v>636</v>
      </c>
      <c r="F207" s="18"/>
      <c r="G207" s="11">
        <v>19.792000000000002</v>
      </c>
      <c r="H207" s="11">
        <v>4.0999999999999996</v>
      </c>
      <c r="I207" s="11">
        <v>11.896310000000001</v>
      </c>
      <c r="J207" s="12">
        <v>190.15390243902448</v>
      </c>
      <c r="L207" s="210"/>
      <c r="M207" s="210"/>
      <c r="N207" s="211"/>
      <c r="O207" s="127"/>
      <c r="P207" s="127"/>
      <c r="Q207" s="127"/>
    </row>
    <row r="208" spans="1:17" s="20" customFormat="1" ht="11.25" customHeight="1" x14ac:dyDescent="0.2">
      <c r="A208" s="250" t="s">
        <v>367</v>
      </c>
      <c r="B208" s="11">
        <v>94.614999999999995</v>
      </c>
      <c r="C208" s="11">
        <v>13.481999999999999</v>
      </c>
      <c r="D208" s="11">
        <v>22.716000000000001</v>
      </c>
      <c r="E208" s="12">
        <v>68.491321762349827</v>
      </c>
      <c r="F208" s="16"/>
      <c r="G208" s="11">
        <v>313.78202000000005</v>
      </c>
      <c r="H208" s="11">
        <v>45.161569999999998</v>
      </c>
      <c r="I208" s="11">
        <v>76.382859999999994</v>
      </c>
      <c r="J208" s="12">
        <v>69.13242830131901</v>
      </c>
      <c r="L208" s="210"/>
      <c r="M208" s="210"/>
      <c r="N208" s="211"/>
      <c r="O208" s="127"/>
      <c r="P208" s="127"/>
      <c r="Q208" s="127"/>
    </row>
    <row r="209" spans="1:19" s="20" customFormat="1" ht="11.25" customHeight="1" x14ac:dyDescent="0.2">
      <c r="A209" s="250" t="s">
        <v>425</v>
      </c>
      <c r="B209" s="11">
        <v>45.692999999999998</v>
      </c>
      <c r="C209" s="11">
        <v>6.8535000000000004</v>
      </c>
      <c r="D209" s="11">
        <v>3.411</v>
      </c>
      <c r="E209" s="12">
        <v>-50.229809586342746</v>
      </c>
      <c r="F209" s="16"/>
      <c r="G209" s="11">
        <v>159.63115999999999</v>
      </c>
      <c r="H209" s="11">
        <v>26.0044</v>
      </c>
      <c r="I209" s="11">
        <v>15.862500000000001</v>
      </c>
      <c r="J209" s="12">
        <v>-39.000707572564643</v>
      </c>
      <c r="L209" s="210"/>
      <c r="M209" s="210"/>
      <c r="N209" s="211"/>
      <c r="O209" s="127"/>
      <c r="P209" s="127"/>
      <c r="Q209" s="127"/>
    </row>
    <row r="210" spans="1:19" s="20" customFormat="1" ht="11.25" customHeight="1" x14ac:dyDescent="0.2">
      <c r="A210" s="250" t="s">
        <v>366</v>
      </c>
      <c r="B210" s="11">
        <v>1044.366</v>
      </c>
      <c r="C210" s="11">
        <v>274.95175</v>
      </c>
      <c r="D210" s="11">
        <v>740.59225000000004</v>
      </c>
      <c r="E210" s="12">
        <v>169.3535320288014</v>
      </c>
      <c r="F210" s="16"/>
      <c r="G210" s="11">
        <v>4306.3365200000007</v>
      </c>
      <c r="H210" s="11">
        <v>1164.00144</v>
      </c>
      <c r="I210" s="11">
        <v>2933.56504</v>
      </c>
      <c r="J210" s="12">
        <v>152.02417619002259</v>
      </c>
      <c r="L210" s="210"/>
      <c r="M210" s="210"/>
      <c r="N210" s="211"/>
      <c r="O210" s="127"/>
      <c r="P210" s="127"/>
      <c r="Q210" s="127"/>
    </row>
    <row r="211" spans="1:19" s="20" customFormat="1" ht="11.25" customHeight="1" x14ac:dyDescent="0.2">
      <c r="A211" s="250" t="s">
        <v>421</v>
      </c>
      <c r="B211" s="11">
        <v>51485.836655699997</v>
      </c>
      <c r="C211" s="11">
        <v>15075.870202700002</v>
      </c>
      <c r="D211" s="11">
        <v>14663.182100700002</v>
      </c>
      <c r="E211" s="12">
        <v>-2.7374081658389997</v>
      </c>
      <c r="F211" s="16"/>
      <c r="G211" s="11">
        <v>157481.57659999991</v>
      </c>
      <c r="H211" s="11">
        <v>45043.656020000009</v>
      </c>
      <c r="I211" s="11">
        <v>47045.13764999999</v>
      </c>
      <c r="J211" s="12">
        <v>4.4434262376732931</v>
      </c>
      <c r="L211" s="210"/>
      <c r="M211" s="210"/>
      <c r="N211" s="211"/>
      <c r="O211" s="127"/>
      <c r="P211" s="127"/>
      <c r="Q211" s="127"/>
    </row>
    <row r="212" spans="1:19" s="20" customFormat="1" ht="11.25" customHeight="1" x14ac:dyDescent="0.2">
      <c r="A212" s="250" t="s">
        <v>423</v>
      </c>
      <c r="B212" s="11">
        <v>2272.1561700000002</v>
      </c>
      <c r="C212" s="11">
        <v>578.05195000000003</v>
      </c>
      <c r="D212" s="11">
        <v>809.59284810000008</v>
      </c>
      <c r="E212" s="12">
        <v>40.055378776942121</v>
      </c>
      <c r="F212" s="16"/>
      <c r="G212" s="11">
        <v>7950.3890699999993</v>
      </c>
      <c r="H212" s="11">
        <v>2060.4935400000004</v>
      </c>
      <c r="I212" s="11">
        <v>2773.1508999999996</v>
      </c>
      <c r="J212" s="12">
        <v>34.58673109938502</v>
      </c>
      <c r="L212" s="210"/>
      <c r="M212" s="210"/>
      <c r="N212" s="211"/>
      <c r="O212" s="127"/>
      <c r="P212" s="127"/>
      <c r="Q212" s="127"/>
    </row>
    <row r="213" spans="1:19" s="20" customFormat="1" ht="11.25" customHeight="1" x14ac:dyDescent="0.2">
      <c r="A213" s="250" t="s">
        <v>368</v>
      </c>
      <c r="B213" s="11">
        <v>37802.869864199987</v>
      </c>
      <c r="C213" s="11">
        <v>10486.365518500001</v>
      </c>
      <c r="D213" s="11">
        <v>10612.254123999999</v>
      </c>
      <c r="E213" s="12">
        <v>1.200497973086172</v>
      </c>
      <c r="F213" s="16"/>
      <c r="G213" s="11">
        <v>112596.59973000005</v>
      </c>
      <c r="H213" s="11">
        <v>30732.04</v>
      </c>
      <c r="I213" s="11">
        <v>31723.506700000005</v>
      </c>
      <c r="J213" s="12">
        <v>3.2261662421368982</v>
      </c>
      <c r="L213" s="210"/>
      <c r="M213" s="210"/>
      <c r="N213" s="211"/>
      <c r="O213" s="127"/>
      <c r="P213" s="127"/>
      <c r="Q213" s="127"/>
    </row>
    <row r="214" spans="1:19" s="20" customFormat="1" ht="11.25" customHeight="1" x14ac:dyDescent="0.2">
      <c r="A214" s="250" t="s">
        <v>426</v>
      </c>
      <c r="B214" s="11">
        <v>147.9468972</v>
      </c>
      <c r="C214" s="11">
        <v>43.515000000000001</v>
      </c>
      <c r="D214" s="11">
        <v>39.719699999999996</v>
      </c>
      <c r="E214" s="12">
        <v>-8.7218200620475841</v>
      </c>
      <c r="F214" s="16"/>
      <c r="G214" s="11">
        <v>1044.2856700000002</v>
      </c>
      <c r="H214" s="11">
        <v>311.41750000000008</v>
      </c>
      <c r="I214" s="11">
        <v>260.95224999999999</v>
      </c>
      <c r="J214" s="12">
        <v>-16.205014169081721</v>
      </c>
      <c r="L214" s="210"/>
      <c r="M214" s="210"/>
      <c r="N214" s="211"/>
      <c r="O214" s="127"/>
      <c r="P214" s="127"/>
      <c r="Q214" s="127"/>
    </row>
    <row r="215" spans="1:19" s="20" customFormat="1" ht="11.25" customHeight="1" x14ac:dyDescent="0.2">
      <c r="A215" s="250" t="s">
        <v>369</v>
      </c>
      <c r="B215" s="11">
        <v>72867.660124599977</v>
      </c>
      <c r="C215" s="11">
        <v>21353.361319999996</v>
      </c>
      <c r="D215" s="11">
        <v>26816.628988000008</v>
      </c>
      <c r="E215" s="12">
        <v>25.585047647196419</v>
      </c>
      <c r="F215" s="16"/>
      <c r="G215" s="11">
        <v>263818.12787999999</v>
      </c>
      <c r="H215" s="11">
        <v>76120.851410000047</v>
      </c>
      <c r="I215" s="11">
        <v>86322.801179999995</v>
      </c>
      <c r="J215" s="12">
        <v>13.402306439073428</v>
      </c>
      <c r="L215" s="210"/>
      <c r="M215" s="210"/>
      <c r="N215" s="211"/>
      <c r="O215" s="127"/>
      <c r="P215" s="127"/>
      <c r="Q215" s="127"/>
    </row>
    <row r="216" spans="1:19" s="20" customFormat="1" ht="11.25" customHeight="1" x14ac:dyDescent="0.2">
      <c r="A216" s="250" t="s">
        <v>365</v>
      </c>
      <c r="B216" s="11">
        <v>20774.796421200001</v>
      </c>
      <c r="C216" s="11">
        <v>5539.2533100000001</v>
      </c>
      <c r="D216" s="11">
        <v>6576.1284642999999</v>
      </c>
      <c r="E216" s="12">
        <v>18.718680953408139</v>
      </c>
      <c r="F216" s="16"/>
      <c r="G216" s="11">
        <v>81878.003639999937</v>
      </c>
      <c r="H216" s="11">
        <v>22038.224860000006</v>
      </c>
      <c r="I216" s="11">
        <v>26130.604149999981</v>
      </c>
      <c r="J216" s="12">
        <v>18.56945972734745</v>
      </c>
      <c r="L216" s="201"/>
      <c r="M216" s="199"/>
      <c r="N216" s="212"/>
      <c r="O216" s="213"/>
      <c r="P216" s="213"/>
      <c r="Q216" s="213"/>
    </row>
    <row r="217" spans="1:19" ht="11.25" customHeight="1" x14ac:dyDescent="0.2">
      <c r="A217" s="250" t="s">
        <v>427</v>
      </c>
      <c r="B217" s="11">
        <v>2023.7223272000001</v>
      </c>
      <c r="C217" s="11">
        <v>655.97950000000003</v>
      </c>
      <c r="D217" s="11">
        <v>715.35249999999996</v>
      </c>
      <c r="E217" s="12">
        <v>9.0510450402794476</v>
      </c>
      <c r="F217" s="12"/>
      <c r="G217" s="11">
        <v>9153.7666200000003</v>
      </c>
      <c r="H217" s="11">
        <v>2736.8252900000002</v>
      </c>
      <c r="I217" s="11">
        <v>3134.0254100000002</v>
      </c>
      <c r="J217" s="12">
        <v>14.513170477169908</v>
      </c>
      <c r="L217" s="211"/>
      <c r="M217" s="211"/>
      <c r="N217" s="211"/>
      <c r="O217" s="127"/>
      <c r="P217" s="127"/>
      <c r="Q217" s="127"/>
    </row>
    <row r="218" spans="1:19" ht="11.25" customHeight="1" x14ac:dyDescent="0.2">
      <c r="A218" s="250" t="s">
        <v>370</v>
      </c>
      <c r="B218" s="11">
        <v>35101.108904000008</v>
      </c>
      <c r="C218" s="11">
        <v>11103.603346</v>
      </c>
      <c r="D218" s="11">
        <v>10115.155922100001</v>
      </c>
      <c r="E218" s="12">
        <v>-8.9020419146734042</v>
      </c>
      <c r="F218" s="12"/>
      <c r="G218" s="11">
        <v>104782.10316999997</v>
      </c>
      <c r="H218" s="11">
        <v>31473.16681000001</v>
      </c>
      <c r="I218" s="11">
        <v>31569.16459</v>
      </c>
      <c r="J218" s="12">
        <v>0.30501468307755886</v>
      </c>
      <c r="L218" s="202"/>
    </row>
    <row r="219" spans="1:19" ht="11.25" customHeight="1" x14ac:dyDescent="0.2">
      <c r="A219" s="250" t="s">
        <v>418</v>
      </c>
      <c r="B219" s="11">
        <v>6414.3160625</v>
      </c>
      <c r="C219" s="11">
        <v>1680.3655799999999</v>
      </c>
      <c r="D219" s="11">
        <v>2634.2025297000005</v>
      </c>
      <c r="E219" s="12">
        <v>56.763656733554399</v>
      </c>
      <c r="F219" s="12"/>
      <c r="G219" s="11">
        <v>31513.971799999996</v>
      </c>
      <c r="H219" s="11">
        <v>8103.1948300000013</v>
      </c>
      <c r="I219" s="11">
        <v>12551.728790000003</v>
      </c>
      <c r="J219" s="12">
        <v>54.89851908201004</v>
      </c>
      <c r="L219" s="202"/>
      <c r="M219" s="203"/>
      <c r="N219" s="211"/>
      <c r="O219" s="127"/>
      <c r="P219" s="127"/>
      <c r="Q219" s="127"/>
      <c r="R219" s="127"/>
      <c r="S219" s="127"/>
    </row>
    <row r="220" spans="1:19" ht="11.25" customHeight="1" x14ac:dyDescent="0.2">
      <c r="A220" s="250" t="s">
        <v>371</v>
      </c>
      <c r="B220" s="11">
        <v>6510.8953671999998</v>
      </c>
      <c r="C220" s="11">
        <v>1805.5181700000001</v>
      </c>
      <c r="D220" s="11">
        <v>2339.3591856000007</v>
      </c>
      <c r="E220" s="12">
        <v>29.56719153925772</v>
      </c>
      <c r="F220" s="12"/>
      <c r="G220" s="11">
        <v>32411.207840000006</v>
      </c>
      <c r="H220" s="11">
        <v>8758.1061700000009</v>
      </c>
      <c r="I220" s="11">
        <v>11604.88293</v>
      </c>
      <c r="J220" s="12">
        <v>32.504478762216223</v>
      </c>
      <c r="L220" s="202"/>
      <c r="N220" s="214"/>
      <c r="O220" s="215"/>
      <c r="P220" s="215"/>
      <c r="Q220" s="215"/>
      <c r="R220" s="215"/>
      <c r="S220" s="215"/>
    </row>
    <row r="221" spans="1:19" ht="11.25" customHeight="1" x14ac:dyDescent="0.2">
      <c r="A221" s="250" t="s">
        <v>372</v>
      </c>
      <c r="B221" s="11">
        <v>3379.5258099999996</v>
      </c>
      <c r="C221" s="11">
        <v>1131.7894600000002</v>
      </c>
      <c r="D221" s="11">
        <v>493.84231199999999</v>
      </c>
      <c r="E221" s="12">
        <v>-56.366238646541213</v>
      </c>
      <c r="F221" s="12"/>
      <c r="G221" s="11">
        <v>17965.323219999998</v>
      </c>
      <c r="H221" s="11">
        <v>4336.2523099999989</v>
      </c>
      <c r="I221" s="11">
        <v>3998.0814000000014</v>
      </c>
      <c r="J221" s="12">
        <v>-7.7986908008126932</v>
      </c>
      <c r="L221" s="202"/>
      <c r="N221" s="203"/>
      <c r="O221" s="13"/>
      <c r="P221" s="13"/>
      <c r="Q221" s="13"/>
    </row>
    <row r="222" spans="1:19" ht="11.25" customHeight="1" x14ac:dyDescent="0.2">
      <c r="A222" s="250" t="s">
        <v>419</v>
      </c>
      <c r="B222" s="11">
        <v>114197.9247665</v>
      </c>
      <c r="C222" s="11">
        <v>31030.493577500001</v>
      </c>
      <c r="D222" s="11">
        <v>37883.453045300004</v>
      </c>
      <c r="E222" s="12">
        <v>22.084597045433526</v>
      </c>
      <c r="F222" s="12"/>
      <c r="G222" s="11">
        <v>398087.01971999963</v>
      </c>
      <c r="H222" s="11">
        <v>109575.94413</v>
      </c>
      <c r="I222" s="11">
        <v>126066.46702000004</v>
      </c>
      <c r="J222" s="12">
        <v>15.049400688198332</v>
      </c>
      <c r="L222" s="202"/>
    </row>
    <row r="223" spans="1:19" ht="11.25" customHeight="1" x14ac:dyDescent="0.2">
      <c r="A223" s="250" t="s">
        <v>442</v>
      </c>
      <c r="B223" s="11">
        <v>7776.9556600000005</v>
      </c>
      <c r="C223" s="11">
        <v>2412.5025799999999</v>
      </c>
      <c r="D223" s="11">
        <v>2219.7175200000001</v>
      </c>
      <c r="E223" s="12">
        <v>-7.9910820240449141</v>
      </c>
      <c r="F223" s="12"/>
      <c r="G223" s="11">
        <v>22475.993090000007</v>
      </c>
      <c r="H223" s="11">
        <v>6766.8265100000008</v>
      </c>
      <c r="I223" s="11">
        <v>6802.5903300000009</v>
      </c>
      <c r="J223" s="12">
        <v>0.52851687489177834</v>
      </c>
      <c r="L223" s="202"/>
    </row>
    <row r="224" spans="1:19" ht="11.25" customHeight="1" x14ac:dyDescent="0.2">
      <c r="A224" s="9"/>
      <c r="B224" s="11"/>
      <c r="C224" s="11"/>
      <c r="D224" s="11"/>
      <c r="E224" s="12"/>
      <c r="F224" s="12"/>
      <c r="G224" s="11"/>
      <c r="H224" s="11"/>
      <c r="I224" s="11"/>
      <c r="J224" s="12" t="s">
        <v>492</v>
      </c>
      <c r="L224" s="202"/>
      <c r="M224" s="203"/>
      <c r="N224" s="203"/>
      <c r="O224" s="13"/>
      <c r="P224" s="13"/>
      <c r="Q224" s="13"/>
    </row>
    <row r="225" spans="1:14" s="20" customFormat="1" ht="11.25" customHeight="1" x14ac:dyDescent="0.2">
      <c r="A225" s="17" t="s">
        <v>198</v>
      </c>
      <c r="B225" s="18">
        <v>491044.55940199998</v>
      </c>
      <c r="C225" s="18">
        <v>175295.85630460002</v>
      </c>
      <c r="D225" s="18">
        <v>135283.76180800001</v>
      </c>
      <c r="E225" s="16">
        <v>-22.825465096604248</v>
      </c>
      <c r="F225" s="16"/>
      <c r="G225" s="18">
        <v>559485.89520000003</v>
      </c>
      <c r="H225" s="18">
        <v>197741.47095999998</v>
      </c>
      <c r="I225" s="18">
        <v>155279.61296</v>
      </c>
      <c r="J225" s="16">
        <v>-21.473420721437506</v>
      </c>
      <c r="L225" s="201"/>
      <c r="M225" s="199"/>
      <c r="N225" s="199"/>
    </row>
    <row r="226" spans="1:14" ht="11.25" customHeight="1" x14ac:dyDescent="0.2">
      <c r="A226" s="9" t="s">
        <v>114</v>
      </c>
      <c r="B226" s="11">
        <v>410260.98475</v>
      </c>
      <c r="C226" s="11">
        <v>157615.64967000001</v>
      </c>
      <c r="D226" s="11">
        <v>115406.59632999999</v>
      </c>
      <c r="E226" s="12">
        <v>-26.77973502528026</v>
      </c>
      <c r="F226" s="12"/>
      <c r="G226" s="11">
        <v>390870.58260000014</v>
      </c>
      <c r="H226" s="11">
        <v>153650.18617999999</v>
      </c>
      <c r="I226" s="11">
        <v>105766.80249000002</v>
      </c>
      <c r="J226" s="12">
        <v>-31.163895651844484</v>
      </c>
      <c r="L226" s="202"/>
      <c r="M226" s="203"/>
      <c r="N226" s="203"/>
    </row>
    <row r="227" spans="1:14" ht="11.25" customHeight="1" x14ac:dyDescent="0.2">
      <c r="A227" s="9" t="s">
        <v>420</v>
      </c>
      <c r="B227" s="11">
        <v>61392.332300000009</v>
      </c>
      <c r="C227" s="11">
        <v>13059.21212</v>
      </c>
      <c r="D227" s="11">
        <v>13758.160639999998</v>
      </c>
      <c r="E227" s="12">
        <v>5.3521492229195786</v>
      </c>
      <c r="F227" s="12"/>
      <c r="G227" s="11">
        <v>98948.75383999999</v>
      </c>
      <c r="H227" s="11">
        <v>26942.754459999993</v>
      </c>
      <c r="I227" s="11">
        <v>27448.283140000007</v>
      </c>
      <c r="J227" s="12">
        <v>1.8763065994255896</v>
      </c>
      <c r="L227" s="202"/>
      <c r="M227" s="203"/>
      <c r="N227" s="203"/>
    </row>
    <row r="228" spans="1:14" ht="11.25" customHeight="1" x14ac:dyDescent="0.2">
      <c r="A228" s="9" t="s">
        <v>56</v>
      </c>
      <c r="B228" s="11">
        <v>3485.0324799999999</v>
      </c>
      <c r="C228" s="11">
        <v>758.15</v>
      </c>
      <c r="D228" s="11">
        <v>1010.8140696</v>
      </c>
      <c r="E228" s="12">
        <v>33.326395779199373</v>
      </c>
      <c r="F228" s="12"/>
      <c r="G228" s="11">
        <v>14577.530269999996</v>
      </c>
      <c r="H228" s="11">
        <v>3133.75929</v>
      </c>
      <c r="I228" s="11">
        <v>4364.903119999999</v>
      </c>
      <c r="J228" s="12">
        <v>39.286483615019421</v>
      </c>
      <c r="L228" s="202"/>
    </row>
    <row r="229" spans="1:14" ht="11.25" customHeight="1" x14ac:dyDescent="0.2">
      <c r="A229" s="9" t="s">
        <v>57</v>
      </c>
      <c r="B229" s="11">
        <v>488.88458220000007</v>
      </c>
      <c r="C229" s="11">
        <v>154.66028</v>
      </c>
      <c r="D229" s="11">
        <v>109.94878760000002</v>
      </c>
      <c r="E229" s="12">
        <v>-28.909486262406858</v>
      </c>
      <c r="F229" s="12"/>
      <c r="G229" s="11">
        <v>3285.4651700000004</v>
      </c>
      <c r="H229" s="11">
        <v>884.72057999999993</v>
      </c>
      <c r="I229" s="11">
        <v>596.66924000000006</v>
      </c>
      <c r="J229" s="12">
        <v>-32.558453653242694</v>
      </c>
      <c r="L229" s="202"/>
    </row>
    <row r="230" spans="1:14" ht="11.25" customHeight="1" x14ac:dyDescent="0.2">
      <c r="A230" s="9" t="s">
        <v>0</v>
      </c>
      <c r="B230" s="11">
        <v>15417.325289799999</v>
      </c>
      <c r="C230" s="11">
        <v>3708.1842345999999</v>
      </c>
      <c r="D230" s="11">
        <v>4998.2419808000004</v>
      </c>
      <c r="E230" s="12">
        <v>34.78947281429123</v>
      </c>
      <c r="F230" s="12"/>
      <c r="G230" s="11">
        <v>51803.563319999994</v>
      </c>
      <c r="H230" s="11">
        <v>13130.050450000001</v>
      </c>
      <c r="I230" s="11">
        <v>17102.954969999999</v>
      </c>
      <c r="J230" s="12">
        <v>30.258105520074366</v>
      </c>
      <c r="L230" s="202"/>
    </row>
    <row r="231" spans="1:14" x14ac:dyDescent="0.2">
      <c r="A231" s="94"/>
      <c r="B231" s="100"/>
      <c r="C231" s="100"/>
      <c r="D231" s="100"/>
      <c r="E231" s="100"/>
      <c r="F231" s="100"/>
      <c r="G231" s="100"/>
      <c r="H231" s="100"/>
      <c r="I231" s="100"/>
      <c r="J231" s="94"/>
      <c r="L231" s="202"/>
    </row>
    <row r="232" spans="1:14" x14ac:dyDescent="0.2">
      <c r="A232" s="9" t="s">
        <v>333</v>
      </c>
      <c r="B232" s="9"/>
      <c r="C232" s="9"/>
      <c r="D232" s="9"/>
      <c r="E232" s="9"/>
      <c r="F232" s="9"/>
      <c r="G232" s="9"/>
      <c r="H232" s="9"/>
      <c r="I232" s="9"/>
      <c r="J232" s="9"/>
      <c r="L232" s="202"/>
    </row>
    <row r="233" spans="1:14" ht="20.100000000000001" customHeight="1" x14ac:dyDescent="0.2">
      <c r="A233" s="336" t="s">
        <v>227</v>
      </c>
      <c r="B233" s="336"/>
      <c r="C233" s="336"/>
      <c r="D233" s="336"/>
      <c r="E233" s="336"/>
      <c r="F233" s="336"/>
      <c r="G233" s="336"/>
      <c r="H233" s="336"/>
      <c r="I233" s="336"/>
      <c r="J233" s="336"/>
      <c r="L233" s="202"/>
    </row>
    <row r="234" spans="1:14" ht="20.100000000000001" customHeight="1" x14ac:dyDescent="0.2">
      <c r="A234" s="337" t="s">
        <v>178</v>
      </c>
      <c r="B234" s="337"/>
      <c r="C234" s="337"/>
      <c r="D234" s="337"/>
      <c r="E234" s="337"/>
      <c r="F234" s="337"/>
      <c r="G234" s="337"/>
      <c r="H234" s="337"/>
      <c r="I234" s="337"/>
      <c r="J234" s="337"/>
      <c r="L234" s="23"/>
      <c r="M234" s="23"/>
      <c r="N234" s="23"/>
    </row>
    <row r="235" spans="1:14" s="20" customFormat="1" x14ac:dyDescent="0.2">
      <c r="A235" s="17"/>
      <c r="B235" s="338" t="s">
        <v>116</v>
      </c>
      <c r="C235" s="338"/>
      <c r="D235" s="338"/>
      <c r="E235" s="338"/>
      <c r="F235" s="141"/>
      <c r="G235" s="338" t="s">
        <v>117</v>
      </c>
      <c r="H235" s="338"/>
      <c r="I235" s="338"/>
      <c r="J235" s="338"/>
      <c r="K235" s="105"/>
    </row>
    <row r="236" spans="1:14" s="20" customFormat="1" x14ac:dyDescent="0.2">
      <c r="A236" s="17" t="s">
        <v>298</v>
      </c>
      <c r="B236" s="142">
        <v>2013</v>
      </c>
      <c r="C236" s="339" t="s">
        <v>483</v>
      </c>
      <c r="D236" s="339"/>
      <c r="E236" s="339"/>
      <c r="F236" s="141"/>
      <c r="G236" s="142">
        <v>2013</v>
      </c>
      <c r="H236" s="339" t="s">
        <v>483</v>
      </c>
      <c r="I236" s="339"/>
      <c r="J236" s="339"/>
      <c r="K236" s="105"/>
    </row>
    <row r="237" spans="1:14" s="20" customFormat="1" x14ac:dyDescent="0.2">
      <c r="A237" s="143"/>
      <c r="B237" s="143"/>
      <c r="C237" s="144">
        <v>2013</v>
      </c>
      <c r="D237" s="144">
        <v>2014</v>
      </c>
      <c r="E237" s="145" t="s">
        <v>490</v>
      </c>
      <c r="F237" s="146"/>
      <c r="G237" s="143"/>
      <c r="H237" s="144">
        <v>2013</v>
      </c>
      <c r="I237" s="144">
        <v>2014</v>
      </c>
      <c r="J237" s="145" t="s">
        <v>490</v>
      </c>
    </row>
    <row r="238" spans="1:14" x14ac:dyDescent="0.2">
      <c r="A238" s="9"/>
      <c r="B238" s="9"/>
      <c r="C238" s="9"/>
      <c r="D238" s="9"/>
      <c r="E238" s="9"/>
      <c r="F238" s="9"/>
      <c r="G238" s="9"/>
      <c r="H238" s="9"/>
      <c r="I238" s="9"/>
      <c r="J238" s="9"/>
    </row>
    <row r="239" spans="1:14" s="20" customFormat="1" ht="11.25" customHeight="1" x14ac:dyDescent="0.2">
      <c r="A239" s="17" t="s">
        <v>294</v>
      </c>
      <c r="B239" s="18"/>
      <c r="C239" s="18"/>
      <c r="D239" s="18"/>
      <c r="E239" s="12" t="s">
        <v>492</v>
      </c>
      <c r="F239" s="16"/>
      <c r="G239" s="18">
        <v>87430</v>
      </c>
      <c r="H239" s="18">
        <v>29471</v>
      </c>
      <c r="I239" s="18">
        <v>50186</v>
      </c>
      <c r="J239" s="16">
        <v>70.289437073733495</v>
      </c>
      <c r="L239" s="199"/>
      <c r="M239" s="199"/>
      <c r="N239" s="199"/>
    </row>
    <row r="240" spans="1:14" ht="11.25" customHeight="1" x14ac:dyDescent="0.2">
      <c r="A240" s="17"/>
      <c r="B240" s="11"/>
      <c r="C240" s="11"/>
      <c r="D240" s="11"/>
      <c r="E240" s="12" t="s">
        <v>492</v>
      </c>
      <c r="F240" s="12"/>
      <c r="G240" s="11"/>
      <c r="H240" s="11"/>
      <c r="I240" s="11"/>
      <c r="J240" s="12" t="s">
        <v>492</v>
      </c>
    </row>
    <row r="241" spans="1:16" ht="11.25" customHeight="1" x14ac:dyDescent="0.2">
      <c r="A241" s="9" t="s">
        <v>58</v>
      </c>
      <c r="B241" s="11">
        <v>0</v>
      </c>
      <c r="C241" s="11">
        <v>0</v>
      </c>
      <c r="D241" s="11">
        <v>0</v>
      </c>
      <c r="E241" s="12" t="s">
        <v>492</v>
      </c>
      <c r="F241" s="12"/>
      <c r="G241" s="11">
        <v>0</v>
      </c>
      <c r="H241" s="11">
        <v>0</v>
      </c>
      <c r="I241" s="11">
        <v>0</v>
      </c>
      <c r="J241" s="12" t="s">
        <v>492</v>
      </c>
    </row>
    <row r="242" spans="1:16" ht="11.25" customHeight="1" x14ac:dyDescent="0.2">
      <c r="A242" s="9" t="s">
        <v>59</v>
      </c>
      <c r="B242" s="11">
        <v>122</v>
      </c>
      <c r="C242" s="11">
        <v>26</v>
      </c>
      <c r="D242" s="11">
        <v>50</v>
      </c>
      <c r="E242" s="12">
        <v>92.307692307692321</v>
      </c>
      <c r="F242" s="12"/>
      <c r="G242" s="11">
        <v>2284.4302699999998</v>
      </c>
      <c r="H242" s="11">
        <v>653.22397999999998</v>
      </c>
      <c r="I242" s="11">
        <v>1285.94</v>
      </c>
      <c r="J242" s="12">
        <v>96.860501048966398</v>
      </c>
    </row>
    <row r="243" spans="1:16" ht="11.25" customHeight="1" x14ac:dyDescent="0.2">
      <c r="A243" s="9" t="s">
        <v>60</v>
      </c>
      <c r="B243" s="11">
        <v>1179</v>
      </c>
      <c r="C243" s="11">
        <v>32</v>
      </c>
      <c r="D243" s="11">
        <v>26</v>
      </c>
      <c r="E243" s="12">
        <v>-18.75</v>
      </c>
      <c r="F243" s="12"/>
      <c r="G243" s="11">
        <v>2213.04952</v>
      </c>
      <c r="H243" s="11">
        <v>57.4497</v>
      </c>
      <c r="I243" s="11">
        <v>18.849970000000003</v>
      </c>
      <c r="J243" s="12">
        <v>-67.188740759307706</v>
      </c>
    </row>
    <row r="244" spans="1:16" ht="11.25" customHeight="1" x14ac:dyDescent="0.2">
      <c r="A244" s="9" t="s">
        <v>61</v>
      </c>
      <c r="B244" s="11">
        <v>3913.6679999999997</v>
      </c>
      <c r="C244" s="11">
        <v>1389.9069999999999</v>
      </c>
      <c r="D244" s="11">
        <v>1401.9399999999998</v>
      </c>
      <c r="E244" s="12">
        <v>0.86574137694104536</v>
      </c>
      <c r="F244" s="12"/>
      <c r="G244" s="11">
        <v>16113.82674</v>
      </c>
      <c r="H244" s="11">
        <v>6235.0567799999999</v>
      </c>
      <c r="I244" s="11">
        <v>25602.843400000002</v>
      </c>
      <c r="J244" s="12">
        <v>310.62726937989498</v>
      </c>
      <c r="M244" s="23"/>
      <c r="N244" s="23"/>
      <c r="O244" s="23"/>
      <c r="P244" s="13"/>
    </row>
    <row r="245" spans="1:16" ht="11.25" customHeight="1" x14ac:dyDescent="0.2">
      <c r="A245" s="9" t="s">
        <v>62</v>
      </c>
      <c r="B245" s="11">
        <v>8195.3151880000005</v>
      </c>
      <c r="C245" s="11">
        <v>3006.8094918000002</v>
      </c>
      <c r="D245" s="11">
        <v>2848.6999934</v>
      </c>
      <c r="E245" s="12">
        <v>-5.2583809792801048</v>
      </c>
      <c r="F245" s="12"/>
      <c r="G245" s="11">
        <v>27174.647620000003</v>
      </c>
      <c r="H245" s="11">
        <v>9473.9202800000003</v>
      </c>
      <c r="I245" s="11">
        <v>10619.010540000003</v>
      </c>
      <c r="J245" s="12">
        <v>12.08676267223143</v>
      </c>
      <c r="M245" s="203"/>
      <c r="N245" s="203"/>
      <c r="O245" s="13"/>
      <c r="P245" s="13"/>
    </row>
    <row r="246" spans="1:16" ht="11.25" customHeight="1" x14ac:dyDescent="0.2">
      <c r="A246" s="9" t="s">
        <v>63</v>
      </c>
      <c r="B246" s="11"/>
      <c r="C246" s="11"/>
      <c r="D246" s="11"/>
      <c r="E246" s="12" t="s">
        <v>492</v>
      </c>
      <c r="F246" s="12"/>
      <c r="G246" s="11">
        <v>39644.045849999995</v>
      </c>
      <c r="H246" s="11">
        <v>13051.349259999999</v>
      </c>
      <c r="I246" s="11">
        <v>12659.356089999994</v>
      </c>
      <c r="J246" s="12">
        <v>-3.0034685471286338</v>
      </c>
    </row>
    <row r="247" spans="1:16" ht="11.25" customHeight="1" x14ac:dyDescent="0.2">
      <c r="A247" s="9"/>
      <c r="B247" s="11"/>
      <c r="C247" s="11"/>
      <c r="D247" s="11"/>
      <c r="E247" s="12" t="s">
        <v>492</v>
      </c>
      <c r="F247" s="12"/>
      <c r="G247" s="11"/>
      <c r="H247" s="11"/>
      <c r="I247" s="11"/>
      <c r="J247" s="12" t="s">
        <v>492</v>
      </c>
    </row>
    <row r="248" spans="1:16" s="20" customFormat="1" ht="11.25" customHeight="1" x14ac:dyDescent="0.2">
      <c r="A248" s="17" t="s">
        <v>295</v>
      </c>
      <c r="B248" s="18"/>
      <c r="C248" s="18"/>
      <c r="D248" s="18"/>
      <c r="E248" s="12" t="s">
        <v>492</v>
      </c>
      <c r="F248" s="16"/>
      <c r="G248" s="18">
        <v>1182716</v>
      </c>
      <c r="H248" s="18">
        <v>378448</v>
      </c>
      <c r="I248" s="18">
        <v>383954</v>
      </c>
      <c r="J248" s="16">
        <v>1.4548894431996047</v>
      </c>
      <c r="L248" s="199"/>
      <c r="M248" s="199"/>
    </row>
    <row r="249" spans="1:16" ht="11.25" customHeight="1" x14ac:dyDescent="0.2">
      <c r="A249" s="17"/>
      <c r="B249" s="11"/>
      <c r="C249" s="11"/>
      <c r="D249" s="11"/>
      <c r="E249" s="12" t="s">
        <v>492</v>
      </c>
      <c r="F249" s="12"/>
      <c r="G249" s="11"/>
      <c r="H249" s="11"/>
      <c r="I249" s="11"/>
      <c r="J249" s="12" t="s">
        <v>492</v>
      </c>
    </row>
    <row r="250" spans="1:16" s="20" customFormat="1" ht="11.25" customHeight="1" x14ac:dyDescent="0.2">
      <c r="A250" s="17" t="s">
        <v>64</v>
      </c>
      <c r="B250" s="18">
        <v>87976.655809000004</v>
      </c>
      <c r="C250" s="18">
        <v>27564.090939899997</v>
      </c>
      <c r="D250" s="18">
        <v>31499.431378299996</v>
      </c>
      <c r="E250" s="16">
        <v>14.2770550531868</v>
      </c>
      <c r="F250" s="16"/>
      <c r="G250" s="18">
        <v>269747.93330999999</v>
      </c>
      <c r="H250" s="18">
        <v>81128.024109999998</v>
      </c>
      <c r="I250" s="18">
        <v>102032.39481</v>
      </c>
      <c r="J250" s="16">
        <v>25.767138950230262</v>
      </c>
      <c r="L250" s="212"/>
      <c r="M250" s="199"/>
      <c r="N250" s="199"/>
    </row>
    <row r="251" spans="1:16" ht="11.25" customHeight="1" x14ac:dyDescent="0.2">
      <c r="A251" s="9" t="s">
        <v>65</v>
      </c>
      <c r="B251" s="11">
        <v>2717.5498339999999</v>
      </c>
      <c r="C251" s="11">
        <v>221.89914719999999</v>
      </c>
      <c r="D251" s="11">
        <v>421.35061999999994</v>
      </c>
      <c r="E251" s="12">
        <v>89.883839265156013</v>
      </c>
      <c r="F251" s="12"/>
      <c r="G251" s="11">
        <v>3337.5827899999999</v>
      </c>
      <c r="H251" s="11">
        <v>214.51101000000003</v>
      </c>
      <c r="I251" s="11">
        <v>602.99983999999995</v>
      </c>
      <c r="J251" s="12">
        <v>181.10437781258867</v>
      </c>
      <c r="L251" s="203"/>
    </row>
    <row r="252" spans="1:16" ht="11.25" customHeight="1" x14ac:dyDescent="0.2">
      <c r="A252" s="9" t="s">
        <v>66</v>
      </c>
      <c r="B252" s="11">
        <v>152.73367299999998</v>
      </c>
      <c r="C252" s="11">
        <v>109.75515000000001</v>
      </c>
      <c r="D252" s="11">
        <v>528.39425260000007</v>
      </c>
      <c r="E252" s="12">
        <v>381.43003093704488</v>
      </c>
      <c r="F252" s="12"/>
      <c r="G252" s="11">
        <v>488.91400999999996</v>
      </c>
      <c r="H252" s="11">
        <v>442.58346999999992</v>
      </c>
      <c r="I252" s="11">
        <v>2240.2411400000001</v>
      </c>
      <c r="J252" s="12">
        <v>406.1737032338782</v>
      </c>
      <c r="L252" s="203"/>
      <c r="N252" s="203"/>
      <c r="O252" s="13"/>
      <c r="P252" s="13"/>
    </row>
    <row r="253" spans="1:16" ht="11.25" customHeight="1" x14ac:dyDescent="0.2">
      <c r="A253" s="9" t="s">
        <v>67</v>
      </c>
      <c r="B253" s="11">
        <v>19049.334799999997</v>
      </c>
      <c r="C253" s="11">
        <v>5102.88</v>
      </c>
      <c r="D253" s="11">
        <v>7860.6450000000004</v>
      </c>
      <c r="E253" s="12">
        <v>54.043304957200633</v>
      </c>
      <c r="F253" s="12"/>
      <c r="G253" s="11">
        <v>82865.981940000012</v>
      </c>
      <c r="H253" s="11">
        <v>20782.994300000002</v>
      </c>
      <c r="I253" s="11">
        <v>37329.869200000001</v>
      </c>
      <c r="J253" s="12">
        <v>79.617376885870556</v>
      </c>
      <c r="L253" s="203"/>
      <c r="N253" s="203"/>
      <c r="O253" s="13"/>
      <c r="P253" s="13"/>
    </row>
    <row r="254" spans="1:16" ht="11.25" customHeight="1" x14ac:dyDescent="0.2">
      <c r="A254" s="9" t="s">
        <v>68</v>
      </c>
      <c r="B254" s="11">
        <v>239.25540000000004</v>
      </c>
      <c r="C254" s="11">
        <v>69.058000000000007</v>
      </c>
      <c r="D254" s="11">
        <v>204.54784000000001</v>
      </c>
      <c r="E254" s="12">
        <v>196.19716759825076</v>
      </c>
      <c r="F254" s="12"/>
      <c r="G254" s="11">
        <v>227.87254999999999</v>
      </c>
      <c r="H254" s="11">
        <v>44.445909999999998</v>
      </c>
      <c r="I254" s="11">
        <v>303.26938999999999</v>
      </c>
      <c r="J254" s="12">
        <v>582.33362754863163</v>
      </c>
      <c r="L254" s="203"/>
    </row>
    <row r="255" spans="1:16" ht="11.25" customHeight="1" x14ac:dyDescent="0.2">
      <c r="A255" s="9" t="s">
        <v>69</v>
      </c>
      <c r="B255" s="11">
        <v>8029.4778869999982</v>
      </c>
      <c r="C255" s="11">
        <v>2685.6322499999997</v>
      </c>
      <c r="D255" s="11">
        <v>3439.5243399999999</v>
      </c>
      <c r="E255" s="12">
        <v>28.071307603637848</v>
      </c>
      <c r="F255" s="12"/>
      <c r="G255" s="11">
        <v>38895.823030000007</v>
      </c>
      <c r="H255" s="11">
        <v>12418.654199999999</v>
      </c>
      <c r="I255" s="11">
        <v>17717.487990000001</v>
      </c>
      <c r="J255" s="12">
        <v>42.668341550246254</v>
      </c>
    </row>
    <row r="256" spans="1:16" ht="11.25" customHeight="1" x14ac:dyDescent="0.2">
      <c r="A256" s="9" t="s">
        <v>115</v>
      </c>
      <c r="B256" s="11">
        <v>28756.133727100005</v>
      </c>
      <c r="C256" s="11">
        <v>10213.804297999999</v>
      </c>
      <c r="D256" s="11">
        <v>9769.732251999998</v>
      </c>
      <c r="E256" s="12">
        <v>-4.3477634096333446</v>
      </c>
      <c r="F256" s="12"/>
      <c r="G256" s="11">
        <v>55676.527270000006</v>
      </c>
      <c r="H256" s="11">
        <v>19337.343520000002</v>
      </c>
      <c r="I256" s="11">
        <v>17693.911539999997</v>
      </c>
      <c r="J256" s="12">
        <v>-8.4987474018872149</v>
      </c>
    </row>
    <row r="257" spans="1:21" ht="11.25" customHeight="1" x14ac:dyDescent="0.2">
      <c r="A257" s="9" t="s">
        <v>70</v>
      </c>
      <c r="B257" s="11">
        <v>4781.4112881000001</v>
      </c>
      <c r="C257" s="11">
        <v>1364.2455500000001</v>
      </c>
      <c r="D257" s="11">
        <v>1302.3628000000001</v>
      </c>
      <c r="E257" s="12">
        <v>-4.5360419170874309</v>
      </c>
      <c r="F257" s="12"/>
      <c r="G257" s="11">
        <v>8375.481670000001</v>
      </c>
      <c r="H257" s="11">
        <v>2419.9160499999998</v>
      </c>
      <c r="I257" s="11">
        <v>2245.1773800000001</v>
      </c>
      <c r="J257" s="12">
        <v>-7.2208566904624547</v>
      </c>
    </row>
    <row r="258" spans="1:21" ht="11.25" customHeight="1" x14ac:dyDescent="0.2">
      <c r="A258" s="9" t="s">
        <v>417</v>
      </c>
      <c r="B258" s="11">
        <v>24250.759199799999</v>
      </c>
      <c r="C258" s="11">
        <v>7796.8165446999992</v>
      </c>
      <c r="D258" s="11">
        <v>7972.8742737000002</v>
      </c>
      <c r="E258" s="12">
        <v>2.2580719706644743</v>
      </c>
      <c r="F258" s="12"/>
      <c r="G258" s="11">
        <v>79879.750049999988</v>
      </c>
      <c r="H258" s="11">
        <v>25467.575650000002</v>
      </c>
      <c r="I258" s="11">
        <v>23899.438329999997</v>
      </c>
      <c r="J258" s="12">
        <v>-6.1573875014679942</v>
      </c>
    </row>
    <row r="259" spans="1:21" ht="11.25" customHeight="1" x14ac:dyDescent="0.2">
      <c r="A259" s="9"/>
      <c r="B259" s="11"/>
      <c r="C259" s="11"/>
      <c r="D259" s="11"/>
      <c r="E259" s="12"/>
      <c r="F259" s="12"/>
      <c r="G259" s="11"/>
      <c r="H259" s="11"/>
      <c r="I259" s="11"/>
      <c r="J259" s="12" t="s">
        <v>492</v>
      </c>
    </row>
    <row r="260" spans="1:21" s="20" customFormat="1" ht="11.25" customHeight="1" x14ac:dyDescent="0.2">
      <c r="A260" s="17" t="s">
        <v>71</v>
      </c>
      <c r="B260" s="18">
        <v>261732.50992099999</v>
      </c>
      <c r="C260" s="18">
        <v>83826.751299999989</v>
      </c>
      <c r="D260" s="18">
        <v>83101.551624</v>
      </c>
      <c r="E260" s="16">
        <v>-0.86511723853479339</v>
      </c>
      <c r="F260" s="16"/>
      <c r="G260" s="18">
        <v>752540.74289999984</v>
      </c>
      <c r="H260" s="18">
        <v>248095.92335999996</v>
      </c>
      <c r="I260" s="18">
        <v>235108.36774000002</v>
      </c>
      <c r="J260" s="16">
        <v>-5.2348927963456759</v>
      </c>
      <c r="L260" s="199"/>
      <c r="M260" s="199"/>
      <c r="N260" s="199"/>
    </row>
    <row r="261" spans="1:21" ht="11.25" customHeight="1" x14ac:dyDescent="0.2">
      <c r="A261" s="9" t="s">
        <v>72</v>
      </c>
      <c r="B261" s="11">
        <v>1768.5761900000002</v>
      </c>
      <c r="C261" s="11">
        <v>595.88932</v>
      </c>
      <c r="D261" s="11">
        <v>355.91764999999998</v>
      </c>
      <c r="E261" s="12">
        <v>-40.271181567744833</v>
      </c>
      <c r="F261" s="12"/>
      <c r="G261" s="11">
        <v>10193.35529</v>
      </c>
      <c r="H261" s="11">
        <v>4401.9196300000012</v>
      </c>
      <c r="I261" s="11">
        <v>2853.7412700000004</v>
      </c>
      <c r="J261" s="12">
        <v>-35.170527636371233</v>
      </c>
    </row>
    <row r="262" spans="1:21" ht="11.25" customHeight="1" x14ac:dyDescent="0.2">
      <c r="A262" s="9" t="s">
        <v>73</v>
      </c>
      <c r="B262" s="11">
        <v>96084.63373999999</v>
      </c>
      <c r="C262" s="11">
        <v>30214.998540000001</v>
      </c>
      <c r="D262" s="11">
        <v>31333.568389999997</v>
      </c>
      <c r="E262" s="12">
        <v>3.7020350953159209</v>
      </c>
      <c r="F262" s="12"/>
      <c r="G262" s="11">
        <v>253595.50922000001</v>
      </c>
      <c r="H262" s="11">
        <v>77244.132569999987</v>
      </c>
      <c r="I262" s="11">
        <v>81219.966020000007</v>
      </c>
      <c r="J262" s="12">
        <v>5.1471009094406668</v>
      </c>
    </row>
    <row r="263" spans="1:21" ht="11.25" customHeight="1" x14ac:dyDescent="0.2">
      <c r="A263" s="9" t="s">
        <v>74</v>
      </c>
      <c r="B263" s="11">
        <v>6047.2060800000008</v>
      </c>
      <c r="C263" s="11">
        <v>2065.0804899999998</v>
      </c>
      <c r="D263" s="11">
        <v>2246.7042399999996</v>
      </c>
      <c r="E263" s="12">
        <v>8.7949961698587202</v>
      </c>
      <c r="F263" s="12"/>
      <c r="G263" s="11">
        <v>29481.25187</v>
      </c>
      <c r="H263" s="11">
        <v>10604.262949999998</v>
      </c>
      <c r="I263" s="11">
        <v>13221.270009999998</v>
      </c>
      <c r="J263" s="12">
        <v>24.67882088872571</v>
      </c>
      <c r="P263" s="13"/>
      <c r="Q263" s="13"/>
      <c r="R263" s="13"/>
      <c r="S263" s="13"/>
      <c r="T263" s="13"/>
      <c r="U263" s="13"/>
    </row>
    <row r="264" spans="1:21" ht="11.25" customHeight="1" x14ac:dyDescent="0.2">
      <c r="A264" s="9" t="s">
        <v>75</v>
      </c>
      <c r="B264" s="11">
        <v>120285.57860100002</v>
      </c>
      <c r="C264" s="11">
        <v>40975.861440000001</v>
      </c>
      <c r="D264" s="11">
        <v>36604.22791400001</v>
      </c>
      <c r="E264" s="12">
        <v>-10.668802002860318</v>
      </c>
      <c r="F264" s="12"/>
      <c r="G264" s="11">
        <v>408924.84641999996</v>
      </c>
      <c r="H264" s="11">
        <v>141302.33036999998</v>
      </c>
      <c r="I264" s="11">
        <v>120264.38487000001</v>
      </c>
      <c r="J264" s="12">
        <v>-14.888604770290854</v>
      </c>
      <c r="L264" s="203"/>
      <c r="M264" s="195"/>
      <c r="N264" s="192"/>
      <c r="O264" s="23"/>
    </row>
    <row r="265" spans="1:21" ht="11.25" customHeight="1" x14ac:dyDescent="0.2">
      <c r="A265" s="9" t="s">
        <v>76</v>
      </c>
      <c r="B265" s="11">
        <v>37546.515310000003</v>
      </c>
      <c r="C265" s="11">
        <v>9974.9215100000001</v>
      </c>
      <c r="D265" s="11">
        <v>12561.133430000004</v>
      </c>
      <c r="E265" s="12">
        <v>25.927140553510014</v>
      </c>
      <c r="F265" s="12"/>
      <c r="G265" s="11">
        <v>50345.780100000004</v>
      </c>
      <c r="H265" s="11">
        <v>14543.277839999995</v>
      </c>
      <c r="I265" s="11">
        <v>17549.005570000001</v>
      </c>
      <c r="J265" s="12">
        <v>20.667470999783973</v>
      </c>
      <c r="L265" s="203"/>
      <c r="M265" s="194"/>
      <c r="N265" s="192"/>
      <c r="O265" s="23"/>
      <c r="P265" s="13"/>
      <c r="Q265" s="13"/>
      <c r="R265" s="13"/>
      <c r="S265" s="13"/>
    </row>
    <row r="266" spans="1:21" ht="11.25" customHeight="1" x14ac:dyDescent="0.2">
      <c r="A266" s="9"/>
      <c r="B266" s="11"/>
      <c r="C266" s="11"/>
      <c r="D266" s="11"/>
      <c r="E266" s="12"/>
      <c r="F266" s="12"/>
      <c r="G266" s="11"/>
      <c r="H266" s="11"/>
      <c r="I266" s="11"/>
      <c r="J266" s="12" t="s">
        <v>492</v>
      </c>
      <c r="K266" s="151"/>
      <c r="L266" s="205"/>
      <c r="M266" s="205"/>
      <c r="N266" s="206"/>
      <c r="O266" s="152"/>
      <c r="P266" s="152"/>
      <c r="Q266" s="13"/>
      <c r="R266" s="13"/>
      <c r="S266" s="13"/>
    </row>
    <row r="267" spans="1:21" s="20" customFormat="1" ht="11.25" customHeight="1" x14ac:dyDescent="0.2">
      <c r="A267" s="17" t="s">
        <v>77</v>
      </c>
      <c r="B267" s="18"/>
      <c r="C267" s="18"/>
      <c r="D267" s="18"/>
      <c r="E267" s="16" t="s">
        <v>492</v>
      </c>
      <c r="F267" s="16"/>
      <c r="G267" s="18">
        <v>160427.32379000017</v>
      </c>
      <c r="H267" s="18">
        <v>49224.052530000044</v>
      </c>
      <c r="I267" s="18">
        <v>46813.237450000015</v>
      </c>
      <c r="J267" s="16">
        <v>-4.8976363303909949</v>
      </c>
      <c r="K267" s="246"/>
      <c r="L267" s="193"/>
      <c r="M267" s="193"/>
      <c r="N267" s="193"/>
      <c r="O267" s="159"/>
      <c r="P267" s="159"/>
      <c r="Q267" s="159"/>
      <c r="R267" s="159"/>
      <c r="S267" s="159"/>
      <c r="T267" s="159"/>
    </row>
    <row r="268" spans="1:21" ht="11.25" customHeight="1" x14ac:dyDescent="0.2">
      <c r="A268" s="93" t="s">
        <v>449</v>
      </c>
      <c r="B268" s="11">
        <v>867.22562000000005</v>
      </c>
      <c r="C268" s="11">
        <v>320.74257</v>
      </c>
      <c r="D268" s="11">
        <v>72.439730000000012</v>
      </c>
      <c r="E268" s="12">
        <v>-77.414993588160115</v>
      </c>
      <c r="F268" s="12"/>
      <c r="G268" s="11">
        <v>2136.5574900000001</v>
      </c>
      <c r="H268" s="11">
        <v>755.79521999999997</v>
      </c>
      <c r="I268" s="11">
        <v>258.09838999999999</v>
      </c>
      <c r="J268" s="12">
        <v>-65.850751212742523</v>
      </c>
      <c r="K268" s="151"/>
      <c r="L268" s="263"/>
      <c r="M268" s="263"/>
      <c r="N268" s="263"/>
      <c r="O268" s="150"/>
      <c r="P268" s="150"/>
      <c r="Q268" s="150"/>
      <c r="R268" s="150"/>
      <c r="S268" s="150"/>
      <c r="T268" s="150"/>
    </row>
    <row r="269" spans="1:21" ht="15" x14ac:dyDescent="0.2">
      <c r="A269" s="9" t="s">
        <v>0</v>
      </c>
      <c r="B269" s="11"/>
      <c r="C269" s="11"/>
      <c r="D269" s="11"/>
      <c r="E269" s="12" t="s">
        <v>492</v>
      </c>
      <c r="F269" s="11"/>
      <c r="G269" s="11">
        <v>158290.76630000016</v>
      </c>
      <c r="H269" s="11">
        <v>48468.257310000045</v>
      </c>
      <c r="I269" s="11">
        <v>46555.139060000016</v>
      </c>
      <c r="J269" s="12">
        <v>-3.947157080073751</v>
      </c>
      <c r="K269" s="151"/>
      <c r="L269" s="206"/>
      <c r="M269" s="206"/>
      <c r="N269" s="206"/>
      <c r="O269" s="150"/>
      <c r="P269" s="150"/>
      <c r="Q269" s="150"/>
      <c r="R269" s="150"/>
      <c r="S269" s="150"/>
      <c r="T269" s="150"/>
    </row>
    <row r="270" spans="1:21" ht="15" x14ac:dyDescent="0.2">
      <c r="A270" s="94"/>
      <c r="B270" s="100"/>
      <c r="C270" s="100"/>
      <c r="D270" s="100"/>
      <c r="E270" s="100"/>
      <c r="F270" s="100"/>
      <c r="G270" s="100"/>
      <c r="H270" s="100"/>
      <c r="I270" s="100"/>
      <c r="J270" s="94"/>
      <c r="K270" s="151"/>
      <c r="L270" s="208"/>
      <c r="M270" s="207"/>
      <c r="N270" s="207"/>
      <c r="O270" s="150"/>
      <c r="P270" s="150"/>
      <c r="Q270" s="150"/>
      <c r="R270" s="150"/>
      <c r="S270" s="150"/>
      <c r="T270" s="150"/>
    </row>
    <row r="271" spans="1:21" ht="15" x14ac:dyDescent="0.2">
      <c r="A271" s="9" t="s">
        <v>332</v>
      </c>
      <c r="B271" s="9"/>
      <c r="C271" s="9"/>
      <c r="D271" s="9"/>
      <c r="E271" s="9"/>
      <c r="F271" s="9"/>
      <c r="G271" s="9"/>
      <c r="H271" s="9"/>
      <c r="I271" s="9"/>
      <c r="J271" s="9"/>
      <c r="K271" s="151"/>
      <c r="L271" s="208"/>
      <c r="M271" s="207"/>
      <c r="N271" s="207"/>
      <c r="O271" s="150"/>
      <c r="P271" s="150"/>
      <c r="Q271" s="150"/>
      <c r="R271" s="150"/>
      <c r="S271" s="150"/>
      <c r="T271" s="150"/>
    </row>
    <row r="272" spans="1:21" ht="15" x14ac:dyDescent="0.2">
      <c r="A272" s="9" t="s">
        <v>454</v>
      </c>
      <c r="B272" s="9"/>
      <c r="C272" s="9"/>
      <c r="D272" s="9"/>
      <c r="E272" s="9"/>
      <c r="F272" s="9"/>
      <c r="G272" s="9"/>
      <c r="H272" s="9"/>
      <c r="I272" s="9"/>
      <c r="J272" s="9"/>
      <c r="K272" s="151"/>
      <c r="L272" s="208"/>
      <c r="M272" s="207"/>
      <c r="N272" s="207"/>
      <c r="O272" s="150"/>
      <c r="P272" s="150"/>
      <c r="Q272" s="150"/>
      <c r="R272" s="150"/>
      <c r="S272" s="150"/>
      <c r="T272" s="150"/>
    </row>
    <row r="273" spans="1:20" ht="20.100000000000001" customHeight="1" x14ac:dyDescent="0.2">
      <c r="A273" s="336" t="s">
        <v>228</v>
      </c>
      <c r="B273" s="336"/>
      <c r="C273" s="336"/>
      <c r="D273" s="336"/>
      <c r="E273" s="336"/>
      <c r="F273" s="336"/>
      <c r="G273" s="336"/>
      <c r="H273" s="336"/>
      <c r="I273" s="336"/>
      <c r="J273" s="336"/>
      <c r="K273" s="151"/>
      <c r="L273" s="208"/>
      <c r="M273" s="207"/>
      <c r="N273" s="207"/>
      <c r="O273" s="150"/>
      <c r="P273" s="150"/>
      <c r="Q273" s="150"/>
      <c r="R273" s="150"/>
      <c r="S273" s="150"/>
      <c r="T273" s="150"/>
    </row>
    <row r="274" spans="1:20" ht="20.100000000000001" customHeight="1" x14ac:dyDescent="0.2">
      <c r="A274" s="337" t="s">
        <v>179</v>
      </c>
      <c r="B274" s="337"/>
      <c r="C274" s="337"/>
      <c r="D274" s="337"/>
      <c r="E274" s="337"/>
      <c r="F274" s="337"/>
      <c r="G274" s="337"/>
      <c r="H274" s="337"/>
      <c r="I274" s="337"/>
      <c r="J274" s="337"/>
      <c r="K274" s="151"/>
      <c r="L274" s="208"/>
      <c r="S274" s="150"/>
      <c r="T274" s="150"/>
    </row>
    <row r="275" spans="1:20" s="20" customFormat="1" ht="15.75" x14ac:dyDescent="0.2">
      <c r="A275" s="17"/>
      <c r="B275" s="338" t="s">
        <v>116</v>
      </c>
      <c r="C275" s="338"/>
      <c r="D275" s="338"/>
      <c r="E275" s="338"/>
      <c r="F275" s="141"/>
      <c r="G275" s="338" t="s">
        <v>117</v>
      </c>
      <c r="H275" s="338"/>
      <c r="I275" s="338"/>
      <c r="J275" s="338"/>
      <c r="K275" s="158"/>
      <c r="L275" s="26"/>
      <c r="S275" s="159"/>
      <c r="T275" s="159"/>
    </row>
    <row r="276" spans="1:20" s="20" customFormat="1" ht="15.75" x14ac:dyDescent="0.2">
      <c r="A276" s="17" t="s">
        <v>298</v>
      </c>
      <c r="B276" s="142">
        <v>2013</v>
      </c>
      <c r="C276" s="339" t="s">
        <v>483</v>
      </c>
      <c r="D276" s="339"/>
      <c r="E276" s="339"/>
      <c r="F276" s="141"/>
      <c r="G276" s="142">
        <v>2013</v>
      </c>
      <c r="H276" s="339" t="s">
        <v>483</v>
      </c>
      <c r="I276" s="339"/>
      <c r="J276" s="339"/>
      <c r="K276" s="158"/>
      <c r="L276" s="26"/>
      <c r="M276" s="26"/>
      <c r="N276" s="22"/>
      <c r="O276" s="22"/>
      <c r="P276" s="22"/>
      <c r="S276" s="159"/>
      <c r="T276" s="159"/>
    </row>
    <row r="277" spans="1:20" s="20" customFormat="1" ht="12.75" x14ac:dyDescent="0.2">
      <c r="A277" s="143"/>
      <c r="B277" s="143"/>
      <c r="C277" s="144">
        <v>2013</v>
      </c>
      <c r="D277" s="144">
        <v>2014</v>
      </c>
      <c r="E277" s="145" t="s">
        <v>490</v>
      </c>
      <c r="F277" s="146"/>
      <c r="G277" s="143"/>
      <c r="H277" s="144">
        <v>2013</v>
      </c>
      <c r="I277" s="144">
        <v>2014</v>
      </c>
      <c r="J277" s="145" t="s">
        <v>490</v>
      </c>
      <c r="L277" s="26"/>
      <c r="M277" s="129"/>
      <c r="N277" s="23"/>
      <c r="O277" s="23"/>
      <c r="P277" s="23"/>
    </row>
    <row r="278" spans="1:20" ht="12.75" x14ac:dyDescent="0.2">
      <c r="A278" s="9"/>
      <c r="B278" s="11"/>
      <c r="C278" s="11"/>
      <c r="D278" s="11"/>
      <c r="E278" s="12"/>
      <c r="F278" s="12"/>
      <c r="G278" s="11"/>
      <c r="H278" s="11"/>
      <c r="I278" s="11"/>
      <c r="J278" s="12"/>
      <c r="L278" s="129"/>
      <c r="M278" s="129"/>
      <c r="N278" s="23"/>
      <c r="O278" s="23"/>
      <c r="P278" s="23"/>
    </row>
    <row r="279" spans="1:20" s="20" customFormat="1" ht="15" customHeight="1" x14ac:dyDescent="0.2">
      <c r="A279" s="17" t="s">
        <v>294</v>
      </c>
      <c r="B279" s="18"/>
      <c r="C279" s="18"/>
      <c r="D279" s="18"/>
      <c r="E279" s="16"/>
      <c r="F279" s="16"/>
      <c r="G279" s="18">
        <v>322831</v>
      </c>
      <c r="H279" s="18">
        <v>136966</v>
      </c>
      <c r="I279" s="18">
        <v>125962</v>
      </c>
      <c r="J279" s="16">
        <v>-8.0341106551991004</v>
      </c>
      <c r="L279" s="26"/>
      <c r="M279" s="26"/>
      <c r="N279" s="22"/>
      <c r="O279" s="22"/>
      <c r="P279" s="22"/>
    </row>
    <row r="280" spans="1:20" ht="12.75" x14ac:dyDescent="0.2">
      <c r="A280" s="17"/>
      <c r="B280" s="11"/>
      <c r="C280" s="11"/>
      <c r="D280" s="11"/>
      <c r="E280" s="12"/>
      <c r="F280" s="12"/>
      <c r="G280" s="11"/>
      <c r="H280" s="11"/>
      <c r="I280" s="11"/>
      <c r="J280" s="12" t="s">
        <v>492</v>
      </c>
      <c r="L280" s="129"/>
      <c r="M280" s="129"/>
      <c r="N280" s="23"/>
      <c r="O280" s="23"/>
      <c r="P280" s="23"/>
    </row>
    <row r="281" spans="1:20" s="20" customFormat="1" ht="14.25" customHeight="1" x14ac:dyDescent="0.2">
      <c r="A281" s="17" t="s">
        <v>79</v>
      </c>
      <c r="B281" s="18">
        <v>3901982.9366884003</v>
      </c>
      <c r="C281" s="18">
        <v>1585750.99972</v>
      </c>
      <c r="D281" s="18">
        <v>1503473.8678400002</v>
      </c>
      <c r="E281" s="16">
        <v>-5.1885278265331465</v>
      </c>
      <c r="F281" s="18"/>
      <c r="G281" s="18">
        <v>313661.60118999996</v>
      </c>
      <c r="H281" s="18">
        <v>134190.00175</v>
      </c>
      <c r="I281" s="18">
        <v>122675.62447000001</v>
      </c>
      <c r="J281" s="16">
        <v>-8.5806521572684744</v>
      </c>
      <c r="L281" s="26"/>
      <c r="M281" s="26"/>
      <c r="N281" s="22"/>
      <c r="O281" s="22"/>
      <c r="P281" s="22"/>
    </row>
    <row r="282" spans="1:20" ht="11.25" customHeight="1" x14ac:dyDescent="0.2">
      <c r="A282" s="9" t="s">
        <v>428</v>
      </c>
      <c r="B282" s="11">
        <v>0</v>
      </c>
      <c r="C282" s="11">
        <v>0</v>
      </c>
      <c r="D282" s="11">
        <v>0</v>
      </c>
      <c r="E282" s="12" t="s">
        <v>492</v>
      </c>
      <c r="F282" s="12"/>
      <c r="G282" s="11">
        <v>0</v>
      </c>
      <c r="H282" s="11">
        <v>0</v>
      </c>
      <c r="I282" s="11">
        <v>0</v>
      </c>
      <c r="J282" s="12" t="s">
        <v>492</v>
      </c>
      <c r="L282" s="241"/>
      <c r="M282" s="23"/>
      <c r="N282" s="23"/>
      <c r="O282" s="23"/>
      <c r="P282" s="23"/>
    </row>
    <row r="283" spans="1:20" ht="11.25" customHeight="1" x14ac:dyDescent="0.2">
      <c r="A283" s="9" t="s">
        <v>102</v>
      </c>
      <c r="B283" s="11">
        <v>3901982.9366884003</v>
      </c>
      <c r="C283" s="11">
        <v>1585750.99972</v>
      </c>
      <c r="D283" s="11">
        <v>1503473.8678400002</v>
      </c>
      <c r="E283" s="12">
        <v>-5.1885278265331465</v>
      </c>
      <c r="F283" s="12"/>
      <c r="G283" s="11">
        <v>313661.60118999996</v>
      </c>
      <c r="H283" s="11">
        <v>134190.00175</v>
      </c>
      <c r="I283" s="11">
        <v>122675.62447000001</v>
      </c>
      <c r="J283" s="12">
        <v>-8.5806521572684744</v>
      </c>
      <c r="L283" s="129"/>
      <c r="M283" s="23"/>
      <c r="N283" s="23"/>
      <c r="O283" s="23"/>
      <c r="P283" s="23"/>
    </row>
    <row r="284" spans="1:20" s="20" customFormat="1" ht="12.75" x14ac:dyDescent="0.2">
      <c r="A284" s="17" t="s">
        <v>457</v>
      </c>
      <c r="B284" s="18">
        <v>1506533.4020000002</v>
      </c>
      <c r="C284" s="18">
        <v>3329.607</v>
      </c>
      <c r="D284" s="18">
        <v>10606.45</v>
      </c>
      <c r="E284" s="16">
        <v>218.54960660522403</v>
      </c>
      <c r="F284" s="16"/>
      <c r="G284" s="18">
        <v>3431.3852300000003</v>
      </c>
      <c r="H284" s="18">
        <v>674.91901000000007</v>
      </c>
      <c r="I284" s="18">
        <v>1427.25</v>
      </c>
      <c r="J284" s="16">
        <v>111.46981768968098</v>
      </c>
      <c r="L284" s="26"/>
      <c r="M284" s="22"/>
      <c r="N284" s="22"/>
      <c r="O284" s="22"/>
      <c r="P284" s="22"/>
    </row>
    <row r="285" spans="1:20" ht="11.25" customHeight="1" x14ac:dyDescent="0.2">
      <c r="A285" s="9" t="s">
        <v>428</v>
      </c>
      <c r="B285" s="11">
        <v>725939.96300000011</v>
      </c>
      <c r="C285" s="11">
        <v>3122.866</v>
      </c>
      <c r="D285" s="11">
        <v>8457.4290000000001</v>
      </c>
      <c r="E285" s="12">
        <v>170.82266738310261</v>
      </c>
      <c r="F285" s="12"/>
      <c r="G285" s="11">
        <v>2913.9341400000003</v>
      </c>
      <c r="H285" s="11">
        <v>577.79713000000004</v>
      </c>
      <c r="I285" s="11">
        <v>1185.4313999999999</v>
      </c>
      <c r="J285" s="12">
        <v>105.16394742216869</v>
      </c>
      <c r="M285" s="23"/>
      <c r="N285" s="23"/>
      <c r="O285" s="23"/>
    </row>
    <row r="286" spans="1:20" ht="11.25" customHeight="1" x14ac:dyDescent="0.2">
      <c r="A286" s="9" t="s">
        <v>102</v>
      </c>
      <c r="B286" s="11">
        <v>780593.43900000013</v>
      </c>
      <c r="C286" s="11">
        <v>206.74100000000001</v>
      </c>
      <c r="D286" s="11">
        <v>2149.0209999999997</v>
      </c>
      <c r="E286" s="12">
        <v>939.47499528395406</v>
      </c>
      <c r="F286" s="12"/>
      <c r="G286" s="11">
        <v>517.45109000000002</v>
      </c>
      <c r="H286" s="11">
        <v>97.121880000000004</v>
      </c>
      <c r="I286" s="11">
        <v>241.8186</v>
      </c>
      <c r="J286" s="12">
        <v>148.9846778089551</v>
      </c>
      <c r="M286" s="23"/>
      <c r="N286" s="23"/>
      <c r="O286" s="23"/>
      <c r="P286" s="13"/>
    </row>
    <row r="287" spans="1:20" s="20" customFormat="1" ht="11.25" customHeight="1" x14ac:dyDescent="0.2">
      <c r="A287" s="17" t="s">
        <v>80</v>
      </c>
      <c r="B287" s="18"/>
      <c r="C287" s="18"/>
      <c r="D287" s="18"/>
      <c r="E287" s="16" t="s">
        <v>492</v>
      </c>
      <c r="F287" s="16"/>
      <c r="G287" s="18">
        <v>5738.013580000028</v>
      </c>
      <c r="H287" s="18">
        <v>2101.0792399999918</v>
      </c>
      <c r="I287" s="18">
        <v>1859.1255299999902</v>
      </c>
      <c r="J287" s="16">
        <v>-11.515687052336148</v>
      </c>
      <c r="L287" s="199"/>
      <c r="M287" s="199"/>
      <c r="N287" s="199"/>
      <c r="O287" s="213"/>
    </row>
    <row r="288" spans="1:20" ht="11.25" customHeight="1" x14ac:dyDescent="0.2">
      <c r="A288" s="9"/>
      <c r="B288" s="11"/>
      <c r="C288" s="11"/>
      <c r="D288" s="11"/>
      <c r="E288" s="12" t="s">
        <v>492</v>
      </c>
      <c r="F288" s="12"/>
      <c r="G288" s="11"/>
      <c r="H288" s="11"/>
      <c r="I288" s="11"/>
      <c r="J288" s="12" t="s">
        <v>492</v>
      </c>
    </row>
    <row r="289" spans="1:16" s="20" customFormat="1" ht="11.25" customHeight="1" x14ac:dyDescent="0.2">
      <c r="A289" s="17" t="s">
        <v>295</v>
      </c>
      <c r="B289" s="18"/>
      <c r="C289" s="18"/>
      <c r="D289" s="18"/>
      <c r="E289" s="12" t="s">
        <v>492</v>
      </c>
      <c r="F289" s="16"/>
      <c r="G289" s="18">
        <v>4753481</v>
      </c>
      <c r="H289" s="18">
        <v>1441648</v>
      </c>
      <c r="I289" s="18">
        <v>1540231</v>
      </c>
      <c r="J289" s="16">
        <v>6.8382157086889492</v>
      </c>
      <c r="L289" s="212"/>
      <c r="M289" s="199"/>
      <c r="N289" s="199"/>
    </row>
    <row r="290" spans="1:16" ht="11.25" customHeight="1" x14ac:dyDescent="0.2">
      <c r="A290" s="9"/>
      <c r="B290" s="11"/>
      <c r="C290" s="11"/>
      <c r="D290" s="11"/>
      <c r="E290" s="12" t="s">
        <v>492</v>
      </c>
      <c r="F290" s="12"/>
      <c r="G290" s="11"/>
      <c r="H290" s="11"/>
      <c r="I290" s="11"/>
      <c r="J290" s="12" t="s">
        <v>492</v>
      </c>
    </row>
    <row r="291" spans="1:16" s="20" customFormat="1" x14ac:dyDescent="0.2">
      <c r="A291" s="17" t="s">
        <v>81</v>
      </c>
      <c r="B291" s="18">
        <v>4556222.3476</v>
      </c>
      <c r="C291" s="18">
        <v>1455067.7709999999</v>
      </c>
      <c r="D291" s="18">
        <v>1459476.7344</v>
      </c>
      <c r="E291" s="16">
        <v>0.30300742603692754</v>
      </c>
      <c r="F291" s="16"/>
      <c r="G291" s="18">
        <v>2795411.36809</v>
      </c>
      <c r="H291" s="18">
        <v>875378.91429999995</v>
      </c>
      <c r="I291" s="18">
        <v>932515.13598999986</v>
      </c>
      <c r="J291" s="16">
        <v>6.5270274114026563</v>
      </c>
      <c r="L291" s="201"/>
      <c r="M291" s="199"/>
      <c r="N291" s="199"/>
      <c r="O291" s="213"/>
      <c r="P291" s="213"/>
    </row>
    <row r="292" spans="1:16" ht="12.75" x14ac:dyDescent="0.2">
      <c r="A292" s="9" t="s">
        <v>336</v>
      </c>
      <c r="B292" s="11">
        <v>473731.06599999999</v>
      </c>
      <c r="C292" s="11">
        <v>156734.19099999999</v>
      </c>
      <c r="D292" s="11">
        <v>142994.486</v>
      </c>
      <c r="E292" s="12">
        <v>-8.7662461600353652</v>
      </c>
      <c r="F292" s="12"/>
      <c r="G292" s="11">
        <v>281554.41394</v>
      </c>
      <c r="H292" s="11">
        <v>87326.253509999995</v>
      </c>
      <c r="I292" s="11">
        <v>98366.895629999985</v>
      </c>
      <c r="J292" s="12">
        <v>12.64298155048607</v>
      </c>
      <c r="L292" s="192"/>
      <c r="M292" s="192"/>
      <c r="N292" s="192"/>
    </row>
    <row r="293" spans="1:16" x14ac:dyDescent="0.2">
      <c r="A293" s="9" t="s">
        <v>337</v>
      </c>
      <c r="B293" s="11">
        <v>0</v>
      </c>
      <c r="C293" s="11">
        <v>0</v>
      </c>
      <c r="D293" s="11">
        <v>0</v>
      </c>
      <c r="E293" s="12" t="s">
        <v>492</v>
      </c>
      <c r="F293" s="12"/>
      <c r="G293" s="11">
        <v>0</v>
      </c>
      <c r="H293" s="11">
        <v>0</v>
      </c>
      <c r="I293" s="11">
        <v>0</v>
      </c>
      <c r="J293" s="12" t="s">
        <v>492</v>
      </c>
      <c r="L293" s="202"/>
    </row>
    <row r="294" spans="1:16" x14ac:dyDescent="0.2">
      <c r="A294" s="9" t="s">
        <v>338</v>
      </c>
      <c r="B294" s="11">
        <v>1998009.0515999999</v>
      </c>
      <c r="C294" s="11">
        <v>616937.29299999995</v>
      </c>
      <c r="D294" s="11">
        <v>625545.21299999999</v>
      </c>
      <c r="E294" s="12">
        <v>1.3952666012686734</v>
      </c>
      <c r="F294" s="12"/>
      <c r="G294" s="11">
        <v>1259376.7515099994</v>
      </c>
      <c r="H294" s="11">
        <v>374965.16363000014</v>
      </c>
      <c r="I294" s="11">
        <v>432819.57455999986</v>
      </c>
      <c r="J294" s="12">
        <v>15.429276247936457</v>
      </c>
      <c r="L294" s="202"/>
    </row>
    <row r="295" spans="1:16" x14ac:dyDescent="0.2">
      <c r="A295" s="9" t="s">
        <v>339</v>
      </c>
      <c r="B295" s="11">
        <v>2084482.23</v>
      </c>
      <c r="C295" s="11">
        <v>681396.28700000001</v>
      </c>
      <c r="D295" s="11">
        <v>690937.03539999994</v>
      </c>
      <c r="E295" s="12">
        <v>1.4001761650338977</v>
      </c>
      <c r="F295" s="12"/>
      <c r="G295" s="11">
        <v>1254480.2026400005</v>
      </c>
      <c r="H295" s="11">
        <v>413087.4971599998</v>
      </c>
      <c r="I295" s="11">
        <v>401328.66580000002</v>
      </c>
      <c r="J295" s="12">
        <v>-2.8465715958101896</v>
      </c>
      <c r="L295" s="202"/>
      <c r="M295" s="203"/>
    </row>
    <row r="296" spans="1:16" x14ac:dyDescent="0.2">
      <c r="A296" s="9" t="s">
        <v>403</v>
      </c>
      <c r="B296" s="11">
        <v>0</v>
      </c>
      <c r="C296" s="11">
        <v>0</v>
      </c>
      <c r="D296" s="11">
        <v>0</v>
      </c>
      <c r="E296" s="12" t="s">
        <v>492</v>
      </c>
      <c r="F296" s="12"/>
      <c r="G296" s="11">
        <v>0</v>
      </c>
      <c r="H296" s="11">
        <v>0</v>
      </c>
      <c r="I296" s="11">
        <v>0</v>
      </c>
      <c r="J296" s="12" t="s">
        <v>492</v>
      </c>
      <c r="L296" s="202"/>
      <c r="N296" s="203"/>
    </row>
    <row r="297" spans="1:16" x14ac:dyDescent="0.2">
      <c r="A297" s="9"/>
      <c r="B297" s="11"/>
      <c r="C297" s="11"/>
      <c r="D297" s="11"/>
      <c r="E297" s="12" t="s">
        <v>492</v>
      </c>
      <c r="F297" s="12"/>
      <c r="G297" s="11"/>
      <c r="H297" s="11"/>
      <c r="I297" s="11"/>
      <c r="J297" s="12" t="s">
        <v>492</v>
      </c>
      <c r="L297" s="202"/>
    </row>
    <row r="298" spans="1:16" s="20" customFormat="1" ht="12.75" x14ac:dyDescent="0.2">
      <c r="A298" s="17" t="s">
        <v>456</v>
      </c>
      <c r="B298" s="18"/>
      <c r="C298" s="18"/>
      <c r="D298" s="18"/>
      <c r="E298" s="16" t="s">
        <v>492</v>
      </c>
      <c r="F298" s="16"/>
      <c r="G298" s="18">
        <v>813133.80398999993</v>
      </c>
      <c r="H298" s="18">
        <v>223022.85150000002</v>
      </c>
      <c r="I298" s="18">
        <v>272696.78511000006</v>
      </c>
      <c r="J298" s="16">
        <v>22.273024165866715</v>
      </c>
      <c r="L298" s="193"/>
      <c r="M298" s="193"/>
      <c r="N298" s="193"/>
    </row>
    <row r="299" spans="1:16" x14ac:dyDescent="0.2">
      <c r="A299" s="9" t="s">
        <v>340</v>
      </c>
      <c r="B299" s="11">
        <v>8590411.771999998</v>
      </c>
      <c r="C299" s="11">
        <v>2350236.9914000011</v>
      </c>
      <c r="D299" s="11">
        <v>2067756.3659999997</v>
      </c>
      <c r="E299" s="12">
        <v>-12.019240035522202</v>
      </c>
      <c r="F299" s="12"/>
      <c r="G299" s="11">
        <v>809206.37320999999</v>
      </c>
      <c r="H299" s="11">
        <v>222038.98366</v>
      </c>
      <c r="I299" s="11">
        <v>270720.02324000007</v>
      </c>
      <c r="J299" s="12">
        <v>21.924546211463266</v>
      </c>
      <c r="L299" s="202"/>
    </row>
    <row r="300" spans="1:16" x14ac:dyDescent="0.2">
      <c r="A300" s="9" t="s">
        <v>341</v>
      </c>
      <c r="B300" s="11">
        <v>45702.303200000002</v>
      </c>
      <c r="C300" s="11">
        <v>41141.104100000004</v>
      </c>
      <c r="D300" s="11">
        <v>42819.902500000004</v>
      </c>
      <c r="E300" s="12">
        <v>4.0805866461906675</v>
      </c>
      <c r="F300" s="12"/>
      <c r="G300" s="11">
        <v>3324.7668899999999</v>
      </c>
      <c r="H300" s="11">
        <v>889.30871000000002</v>
      </c>
      <c r="I300" s="11">
        <v>1439.65138</v>
      </c>
      <c r="J300" s="12">
        <v>61.884322486844866</v>
      </c>
      <c r="L300" s="202"/>
    </row>
    <row r="301" spans="1:16" x14ac:dyDescent="0.2">
      <c r="A301" s="9" t="s">
        <v>103</v>
      </c>
      <c r="B301" s="11"/>
      <c r="C301" s="11"/>
      <c r="D301" s="11"/>
      <c r="E301" s="12" t="s">
        <v>492</v>
      </c>
      <c r="F301" s="12"/>
      <c r="G301" s="11">
        <v>602.66389000000004</v>
      </c>
      <c r="H301" s="11">
        <v>94.55913000000001</v>
      </c>
      <c r="I301" s="11">
        <v>537.11048999999991</v>
      </c>
      <c r="J301" s="12">
        <v>468.01547349261773</v>
      </c>
      <c r="L301" s="202"/>
    </row>
    <row r="302" spans="1:16" ht="12.75" x14ac:dyDescent="0.2">
      <c r="A302" s="9"/>
      <c r="B302" s="11"/>
      <c r="C302" s="11"/>
      <c r="D302" s="11"/>
      <c r="E302" s="12" t="s">
        <v>492</v>
      </c>
      <c r="F302" s="12"/>
      <c r="G302" s="11"/>
      <c r="H302" s="11"/>
      <c r="I302" s="11"/>
      <c r="J302" s="12" t="s">
        <v>492</v>
      </c>
      <c r="L302" s="202"/>
      <c r="M302" s="192"/>
      <c r="N302" s="192"/>
      <c r="O302" s="23"/>
    </row>
    <row r="303" spans="1:16" s="20" customFormat="1" x14ac:dyDescent="0.2">
      <c r="A303" s="17" t="s">
        <v>433</v>
      </c>
      <c r="B303" s="18"/>
      <c r="C303" s="18"/>
      <c r="D303" s="18"/>
      <c r="E303" s="16" t="s">
        <v>492</v>
      </c>
      <c r="F303" s="16"/>
      <c r="G303" s="18">
        <v>1079938.7159099998</v>
      </c>
      <c r="H303" s="18">
        <v>319466.14305999997</v>
      </c>
      <c r="I303" s="18">
        <v>323547.02853000001</v>
      </c>
      <c r="J303" s="16">
        <v>1.2774078125811172</v>
      </c>
      <c r="L303" s="201"/>
      <c r="M303" s="199"/>
      <c r="N303" s="199"/>
    </row>
    <row r="304" spans="1:16" x14ac:dyDescent="0.2">
      <c r="A304" s="9" t="s">
        <v>434</v>
      </c>
      <c r="B304" s="11"/>
      <c r="C304" s="11"/>
      <c r="D304" s="11"/>
      <c r="E304" s="12"/>
      <c r="F304" s="12"/>
      <c r="G304" s="11">
        <v>533914.33491999994</v>
      </c>
      <c r="H304" s="11">
        <v>161318.62705000001</v>
      </c>
      <c r="I304" s="11">
        <v>163611.70911</v>
      </c>
      <c r="J304" s="12">
        <v>1.4214614281891045</v>
      </c>
      <c r="L304" s="202"/>
      <c r="O304" s="13"/>
    </row>
    <row r="305" spans="1:15" x14ac:dyDescent="0.2">
      <c r="A305" s="9" t="s">
        <v>435</v>
      </c>
      <c r="B305" s="11"/>
      <c r="C305" s="11"/>
      <c r="D305" s="11"/>
      <c r="E305" s="12"/>
      <c r="F305" s="12"/>
      <c r="G305" s="11">
        <v>17212.686280000002</v>
      </c>
      <c r="H305" s="11">
        <v>6340.0198899999996</v>
      </c>
      <c r="I305" s="11">
        <v>5923.6067800000001</v>
      </c>
      <c r="J305" s="12">
        <v>-6.5680095208660276</v>
      </c>
      <c r="L305" s="202"/>
    </row>
    <row r="306" spans="1:15" x14ac:dyDescent="0.2">
      <c r="A306" s="9" t="s">
        <v>402</v>
      </c>
      <c r="B306" s="11"/>
      <c r="C306" s="11"/>
      <c r="D306" s="11"/>
      <c r="E306" s="12"/>
      <c r="F306" s="12"/>
      <c r="G306" s="11">
        <v>528811.69470999984</v>
      </c>
      <c r="H306" s="11">
        <v>151807.49611999997</v>
      </c>
      <c r="I306" s="11">
        <v>154011.71263999998</v>
      </c>
      <c r="J306" s="12">
        <v>1.4519813423822256</v>
      </c>
      <c r="L306" s="202"/>
    </row>
    <row r="307" spans="1:15" s="20" customFormat="1" x14ac:dyDescent="0.2">
      <c r="A307" s="17" t="s">
        <v>11</v>
      </c>
      <c r="B307" s="18">
        <v>96549.69275300001</v>
      </c>
      <c r="C307" s="18">
        <v>34483.724872999999</v>
      </c>
      <c r="D307" s="18">
        <v>16760.212</v>
      </c>
      <c r="E307" s="16">
        <v>-51.396747127155983</v>
      </c>
      <c r="F307" s="16"/>
      <c r="G307" s="18">
        <v>64458.812019999998</v>
      </c>
      <c r="H307" s="18">
        <v>23420.33052</v>
      </c>
      <c r="I307" s="18">
        <v>11306.281760000002</v>
      </c>
      <c r="J307" s="16">
        <v>-51.724499573800195</v>
      </c>
      <c r="L307" s="201"/>
      <c r="M307" s="199"/>
      <c r="N307" s="199"/>
    </row>
    <row r="308" spans="1:15" s="20" customFormat="1" ht="12.75" x14ac:dyDescent="0.2">
      <c r="A308" s="17" t="s">
        <v>80</v>
      </c>
      <c r="B308" s="18"/>
      <c r="C308" s="18"/>
      <c r="D308" s="18"/>
      <c r="E308" s="16" t="s">
        <v>492</v>
      </c>
      <c r="F308" s="16"/>
      <c r="G308" s="18">
        <v>538.29999000020325</v>
      </c>
      <c r="H308" s="18">
        <v>359.76062000007369</v>
      </c>
      <c r="I308" s="18">
        <v>165.76861000014469</v>
      </c>
      <c r="J308" s="16">
        <v>-53.922524927794839</v>
      </c>
      <c r="L308" s="193"/>
      <c r="M308" s="199"/>
      <c r="N308" s="199"/>
    </row>
    <row r="309" spans="1:15" x14ac:dyDescent="0.2">
      <c r="A309" s="94"/>
      <c r="B309" s="100"/>
      <c r="C309" s="100"/>
      <c r="D309" s="100"/>
      <c r="E309" s="100"/>
      <c r="F309" s="100"/>
      <c r="G309" s="100"/>
      <c r="H309" s="100"/>
      <c r="I309" s="100"/>
      <c r="J309" s="100"/>
      <c r="L309" s="202"/>
    </row>
    <row r="310" spans="1:15" x14ac:dyDescent="0.2">
      <c r="A310" s="9" t="s">
        <v>332</v>
      </c>
      <c r="B310" s="9"/>
      <c r="C310" s="9"/>
      <c r="D310" s="9"/>
      <c r="E310" s="9"/>
      <c r="F310" s="9"/>
      <c r="G310" s="9"/>
      <c r="H310" s="9"/>
      <c r="I310" s="9"/>
      <c r="J310" s="9"/>
      <c r="L310" s="202"/>
    </row>
    <row r="311" spans="1:15" x14ac:dyDescent="0.2">
      <c r="A311" s="9" t="s">
        <v>458</v>
      </c>
      <c r="B311" s="9"/>
      <c r="C311" s="9"/>
      <c r="D311" s="9"/>
      <c r="E311" s="9"/>
      <c r="F311" s="9"/>
      <c r="G311" s="9"/>
      <c r="H311" s="9"/>
      <c r="I311" s="9"/>
      <c r="J311" s="9"/>
      <c r="L311" s="202"/>
    </row>
    <row r="312" spans="1:15" ht="20.100000000000001" customHeight="1" x14ac:dyDescent="0.2">
      <c r="A312" s="336" t="s">
        <v>229</v>
      </c>
      <c r="B312" s="336"/>
      <c r="C312" s="336"/>
      <c r="D312" s="336"/>
      <c r="E312" s="336"/>
      <c r="F312" s="336"/>
      <c r="G312" s="336"/>
      <c r="H312" s="336"/>
      <c r="I312" s="336"/>
      <c r="J312" s="336"/>
      <c r="L312" s="202"/>
    </row>
    <row r="313" spans="1:15" ht="20.100000000000001" customHeight="1" x14ac:dyDescent="0.2">
      <c r="A313" s="337" t="s">
        <v>324</v>
      </c>
      <c r="B313" s="337"/>
      <c r="C313" s="337"/>
      <c r="D313" s="337"/>
      <c r="E313" s="337"/>
      <c r="F313" s="337"/>
      <c r="G313" s="337"/>
      <c r="H313" s="337"/>
      <c r="I313" s="337"/>
      <c r="J313" s="337"/>
      <c r="L313" s="202"/>
      <c r="M313" s="203"/>
      <c r="N313" s="203"/>
    </row>
    <row r="314" spans="1:15" s="20" customFormat="1" ht="12.75" x14ac:dyDescent="0.2">
      <c r="A314" s="17"/>
      <c r="B314" s="338" t="s">
        <v>116</v>
      </c>
      <c r="C314" s="338"/>
      <c r="D314" s="338"/>
      <c r="E314" s="338"/>
      <c r="F314" s="141"/>
      <c r="G314" s="338" t="s">
        <v>117</v>
      </c>
      <c r="H314" s="338"/>
      <c r="I314" s="338"/>
      <c r="J314" s="338"/>
      <c r="K314" s="105"/>
      <c r="L314" s="193"/>
      <c r="M314" s="193"/>
      <c r="N314" s="193"/>
      <c r="O314" s="105"/>
    </row>
    <row r="315" spans="1:15" s="20" customFormat="1" ht="12.75" x14ac:dyDescent="0.2">
      <c r="A315" s="17" t="s">
        <v>298</v>
      </c>
      <c r="B315" s="142">
        <v>2013</v>
      </c>
      <c r="C315" s="339" t="s">
        <v>483</v>
      </c>
      <c r="D315" s="339"/>
      <c r="E315" s="339"/>
      <c r="F315" s="141"/>
      <c r="G315" s="142">
        <v>2013</v>
      </c>
      <c r="H315" s="339" t="s">
        <v>483</v>
      </c>
      <c r="I315" s="339"/>
      <c r="J315" s="339"/>
      <c r="K315" s="105"/>
      <c r="L315" s="193"/>
      <c r="M315" s="199"/>
      <c r="N315" s="199"/>
    </row>
    <row r="316" spans="1:15" s="20" customFormat="1" ht="12.75" x14ac:dyDescent="0.2">
      <c r="A316" s="143"/>
      <c r="B316" s="143"/>
      <c r="C316" s="144">
        <v>2013</v>
      </c>
      <c r="D316" s="144">
        <v>2014</v>
      </c>
      <c r="E316" s="145" t="s">
        <v>490</v>
      </c>
      <c r="F316" s="146"/>
      <c r="G316" s="143"/>
      <c r="H316" s="144">
        <v>2013</v>
      </c>
      <c r="I316" s="144">
        <v>2014</v>
      </c>
      <c r="J316" s="145" t="s">
        <v>490</v>
      </c>
      <c r="L316" s="193"/>
      <c r="M316" s="199"/>
      <c r="N316" s="199"/>
    </row>
    <row r="317" spans="1:15" s="21" customFormat="1" ht="12.75" x14ac:dyDescent="0.2">
      <c r="A317" s="96" t="s">
        <v>297</v>
      </c>
      <c r="B317" s="96"/>
      <c r="C317" s="96"/>
      <c r="D317" s="96"/>
      <c r="E317" s="96"/>
      <c r="F317" s="96"/>
      <c r="G317" s="96">
        <v>917725.6352299999</v>
      </c>
      <c r="H317" s="96">
        <v>305212.23871000006</v>
      </c>
      <c r="I317" s="96">
        <v>275756.47474999999</v>
      </c>
      <c r="J317" s="16">
        <v>-9.6509117997681955</v>
      </c>
      <c r="L317" s="193"/>
      <c r="M317" s="242"/>
      <c r="N317" s="242"/>
    </row>
    <row r="318" spans="1:15" ht="12.75" x14ac:dyDescent="0.2">
      <c r="A318" s="93"/>
      <c r="B318" s="98"/>
      <c r="C318" s="98"/>
      <c r="E318" s="98"/>
      <c r="F318" s="98"/>
      <c r="G318" s="98"/>
      <c r="I318" s="108"/>
      <c r="J318" s="12" t="s">
        <v>492</v>
      </c>
      <c r="L318" s="193"/>
    </row>
    <row r="319" spans="1:15" s="20" customFormat="1" ht="12.75" x14ac:dyDescent="0.2">
      <c r="A319" s="105" t="s">
        <v>203</v>
      </c>
      <c r="B319" s="21">
        <v>1898039.0775731001</v>
      </c>
      <c r="C319" s="21">
        <v>572507.01113</v>
      </c>
      <c r="D319" s="21">
        <v>648329.47905999993</v>
      </c>
      <c r="E319" s="16">
        <v>13.243937009669708</v>
      </c>
      <c r="F319" s="21"/>
      <c r="G319" s="21">
        <v>831724.10356999992</v>
      </c>
      <c r="H319" s="21">
        <v>282534.37404000002</v>
      </c>
      <c r="I319" s="21">
        <v>258454.39740000002</v>
      </c>
      <c r="J319" s="16">
        <v>-8.5228484929734094</v>
      </c>
      <c r="L319" s="193"/>
      <c r="M319" s="199"/>
      <c r="N319" s="199"/>
    </row>
    <row r="320" spans="1:15" ht="12.75" x14ac:dyDescent="0.2">
      <c r="A320" s="93" t="s">
        <v>204</v>
      </c>
      <c r="B320" s="98">
        <v>1.9674</v>
      </c>
      <c r="C320" s="98">
        <v>0</v>
      </c>
      <c r="D320" s="98">
        <v>19.673999999999999</v>
      </c>
      <c r="E320" s="12" t="s">
        <v>492</v>
      </c>
      <c r="F320" s="98"/>
      <c r="G320" s="98">
        <v>1.998</v>
      </c>
      <c r="H320" s="98">
        <v>0</v>
      </c>
      <c r="I320" s="98">
        <v>19.260000000000002</v>
      </c>
      <c r="J320" s="12" t="s">
        <v>492</v>
      </c>
      <c r="L320" s="195"/>
    </row>
    <row r="321" spans="1:14" ht="12.75" x14ac:dyDescent="0.2">
      <c r="A321" s="93" t="s">
        <v>205</v>
      </c>
      <c r="B321" s="98">
        <v>0</v>
      </c>
      <c r="C321" s="98">
        <v>0</v>
      </c>
      <c r="D321" s="98">
        <v>0</v>
      </c>
      <c r="E321" s="12" t="s">
        <v>492</v>
      </c>
      <c r="F321" s="109"/>
      <c r="G321" s="98">
        <v>0</v>
      </c>
      <c r="H321" s="98">
        <v>0</v>
      </c>
      <c r="I321" s="98">
        <v>0</v>
      </c>
      <c r="J321" s="12" t="s">
        <v>492</v>
      </c>
      <c r="L321" s="192"/>
      <c r="M321" s="14"/>
      <c r="N321" s="14"/>
    </row>
    <row r="322" spans="1:14" x14ac:dyDescent="0.2">
      <c r="A322" s="93" t="s">
        <v>206</v>
      </c>
      <c r="B322" s="98">
        <v>230515.71</v>
      </c>
      <c r="C322" s="98">
        <v>54892</v>
      </c>
      <c r="D322" s="98">
        <v>80239.470119999998</v>
      </c>
      <c r="E322" s="12">
        <v>46.176984114260733</v>
      </c>
      <c r="F322" s="109"/>
      <c r="G322" s="98">
        <v>116945.21642</v>
      </c>
      <c r="H322" s="98">
        <v>30405.439249999999</v>
      </c>
      <c r="I322" s="98">
        <v>36026.503000000004</v>
      </c>
      <c r="J322" s="12">
        <v>18.48703353298869</v>
      </c>
      <c r="L322" s="203"/>
      <c r="M322" s="14"/>
      <c r="N322" s="14"/>
    </row>
    <row r="323" spans="1:14" x14ac:dyDescent="0.2">
      <c r="A323" s="93" t="s">
        <v>207</v>
      </c>
      <c r="B323" s="98">
        <v>3.5</v>
      </c>
      <c r="C323" s="98">
        <v>1.5</v>
      </c>
      <c r="D323" s="98">
        <v>7</v>
      </c>
      <c r="E323" s="12">
        <v>366.66666666666669</v>
      </c>
      <c r="F323" s="109"/>
      <c r="G323" s="98">
        <v>8.3650000000000002</v>
      </c>
      <c r="H323" s="98">
        <v>4.1849999999999996</v>
      </c>
      <c r="I323" s="98">
        <v>4.0933799999999998</v>
      </c>
      <c r="J323" s="12">
        <v>-2.1892473118279554</v>
      </c>
      <c r="M323" s="14"/>
      <c r="N323" s="14"/>
    </row>
    <row r="324" spans="1:14" x14ac:dyDescent="0.2">
      <c r="A324" s="93" t="s">
        <v>209</v>
      </c>
      <c r="B324" s="98">
        <v>1667517.9001731002</v>
      </c>
      <c r="C324" s="98">
        <v>517613.51113</v>
      </c>
      <c r="D324" s="98">
        <v>568063.33493999997</v>
      </c>
      <c r="E324" s="12">
        <v>9.7466203499717778</v>
      </c>
      <c r="F324" s="109"/>
      <c r="G324" s="98">
        <v>714768.52414999995</v>
      </c>
      <c r="H324" s="98">
        <v>252124.74979</v>
      </c>
      <c r="I324" s="98">
        <v>222404.54102</v>
      </c>
      <c r="J324" s="12">
        <v>-11.787898171343585</v>
      </c>
      <c r="M324" s="14"/>
      <c r="N324" s="14"/>
    </row>
    <row r="325" spans="1:14" x14ac:dyDescent="0.2">
      <c r="A325" s="93"/>
      <c r="B325" s="98"/>
      <c r="C325" s="98"/>
      <c r="D325" s="98"/>
      <c r="E325" s="12" t="s">
        <v>492</v>
      </c>
      <c r="F325" s="98"/>
      <c r="G325" s="98"/>
      <c r="H325" s="98"/>
      <c r="I325" s="110"/>
      <c r="J325" s="12" t="s">
        <v>492</v>
      </c>
      <c r="M325" s="14"/>
      <c r="N325" s="14"/>
    </row>
    <row r="326" spans="1:14" s="20" customFormat="1" x14ac:dyDescent="0.2">
      <c r="A326" s="105" t="s">
        <v>388</v>
      </c>
      <c r="B326" s="21">
        <v>16881.348477700001</v>
      </c>
      <c r="C326" s="21">
        <v>5443.8121371000007</v>
      </c>
      <c r="D326" s="21">
        <v>4201.7019161999997</v>
      </c>
      <c r="E326" s="16">
        <v>-22.81691927674953</v>
      </c>
      <c r="F326" s="21"/>
      <c r="G326" s="21">
        <v>76206.931119999994</v>
      </c>
      <c r="H326" s="21">
        <v>19800.83007</v>
      </c>
      <c r="I326" s="21">
        <v>14097.968090000002</v>
      </c>
      <c r="J326" s="16">
        <v>-28.801125810580714</v>
      </c>
      <c r="L326" s="199"/>
    </row>
    <row r="327" spans="1:14" x14ac:dyDescent="0.2">
      <c r="A327" s="93" t="s">
        <v>199</v>
      </c>
      <c r="B327" s="13">
        <v>486.57038999999997</v>
      </c>
      <c r="C327" s="109">
        <v>66.503189999999989</v>
      </c>
      <c r="D327" s="109">
        <v>96.933719999999994</v>
      </c>
      <c r="E327" s="12">
        <v>45.758000480879218</v>
      </c>
      <c r="F327" s="13"/>
      <c r="G327" s="109">
        <v>6071.4197899999999</v>
      </c>
      <c r="H327" s="109">
        <v>1048.68715</v>
      </c>
      <c r="I327" s="109">
        <v>958.68502000000012</v>
      </c>
      <c r="J327" s="12">
        <v>-8.5823622421615369</v>
      </c>
      <c r="M327" s="14"/>
      <c r="N327" s="14"/>
    </row>
    <row r="328" spans="1:14" x14ac:dyDescent="0.2">
      <c r="A328" s="93" t="s">
        <v>200</v>
      </c>
      <c r="B328" s="13">
        <v>11843.765891499999</v>
      </c>
      <c r="C328" s="109">
        <v>4510.7786470999999</v>
      </c>
      <c r="D328" s="109">
        <v>3131.9070199999996</v>
      </c>
      <c r="E328" s="12">
        <v>-30.568372668574256</v>
      </c>
      <c r="F328" s="109"/>
      <c r="G328" s="109">
        <v>41300.872229999994</v>
      </c>
      <c r="H328" s="109">
        <v>11967.884620000003</v>
      </c>
      <c r="I328" s="109">
        <v>8412.0409</v>
      </c>
      <c r="J328" s="12">
        <v>-29.711547469781692</v>
      </c>
      <c r="M328" s="14"/>
      <c r="N328" s="14"/>
    </row>
    <row r="329" spans="1:14" x14ac:dyDescent="0.2">
      <c r="A329" s="93" t="s">
        <v>201</v>
      </c>
      <c r="B329" s="13">
        <v>1358.5614162000002</v>
      </c>
      <c r="C329" s="109">
        <v>290.87757999999997</v>
      </c>
      <c r="D329" s="109">
        <v>242.42878999999996</v>
      </c>
      <c r="E329" s="12">
        <v>-16.656075727802744</v>
      </c>
      <c r="F329" s="109"/>
      <c r="G329" s="109">
        <v>20255.35828</v>
      </c>
      <c r="H329" s="109">
        <v>4585.9687199999989</v>
      </c>
      <c r="I329" s="109">
        <v>2604.1187600000003</v>
      </c>
      <c r="J329" s="12">
        <v>-43.215514125879153</v>
      </c>
      <c r="M329" s="14"/>
      <c r="N329" s="14"/>
    </row>
    <row r="330" spans="1:14" x14ac:dyDescent="0.2">
      <c r="A330" s="93" t="s">
        <v>202</v>
      </c>
      <c r="B330" s="13">
        <v>3192.4507800000001</v>
      </c>
      <c r="C330" s="109">
        <v>575.65272000000016</v>
      </c>
      <c r="D330" s="109">
        <v>730.4323862</v>
      </c>
      <c r="E330" s="12">
        <v>26.887680857305725</v>
      </c>
      <c r="F330" s="109"/>
      <c r="G330" s="109">
        <v>8579.2808199999999</v>
      </c>
      <c r="H330" s="109">
        <v>2198.2895799999997</v>
      </c>
      <c r="I330" s="109">
        <v>2123.1234100000001</v>
      </c>
      <c r="J330" s="12">
        <v>-3.4193024742445175</v>
      </c>
      <c r="M330" s="14"/>
      <c r="N330" s="14"/>
    </row>
    <row r="331" spans="1:14" x14ac:dyDescent="0.2">
      <c r="A331" s="93"/>
      <c r="B331" s="109"/>
      <c r="C331" s="109"/>
      <c r="D331" s="109"/>
      <c r="E331" s="12" t="s">
        <v>492</v>
      </c>
      <c r="F331" s="109"/>
      <c r="G331" s="109"/>
      <c r="H331" s="109"/>
      <c r="I331" s="109"/>
      <c r="J331" s="12" t="s">
        <v>492</v>
      </c>
      <c r="M331" s="14"/>
      <c r="N331" s="14"/>
    </row>
    <row r="332" spans="1:14" s="20" customFormat="1" x14ac:dyDescent="0.2">
      <c r="A332" s="105" t="s">
        <v>210</v>
      </c>
      <c r="B332" s="21">
        <v>1548.9246600000001</v>
      </c>
      <c r="C332" s="21">
        <v>454.82074999999998</v>
      </c>
      <c r="D332" s="21">
        <v>431.01500600000008</v>
      </c>
      <c r="E332" s="16">
        <v>-5.2340936511801317</v>
      </c>
      <c r="F332" s="21"/>
      <c r="G332" s="21">
        <v>7606.6966399999992</v>
      </c>
      <c r="H332" s="21">
        <v>1943.5889299999999</v>
      </c>
      <c r="I332" s="21">
        <v>2636.3614400000001</v>
      </c>
      <c r="J332" s="16">
        <v>35.643983113239898</v>
      </c>
      <c r="L332" s="199"/>
    </row>
    <row r="333" spans="1:14" x14ac:dyDescent="0.2">
      <c r="A333" s="93" t="s">
        <v>211</v>
      </c>
      <c r="B333" s="109">
        <v>201.63497999999998</v>
      </c>
      <c r="C333" s="109">
        <v>58.221939999999996</v>
      </c>
      <c r="D333" s="109">
        <v>47.436700000000009</v>
      </c>
      <c r="E333" s="12">
        <v>-18.52435696921124</v>
      </c>
      <c r="F333" s="109"/>
      <c r="G333" s="109">
        <v>3346.5939299999995</v>
      </c>
      <c r="H333" s="109">
        <v>1051.3724500000001</v>
      </c>
      <c r="I333" s="109">
        <v>1032.7209500000001</v>
      </c>
      <c r="J333" s="12">
        <v>-1.7740145273922678</v>
      </c>
      <c r="M333" s="14"/>
      <c r="N333" s="14"/>
    </row>
    <row r="334" spans="1:14" x14ac:dyDescent="0.2">
      <c r="A334" s="93" t="s">
        <v>212</v>
      </c>
      <c r="B334" s="109">
        <v>5.6568000000000005</v>
      </c>
      <c r="C334" s="109">
        <v>0.184</v>
      </c>
      <c r="D334" s="109">
        <v>0.224</v>
      </c>
      <c r="E334" s="12">
        <v>21.739130434782624</v>
      </c>
      <c r="F334" s="109"/>
      <c r="G334" s="109">
        <v>1507.3155299999999</v>
      </c>
      <c r="H334" s="109">
        <v>132.29516000000001</v>
      </c>
      <c r="I334" s="109">
        <v>157.10612</v>
      </c>
      <c r="J334" s="12">
        <v>18.754246187086494</v>
      </c>
      <c r="M334" s="14"/>
      <c r="N334" s="14"/>
    </row>
    <row r="335" spans="1:14" x14ac:dyDescent="0.2">
      <c r="A335" s="93" t="s">
        <v>213</v>
      </c>
      <c r="B335" s="109">
        <v>1341.6328800000001</v>
      </c>
      <c r="C335" s="109">
        <v>396.41480999999999</v>
      </c>
      <c r="D335" s="109">
        <v>383.35430600000007</v>
      </c>
      <c r="E335" s="12">
        <v>-3.2946559186322872</v>
      </c>
      <c r="F335" s="109"/>
      <c r="G335" s="109">
        <v>2752.7871800000003</v>
      </c>
      <c r="H335" s="109">
        <v>759.92131999999981</v>
      </c>
      <c r="I335" s="109">
        <v>1446.5343700000001</v>
      </c>
      <c r="J335" s="12">
        <v>90.353176299883302</v>
      </c>
      <c r="M335" s="14"/>
      <c r="N335" s="14"/>
    </row>
    <row r="336" spans="1:14" x14ac:dyDescent="0.2">
      <c r="A336" s="93"/>
      <c r="B336" s="98"/>
      <c r="C336" s="98"/>
      <c r="D336" s="98"/>
      <c r="E336" s="12" t="s">
        <v>492</v>
      </c>
      <c r="F336" s="98"/>
      <c r="G336" s="98"/>
      <c r="H336" s="98"/>
      <c r="I336" s="109"/>
      <c r="J336" s="12" t="s">
        <v>492</v>
      </c>
      <c r="M336" s="14"/>
      <c r="N336" s="14"/>
    </row>
    <row r="337" spans="1:17" s="20" customFormat="1" x14ac:dyDescent="0.2">
      <c r="A337" s="105" t="s">
        <v>213</v>
      </c>
      <c r="B337" s="21"/>
      <c r="C337" s="21"/>
      <c r="D337" s="21"/>
      <c r="E337" s="16" t="s">
        <v>492</v>
      </c>
      <c r="F337" s="21"/>
      <c r="G337" s="21">
        <v>2187.9038999999998</v>
      </c>
      <c r="H337" s="21">
        <v>933.44566999999995</v>
      </c>
      <c r="I337" s="21">
        <v>567.74782000000005</v>
      </c>
      <c r="J337" s="16">
        <v>-39.17719710457277</v>
      </c>
      <c r="L337" s="199"/>
      <c r="M337" s="199"/>
      <c r="N337" s="199"/>
    </row>
    <row r="338" spans="1:17" ht="22.5" x14ac:dyDescent="0.2">
      <c r="A338" s="111" t="s">
        <v>214</v>
      </c>
      <c r="B338" s="109">
        <v>7.9483794000000003</v>
      </c>
      <c r="C338" s="109">
        <v>0.90837999999999985</v>
      </c>
      <c r="D338" s="109">
        <v>1.2793633999999998</v>
      </c>
      <c r="E338" s="12">
        <v>40.840110966776024</v>
      </c>
      <c r="F338" s="109"/>
      <c r="G338" s="109">
        <v>176.61236000000002</v>
      </c>
      <c r="H338" s="109">
        <v>21.545909999999999</v>
      </c>
      <c r="I338" s="109">
        <v>48.221629999999998</v>
      </c>
      <c r="J338" s="12">
        <v>123.8087414270272</v>
      </c>
    </row>
    <row r="339" spans="1:17" x14ac:dyDescent="0.2">
      <c r="A339" s="93" t="s">
        <v>215</v>
      </c>
      <c r="B339" s="109">
        <v>523.35839000000021</v>
      </c>
      <c r="C339" s="109">
        <v>256.92736000000002</v>
      </c>
      <c r="D339" s="109">
        <v>259.3737577</v>
      </c>
      <c r="E339" s="12">
        <v>0.95217484817497677</v>
      </c>
      <c r="F339" s="109"/>
      <c r="G339" s="109">
        <v>2011.2915399999997</v>
      </c>
      <c r="H339" s="109">
        <v>911.8997599999999</v>
      </c>
      <c r="I339" s="109">
        <v>519.52619000000004</v>
      </c>
      <c r="J339" s="12">
        <v>-43.028147084938361</v>
      </c>
    </row>
    <row r="340" spans="1:17" x14ac:dyDescent="0.2">
      <c r="A340" s="93"/>
      <c r="B340" s="98"/>
      <c r="C340" s="98"/>
      <c r="D340" s="98"/>
      <c r="E340" s="12" t="s">
        <v>492</v>
      </c>
      <c r="F340" s="98"/>
      <c r="G340" s="98"/>
      <c r="H340" s="98"/>
      <c r="J340" s="12" t="s">
        <v>492</v>
      </c>
    </row>
    <row r="341" spans="1:17" s="21" customFormat="1" x14ac:dyDescent="0.2">
      <c r="A341" s="96" t="s">
        <v>476</v>
      </c>
      <c r="B341" s="96"/>
      <c r="C341" s="96"/>
      <c r="D341" s="96"/>
      <c r="E341" s="16" t="s">
        <v>492</v>
      </c>
      <c r="F341" s="96"/>
      <c r="G341" s="96">
        <v>25702.484240000002</v>
      </c>
      <c r="H341" s="96">
        <v>10440.294239999999</v>
      </c>
      <c r="I341" s="96">
        <v>9359.7044400000013</v>
      </c>
      <c r="J341" s="16">
        <v>-10.350185302823405</v>
      </c>
      <c r="L341" s="242"/>
      <c r="M341" s="242"/>
      <c r="N341" s="242"/>
    </row>
    <row r="342" spans="1:17" x14ac:dyDescent="0.2">
      <c r="A342" s="93"/>
      <c r="B342" s="98"/>
      <c r="C342" s="98"/>
      <c r="D342" s="98"/>
      <c r="E342" s="12" t="s">
        <v>492</v>
      </c>
      <c r="F342" s="98"/>
      <c r="G342" s="98"/>
      <c r="H342" s="98"/>
      <c r="I342" s="13"/>
      <c r="J342" s="12" t="s">
        <v>492</v>
      </c>
    </row>
    <row r="343" spans="1:17" x14ac:dyDescent="0.2">
      <c r="A343" s="93" t="s">
        <v>216</v>
      </c>
      <c r="B343" s="109">
        <v>29</v>
      </c>
      <c r="C343" s="109">
        <v>14</v>
      </c>
      <c r="D343" s="109">
        <v>4</v>
      </c>
      <c r="E343" s="12">
        <v>-71.428571428571431</v>
      </c>
      <c r="F343" s="109"/>
      <c r="G343" s="109">
        <v>712.83528000000001</v>
      </c>
      <c r="H343" s="109">
        <v>397.56810999999999</v>
      </c>
      <c r="I343" s="109">
        <v>175.09802000000002</v>
      </c>
      <c r="J343" s="12">
        <v>-55.957730110697248</v>
      </c>
    </row>
    <row r="344" spans="1:17" x14ac:dyDescent="0.2">
      <c r="A344" s="93" t="s">
        <v>217</v>
      </c>
      <c r="B344" s="109">
        <v>4</v>
      </c>
      <c r="C344" s="109">
        <v>1</v>
      </c>
      <c r="D344" s="109">
        <v>2</v>
      </c>
      <c r="E344" s="12">
        <v>100</v>
      </c>
      <c r="F344" s="109"/>
      <c r="G344" s="109">
        <v>232.54396</v>
      </c>
      <c r="H344" s="109">
        <v>204.70500000000001</v>
      </c>
      <c r="I344" s="109">
        <v>3.008</v>
      </c>
      <c r="J344" s="12">
        <v>-98.530568378886684</v>
      </c>
    </row>
    <row r="345" spans="1:17" ht="22.5" x14ac:dyDescent="0.2">
      <c r="A345" s="111" t="s">
        <v>218</v>
      </c>
      <c r="B345" s="109">
        <v>1</v>
      </c>
      <c r="C345" s="109">
        <v>0</v>
      </c>
      <c r="D345" s="109">
        <v>1</v>
      </c>
      <c r="E345" s="12" t="s">
        <v>492</v>
      </c>
      <c r="F345" s="109"/>
      <c r="G345" s="109">
        <v>30.198</v>
      </c>
      <c r="H345" s="109">
        <v>0</v>
      </c>
      <c r="I345" s="109">
        <v>183.16191000000001</v>
      </c>
      <c r="J345" s="12" t="s">
        <v>492</v>
      </c>
      <c r="M345" s="193"/>
      <c r="N345" s="193"/>
      <c r="O345" s="22"/>
    </row>
    <row r="346" spans="1:17" ht="12.75" x14ac:dyDescent="0.2">
      <c r="A346" s="93" t="s">
        <v>219</v>
      </c>
      <c r="B346" s="109"/>
      <c r="C346" s="109"/>
      <c r="D346" s="109"/>
      <c r="E346" s="12" t="s">
        <v>492</v>
      </c>
      <c r="F346" s="98"/>
      <c r="G346" s="109">
        <v>24726.907000000003</v>
      </c>
      <c r="H346" s="109">
        <v>9838.0211299999992</v>
      </c>
      <c r="I346" s="109">
        <v>8998.4365100000014</v>
      </c>
      <c r="J346" s="12">
        <v>-8.5340802678271643</v>
      </c>
      <c r="M346" s="192"/>
      <c r="N346" s="192"/>
      <c r="O346" s="23"/>
    </row>
    <row r="347" spans="1:17" ht="12.75" x14ac:dyDescent="0.2">
      <c r="B347" s="109"/>
      <c r="C347" s="109"/>
      <c r="D347" s="109"/>
      <c r="F347" s="98"/>
      <c r="G347" s="98"/>
      <c r="H347" s="98"/>
      <c r="I347" s="109"/>
      <c r="M347" s="192"/>
      <c r="N347" s="192"/>
      <c r="O347" s="23"/>
    </row>
    <row r="348" spans="1:17" ht="12.75" x14ac:dyDescent="0.2">
      <c r="A348" s="112"/>
      <c r="B348" s="112"/>
      <c r="C348" s="113"/>
      <c r="D348" s="113"/>
      <c r="E348" s="113"/>
      <c r="F348" s="113"/>
      <c r="G348" s="113"/>
      <c r="H348" s="113"/>
      <c r="I348" s="113"/>
      <c r="J348" s="113"/>
      <c r="M348" s="192"/>
      <c r="N348" s="192"/>
      <c r="O348" s="23"/>
    </row>
    <row r="349" spans="1:17" ht="12.75" x14ac:dyDescent="0.2">
      <c r="A349" s="9" t="s">
        <v>389</v>
      </c>
      <c r="B349" s="98"/>
      <c r="C349" s="98"/>
      <c r="E349" s="98"/>
      <c r="F349" s="98"/>
      <c r="G349" s="98"/>
      <c r="I349" s="108"/>
      <c r="J349" s="98"/>
      <c r="M349" s="193"/>
      <c r="N349" s="193"/>
      <c r="O349" s="22"/>
    </row>
    <row r="350" spans="1:17" ht="20.100000000000001" customHeight="1" x14ac:dyDescent="0.2">
      <c r="A350" s="336" t="s">
        <v>230</v>
      </c>
      <c r="B350" s="336"/>
      <c r="C350" s="336"/>
      <c r="D350" s="336"/>
      <c r="E350" s="336"/>
      <c r="F350" s="336"/>
      <c r="G350" s="336"/>
      <c r="H350" s="336"/>
      <c r="I350" s="336"/>
      <c r="J350" s="336"/>
      <c r="K350" s="126"/>
      <c r="L350" s="209"/>
      <c r="M350" s="192"/>
      <c r="N350" s="192"/>
      <c r="O350" s="23"/>
      <c r="P350" s="126"/>
    </row>
    <row r="351" spans="1:17" ht="20.100000000000001" customHeight="1" x14ac:dyDescent="0.2">
      <c r="A351" s="337" t="s">
        <v>258</v>
      </c>
      <c r="B351" s="337"/>
      <c r="C351" s="337"/>
      <c r="D351" s="337"/>
      <c r="E351" s="337"/>
      <c r="F351" s="337"/>
      <c r="G351" s="337"/>
      <c r="H351" s="337"/>
      <c r="I351" s="337"/>
      <c r="J351" s="337"/>
      <c r="K351" s="126"/>
      <c r="L351" s="209"/>
      <c r="M351" s="192"/>
      <c r="N351" s="192"/>
      <c r="O351" s="23"/>
      <c r="P351" s="126"/>
      <c r="Q351" s="126"/>
    </row>
    <row r="352" spans="1:17" s="20" customFormat="1" ht="12.75" x14ac:dyDescent="0.2">
      <c r="A352" s="17"/>
      <c r="B352" s="338" t="s">
        <v>116</v>
      </c>
      <c r="C352" s="338"/>
      <c r="D352" s="338"/>
      <c r="E352" s="338"/>
      <c r="F352" s="141"/>
      <c r="G352" s="338" t="s">
        <v>187</v>
      </c>
      <c r="H352" s="338"/>
      <c r="I352" s="338"/>
      <c r="J352" s="338"/>
      <c r="K352" s="126"/>
      <c r="L352" s="26"/>
      <c r="M352" s="26"/>
      <c r="N352" s="22"/>
      <c r="O352" s="22"/>
      <c r="P352" s="22"/>
      <c r="Q352" s="126"/>
    </row>
    <row r="353" spans="1:19" s="20" customFormat="1" ht="12.75" x14ac:dyDescent="0.2">
      <c r="A353" s="17" t="s">
        <v>298</v>
      </c>
      <c r="B353" s="142">
        <v>2013</v>
      </c>
      <c r="C353" s="339" t="s">
        <v>483</v>
      </c>
      <c r="D353" s="339"/>
      <c r="E353" s="339"/>
      <c r="F353" s="141"/>
      <c r="G353" s="142">
        <v>2013</v>
      </c>
      <c r="H353" s="339" t="s">
        <v>483</v>
      </c>
      <c r="I353" s="339"/>
      <c r="J353" s="339"/>
      <c r="K353" s="126"/>
      <c r="L353" s="129"/>
      <c r="M353" s="129"/>
      <c r="N353" s="23"/>
      <c r="O353" s="23"/>
      <c r="P353" s="23"/>
      <c r="Q353" s="27"/>
      <c r="R353" s="27"/>
    </row>
    <row r="354" spans="1:19" s="20" customFormat="1" ht="12.75" x14ac:dyDescent="0.2">
      <c r="A354" s="143"/>
      <c r="B354" s="143"/>
      <c r="C354" s="144">
        <v>2013</v>
      </c>
      <c r="D354" s="144">
        <v>2014</v>
      </c>
      <c r="E354" s="145" t="s">
        <v>490</v>
      </c>
      <c r="F354" s="146"/>
      <c r="G354" s="143"/>
      <c r="H354" s="144">
        <v>2013</v>
      </c>
      <c r="I354" s="144">
        <v>2014</v>
      </c>
      <c r="J354" s="145" t="s">
        <v>490</v>
      </c>
      <c r="K354" s="126"/>
      <c r="L354" s="129"/>
      <c r="M354" s="129"/>
      <c r="N354" s="23"/>
      <c r="O354" s="23"/>
      <c r="P354" s="23"/>
      <c r="Q354" s="31"/>
      <c r="R354" s="31"/>
    </row>
    <row r="355" spans="1:19" ht="12.75" x14ac:dyDescent="0.2">
      <c r="A355" s="9"/>
      <c r="B355" s="9"/>
      <c r="C355" s="9"/>
      <c r="D355" s="9"/>
      <c r="E355" s="9"/>
      <c r="F355" s="9"/>
      <c r="G355" s="9"/>
      <c r="H355" s="9"/>
      <c r="I355" s="9"/>
      <c r="J355" s="9"/>
      <c r="K355" s="126"/>
      <c r="L355" s="26"/>
      <c r="M355" s="129"/>
      <c r="N355" s="23"/>
      <c r="O355" s="23"/>
      <c r="P355" s="23"/>
      <c r="Q355" s="31"/>
      <c r="R355" s="31"/>
    </row>
    <row r="356" spans="1:19" s="21" customFormat="1" ht="12.75" x14ac:dyDescent="0.2">
      <c r="A356" s="96" t="s">
        <v>296</v>
      </c>
      <c r="B356" s="96"/>
      <c r="C356" s="96"/>
      <c r="D356" s="96"/>
      <c r="E356" s="96"/>
      <c r="F356" s="96"/>
      <c r="G356" s="96">
        <v>5736855</v>
      </c>
      <c r="H356" s="96">
        <v>1899604</v>
      </c>
      <c r="I356" s="96">
        <v>1755519</v>
      </c>
      <c r="J356" s="16">
        <v>-7.5850019267173536</v>
      </c>
      <c r="K356" s="126"/>
      <c r="L356" s="26"/>
      <c r="M356" s="264"/>
      <c r="N356" s="264"/>
      <c r="O356" s="264"/>
      <c r="P356" s="22"/>
      <c r="Q356" s="27"/>
      <c r="R356" s="27"/>
    </row>
    <row r="357" spans="1:19" ht="12.75" x14ac:dyDescent="0.2">
      <c r="A357" s="9"/>
      <c r="B357" s="11"/>
      <c r="C357" s="11"/>
      <c r="D357" s="11"/>
      <c r="E357" s="12"/>
      <c r="F357" s="12"/>
      <c r="G357" s="11"/>
      <c r="H357" s="11"/>
      <c r="I357" s="11"/>
      <c r="J357" s="12" t="s">
        <v>492</v>
      </c>
      <c r="K357" s="126"/>
      <c r="L357" s="129"/>
      <c r="M357" s="265"/>
      <c r="N357" s="265"/>
      <c r="O357" s="265"/>
      <c r="P357" s="23"/>
      <c r="Q357" s="27"/>
      <c r="R357" s="27"/>
    </row>
    <row r="358" spans="1:19" s="20" customFormat="1" ht="12.75" x14ac:dyDescent="0.2">
      <c r="A358" s="17" t="s">
        <v>294</v>
      </c>
      <c r="B358" s="18"/>
      <c r="C358" s="18"/>
      <c r="D358" s="18"/>
      <c r="E358" s="16"/>
      <c r="F358" s="16"/>
      <c r="G358" s="18">
        <v>1230278</v>
      </c>
      <c r="H358" s="18">
        <v>384241</v>
      </c>
      <c r="I358" s="18">
        <v>329181</v>
      </c>
      <c r="J358" s="16">
        <v>-14.329548382395416</v>
      </c>
      <c r="K358" s="126"/>
      <c r="L358" s="26"/>
      <c r="M358" s="264"/>
      <c r="N358" s="264"/>
      <c r="O358" s="264"/>
      <c r="P358" s="22"/>
      <c r="Q358" s="27"/>
      <c r="R358" s="27"/>
    </row>
    <row r="359" spans="1:19" ht="12.75" x14ac:dyDescent="0.2">
      <c r="A359" s="17"/>
      <c r="B359" s="11"/>
      <c r="C359" s="11"/>
      <c r="D359" s="11"/>
      <c r="E359" s="12"/>
      <c r="F359" s="12"/>
      <c r="G359" s="11"/>
      <c r="H359" s="11"/>
      <c r="I359" s="11"/>
      <c r="J359" s="12" t="s">
        <v>492</v>
      </c>
      <c r="K359" s="126"/>
      <c r="L359" s="264"/>
      <c r="M359" s="265"/>
      <c r="N359" s="265"/>
      <c r="O359" s="265"/>
      <c r="P359" s="23"/>
      <c r="Q359" s="31"/>
      <c r="R359" s="31"/>
    </row>
    <row r="360" spans="1:19" ht="12.75" x14ac:dyDescent="0.2">
      <c r="A360" s="9" t="s">
        <v>82</v>
      </c>
      <c r="B360" s="11">
        <v>1092965.5515101999</v>
      </c>
      <c r="C360" s="11">
        <v>252526.60889689997</v>
      </c>
      <c r="D360" s="11">
        <v>414045.05956540001</v>
      </c>
      <c r="E360" s="12">
        <v>63.960962915572907</v>
      </c>
      <c r="F360" s="12"/>
      <c r="G360" s="109">
        <v>277134.34644000005</v>
      </c>
      <c r="H360" s="109">
        <v>74707.103489999994</v>
      </c>
      <c r="I360" s="109">
        <v>94359.916090000013</v>
      </c>
      <c r="J360" s="12">
        <v>26.306484500005638</v>
      </c>
      <c r="K360" s="126"/>
      <c r="L360" s="265"/>
      <c r="M360" s="265"/>
      <c r="N360" s="265"/>
      <c r="O360" s="265"/>
      <c r="P360" s="23"/>
      <c r="Q360" s="31"/>
      <c r="R360" s="31"/>
      <c r="S360" s="22"/>
    </row>
    <row r="361" spans="1:19" ht="12.75" x14ac:dyDescent="0.2">
      <c r="A361" s="9" t="s">
        <v>83</v>
      </c>
      <c r="B361" s="11">
        <v>890021.89689999982</v>
      </c>
      <c r="C361" s="11">
        <v>286189.21799999999</v>
      </c>
      <c r="D361" s="11">
        <v>170826.86800000002</v>
      </c>
      <c r="E361" s="12">
        <v>-40.309816982692894</v>
      </c>
      <c r="F361" s="12"/>
      <c r="G361" s="109">
        <v>308023.61339000001</v>
      </c>
      <c r="H361" s="109">
        <v>107537.50989</v>
      </c>
      <c r="I361" s="109">
        <v>55471.004260000002</v>
      </c>
      <c r="J361" s="12">
        <v>-48.417064597514646</v>
      </c>
      <c r="K361" s="126"/>
      <c r="L361" s="265"/>
      <c r="M361" s="265"/>
      <c r="N361" s="265"/>
      <c r="O361" s="265"/>
      <c r="P361" s="23"/>
      <c r="Q361" s="227"/>
      <c r="R361" s="227"/>
      <c r="S361" s="23"/>
    </row>
    <row r="362" spans="1:19" ht="12.75" x14ac:dyDescent="0.2">
      <c r="A362" s="9" t="s">
        <v>84</v>
      </c>
      <c r="B362" s="11">
        <v>49385.760084399997</v>
      </c>
      <c r="C362" s="11">
        <v>2501.7046154</v>
      </c>
      <c r="D362" s="11">
        <v>5628.3426769000007</v>
      </c>
      <c r="E362" s="12">
        <v>124.9803051188791</v>
      </c>
      <c r="F362" s="12"/>
      <c r="G362" s="109">
        <v>19245.297779999997</v>
      </c>
      <c r="H362" s="109">
        <v>1026.17064</v>
      </c>
      <c r="I362" s="109">
        <v>2099.7372400000004</v>
      </c>
      <c r="J362" s="12">
        <v>104.61872111250429</v>
      </c>
      <c r="K362" s="126"/>
      <c r="L362" s="129"/>
      <c r="M362" s="265"/>
      <c r="N362" s="265"/>
      <c r="O362" s="265"/>
      <c r="P362" s="23"/>
      <c r="Q362" s="31"/>
      <c r="R362" s="67"/>
      <c r="S362" s="23"/>
    </row>
    <row r="363" spans="1:19" ht="12.75" x14ac:dyDescent="0.2">
      <c r="A363" s="9" t="s">
        <v>85</v>
      </c>
      <c r="B363" s="11">
        <v>73436.059687700006</v>
      </c>
      <c r="C363" s="11">
        <v>39792.1781462</v>
      </c>
      <c r="D363" s="11">
        <v>7521.02</v>
      </c>
      <c r="E363" s="12">
        <v>-81.09925027886861</v>
      </c>
      <c r="F363" s="12"/>
      <c r="G363" s="109">
        <v>28938.933199999999</v>
      </c>
      <c r="H363" s="109">
        <v>15303.954619999999</v>
      </c>
      <c r="I363" s="109">
        <v>2497.0887599999996</v>
      </c>
      <c r="J363" s="12">
        <v>-83.683375820151255</v>
      </c>
      <c r="K363" s="129"/>
      <c r="L363" s="129"/>
      <c r="M363" s="129"/>
      <c r="N363" s="23"/>
      <c r="O363" s="23"/>
      <c r="P363" s="23"/>
      <c r="Q363" s="27"/>
      <c r="R363" s="27"/>
      <c r="S363" s="23"/>
    </row>
    <row r="364" spans="1:19" ht="12.75" x14ac:dyDescent="0.2">
      <c r="A364" s="10" t="s">
        <v>31</v>
      </c>
      <c r="B364" s="11">
        <v>29883.299978799998</v>
      </c>
      <c r="C364" s="11">
        <v>18754.302329999999</v>
      </c>
      <c r="D364" s="11">
        <v>34478.318291900003</v>
      </c>
      <c r="E364" s="12">
        <v>83.842180238010513</v>
      </c>
      <c r="F364" s="12"/>
      <c r="G364" s="109">
        <v>17465.788900000007</v>
      </c>
      <c r="H364" s="109">
        <v>10727.982839999999</v>
      </c>
      <c r="I364" s="109">
        <v>19655.487560000001</v>
      </c>
      <c r="J364" s="12">
        <v>83.216992916069984</v>
      </c>
      <c r="K364" s="129"/>
      <c r="L364" s="129"/>
      <c r="M364" s="129"/>
      <c r="N364" s="23"/>
      <c r="O364" s="23"/>
      <c r="P364" s="23"/>
      <c r="Q364" s="31"/>
      <c r="R364" s="31"/>
      <c r="S364" s="22"/>
    </row>
    <row r="365" spans="1:19" ht="12.75" x14ac:dyDescent="0.2">
      <c r="A365" s="9" t="s">
        <v>86</v>
      </c>
      <c r="B365" s="11"/>
      <c r="C365" s="11"/>
      <c r="D365" s="11"/>
      <c r="E365" s="12" t="s">
        <v>492</v>
      </c>
      <c r="F365" s="12"/>
      <c r="G365" s="109">
        <v>579470.0202899999</v>
      </c>
      <c r="H365" s="109">
        <v>174938.27851999999</v>
      </c>
      <c r="I365" s="109">
        <v>155097.76608999996</v>
      </c>
      <c r="J365" s="12">
        <v>-11.341435732564236</v>
      </c>
      <c r="K365" s="129"/>
      <c r="L365" s="129"/>
      <c r="M365" s="129"/>
      <c r="N365" s="23"/>
      <c r="O365" s="23"/>
      <c r="P365" s="23"/>
      <c r="Q365" s="31"/>
      <c r="R365" s="31"/>
      <c r="S365" s="23"/>
    </row>
    <row r="366" spans="1:19" ht="12.75" x14ac:dyDescent="0.2">
      <c r="A366" s="9"/>
      <c r="B366" s="11"/>
      <c r="C366" s="11"/>
      <c r="D366" s="11"/>
      <c r="E366" s="12" t="s">
        <v>492</v>
      </c>
      <c r="F366" s="12"/>
      <c r="G366" s="11"/>
      <c r="H366" s="11"/>
      <c r="I366" s="11"/>
      <c r="J366" s="12" t="s">
        <v>492</v>
      </c>
      <c r="K366" s="129"/>
      <c r="L366" s="195"/>
      <c r="M366" s="129"/>
      <c r="N366" s="23"/>
      <c r="O366" s="23"/>
      <c r="P366" s="23"/>
      <c r="Q366" s="31"/>
      <c r="R366" s="31"/>
      <c r="S366" s="23"/>
    </row>
    <row r="367" spans="1:19" s="20" customFormat="1" ht="12.75" x14ac:dyDescent="0.2">
      <c r="A367" s="17" t="s">
        <v>295</v>
      </c>
      <c r="B367" s="18"/>
      <c r="C367" s="18"/>
      <c r="D367" s="18"/>
      <c r="E367" s="16" t="s">
        <v>492</v>
      </c>
      <c r="F367" s="16"/>
      <c r="G367" s="18">
        <v>4506578</v>
      </c>
      <c r="H367" s="18">
        <v>1515362</v>
      </c>
      <c r="I367" s="18">
        <v>1426339</v>
      </c>
      <c r="J367" s="16">
        <v>-5.8747018864139307</v>
      </c>
      <c r="K367" s="213"/>
      <c r="L367" s="193"/>
      <c r="M367" s="26"/>
      <c r="N367" s="22"/>
      <c r="O367" s="22"/>
      <c r="P367" s="22"/>
      <c r="Q367" s="27"/>
      <c r="R367" s="27"/>
      <c r="S367" s="22"/>
    </row>
    <row r="368" spans="1:19" ht="12.75" x14ac:dyDescent="0.2">
      <c r="A368" s="9"/>
      <c r="B368" s="11"/>
      <c r="C368" s="11"/>
      <c r="D368" s="11"/>
      <c r="E368" s="12" t="s">
        <v>492</v>
      </c>
      <c r="F368" s="12"/>
      <c r="G368" s="11"/>
      <c r="H368" s="11"/>
      <c r="I368" s="11"/>
      <c r="J368" s="12" t="s">
        <v>492</v>
      </c>
      <c r="K368" s="13"/>
      <c r="L368" s="192"/>
      <c r="M368" s="129"/>
      <c r="N368" s="23"/>
      <c r="O368" s="23"/>
      <c r="P368" s="23"/>
      <c r="Q368" s="31"/>
      <c r="R368" s="31"/>
    </row>
    <row r="369" spans="1:19" ht="11.25" customHeight="1" x14ac:dyDescent="0.2">
      <c r="A369" s="9" t="s">
        <v>87</v>
      </c>
      <c r="B369" s="247">
        <v>94.316528500000004</v>
      </c>
      <c r="C369" s="247">
        <v>56.754897400000004</v>
      </c>
      <c r="D369" s="247">
        <v>25.56137</v>
      </c>
      <c r="E369" s="12">
        <v>-54.961825021288831</v>
      </c>
      <c r="F369" s="12"/>
      <c r="G369" s="248">
        <v>85.987949999999998</v>
      </c>
      <c r="H369" s="248">
        <v>48.292979999999993</v>
      </c>
      <c r="I369" s="248">
        <v>34.854020000000006</v>
      </c>
      <c r="J369" s="12">
        <v>-27.82797831071926</v>
      </c>
      <c r="K369" s="13"/>
      <c r="L369" s="192"/>
      <c r="M369" s="129"/>
      <c r="N369" s="23"/>
      <c r="O369" s="23"/>
      <c r="P369" s="23"/>
      <c r="Q369" s="31"/>
      <c r="R369" s="31"/>
      <c r="S369" s="13"/>
    </row>
    <row r="370" spans="1:19" ht="12.75" x14ac:dyDescent="0.2">
      <c r="A370" s="9" t="s">
        <v>88</v>
      </c>
      <c r="B370" s="247">
        <v>90884.748414700007</v>
      </c>
      <c r="C370" s="247">
        <v>30600.559074600002</v>
      </c>
      <c r="D370" s="247">
        <v>25075.091800999999</v>
      </c>
      <c r="E370" s="12">
        <v>-18.056752689157292</v>
      </c>
      <c r="F370" s="12"/>
      <c r="G370" s="248">
        <v>52803.283400000008</v>
      </c>
      <c r="H370" s="248">
        <v>18384.310510000003</v>
      </c>
      <c r="I370" s="248">
        <v>14214.195409999997</v>
      </c>
      <c r="J370" s="12">
        <v>-22.683010590643065</v>
      </c>
      <c r="L370" s="192"/>
      <c r="M370" s="129"/>
      <c r="N370" s="23"/>
      <c r="O370" s="23"/>
      <c r="P370" s="23"/>
      <c r="Q370" s="31"/>
      <c r="R370" s="31"/>
    </row>
    <row r="371" spans="1:19" ht="12.75" x14ac:dyDescent="0.2">
      <c r="A371" s="9" t="s">
        <v>89</v>
      </c>
      <c r="B371" s="247">
        <v>22613.805</v>
      </c>
      <c r="C371" s="247">
        <v>9158.0499999999993</v>
      </c>
      <c r="D371" s="247">
        <v>7326.0079999999998</v>
      </c>
      <c r="E371" s="12">
        <v>-20.004717161404443</v>
      </c>
      <c r="F371" s="12"/>
      <c r="G371" s="248">
        <v>9001.6510400000006</v>
      </c>
      <c r="H371" s="248">
        <v>3905.5381900000002</v>
      </c>
      <c r="I371" s="248">
        <v>2748.5786000000003</v>
      </c>
      <c r="J371" s="12">
        <v>-29.623563609296056</v>
      </c>
      <c r="K371" s="13"/>
      <c r="L371" s="193"/>
      <c r="M371" s="129"/>
      <c r="N371" s="23"/>
      <c r="O371" s="23"/>
      <c r="P371" s="23"/>
    </row>
    <row r="372" spans="1:19" ht="12.75" x14ac:dyDescent="0.2">
      <c r="A372" s="9" t="s">
        <v>90</v>
      </c>
      <c r="B372" s="247">
        <v>1506.1434159999999</v>
      </c>
      <c r="C372" s="247">
        <v>490.976</v>
      </c>
      <c r="D372" s="247">
        <v>434.88099999999997</v>
      </c>
      <c r="E372" s="12">
        <v>-11.425202046535887</v>
      </c>
      <c r="F372" s="12"/>
      <c r="G372" s="248">
        <v>639.33010999999999</v>
      </c>
      <c r="H372" s="248">
        <v>210.83116999999999</v>
      </c>
      <c r="I372" s="248">
        <v>229.62515999999999</v>
      </c>
      <c r="J372" s="12">
        <v>8.9142369223677917</v>
      </c>
      <c r="L372" s="192"/>
      <c r="M372" s="129"/>
      <c r="N372" s="23"/>
      <c r="O372" s="23"/>
      <c r="P372" s="23"/>
    </row>
    <row r="373" spans="1:19" ht="12.75" x14ac:dyDescent="0.2">
      <c r="A373" s="9" t="s">
        <v>91</v>
      </c>
      <c r="B373" s="247">
        <v>9068.8880308000007</v>
      </c>
      <c r="C373" s="247">
        <v>3686.92</v>
      </c>
      <c r="D373" s="247">
        <v>4018.07</v>
      </c>
      <c r="E373" s="12">
        <v>8.9817517060310621</v>
      </c>
      <c r="F373" s="12"/>
      <c r="G373" s="248">
        <v>10773.951800000001</v>
      </c>
      <c r="H373" s="248">
        <v>4672.5129699999998</v>
      </c>
      <c r="I373" s="248">
        <v>4008.8142200000002</v>
      </c>
      <c r="J373" s="12">
        <v>-14.204321192071504</v>
      </c>
      <c r="L373" s="192"/>
      <c r="M373" s="129"/>
      <c r="N373" s="23"/>
      <c r="O373" s="23"/>
      <c r="P373" s="23"/>
    </row>
    <row r="374" spans="1:19" ht="12.75" x14ac:dyDescent="0.2">
      <c r="A374" s="9" t="s">
        <v>92</v>
      </c>
      <c r="B374" s="247">
        <v>19719.786313899996</v>
      </c>
      <c r="C374" s="247">
        <v>6315.6051100000004</v>
      </c>
      <c r="D374" s="247">
        <v>8548.7718027999999</v>
      </c>
      <c r="E374" s="12">
        <v>35.359504812358352</v>
      </c>
      <c r="F374" s="12"/>
      <c r="G374" s="248">
        <v>31216.125920000002</v>
      </c>
      <c r="H374" s="248">
        <v>10153.039769999999</v>
      </c>
      <c r="I374" s="248">
        <v>12190.043760000002</v>
      </c>
      <c r="J374" s="12">
        <v>20.062996266585117</v>
      </c>
      <c r="L374" s="192"/>
      <c r="M374" s="192"/>
      <c r="N374" s="192"/>
      <c r="O374" s="13"/>
      <c r="P374" s="13"/>
    </row>
    <row r="375" spans="1:19" x14ac:dyDescent="0.2">
      <c r="A375" s="9" t="s">
        <v>93</v>
      </c>
      <c r="B375" s="247">
        <v>858.81600000000003</v>
      </c>
      <c r="C375" s="247">
        <v>0</v>
      </c>
      <c r="D375" s="247">
        <v>53.676000000000002</v>
      </c>
      <c r="E375" s="12" t="s">
        <v>492</v>
      </c>
      <c r="F375" s="12"/>
      <c r="G375" s="248">
        <v>1128.1594499999999</v>
      </c>
      <c r="H375" s="248">
        <v>0</v>
      </c>
      <c r="I375" s="248">
        <v>72.254390000000001</v>
      </c>
      <c r="J375" s="12" t="s">
        <v>492</v>
      </c>
      <c r="M375" s="203"/>
      <c r="N375" s="203"/>
      <c r="O375" s="13"/>
      <c r="P375" s="13"/>
    </row>
    <row r="376" spans="1:19" x14ac:dyDescent="0.2">
      <c r="A376" s="9" t="s">
        <v>94</v>
      </c>
      <c r="B376" s="247">
        <v>57241.870716699996</v>
      </c>
      <c r="C376" s="247">
        <v>9013.6854600000006</v>
      </c>
      <c r="D376" s="247">
        <v>26229.264611299997</v>
      </c>
      <c r="E376" s="12">
        <v>190.99378636738004</v>
      </c>
      <c r="F376" s="12"/>
      <c r="G376" s="248">
        <v>75597.221460000015</v>
      </c>
      <c r="H376" s="248">
        <v>12790.454109999999</v>
      </c>
      <c r="I376" s="248">
        <v>32648.510770000001</v>
      </c>
      <c r="J376" s="12">
        <v>155.25685397263823</v>
      </c>
      <c r="L376" s="203"/>
      <c r="M376" s="203"/>
      <c r="N376" s="203"/>
    </row>
    <row r="377" spans="1:19" x14ac:dyDescent="0.2">
      <c r="A377" s="9" t="s">
        <v>95</v>
      </c>
      <c r="B377" s="247">
        <v>194410.2690879</v>
      </c>
      <c r="C377" s="247">
        <v>79403.9824085</v>
      </c>
      <c r="D377" s="247">
        <v>56667.57605269998</v>
      </c>
      <c r="E377" s="12">
        <v>-28.633836321748703</v>
      </c>
      <c r="F377" s="12"/>
      <c r="G377" s="248">
        <v>242787.88557000004</v>
      </c>
      <c r="H377" s="248">
        <v>105917.23843000003</v>
      </c>
      <c r="I377" s="248">
        <v>59811.778339999997</v>
      </c>
      <c r="J377" s="12">
        <v>-43.529703732287928</v>
      </c>
    </row>
    <row r="378" spans="1:19" x14ac:dyDescent="0.2">
      <c r="A378" s="9" t="s">
        <v>3</v>
      </c>
      <c r="B378" s="247">
        <v>379668.36593130004</v>
      </c>
      <c r="C378" s="247">
        <v>172321.44927700001</v>
      </c>
      <c r="D378" s="247">
        <v>112195.17017069999</v>
      </c>
      <c r="E378" s="12">
        <v>-34.891929796649606</v>
      </c>
      <c r="F378" s="12"/>
      <c r="G378" s="248">
        <v>214333.17618999997</v>
      </c>
      <c r="H378" s="248">
        <v>101154.68540999999</v>
      </c>
      <c r="I378" s="248">
        <v>57184.520169999996</v>
      </c>
      <c r="J378" s="12">
        <v>-43.468243771190828</v>
      </c>
    </row>
    <row r="379" spans="1:19" x14ac:dyDescent="0.2">
      <c r="A379" s="9" t="s">
        <v>66</v>
      </c>
      <c r="B379" s="247">
        <v>6743.3712974</v>
      </c>
      <c r="C379" s="247">
        <v>2876.7817768999998</v>
      </c>
      <c r="D379" s="247">
        <v>700.9265408</v>
      </c>
      <c r="E379" s="12">
        <v>-75.635046549991927</v>
      </c>
      <c r="F379" s="12"/>
      <c r="G379" s="248">
        <v>26555.239920000004</v>
      </c>
      <c r="H379" s="248">
        <v>10832.076429999999</v>
      </c>
      <c r="I379" s="248">
        <v>3093.4937999999997</v>
      </c>
      <c r="J379" s="12">
        <v>-71.441359189154099</v>
      </c>
      <c r="L379" s="202"/>
    </row>
    <row r="380" spans="1:19" x14ac:dyDescent="0.2">
      <c r="A380" s="9" t="s">
        <v>67</v>
      </c>
      <c r="B380" s="247">
        <v>7572.2009500000004</v>
      </c>
      <c r="C380" s="247">
        <v>2017.0064</v>
      </c>
      <c r="D380" s="247">
        <v>1212.2170922999999</v>
      </c>
      <c r="E380" s="12">
        <v>-39.900186122364325</v>
      </c>
      <c r="F380" s="16"/>
      <c r="G380" s="248">
        <v>28356.556430000001</v>
      </c>
      <c r="H380" s="248">
        <v>7328.5931399999999</v>
      </c>
      <c r="I380" s="248">
        <v>5840.3972999999996</v>
      </c>
      <c r="J380" s="12">
        <v>-20.30670568785321</v>
      </c>
      <c r="L380" s="202"/>
    </row>
    <row r="381" spans="1:19" x14ac:dyDescent="0.2">
      <c r="A381" s="9" t="s">
        <v>69</v>
      </c>
      <c r="B381" s="247">
        <v>23436.716619300001</v>
      </c>
      <c r="C381" s="247">
        <v>6731.0471982999998</v>
      </c>
      <c r="D381" s="247">
        <v>9749.7603298000013</v>
      </c>
      <c r="E381" s="12">
        <v>44.847600121752407</v>
      </c>
      <c r="F381" s="12"/>
      <c r="G381" s="248">
        <v>107348.89082999999</v>
      </c>
      <c r="H381" s="248">
        <v>28528.123759999999</v>
      </c>
      <c r="I381" s="248">
        <v>45768.626160000007</v>
      </c>
      <c r="J381" s="12">
        <v>60.433355326975089</v>
      </c>
      <c r="L381" s="202"/>
    </row>
    <row r="382" spans="1:19" x14ac:dyDescent="0.2">
      <c r="A382" s="9" t="s">
        <v>96</v>
      </c>
      <c r="B382" s="247">
        <v>140119.94811570001</v>
      </c>
      <c r="C382" s="247">
        <v>43698.16830360001</v>
      </c>
      <c r="D382" s="247">
        <v>43928.363228599992</v>
      </c>
      <c r="E382" s="12">
        <v>0.52678392238472327</v>
      </c>
      <c r="F382" s="12"/>
      <c r="G382" s="248">
        <v>817656.35467999987</v>
      </c>
      <c r="H382" s="248">
        <v>264513.80854000006</v>
      </c>
      <c r="I382" s="248">
        <v>250002.80505</v>
      </c>
      <c r="J382" s="12">
        <v>-5.4859152987492052</v>
      </c>
      <c r="L382" s="202"/>
    </row>
    <row r="383" spans="1:19" x14ac:dyDescent="0.2">
      <c r="A383" s="9" t="s">
        <v>97</v>
      </c>
      <c r="B383" s="247">
        <v>9827.9779807999985</v>
      </c>
      <c r="C383" s="247">
        <v>3401.1859552999995</v>
      </c>
      <c r="D383" s="247">
        <v>2326.6879908000001</v>
      </c>
      <c r="E383" s="12">
        <v>-31.591861739450934</v>
      </c>
      <c r="F383" s="12"/>
      <c r="G383" s="248">
        <v>48329.731490000006</v>
      </c>
      <c r="H383" s="248">
        <v>15539.225480000001</v>
      </c>
      <c r="I383" s="248">
        <v>11845.12473</v>
      </c>
      <c r="J383" s="12">
        <v>-23.772746941310245</v>
      </c>
      <c r="K383" s="13"/>
      <c r="L383" s="202"/>
    </row>
    <row r="384" spans="1:19" x14ac:dyDescent="0.2">
      <c r="A384" s="9" t="s">
        <v>98</v>
      </c>
      <c r="B384" s="247">
        <v>37975.416097699999</v>
      </c>
      <c r="C384" s="247">
        <v>10195.369502199999</v>
      </c>
      <c r="D384" s="247">
        <v>10927.5128922</v>
      </c>
      <c r="E384" s="12">
        <v>7.1811363957139207</v>
      </c>
      <c r="F384" s="12"/>
      <c r="G384" s="248">
        <v>104293.30490999999</v>
      </c>
      <c r="H384" s="248">
        <v>31229.696670000001</v>
      </c>
      <c r="I384" s="248">
        <v>31526.700350000003</v>
      </c>
      <c r="J384" s="12">
        <v>0.95102966621290363</v>
      </c>
      <c r="K384" s="13"/>
      <c r="L384" s="202"/>
    </row>
    <row r="385" spans="1:15" x14ac:dyDescent="0.2">
      <c r="A385" s="9" t="s">
        <v>99</v>
      </c>
      <c r="B385" s="247">
        <v>73948.706280899991</v>
      </c>
      <c r="C385" s="247">
        <v>19227.704982200001</v>
      </c>
      <c r="D385" s="247">
        <v>24474.560879799999</v>
      </c>
      <c r="E385" s="12">
        <v>27.287998762500592</v>
      </c>
      <c r="F385" s="12"/>
      <c r="G385" s="248">
        <v>145324.49932</v>
      </c>
      <c r="H385" s="248">
        <v>35905.931770000003</v>
      </c>
      <c r="I385" s="248">
        <v>45616.469699999994</v>
      </c>
      <c r="J385" s="12">
        <v>27.044383619403263</v>
      </c>
      <c r="L385" s="202"/>
    </row>
    <row r="386" spans="1:15" x14ac:dyDescent="0.2">
      <c r="A386" s="9" t="s">
        <v>86</v>
      </c>
      <c r="B386" s="11"/>
      <c r="C386" s="11"/>
      <c r="D386" s="11"/>
      <c r="E386" s="12" t="s">
        <v>492</v>
      </c>
      <c r="F386" s="12"/>
      <c r="G386" s="248">
        <v>2590346.6495300001</v>
      </c>
      <c r="H386" s="248">
        <v>864247.64066999988</v>
      </c>
      <c r="I386" s="248">
        <v>849502.20806999994</v>
      </c>
      <c r="J386" s="12">
        <v>-1.7061582706281513</v>
      </c>
      <c r="L386" s="202"/>
      <c r="M386" s="203"/>
      <c r="N386" s="203"/>
      <c r="O386" s="13"/>
    </row>
    <row r="387" spans="1:15" x14ac:dyDescent="0.2">
      <c r="A387" s="94"/>
      <c r="B387" s="100"/>
      <c r="C387" s="100"/>
      <c r="D387" s="100"/>
      <c r="E387" s="100"/>
      <c r="F387" s="100"/>
      <c r="G387" s="107"/>
      <c r="H387" s="107"/>
      <c r="I387" s="107"/>
      <c r="J387" s="94"/>
      <c r="L387" s="202"/>
    </row>
    <row r="388" spans="1:15" x14ac:dyDescent="0.2">
      <c r="A388" s="9" t="s">
        <v>334</v>
      </c>
      <c r="B388" s="9"/>
      <c r="C388" s="9"/>
      <c r="D388" s="9"/>
      <c r="E388" s="9"/>
      <c r="F388" s="9"/>
      <c r="G388" s="9"/>
      <c r="H388" s="9"/>
      <c r="I388" s="9"/>
      <c r="J388" s="9"/>
      <c r="L388" s="202"/>
    </row>
    <row r="389" spans="1:15" x14ac:dyDescent="0.2">
      <c r="L389" s="202"/>
    </row>
    <row r="390" spans="1:15" ht="20.100000000000001" customHeight="1" x14ac:dyDescent="0.2">
      <c r="A390" s="336" t="s">
        <v>323</v>
      </c>
      <c r="B390" s="336"/>
      <c r="C390" s="336"/>
      <c r="D390" s="336"/>
      <c r="E390" s="336"/>
      <c r="F390" s="336"/>
      <c r="G390" s="336"/>
      <c r="H390" s="336"/>
      <c r="I390" s="336"/>
      <c r="J390" s="336"/>
      <c r="L390" s="202"/>
    </row>
    <row r="391" spans="1:15" ht="20.100000000000001" customHeight="1" x14ac:dyDescent="0.2">
      <c r="A391" s="337" t="s">
        <v>259</v>
      </c>
      <c r="B391" s="337"/>
      <c r="C391" s="337"/>
      <c r="D391" s="337"/>
      <c r="E391" s="337"/>
      <c r="F391" s="337"/>
      <c r="G391" s="337"/>
      <c r="H391" s="337"/>
      <c r="I391" s="337"/>
      <c r="J391" s="337"/>
      <c r="L391" s="202"/>
      <c r="M391" s="203"/>
      <c r="N391" s="203"/>
    </row>
    <row r="392" spans="1:15" s="20" customFormat="1" ht="12.75" x14ac:dyDescent="0.2">
      <c r="A392" s="17"/>
      <c r="B392" s="338" t="s">
        <v>116</v>
      </c>
      <c r="C392" s="338"/>
      <c r="D392" s="338"/>
      <c r="E392" s="338"/>
      <c r="F392" s="141"/>
      <c r="G392" s="338" t="s">
        <v>187</v>
      </c>
      <c r="H392" s="338"/>
      <c r="I392" s="338"/>
      <c r="J392" s="338"/>
      <c r="K392" s="105"/>
      <c r="L392" s="193"/>
      <c r="M392" s="193"/>
      <c r="N392" s="193"/>
      <c r="O392" s="105"/>
    </row>
    <row r="393" spans="1:15" s="20" customFormat="1" ht="12.75" x14ac:dyDescent="0.2">
      <c r="A393" s="17" t="s">
        <v>298</v>
      </c>
      <c r="B393" s="142">
        <v>2013</v>
      </c>
      <c r="C393" s="339" t="s">
        <v>483</v>
      </c>
      <c r="D393" s="339"/>
      <c r="E393" s="339"/>
      <c r="F393" s="237"/>
      <c r="G393" s="142">
        <v>2013</v>
      </c>
      <c r="H393" s="339" t="s">
        <v>483</v>
      </c>
      <c r="I393" s="339"/>
      <c r="J393" s="339"/>
      <c r="K393" s="105"/>
      <c r="L393" s="193"/>
      <c r="M393" s="199"/>
      <c r="N393" s="199"/>
    </row>
    <row r="394" spans="1:15" s="20" customFormat="1" ht="12.75" x14ac:dyDescent="0.2">
      <c r="A394" s="143"/>
      <c r="B394" s="143"/>
      <c r="C394" s="144">
        <v>2013</v>
      </c>
      <c r="D394" s="144">
        <v>2014</v>
      </c>
      <c r="E394" s="145" t="s">
        <v>490</v>
      </c>
      <c r="F394" s="146"/>
      <c r="G394" s="143"/>
      <c r="H394" s="144">
        <v>2013</v>
      </c>
      <c r="I394" s="144">
        <v>2014</v>
      </c>
      <c r="J394" s="145" t="s">
        <v>490</v>
      </c>
      <c r="L394" s="193"/>
      <c r="M394" s="199"/>
      <c r="N394" s="199"/>
    </row>
    <row r="395" spans="1:15" s="21" customFormat="1" ht="12.75" x14ac:dyDescent="0.2">
      <c r="A395" s="96" t="s">
        <v>297</v>
      </c>
      <c r="B395" s="96"/>
      <c r="C395" s="96"/>
      <c r="D395" s="96"/>
      <c r="E395" s="96"/>
      <c r="F395" s="96"/>
      <c r="G395" s="96">
        <v>1007912.02634</v>
      </c>
      <c r="H395" s="96">
        <v>271362.64911</v>
      </c>
      <c r="I395" s="96">
        <v>229537.21279000002</v>
      </c>
      <c r="J395" s="16">
        <v>-15.41311468515535</v>
      </c>
      <c r="L395" s="193"/>
      <c r="M395" s="242"/>
      <c r="N395" s="242"/>
    </row>
    <row r="396" spans="1:15" ht="12.75" x14ac:dyDescent="0.2">
      <c r="A396" s="93"/>
      <c r="B396" s="239"/>
      <c r="C396" s="98"/>
      <c r="E396" s="98"/>
      <c r="F396" s="98"/>
      <c r="G396" s="98"/>
      <c r="I396" s="108"/>
      <c r="J396" s="12" t="s">
        <v>492</v>
      </c>
      <c r="L396" s="193"/>
    </row>
    <row r="397" spans="1:15" s="20" customFormat="1" ht="12.75" x14ac:dyDescent="0.2">
      <c r="A397" s="105" t="s">
        <v>203</v>
      </c>
      <c r="B397" s="21">
        <v>1112496.1458437999</v>
      </c>
      <c r="C397" s="21">
        <v>267917.08529959997</v>
      </c>
      <c r="D397" s="21">
        <v>242164.96705719997</v>
      </c>
      <c r="E397" s="16">
        <v>-9.6119731272839601</v>
      </c>
      <c r="F397" s="21"/>
      <c r="G397" s="21">
        <v>520605.06802000001</v>
      </c>
      <c r="H397" s="21">
        <v>135244.87119999999</v>
      </c>
      <c r="I397" s="21">
        <v>106893.97758999999</v>
      </c>
      <c r="J397" s="16">
        <v>-20.962638626107093</v>
      </c>
      <c r="L397" s="193"/>
      <c r="M397" s="199"/>
      <c r="N397" s="199"/>
    </row>
    <row r="398" spans="1:15" ht="12.75" x14ac:dyDescent="0.2">
      <c r="A398" s="93" t="s">
        <v>204</v>
      </c>
      <c r="B398" s="109">
        <v>556767.56147109997</v>
      </c>
      <c r="C398" s="109">
        <v>108509.06809849999</v>
      </c>
      <c r="D398" s="109">
        <v>95823.049618300007</v>
      </c>
      <c r="E398" s="12">
        <v>-11.691205815797943</v>
      </c>
      <c r="F398" s="109"/>
      <c r="G398" s="109">
        <v>225065.67500000002</v>
      </c>
      <c r="H398" s="109">
        <v>51084.982289999993</v>
      </c>
      <c r="I398" s="109">
        <v>39613.899850000002</v>
      </c>
      <c r="J398" s="12">
        <v>-22.454901471592521</v>
      </c>
      <c r="L398" s="192"/>
    </row>
    <row r="399" spans="1:15" ht="12.75" x14ac:dyDescent="0.2">
      <c r="A399" s="93" t="s">
        <v>205</v>
      </c>
      <c r="B399" s="109">
        <v>116131.94500000001</v>
      </c>
      <c r="C399" s="109">
        <v>37649.127999999997</v>
      </c>
      <c r="D399" s="109">
        <v>41128.692000000003</v>
      </c>
      <c r="E399" s="12">
        <v>9.2420839069632876</v>
      </c>
      <c r="F399" s="109"/>
      <c r="G399" s="109">
        <v>52545.206479999993</v>
      </c>
      <c r="H399" s="109">
        <v>17894.523129999998</v>
      </c>
      <c r="I399" s="109">
        <v>15754.21739</v>
      </c>
      <c r="J399" s="12">
        <v>-11.960674919645086</v>
      </c>
      <c r="L399" s="192"/>
    </row>
    <row r="400" spans="1:15" x14ac:dyDescent="0.2">
      <c r="A400" s="93" t="s">
        <v>206</v>
      </c>
      <c r="B400" s="109">
        <v>74748.685612900008</v>
      </c>
      <c r="C400" s="109">
        <v>28896.006612900001</v>
      </c>
      <c r="D400" s="109">
        <v>13364.05</v>
      </c>
      <c r="E400" s="12">
        <v>-53.751221824423631</v>
      </c>
      <c r="F400" s="109"/>
      <c r="G400" s="109">
        <v>35516.204400000002</v>
      </c>
      <c r="H400" s="109">
        <v>14723.09784</v>
      </c>
      <c r="I400" s="109">
        <v>6789.9569399999991</v>
      </c>
      <c r="J400" s="12">
        <v>-53.88228066003262</v>
      </c>
      <c r="L400" s="203"/>
    </row>
    <row r="401" spans="1:14" x14ac:dyDescent="0.2">
      <c r="A401" s="93" t="s">
        <v>207</v>
      </c>
      <c r="B401" s="109">
        <v>75729.787615399997</v>
      </c>
      <c r="C401" s="109">
        <v>12855.3465</v>
      </c>
      <c r="D401" s="109">
        <v>14198.360780000001</v>
      </c>
      <c r="E401" s="12">
        <v>10.447126259879511</v>
      </c>
      <c r="F401" s="109"/>
      <c r="G401" s="109">
        <v>39883.968990000001</v>
      </c>
      <c r="H401" s="109">
        <v>7065.6609399999998</v>
      </c>
      <c r="I401" s="109">
        <v>6827.3406799999993</v>
      </c>
      <c r="J401" s="12">
        <v>-3.3729365451266631</v>
      </c>
      <c r="L401" s="14"/>
      <c r="M401" s="14"/>
      <c r="N401" s="14"/>
    </row>
    <row r="402" spans="1:14" x14ac:dyDescent="0.2">
      <c r="A402" s="93" t="s">
        <v>208</v>
      </c>
      <c r="B402" s="109">
        <v>78871.609549999994</v>
      </c>
      <c r="C402" s="109">
        <v>11832.5635</v>
      </c>
      <c r="D402" s="109">
        <v>30678.149000000001</v>
      </c>
      <c r="E402" s="12">
        <v>159.26883046095634</v>
      </c>
      <c r="F402" s="109"/>
      <c r="G402" s="109">
        <v>44839.967409999997</v>
      </c>
      <c r="H402" s="109">
        <v>7375.5178499999993</v>
      </c>
      <c r="I402" s="109">
        <v>15530.73985</v>
      </c>
      <c r="J402" s="12">
        <v>110.57151736131993</v>
      </c>
      <c r="L402" s="14"/>
      <c r="M402" s="14"/>
      <c r="N402" s="14"/>
    </row>
    <row r="403" spans="1:14" x14ac:dyDescent="0.2">
      <c r="A403" s="93" t="s">
        <v>209</v>
      </c>
      <c r="B403" s="109">
        <v>210246.5565944</v>
      </c>
      <c r="C403" s="109">
        <v>68174.972588200006</v>
      </c>
      <c r="D403" s="109">
        <v>46972.665658899998</v>
      </c>
      <c r="E403" s="12">
        <v>-31.099839316942806</v>
      </c>
      <c r="F403" s="109"/>
      <c r="G403" s="109">
        <v>122754.04574000003</v>
      </c>
      <c r="H403" s="109">
        <v>37101.089149999993</v>
      </c>
      <c r="I403" s="109">
        <v>22377.82288</v>
      </c>
      <c r="J403" s="12">
        <v>-39.684188813093094</v>
      </c>
      <c r="L403" s="14"/>
      <c r="M403" s="14"/>
      <c r="N403" s="14"/>
    </row>
    <row r="404" spans="1:14" x14ac:dyDescent="0.2">
      <c r="A404" s="93"/>
      <c r="B404" s="98"/>
      <c r="C404" s="98"/>
      <c r="D404" s="98"/>
      <c r="E404" s="12" t="s">
        <v>492</v>
      </c>
      <c r="F404" s="98"/>
      <c r="G404" s="98"/>
      <c r="H404" s="98"/>
      <c r="I404" s="110"/>
      <c r="J404" s="12" t="s">
        <v>492</v>
      </c>
      <c r="L404" s="14"/>
      <c r="M404" s="14"/>
      <c r="N404" s="14"/>
    </row>
    <row r="405" spans="1:14" s="20" customFormat="1" x14ac:dyDescent="0.2">
      <c r="A405" s="105" t="s">
        <v>388</v>
      </c>
      <c r="B405" s="21">
        <v>42849.628287400003</v>
      </c>
      <c r="C405" s="21">
        <v>13189.3302477</v>
      </c>
      <c r="D405" s="21">
        <v>12435.127096799999</v>
      </c>
      <c r="E405" s="16">
        <v>-5.7182824050639027</v>
      </c>
      <c r="F405" s="21"/>
      <c r="G405" s="21">
        <v>312202.26216000004</v>
      </c>
      <c r="H405" s="21">
        <v>80584.428</v>
      </c>
      <c r="I405" s="21">
        <v>72561.108999999997</v>
      </c>
      <c r="J405" s="16">
        <v>-9.9564136634437688</v>
      </c>
    </row>
    <row r="406" spans="1:14" x14ac:dyDescent="0.2">
      <c r="A406" s="93" t="s">
        <v>199</v>
      </c>
      <c r="B406" s="13">
        <v>9620.440400200001</v>
      </c>
      <c r="C406" s="109">
        <v>3469.1273367000003</v>
      </c>
      <c r="D406" s="109">
        <v>3341.4072440999998</v>
      </c>
      <c r="E406" s="12">
        <v>-3.6816201944750162</v>
      </c>
      <c r="F406" s="13"/>
      <c r="G406" s="109">
        <v>76874.00731999999</v>
      </c>
      <c r="H406" s="109">
        <v>27429.341169999996</v>
      </c>
      <c r="I406" s="109">
        <v>27135.985829999998</v>
      </c>
      <c r="J406" s="12">
        <v>-1.0694946633309854</v>
      </c>
      <c r="L406" s="14"/>
      <c r="M406" s="14"/>
      <c r="N406" s="14"/>
    </row>
    <row r="407" spans="1:14" x14ac:dyDescent="0.2">
      <c r="A407" s="93" t="s">
        <v>200</v>
      </c>
      <c r="B407" s="13">
        <v>5295.5369196000001</v>
      </c>
      <c r="C407" s="109">
        <v>1182.5498436</v>
      </c>
      <c r="D407" s="109">
        <v>1112.4816773</v>
      </c>
      <c r="E407" s="12">
        <v>-5.9251765732506954</v>
      </c>
      <c r="F407" s="109"/>
      <c r="G407" s="109">
        <v>77638.196830000001</v>
      </c>
      <c r="H407" s="109">
        <v>13836.29839</v>
      </c>
      <c r="I407" s="109">
        <v>13074.617170000001</v>
      </c>
      <c r="J407" s="12">
        <v>-5.5049493623995147</v>
      </c>
      <c r="L407" s="14"/>
      <c r="M407" s="14"/>
      <c r="N407" s="14"/>
    </row>
    <row r="408" spans="1:14" x14ac:dyDescent="0.2">
      <c r="A408" s="93" t="s">
        <v>201</v>
      </c>
      <c r="B408" s="13">
        <v>7965.2264871999996</v>
      </c>
      <c r="C408" s="109">
        <v>2029.3294403</v>
      </c>
      <c r="D408" s="109">
        <v>2191.0032633999999</v>
      </c>
      <c r="E408" s="12">
        <v>7.9668593915485246</v>
      </c>
      <c r="F408" s="109"/>
      <c r="G408" s="109">
        <v>71658.842310000007</v>
      </c>
      <c r="H408" s="109">
        <v>14885.819450000003</v>
      </c>
      <c r="I408" s="109">
        <v>15610.8997</v>
      </c>
      <c r="J408" s="12">
        <v>4.8709461540593679</v>
      </c>
      <c r="L408" s="14"/>
      <c r="M408" s="14"/>
      <c r="N408" s="14"/>
    </row>
    <row r="409" spans="1:14" x14ac:dyDescent="0.2">
      <c r="A409" s="93" t="s">
        <v>202</v>
      </c>
      <c r="B409" s="13">
        <v>19968.424480400001</v>
      </c>
      <c r="C409" s="109">
        <v>6508.3236271000005</v>
      </c>
      <c r="D409" s="109">
        <v>5790.2349119999999</v>
      </c>
      <c r="E409" s="12">
        <v>-11.033389798103343</v>
      </c>
      <c r="F409" s="109"/>
      <c r="G409" s="109">
        <v>86031.215700000001</v>
      </c>
      <c r="H409" s="109">
        <v>24432.968989999998</v>
      </c>
      <c r="I409" s="109">
        <v>16739.606299999999</v>
      </c>
      <c r="J409" s="12">
        <v>-31.487629248613885</v>
      </c>
      <c r="L409" s="14"/>
      <c r="M409" s="14"/>
      <c r="N409" s="14"/>
    </row>
    <row r="410" spans="1:14" x14ac:dyDescent="0.2">
      <c r="A410" s="93"/>
      <c r="B410" s="109"/>
      <c r="C410" s="109"/>
      <c r="D410" s="109"/>
      <c r="E410" s="12" t="s">
        <v>492</v>
      </c>
      <c r="F410" s="109"/>
      <c r="G410" s="109"/>
      <c r="H410" s="109"/>
      <c r="I410" s="109"/>
      <c r="J410" s="12" t="s">
        <v>492</v>
      </c>
      <c r="L410" s="14"/>
      <c r="M410" s="14"/>
      <c r="N410" s="14"/>
    </row>
    <row r="411" spans="1:14" s="20" customFormat="1" x14ac:dyDescent="0.2">
      <c r="A411" s="105" t="s">
        <v>210</v>
      </c>
      <c r="B411" s="21">
        <v>2974.4566000000004</v>
      </c>
      <c r="C411" s="21">
        <v>950.07123399999989</v>
      </c>
      <c r="D411" s="21">
        <v>1088.1908707000002</v>
      </c>
      <c r="E411" s="16">
        <v>14.537819034735705</v>
      </c>
      <c r="F411" s="21"/>
      <c r="G411" s="21">
        <v>132316.51882999999</v>
      </c>
      <c r="H411" s="21">
        <v>42767.202499999999</v>
      </c>
      <c r="I411" s="21">
        <v>36294.376810000002</v>
      </c>
      <c r="J411" s="16">
        <v>-15.13502242752493</v>
      </c>
    </row>
    <row r="412" spans="1:14" x14ac:dyDescent="0.2">
      <c r="A412" s="93" t="s">
        <v>211</v>
      </c>
      <c r="B412" s="109">
        <v>1408.1928498</v>
      </c>
      <c r="C412" s="109">
        <v>444.88019529999997</v>
      </c>
      <c r="D412" s="109">
        <v>433.2491713</v>
      </c>
      <c r="E412" s="12">
        <v>-2.6144171223798196</v>
      </c>
      <c r="F412" s="109"/>
      <c r="G412" s="109">
        <v>22040.195729999999</v>
      </c>
      <c r="H412" s="109">
        <v>5162.0818300000001</v>
      </c>
      <c r="I412" s="109">
        <v>6215.0416699999996</v>
      </c>
      <c r="J412" s="12">
        <v>20.397968778422083</v>
      </c>
      <c r="L412" s="14"/>
      <c r="M412" s="14"/>
      <c r="N412" s="14"/>
    </row>
    <row r="413" spans="1:14" x14ac:dyDescent="0.2">
      <c r="A413" s="93" t="s">
        <v>212</v>
      </c>
      <c r="B413" s="109">
        <v>180.89151530000001</v>
      </c>
      <c r="C413" s="109">
        <v>68.335114199999992</v>
      </c>
      <c r="D413" s="109">
        <v>57.220154800000003</v>
      </c>
      <c r="E413" s="12">
        <v>-16.265370344548273</v>
      </c>
      <c r="F413" s="109"/>
      <c r="G413" s="109">
        <v>59655.164570000001</v>
      </c>
      <c r="H413" s="109">
        <v>24469.515350000001</v>
      </c>
      <c r="I413" s="109">
        <v>19370.512660000004</v>
      </c>
      <c r="J413" s="12">
        <v>-20.838184234817703</v>
      </c>
      <c r="L413" s="14"/>
      <c r="M413" s="14"/>
      <c r="N413" s="14"/>
    </row>
    <row r="414" spans="1:14" x14ac:dyDescent="0.2">
      <c r="A414" s="93" t="s">
        <v>213</v>
      </c>
      <c r="B414" s="109">
        <v>1385.3722349000002</v>
      </c>
      <c r="C414" s="109">
        <v>436.8559244999999</v>
      </c>
      <c r="D414" s="109">
        <v>597.72154460000013</v>
      </c>
      <c r="E414" s="12">
        <v>36.823495133805892</v>
      </c>
      <c r="F414" s="109"/>
      <c r="G414" s="109">
        <v>50621.158529999993</v>
      </c>
      <c r="H414" s="109">
        <v>13135.605320000002</v>
      </c>
      <c r="I414" s="109">
        <v>10708.822480000001</v>
      </c>
      <c r="J414" s="12">
        <v>-18.474845893131643</v>
      </c>
      <c r="L414" s="14"/>
      <c r="M414" s="14"/>
      <c r="N414" s="14"/>
    </row>
    <row r="415" spans="1:14" x14ac:dyDescent="0.2">
      <c r="A415" s="93"/>
      <c r="B415" s="98"/>
      <c r="C415" s="98"/>
      <c r="D415" s="98"/>
      <c r="E415" s="12" t="s">
        <v>492</v>
      </c>
      <c r="F415" s="98"/>
      <c r="G415" s="98"/>
      <c r="H415" s="98"/>
      <c r="I415" s="109"/>
      <c r="J415" s="12" t="s">
        <v>492</v>
      </c>
      <c r="L415" s="14"/>
      <c r="M415" s="14"/>
      <c r="N415" s="14"/>
    </row>
    <row r="416" spans="1:14" s="20" customFormat="1" x14ac:dyDescent="0.2">
      <c r="A416" s="105" t="s">
        <v>213</v>
      </c>
      <c r="B416" s="21"/>
      <c r="C416" s="21"/>
      <c r="D416" s="21"/>
      <c r="E416" s="16" t="s">
        <v>492</v>
      </c>
      <c r="F416" s="21"/>
      <c r="G416" s="21">
        <v>42788.177330000006</v>
      </c>
      <c r="H416" s="21">
        <v>12766.147409999998</v>
      </c>
      <c r="I416" s="21">
        <v>13787.749390000001</v>
      </c>
      <c r="J416" s="16">
        <v>8.0024297635773962</v>
      </c>
    </row>
    <row r="417" spans="1:14" ht="22.5" x14ac:dyDescent="0.2">
      <c r="A417" s="111" t="s">
        <v>214</v>
      </c>
      <c r="B417" s="109">
        <v>742.27764760000014</v>
      </c>
      <c r="C417" s="109">
        <v>210.0470493</v>
      </c>
      <c r="D417" s="109">
        <v>224.29431339999999</v>
      </c>
      <c r="E417" s="12">
        <v>6.7828918080402616</v>
      </c>
      <c r="F417" s="109"/>
      <c r="G417" s="109">
        <v>17585.162080000002</v>
      </c>
      <c r="H417" s="109">
        <v>5931.8830299999991</v>
      </c>
      <c r="I417" s="109">
        <v>5969.9106199999997</v>
      </c>
      <c r="J417" s="12">
        <v>0.64107113723719067</v>
      </c>
    </row>
    <row r="418" spans="1:14" x14ac:dyDescent="0.2">
      <c r="A418" s="93" t="s">
        <v>215</v>
      </c>
      <c r="B418" s="109">
        <v>8052.572457299998</v>
      </c>
      <c r="C418" s="109">
        <v>2216.0077763999998</v>
      </c>
      <c r="D418" s="109">
        <v>2579.0557268999996</v>
      </c>
      <c r="E418" s="12">
        <v>16.382972765997536</v>
      </c>
      <c r="F418" s="109"/>
      <c r="G418" s="109">
        <v>25203.015250000004</v>
      </c>
      <c r="H418" s="109">
        <v>6834.2643799999996</v>
      </c>
      <c r="I418" s="109">
        <v>7817.8387700000003</v>
      </c>
      <c r="J418" s="12">
        <v>14.391810666241753</v>
      </c>
    </row>
    <row r="419" spans="1:14" x14ac:dyDescent="0.2">
      <c r="A419" s="93"/>
      <c r="B419" s="98"/>
      <c r="C419" s="98"/>
      <c r="D419" s="98"/>
      <c r="E419" s="12" t="s">
        <v>492</v>
      </c>
      <c r="F419" s="98"/>
      <c r="G419" s="98"/>
      <c r="H419" s="98"/>
      <c r="J419" s="12" t="s">
        <v>492</v>
      </c>
    </row>
    <row r="420" spans="1:14" s="21" customFormat="1" x14ac:dyDescent="0.2">
      <c r="A420" s="96" t="s">
        <v>476</v>
      </c>
      <c r="B420" s="96"/>
      <c r="C420" s="96"/>
      <c r="D420" s="96"/>
      <c r="E420" s="16" t="s">
        <v>492</v>
      </c>
      <c r="F420" s="96"/>
      <c r="G420" s="96">
        <v>724881.48672000004</v>
      </c>
      <c r="H420" s="96">
        <v>235076.24263999995</v>
      </c>
      <c r="I420" s="96">
        <v>207824.32477000001</v>
      </c>
      <c r="J420" s="16">
        <v>-11.592799665312853</v>
      </c>
      <c r="L420" s="242"/>
      <c r="M420" s="242"/>
      <c r="N420" s="242"/>
    </row>
    <row r="421" spans="1:14" x14ac:dyDescent="0.2">
      <c r="A421" s="93"/>
      <c r="B421" s="98"/>
      <c r="C421" s="98"/>
      <c r="D421" s="98"/>
      <c r="E421" s="12" t="s">
        <v>492</v>
      </c>
      <c r="F421" s="98"/>
      <c r="G421" s="98"/>
      <c r="H421" s="98"/>
      <c r="I421" s="13"/>
      <c r="J421" s="12" t="s">
        <v>492</v>
      </c>
    </row>
    <row r="422" spans="1:14" x14ac:dyDescent="0.2">
      <c r="A422" s="93" t="s">
        <v>216</v>
      </c>
      <c r="B422" s="109">
        <v>5530</v>
      </c>
      <c r="C422" s="109">
        <v>1608</v>
      </c>
      <c r="D422" s="109">
        <v>1413</v>
      </c>
      <c r="E422" s="12">
        <v>-12.126865671641795</v>
      </c>
      <c r="F422" s="109"/>
      <c r="G422" s="109">
        <v>127427.98063999999</v>
      </c>
      <c r="H422" s="109">
        <v>39969.961610000006</v>
      </c>
      <c r="I422" s="109">
        <v>40956.839910000002</v>
      </c>
      <c r="J422" s="12">
        <v>2.4690499071009668</v>
      </c>
    </row>
    <row r="423" spans="1:14" x14ac:dyDescent="0.2">
      <c r="A423" s="93" t="s">
        <v>217</v>
      </c>
      <c r="B423" s="109">
        <v>217</v>
      </c>
      <c r="C423" s="109">
        <v>51</v>
      </c>
      <c r="D423" s="109">
        <v>57</v>
      </c>
      <c r="E423" s="12">
        <v>11.764705882352942</v>
      </c>
      <c r="F423" s="109"/>
      <c r="G423" s="109">
        <v>17454.681520000002</v>
      </c>
      <c r="H423" s="109">
        <v>4027.6003100000007</v>
      </c>
      <c r="I423" s="109">
        <v>3842.4791299999997</v>
      </c>
      <c r="J423" s="12">
        <v>-4.5963145732303587</v>
      </c>
    </row>
    <row r="424" spans="1:14" ht="22.5" x14ac:dyDescent="0.2">
      <c r="A424" s="111" t="s">
        <v>218</v>
      </c>
      <c r="B424" s="109">
        <v>1040</v>
      </c>
      <c r="C424" s="109">
        <v>192</v>
      </c>
      <c r="D424" s="109">
        <v>298</v>
      </c>
      <c r="E424" s="12">
        <v>55.208333333333314</v>
      </c>
      <c r="F424" s="109"/>
      <c r="G424" s="109">
        <v>10090.11109</v>
      </c>
      <c r="H424" s="109">
        <v>3505.8473300000001</v>
      </c>
      <c r="I424" s="109">
        <v>4186.0011300000006</v>
      </c>
      <c r="J424" s="12">
        <v>19.40055387409015</v>
      </c>
    </row>
    <row r="425" spans="1:14" x14ac:dyDescent="0.2">
      <c r="A425" s="93" t="s">
        <v>219</v>
      </c>
      <c r="B425" s="98"/>
      <c r="C425" s="98"/>
      <c r="D425" s="98"/>
      <c r="E425" s="12" t="s">
        <v>492</v>
      </c>
      <c r="F425" s="98"/>
      <c r="G425" s="109">
        <v>569908.71347000008</v>
      </c>
      <c r="H425" s="109">
        <v>187572.83338999996</v>
      </c>
      <c r="I425" s="109">
        <v>158839.00459999999</v>
      </c>
      <c r="J425" s="12">
        <v>-15.318758196852968</v>
      </c>
    </row>
    <row r="426" spans="1:14" x14ac:dyDescent="0.2">
      <c r="B426" s="109"/>
      <c r="C426" s="109"/>
      <c r="D426" s="109"/>
      <c r="F426" s="98"/>
      <c r="G426" s="98"/>
      <c r="H426" s="98"/>
      <c r="I426" s="109"/>
    </row>
    <row r="427" spans="1:14" x14ac:dyDescent="0.2">
      <c r="A427" s="112"/>
      <c r="B427" s="112"/>
      <c r="C427" s="113"/>
      <c r="D427" s="113"/>
      <c r="E427" s="113"/>
      <c r="F427" s="113"/>
      <c r="G427" s="113"/>
      <c r="H427" s="113"/>
      <c r="I427" s="113"/>
      <c r="J427" s="113"/>
    </row>
    <row r="428" spans="1:14" x14ac:dyDescent="0.2">
      <c r="A428" s="9" t="s">
        <v>390</v>
      </c>
      <c r="B428" s="98"/>
      <c r="C428" s="98"/>
      <c r="E428" s="98"/>
      <c r="F428" s="98"/>
      <c r="G428" s="98"/>
      <c r="I428" s="108"/>
      <c r="J428" s="98"/>
    </row>
  </sheetData>
  <mergeCells count="66">
    <mergeCell ref="C102:E102"/>
    <mergeCell ref="H102:J102"/>
    <mergeCell ref="B101:E101"/>
    <mergeCell ref="G101:J101"/>
    <mergeCell ref="C4:E4"/>
    <mergeCell ref="H4:J4"/>
    <mergeCell ref="A46:J46"/>
    <mergeCell ref="B133:E133"/>
    <mergeCell ref="G133:J133"/>
    <mergeCell ref="C164:E164"/>
    <mergeCell ref="H164:J164"/>
    <mergeCell ref="C134:E134"/>
    <mergeCell ref="H134:J134"/>
    <mergeCell ref="A161:J161"/>
    <mergeCell ref="A162:J162"/>
    <mergeCell ref="B163:E163"/>
    <mergeCell ref="G163:J163"/>
    <mergeCell ref="H199:J199"/>
    <mergeCell ref="B198:E198"/>
    <mergeCell ref="C236:E236"/>
    <mergeCell ref="H236:J236"/>
    <mergeCell ref="A233:J233"/>
    <mergeCell ref="G198:J198"/>
    <mergeCell ref="B235:E235"/>
    <mergeCell ref="G235:J235"/>
    <mergeCell ref="A1:J1"/>
    <mergeCell ref="A2:J2"/>
    <mergeCell ref="A99:J99"/>
    <mergeCell ref="A100:J100"/>
    <mergeCell ref="B3:E3"/>
    <mergeCell ref="G3:J3"/>
    <mergeCell ref="C49:E49"/>
    <mergeCell ref="H49:J49"/>
    <mergeCell ref="B48:E48"/>
    <mergeCell ref="G48:J48"/>
    <mergeCell ref="A47:J47"/>
    <mergeCell ref="A131:J131"/>
    <mergeCell ref="A132:J132"/>
    <mergeCell ref="A312:J312"/>
    <mergeCell ref="A313:J313"/>
    <mergeCell ref="B314:E314"/>
    <mergeCell ref="G314:J314"/>
    <mergeCell ref="C276:E276"/>
    <mergeCell ref="H276:J276"/>
    <mergeCell ref="A273:J273"/>
    <mergeCell ref="A274:J274"/>
    <mergeCell ref="B275:E275"/>
    <mergeCell ref="G275:J275"/>
    <mergeCell ref="A234:J234"/>
    <mergeCell ref="A196:J196"/>
    <mergeCell ref="A197:J197"/>
    <mergeCell ref="C199:E199"/>
    <mergeCell ref="B392:E392"/>
    <mergeCell ref="G392:J392"/>
    <mergeCell ref="C315:E315"/>
    <mergeCell ref="H315:J315"/>
    <mergeCell ref="C393:E393"/>
    <mergeCell ref="H393:J393"/>
    <mergeCell ref="A350:J350"/>
    <mergeCell ref="C353:E353"/>
    <mergeCell ref="H353:J353"/>
    <mergeCell ref="B352:E352"/>
    <mergeCell ref="G352:J352"/>
    <mergeCell ref="A390:J390"/>
    <mergeCell ref="A391:J391"/>
    <mergeCell ref="A351:J351"/>
  </mergeCells>
  <phoneticPr fontId="0" type="noConversion"/>
  <printOptions horizontalCentered="1" verticalCentered="1"/>
  <pageMargins left="1.3385826771653544" right="0.78740157480314965" top="0.51181102362204722" bottom="0.78740157480314965" header="0" footer="0.59055118110236227"/>
  <pageSetup scale="76" orientation="landscape" horizontalDpi="4294967294" verticalDpi="4294967294" r:id="rId1"/>
  <headerFooter alignWithMargins="0">
    <oddFooter>&amp;C&amp;P</oddFooter>
  </headerFooter>
  <rowBreaks count="10" manualBreakCount="10">
    <brk id="45" max="11" man="1"/>
    <brk id="98" max="11" man="1"/>
    <brk id="130" max="16383" man="1"/>
    <brk id="160" max="16383" man="1"/>
    <brk id="195" max="16383" man="1"/>
    <brk id="232" max="16383" man="1"/>
    <brk id="272" max="16383" man="1"/>
    <brk id="311" max="11" man="1"/>
    <brk id="349" max="16383" man="1"/>
    <brk id="3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Portada </vt:lpstr>
      <vt:lpstr>balanza</vt:lpstr>
      <vt:lpstr>evolución_comercio</vt:lpstr>
      <vt:lpstr>balanza productos_clase_sector</vt:lpstr>
      <vt:lpstr>zona economica</vt:lpstr>
      <vt:lpstr>prin paises exp e imp</vt:lpstr>
      <vt:lpstr>prin prod exp e imp</vt:lpstr>
      <vt:lpstr>Principales Rubros</vt:lpstr>
      <vt:lpstr>productos</vt:lpstr>
      <vt:lpstr>balanza!Área_de_impresión</vt:lpstr>
      <vt:lpstr>'balanza productos_clase_sector'!Área_de_impresión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2014-05-08T13:21:16Z</cp:lastPrinted>
  <dcterms:created xsi:type="dcterms:W3CDTF">2004-11-22T15:10:56Z</dcterms:created>
  <dcterms:modified xsi:type="dcterms:W3CDTF">2014-05-08T14:55:03Z</dcterms:modified>
</cp:coreProperties>
</file>