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2.xml" ContentType="application/vnd.openxmlformats-officedocument.drawing+xml"/>
  <Override PartName="/xl/worksheets/sheet18.xml" ContentType="application/vnd.openxmlformats-officedocument.spreadsheetml.worksheet+xml"/>
  <Override PartName="/xl/drawings/drawing2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Pág.7- C4" sheetId="6" r:id="rId6"/>
    <sheet name="Pág.8- C5" sheetId="7" r:id="rId7"/>
    <sheet name="Pág.9 - C6" sheetId="8" r:id="rId8"/>
    <sheet name="Pág.10 - C7" sheetId="9" r:id="rId9"/>
    <sheet name="Pág.11 - C8" sheetId="10" r:id="rId10"/>
    <sheet name="Pág.12 - C09" sheetId="11" r:id="rId11"/>
    <sheet name="Pág 13-C10" sheetId="12" r:id="rId12"/>
    <sheet name="arándanos" sheetId="13" r:id="rId13"/>
    <sheet name="cerezas" sheetId="14" r:id="rId14"/>
    <sheet name="manzanas" sheetId="15" r:id="rId15"/>
    <sheet name="nueces" sheetId="16" r:id="rId16"/>
    <sheet name="paltas" sheetId="17" r:id="rId17"/>
    <sheet name="uvas" sheetId="18" r:id="rId18"/>
    <sheet name="Hoja1" sheetId="19" r:id="rId19"/>
  </sheets>
  <externalReferences>
    <externalReference r:id="rId22"/>
  </externalReferences>
  <definedNames>
    <definedName name="_xlnm.Print_Area" localSheetId="1">'Contenido'!$A$1:$F$33</definedName>
    <definedName name="_xlnm.Print_Area" localSheetId="14">'manzanas'!$A$1:$L$81</definedName>
    <definedName name="_xlnm.Print_Area" localSheetId="11">'Pág 13-C10'!$A$1:$J$16</definedName>
    <definedName name="_xlnm.Print_Area" localSheetId="8">'Pág.10 - C7'!$A$1:$K$71</definedName>
    <definedName name="_xlnm.Print_Area" localSheetId="9">'Pág.11 - C8'!$A$1:$M$50</definedName>
    <definedName name="_xlnm.Print_Area" localSheetId="10">'Pág.12 - C09'!$A$1:$O$52</definedName>
    <definedName name="_xlnm.Print_Area" localSheetId="4">'Pág.6 - C3'!$A$1:$M$33</definedName>
    <definedName name="_xlnm.Print_Area" localSheetId="5">'Pág.7- C4'!$A$1:$L$56</definedName>
    <definedName name="_xlnm.Print_Area" localSheetId="6">'Pág.8- C5'!$A$1:$K$46</definedName>
    <definedName name="_xlnm.Print_Area" localSheetId="7">'Pág.9 - C6'!$A$1:$J$30</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<sst xmlns="http://schemas.openxmlformats.org/spreadsheetml/2006/main" count="1504" uniqueCount="384">
  <si>
    <t>Volumen (toneladas)</t>
  </si>
  <si>
    <t>Productos</t>
  </si>
  <si>
    <t>Var % 11/10</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</si>
  <si>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</si>
  <si>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</si>
  <si>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</si>
  <si>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</si>
  <si>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</si>
  <si>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</si>
  <si>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</si>
  <si>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</si>
  <si>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</si>
  <si>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</si>
  <si>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</si>
  <si>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</si>
  <si>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</si>
  <si>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</si>
  <si>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</si>
  <si>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</si>
  <si>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</si>
  <si>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</si>
  <si>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Var. % 11/10</t>
  </si>
  <si>
    <t xml:space="preserve">% Part.2011 </t>
  </si>
  <si>
    <t>% Part. 2010</t>
  </si>
  <si>
    <t>Holanda</t>
  </si>
  <si>
    <t>Reino Unido</t>
  </si>
  <si>
    <t>China</t>
  </si>
  <si>
    <t>Rusia</t>
  </si>
  <si>
    <t>Brasil</t>
  </si>
  <si>
    <t>Taiwán</t>
  </si>
  <si>
    <t>% Part. 2011</t>
  </si>
  <si>
    <t xml:space="preserve">Productos </t>
  </si>
  <si>
    <t/>
  </si>
  <si>
    <t>UVAS</t>
  </si>
  <si>
    <t>Total</t>
  </si>
  <si>
    <t>MANZANAS</t>
  </si>
  <si>
    <t>PERAS</t>
  </si>
  <si>
    <t>Ciruela</t>
  </si>
  <si>
    <t>Chile</t>
  </si>
  <si>
    <t>Filadelfia</t>
  </si>
  <si>
    <t>cartón</t>
  </si>
  <si>
    <t>9 kilos</t>
  </si>
  <si>
    <t>cont-barco</t>
  </si>
  <si>
    <t>5 kilos</t>
  </si>
  <si>
    <t>Kiwi</t>
  </si>
  <si>
    <t>Hayward</t>
  </si>
  <si>
    <t>Manzana</t>
  </si>
  <si>
    <t>18 kilos</t>
  </si>
  <si>
    <t>Pera</t>
  </si>
  <si>
    <t>Argentina</t>
  </si>
  <si>
    <t>Uva</t>
  </si>
  <si>
    <t>72/72</t>
  </si>
  <si>
    <t>Perú</t>
  </si>
  <si>
    <t>10 kilos</t>
  </si>
  <si>
    <t>Mandarina</t>
  </si>
  <si>
    <t>15 kilos</t>
  </si>
  <si>
    <t>4,5 kilos</t>
  </si>
  <si>
    <t>Belfast</t>
  </si>
  <si>
    <t>Glasgow</t>
  </si>
  <si>
    <t>Liverpool</t>
  </si>
  <si>
    <t>New Covent Garden</t>
  </si>
  <si>
    <t>Birmingham</t>
  </si>
  <si>
    <t>Uruguay</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</si>
  <si>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</si>
  <si>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</si>
  <si>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</si>
  <si>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</si>
  <si>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</si>
  <si>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</si>
  <si>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</si>
  <si>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</si>
  <si>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</si>
  <si>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</si>
  <si>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</si>
  <si>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</si>
  <si>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</si>
  <si>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</si>
  <si>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</si>
  <si>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</si>
  <si>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</si>
  <si>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</si>
  <si>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</si>
  <si>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</si>
  <si>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</si>
  <si>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</si>
  <si>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</si>
  <si>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</si>
  <si>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</si>
  <si>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</si>
  <si>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</si>
  <si>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</si>
  <si>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</si>
  <si>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</si>
  <si>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</si>
  <si>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</si>
  <si>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</si>
  <si>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Almendras sin cáscara</t>
  </si>
  <si>
    <t xml:space="preserve">Los demás cocos, excepto secos                                                                                                                                                                                                                           </t>
  </si>
  <si>
    <t>EE.UU.</t>
  </si>
  <si>
    <t>Precios medios FOB (US$/kg)</t>
  </si>
  <si>
    <t>Precios en dólares americanos por unidad de embalaje</t>
  </si>
  <si>
    <t>Precios en euros por unidad de embalaje</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</si>
  <si>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</si>
  <si>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</si>
  <si>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</si>
  <si>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</si>
  <si>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</si>
  <si>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</si>
  <si>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</si>
  <si>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</si>
  <si>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</si>
  <si>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</si>
  <si>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</si>
  <si>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</si>
  <si>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</si>
  <si>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</si>
  <si>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</si>
  <si>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</si>
  <si>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</si>
  <si>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</si>
  <si>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</si>
  <si>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</si>
  <si>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</si>
  <si>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</si>
  <si>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</si>
  <si>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</si>
  <si>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</si>
  <si>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</si>
  <si>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Castañas, frescas o secas</t>
  </si>
  <si>
    <t xml:space="preserve">Nueces de marañón                                                                                                                                                                                      </t>
  </si>
  <si>
    <t>Pistachos, frescos o secos</t>
  </si>
  <si>
    <t>Otros frutos de cáscara</t>
  </si>
  <si>
    <t>País</t>
  </si>
  <si>
    <t xml:space="preserve">Volumen (toneladas) </t>
  </si>
  <si>
    <t>Especie</t>
  </si>
  <si>
    <t>Fecha</t>
  </si>
  <si>
    <t>Variedad</t>
  </si>
  <si>
    <t>Origen</t>
  </si>
  <si>
    <t>Calidad</t>
  </si>
  <si>
    <t>Calibre</t>
  </si>
  <si>
    <t>Mercado</t>
  </si>
  <si>
    <t>Envase</t>
  </si>
  <si>
    <t>Unidad</t>
  </si>
  <si>
    <t xml:space="preserve">Exportaciones de fruta fresca </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</si>
  <si>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</si>
  <si>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</si>
  <si>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</si>
  <si>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</si>
  <si>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</si>
  <si>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</si>
  <si>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</si>
  <si>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</si>
  <si>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</si>
  <si>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</si>
  <si>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</si>
  <si>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</si>
  <si>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</si>
  <si>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</si>
  <si>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</si>
  <si>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</si>
  <si>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</si>
  <si>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</si>
  <si>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Crimson Seedless (desde 2007) </t>
  </si>
  <si>
    <t xml:space="preserve">Uva fresca, variedad Flame Seedless </t>
  </si>
  <si>
    <t xml:space="preserve">Uva fresca, las demás variedades </t>
  </si>
  <si>
    <t xml:space="preserve">Uva fresca, variedad Sugraone (desde 2007) </t>
  </si>
  <si>
    <t xml:space="preserve">Uva fresca, variedad Black Seedless (desde 2007) </t>
  </si>
  <si>
    <t xml:space="preserve">Uva fresca, variedad Ruby (desde 2007) </t>
  </si>
  <si>
    <t xml:space="preserve">Uva fresca, variedad Ribier </t>
  </si>
  <si>
    <t xml:space="preserve">Manzanas frescas, variedad Royal Gala </t>
  </si>
  <si>
    <t xml:space="preserve">Manzanas frescas, variedad Granny Smith </t>
  </si>
  <si>
    <t xml:space="preserve">Manzanas frescas, las demás variedades </t>
  </si>
  <si>
    <t xml:space="preserve">Manzanas frescas, variedad Red Chief (desde 2007) </t>
  </si>
  <si>
    <t xml:space="preserve">Manzanas frescas, variedad Red Starking </t>
  </si>
  <si>
    <t xml:space="preserve">Manzanas frescas, variedad Braeburn </t>
  </si>
  <si>
    <t xml:space="preserve">Manzanas frescas, variedad Fuji </t>
  </si>
  <si>
    <t xml:space="preserve">Peras Packham's Triumph, frescas </t>
  </si>
  <si>
    <t xml:space="preserve">Peras Abate Fetel, frescas (desde 2007) </t>
  </si>
  <si>
    <t xml:space="preserve">Peras frescas, las demás variedades </t>
  </si>
  <si>
    <t xml:space="preserve">Peras Coscia, frescas (desde 2007) </t>
  </si>
  <si>
    <t xml:space="preserve">Peras Bartlett, frescas (desde 2007) </t>
  </si>
  <si>
    <t xml:space="preserve">Peras Bosc, frescas (desde 2007) </t>
  </si>
  <si>
    <t xml:space="preserve">Peras D'Anjou, frescas (desde 2007) </t>
  </si>
  <si>
    <t xml:space="preserve">Peras asiáticas, frescas </t>
  </si>
  <si>
    <t xml:space="preserve">Cuadro 7 </t>
  </si>
  <si>
    <t>Precios de fruta fresca en Holanda</t>
  </si>
  <si>
    <t xml:space="preserve">Cuadro 8 </t>
  </si>
  <si>
    <t xml:space="preserve">Precios mayoristas para las principales especies frutícolas </t>
  </si>
  <si>
    <t>Cereza</t>
  </si>
  <si>
    <t>Durazno</t>
  </si>
  <si>
    <t>Limón</t>
  </si>
  <si>
    <t>Nectarín</t>
  </si>
  <si>
    <t>Supermercados</t>
  </si>
  <si>
    <t xml:space="preserve">Boletín frutícola </t>
  </si>
  <si>
    <t>TOTAL</t>
  </si>
  <si>
    <t>Pomelo</t>
  </si>
  <si>
    <t>Star Ruby</t>
  </si>
  <si>
    <t>Rosado</t>
  </si>
  <si>
    <t>White</t>
  </si>
  <si>
    <t>05/2011</t>
  </si>
  <si>
    <t>06/2011</t>
  </si>
  <si>
    <t>Pepino dulce</t>
  </si>
  <si>
    <t>Ecuador</t>
  </si>
  <si>
    <t>15/20</t>
  </si>
  <si>
    <t>11 libras</t>
  </si>
  <si>
    <t>Valor (miles de US$ FOB)*</t>
  </si>
  <si>
    <t>Precios (por kilo en US$ )*</t>
  </si>
  <si>
    <t>Aguacates (paltas)</t>
  </si>
  <si>
    <t>Melocotones (duraznos)</t>
  </si>
  <si>
    <t xml:space="preserve">Mandarinas, clementinas                                                                                                </t>
  </si>
  <si>
    <t>07/2011</t>
  </si>
  <si>
    <t>11 kilos</t>
  </si>
  <si>
    <t>70/70</t>
  </si>
  <si>
    <t>16 kilos</t>
  </si>
  <si>
    <t>Mango</t>
  </si>
  <si>
    <t>Tommy Atkins</t>
  </si>
  <si>
    <t>Arándanos</t>
  </si>
  <si>
    <t>Fuente: Odepa y Catastros Frutícolas de Ciren</t>
  </si>
  <si>
    <t>Toneladas</t>
  </si>
  <si>
    <t>Exportaciones</t>
  </si>
  <si>
    <t>Producción* y exportaciones de cerezas 2000-2010</t>
  </si>
  <si>
    <t>Producción*</t>
  </si>
  <si>
    <t>Producción* y exportaciones de arándanos</t>
  </si>
  <si>
    <t>Nogales</t>
  </si>
  <si>
    <t>Producción* y exportaciones de nueces 2000-2010</t>
  </si>
  <si>
    <t>Paltas</t>
  </si>
  <si>
    <t>Producción* y exportaciones de paltas 2000-2010</t>
  </si>
  <si>
    <t>Producción* y exportaciones de uva 2000-2010</t>
  </si>
  <si>
    <t xml:space="preserve">Arándanos: superficie, producción estimada y exportaciones 2000-2010 </t>
  </si>
  <si>
    <t>Cerezas: superficie, producción estimada y exportaciones 2000-2010</t>
  </si>
  <si>
    <t>Manzanas: superficie, producción estimada y exportaciones 2000-2010</t>
  </si>
  <si>
    <t>Nueces: superficie, producción estimada y exportaciones 2000-2010</t>
  </si>
  <si>
    <t>Paltas: superficie, producción estimada y exportaciones 2000-2010</t>
  </si>
  <si>
    <t>Uvas: superficie, producción estimada y exportaciones 2000-2010</t>
  </si>
  <si>
    <t>Otras cifras de interés</t>
  </si>
  <si>
    <t>Comentario</t>
  </si>
  <si>
    <t>Otros países</t>
  </si>
  <si>
    <t>SUBTOTAL</t>
  </si>
  <si>
    <t>Volumen (kilos)</t>
  </si>
  <si>
    <t xml:space="preserve">Manzanas frescas, variedad Richared Delicious </t>
  </si>
  <si>
    <t>Precio mínimo</t>
  </si>
  <si>
    <t>Precio máximo</t>
  </si>
  <si>
    <t>Fuente: Odepa y catastros frutícolas de Ciren</t>
  </si>
  <si>
    <t>Superficie y producción de arándanos 2000-2010</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</si>
  <si>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</si>
  <si>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</si>
  <si>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</si>
  <si>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</si>
  <si>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</si>
  <si>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</si>
  <si>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</si>
  <si>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y Catastros Frutícolas de Ciren.  *  Estimación.</t>
  </si>
  <si>
    <t>Producción y exportaciones de manzanas 2000-2010</t>
  </si>
  <si>
    <t>Fuente: Odepa.   * Estimación.</t>
  </si>
  <si>
    <t>Superficie y producción de cerezas 2000-2010</t>
  </si>
  <si>
    <t>Superficie y producción de manzanas 2000-2010</t>
  </si>
  <si>
    <t>Superficie y producción de nueces 2000-2010</t>
  </si>
  <si>
    <t xml:space="preserve">Exportaciones ** </t>
  </si>
  <si>
    <t>Fuente: Odepa.   *Estimación. **Incluye nueces con y sin cáscara</t>
  </si>
  <si>
    <t>Superficie y producción de paltas 2000-2010</t>
  </si>
  <si>
    <t>Fuente: Odepa y Catastros Frutícolas de Ciren.  * Estimación.</t>
  </si>
  <si>
    <t>Superficie y producción de uva 2000-2010</t>
  </si>
  <si>
    <t xml:space="preserve">Producción (toneladas) * </t>
  </si>
  <si>
    <t>Fuente: Odepa.  * Estimación.</t>
  </si>
  <si>
    <t>s/d</t>
  </si>
  <si>
    <t>08/2011</t>
  </si>
  <si>
    <t>17 kilos</t>
  </si>
  <si>
    <t>Hass</t>
  </si>
  <si>
    <t>50/50</t>
  </si>
  <si>
    <t>84/84</t>
  </si>
  <si>
    <t>60/60</t>
  </si>
  <si>
    <t>Valencia Late</t>
  </si>
  <si>
    <t>15-18 kilos</t>
  </si>
  <si>
    <t>Midknight</t>
  </si>
  <si>
    <t>Exportaciones frescos</t>
  </si>
  <si>
    <t>Exportaciones congelados</t>
  </si>
  <si>
    <t>Exportaciones de fruta fresca y frutos secos por país de destino</t>
  </si>
  <si>
    <t>10/12</t>
  </si>
  <si>
    <t>88/88</t>
  </si>
  <si>
    <t>105/125</t>
  </si>
  <si>
    <t>72/90</t>
  </si>
  <si>
    <t>Quetzali</t>
  </si>
  <si>
    <t>1 kilo</t>
  </si>
  <si>
    <t>Sin Semilla</t>
  </si>
  <si>
    <t>X</t>
  </si>
  <si>
    <t>Thompson Seedless</t>
  </si>
  <si>
    <t>4,5-5,0 kilos</t>
  </si>
  <si>
    <t>125 gramos</t>
  </si>
  <si>
    <t>1,5 kilos</t>
  </si>
  <si>
    <t>Western International</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</si>
  <si>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</si>
  <si>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</si>
  <si>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 xml:space="preserve">Fuente: Dutch Fruit MAarket,TRICOP Sales Reports.                                        </t>
  </si>
  <si>
    <t xml:space="preserve">s/i = Sin información </t>
  </si>
  <si>
    <t>Precios en centavos de libra esterlina por unidad de embalaje</t>
  </si>
  <si>
    <t>Precio rango</t>
  </si>
  <si>
    <t>Precio medio</t>
  </si>
  <si>
    <t>(Pesos nominales sin IVA, mercados mayoristas de Santiago)</t>
  </si>
  <si>
    <t>Variación anual (%)</t>
  </si>
  <si>
    <t>Avance enero a octubre 2011</t>
  </si>
  <si>
    <t>Diciembre</t>
  </si>
  <si>
    <t>Precios mayoristas para las principales especies frutícolas marzo 2009-octubre 2011</t>
  </si>
  <si>
    <t>Precios promedio a consumidor marzo 2009- octubre 2011</t>
  </si>
  <si>
    <t>Enero -octubre</t>
  </si>
  <si>
    <t>Enero -octubre **</t>
  </si>
  <si>
    <t>Enero-octubre</t>
  </si>
  <si>
    <t>Colombia</t>
  </si>
  <si>
    <t>Corea del Sur</t>
  </si>
  <si>
    <t>Enero- octubre</t>
  </si>
  <si>
    <t xml:space="preserve">Cuadro 9  </t>
  </si>
  <si>
    <t xml:space="preserve">Cuadro 10 </t>
  </si>
  <si>
    <t>2010
ene-octubre</t>
  </si>
  <si>
    <t xml:space="preserve">2011
ene-octubre </t>
  </si>
  <si>
    <t>2011
ene-octubre</t>
  </si>
  <si>
    <t xml:space="preserve"> enero-octubre  2010</t>
  </si>
  <si>
    <t xml:space="preserve"> enero-octubre 2011</t>
  </si>
  <si>
    <t>10/2011</t>
  </si>
  <si>
    <t>Med-large</t>
  </si>
  <si>
    <t>2,1 kilos</t>
  </si>
  <si>
    <t>Poor quality/cond</t>
  </si>
  <si>
    <t>Fair quality/cond</t>
  </si>
  <si>
    <t>Bing</t>
  </si>
  <si>
    <t>Jumbo</t>
  </si>
  <si>
    <t>Extra Jumbo</t>
  </si>
  <si>
    <t>Early Bing</t>
  </si>
  <si>
    <t>Rainier</t>
  </si>
  <si>
    <t>X-large</t>
  </si>
  <si>
    <t>Med</t>
  </si>
  <si>
    <t>33/39</t>
  </si>
  <si>
    <t>95/95</t>
  </si>
  <si>
    <t>Piña</t>
  </si>
  <si>
    <t>Baby</t>
  </si>
  <si>
    <t>6,75 kilos</t>
  </si>
  <si>
    <t xml:space="preserve">Fuente: FEDERAL STATE MARKET NEWS SERVICE                                               </t>
  </si>
  <si>
    <t>Valencia</t>
  </si>
  <si>
    <t>80/100</t>
  </si>
  <si>
    <t>Lane Late</t>
  </si>
  <si>
    <t>Delta seedless</t>
  </si>
  <si>
    <t>56/66</t>
  </si>
  <si>
    <t>72/100</t>
  </si>
  <si>
    <t>56/90</t>
  </si>
  <si>
    <t>55/65</t>
  </si>
  <si>
    <t>72/88</t>
  </si>
  <si>
    <t>Fashion</t>
  </si>
  <si>
    <t>Red Globe</t>
  </si>
  <si>
    <t>Ribier</t>
  </si>
  <si>
    <t>Sugraone</t>
  </si>
  <si>
    <t>G.B.</t>
  </si>
  <si>
    <t>2,5 kilos</t>
  </si>
  <si>
    <t>kilo</t>
  </si>
  <si>
    <t>Damasco</t>
  </si>
  <si>
    <t>Nva. Zelanda</t>
  </si>
  <si>
    <t>5,6 kilos</t>
  </si>
  <si>
    <t>Cantaloupe</t>
  </si>
  <si>
    <t>Galia</t>
  </si>
  <si>
    <t>Honey dew</t>
  </si>
  <si>
    <t>Charentais</t>
  </si>
  <si>
    <t>Mora</t>
  </si>
  <si>
    <t>8,2 kilos</t>
  </si>
  <si>
    <t xml:space="preserve">Fuente: FRESH PRODUCE JOURNAL                                                           </t>
  </si>
  <si>
    <t xml:space="preserve">          Avance enero a octubre de 2011</t>
  </si>
  <si>
    <t>s/d ** Los precios FOB para los primeros diez meses de 2011 no pueden ser calculados aún, a la espera de los informes de variación de valor (IVV), los cuales pueden registrar importantes variaciones al alza.</t>
  </si>
  <si>
    <t>Precios (por kilo en US$)</t>
  </si>
  <si>
    <t>Valor (miles de US$ FOB) *</t>
  </si>
  <si>
    <t>Hong Kong</t>
  </si>
  <si>
    <t>Valor (US$ FOB) *</t>
  </si>
  <si>
    <t>Valor (miles de dólares FOB ) *</t>
  </si>
  <si>
    <t>s/d ** Los precios FOB para el período enero-octubre de 2011 no pueden ser calculados aún, a la espera de los informes de variación de valor (IVV).</t>
  </si>
  <si>
    <t>s/e: sin especificar</t>
  </si>
  <si>
    <t>Arándano</t>
  </si>
  <si>
    <t>s/e</t>
  </si>
  <si>
    <t>cartón avión</t>
  </si>
  <si>
    <t>Los Ángeles</t>
  </si>
  <si>
    <t>Extra Grande</t>
  </si>
  <si>
    <t>Sudáfrica</t>
  </si>
  <si>
    <t>Sandía</t>
  </si>
  <si>
    <t>Crimson Seedless</t>
  </si>
  <si>
    <t>Festival Seedless</t>
  </si>
  <si>
    <t>(Al 25/11/2011 : 1 dólar EE.UU. = 522,40 pesos chilenos)</t>
  </si>
  <si>
    <t>(Al 25/11/2011 : 1 Euro = 1,33 dólares EE.UU. = 696,53 pesos chilenos)</t>
  </si>
  <si>
    <t>Melón</t>
  </si>
  <si>
    <t>G.B. = Sin información de precio</t>
  </si>
  <si>
    <t>Sin semilla</t>
  </si>
  <si>
    <t>(Al 25/11/2011 : 1 centavo de libra esterlina = 0,02 dólares EE.UU. = 8,04 pesos chilenos)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</si>
</sst>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dd/mm/yy"/>
    <numFmt numFmtId="168" formatCode="_(* #,##0_);_(* \(#,##0\);_(* &quot;-&quot;??_);_(@_)"/>
    <numFmt numFmtId="169" formatCode="_-* #,##0.00\ _p_t_a_-;\-* #,##0.00\ _p_t_a_-;_-* &quot;-&quot;??\ _p_t_a_-;_-@_-"/>
    <numFmt numFmtId="170" formatCode="_-* #,##0_-;\-* #,##0_-;_-* &quot;-&quot;??_-;_-@_-"/>
    <numFmt numFmtId="171" formatCode="_(* #,##0.00_);_(* \(#,##0.00\);_(* &quot;-&quot;??_);_(@_)"/>
    <numFmt numFmtId="172" formatCode="0.000"/>
    <numFmt numFmtId="173" formatCode="_(* #,##0.000_);_(* \(#,##0.000\);_(* &quot;-&quot;??_);_(@_)"/>
    <numFmt numFmtId="174" formatCode="#,##0.0##"/>
  </numFmts>
  <fonts count="105">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8"/>
      <name val="Calibri"/>
      <family val="2"/>
    </font>
    <font>
      <sz val="8"/>
      <color indexed="8"/>
      <name val="Arial"/>
      <family val="2"/>
    </font>
    <font>
      <sz val="9"/>
      <color indexed="8"/>
      <name val="Arial"/>
      <family val="2"/>
    </font>
    <font>
      <sz val="10"/>
      <color indexed="10"/>
      <name val="Arial"/>
      <family val="2"/>
    </font>
    <font>
      <b/>
      <sz val="10"/>
      <color indexed="10"/>
      <name val="Arial"/>
      <family val="2"/>
    </font>
    <font>
      <u val="single"/>
      <sz val="11"/>
      <color indexed="12"/>
      <name val="Calibri"/>
      <family val="2"/>
    </font>
    <font>
      <sz val="10"/>
      <color indexed="8"/>
      <name val="Verdana"/>
      <family val="2"/>
    </font>
    <font>
      <sz val="10"/>
      <color indexed="8"/>
      <name val="Arial"/>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11"/>
      <color indexed="8"/>
      <name val="Arial"/>
      <family val="2"/>
    </font>
    <font>
      <b/>
      <sz val="8"/>
      <color indexed="8"/>
      <name val="Arial"/>
      <family val="2"/>
    </font>
    <font>
      <b/>
      <sz val="9"/>
      <color indexed="8"/>
      <name val="Arial"/>
      <family val="2"/>
    </font>
    <font>
      <b/>
      <sz val="16"/>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10"/>
      <name val="Arial"/>
      <family val="2"/>
    </font>
    <font>
      <sz val="10.5"/>
      <color indexed="8"/>
      <name val="Arial"/>
      <family val="2"/>
    </font>
    <font>
      <b/>
      <sz val="9.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8"/>
      <color theme="1"/>
      <name val="Arial"/>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9"/>
      <color theme="1"/>
      <name val="Arial"/>
      <family val="2"/>
    </font>
    <font>
      <sz val="11"/>
      <color theme="1"/>
      <name val="Arial"/>
      <family val="2"/>
    </font>
    <font>
      <b/>
      <sz val="8"/>
      <color theme="1"/>
      <name val="Arial"/>
      <family val="2"/>
    </font>
    <font>
      <sz val="10"/>
      <color rgb="FFFF0000"/>
      <name val="Arial"/>
      <family val="2"/>
    </font>
    <font>
      <b/>
      <sz val="9"/>
      <color theme="1"/>
      <name val="Arial"/>
      <family val="2"/>
    </font>
    <font>
      <b/>
      <sz val="16"/>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style="thin"/>
      <top/>
      <bottom/>
    </border>
    <border>
      <left/>
      <right style="thin"/>
      <top/>
      <bottom style="thin"/>
    </border>
    <border>
      <left/>
      <right style="thin"/>
      <top style="thin">
        <color indexed="55"/>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style="thin"/>
      <bottom style="thin"/>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298">
    <xf numFmtId="0" fontId="0" fillId="0" borderId="0" xfId="0" applyFont="1" applyAlignment="1">
      <alignment/>
    </xf>
    <xf numFmtId="0" fontId="0" fillId="0" borderId="0" xfId="57">
      <alignment/>
      <protection/>
    </xf>
    <xf numFmtId="0" fontId="79" fillId="0" borderId="0" xfId="57" applyFont="1" applyAlignment="1">
      <alignment horizontal="center"/>
      <protection/>
    </xf>
    <xf numFmtId="0" fontId="2" fillId="0" borderId="0" xfId="57" applyFont="1">
      <alignment/>
      <protection/>
    </xf>
    <xf numFmtId="0" fontId="0" fillId="0" borderId="0" xfId="57" applyBorder="1">
      <alignment/>
      <protection/>
    </xf>
    <xf numFmtId="0" fontId="80" fillId="0" borderId="0" xfId="0" applyFont="1" applyAlignment="1">
      <alignment/>
    </xf>
    <xf numFmtId="0" fontId="81" fillId="0" borderId="0" xfId="0" applyFont="1" applyAlignment="1">
      <alignment/>
    </xf>
    <xf numFmtId="0" fontId="80" fillId="0" borderId="0" xfId="0" applyFont="1" applyAlignment="1">
      <alignment horizontal="right"/>
    </xf>
    <xf numFmtId="0" fontId="81" fillId="0" borderId="0" xfId="0" applyFont="1" applyAlignment="1">
      <alignment horizontal="right"/>
    </xf>
    <xf numFmtId="0" fontId="82" fillId="0" borderId="0" xfId="0" applyFont="1" applyBorder="1" applyAlignment="1">
      <alignment horizontal="center"/>
    </xf>
    <xf numFmtId="0" fontId="82" fillId="0" borderId="0" xfId="0" applyFont="1" applyBorder="1" applyAlignment="1">
      <alignment/>
    </xf>
    <xf numFmtId="0" fontId="80" fillId="0" borderId="0" xfId="0" applyFont="1" applyFill="1" applyAlignment="1">
      <alignment/>
    </xf>
    <xf numFmtId="0" fontId="4" fillId="0" borderId="0" xfId="57" applyFont="1" applyBorder="1" applyAlignment="1">
      <alignment vertical="center" wrapText="1"/>
      <protection/>
    </xf>
    <xf numFmtId="0" fontId="82" fillId="0" borderId="0" xfId="0" applyFont="1" applyAlignment="1">
      <alignment horizontal="center"/>
    </xf>
    <xf numFmtId="0" fontId="80" fillId="0" borderId="0" xfId="0" applyFont="1" applyAlignment="1">
      <alignment/>
    </xf>
    <xf numFmtId="0" fontId="80" fillId="0" borderId="0" xfId="0" applyFont="1" applyAlignment="1">
      <alignment/>
    </xf>
    <xf numFmtId="0" fontId="2" fillId="33" borderId="10" xfId="0" applyFont="1" applyFill="1" applyBorder="1" applyAlignment="1">
      <alignment horizontal="center" vertical="center" wrapText="1"/>
    </xf>
    <xf numFmtId="0" fontId="82" fillId="0" borderId="0" xfId="0" applyFont="1" applyAlignment="1">
      <alignment/>
    </xf>
    <xf numFmtId="0" fontId="82" fillId="33" borderId="11" xfId="0" applyFont="1" applyFill="1" applyBorder="1" applyAlignment="1">
      <alignment horizontal="center" vertical="center"/>
    </xf>
    <xf numFmtId="0" fontId="82"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165" fontId="2" fillId="33" borderId="13" xfId="0" applyNumberFormat="1" applyFont="1" applyFill="1" applyBorder="1" applyAlignment="1">
      <alignment/>
    </xf>
    <xf numFmtId="2" fontId="82"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2" fontId="80" fillId="33" borderId="0" xfId="0" applyNumberFormat="1" applyFont="1" applyFill="1" applyBorder="1" applyAlignment="1">
      <alignment horizontal="center"/>
    </xf>
    <xf numFmtId="0" fontId="7" fillId="33" borderId="11" xfId="0" applyFont="1" applyFill="1" applyBorder="1" applyAlignment="1">
      <alignment/>
    </xf>
    <xf numFmtId="165" fontId="7" fillId="33" borderId="11" xfId="0" applyNumberFormat="1" applyFont="1" applyFill="1" applyBorder="1" applyAlignment="1">
      <alignment/>
    </xf>
    <xf numFmtId="2" fontId="80" fillId="33" borderId="11" xfId="0" applyNumberFormat="1" applyFont="1" applyFill="1" applyBorder="1" applyAlignment="1">
      <alignment horizontal="center"/>
    </xf>
    <xf numFmtId="0" fontId="80"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0" fontId="80" fillId="33" borderId="0" xfId="0" applyFont="1" applyFill="1" applyAlignment="1">
      <alignment horizontal="center"/>
    </xf>
    <xf numFmtId="0" fontId="7" fillId="33" borderId="0" xfId="0" applyFont="1" applyFill="1" applyAlignment="1">
      <alignment/>
    </xf>
    <xf numFmtId="2" fontId="80"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82" fillId="33" borderId="0" xfId="0" applyNumberFormat="1" applyFont="1" applyFill="1" applyAlignment="1">
      <alignment horizontal="center"/>
    </xf>
    <xf numFmtId="0" fontId="80" fillId="33" borderId="0" xfId="48" applyNumberFormat="1" applyFont="1" applyFill="1" applyAlignment="1">
      <alignment horizontal="center"/>
    </xf>
    <xf numFmtId="0" fontId="80"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80" fillId="33" borderId="0" xfId="0" applyFont="1" applyFill="1" applyBorder="1" applyAlignment="1">
      <alignment/>
    </xf>
    <xf numFmtId="0" fontId="82" fillId="33" borderId="0" xfId="0" applyFont="1" applyFill="1" applyAlignment="1">
      <alignment horizontal="center"/>
    </xf>
    <xf numFmtId="3" fontId="80" fillId="33" borderId="0" xfId="0" applyNumberFormat="1" applyFont="1" applyFill="1" applyBorder="1" applyAlignment="1">
      <alignment/>
    </xf>
    <xf numFmtId="0" fontId="80" fillId="33" borderId="0" xfId="0" applyFont="1" applyFill="1" applyAlignment="1">
      <alignment/>
    </xf>
    <xf numFmtId="0" fontId="82" fillId="33" borderId="0" xfId="0" applyFont="1" applyFill="1" applyAlignment="1">
      <alignment/>
    </xf>
    <xf numFmtId="0" fontId="82" fillId="33" borderId="11" xfId="0" applyFont="1" applyFill="1" applyBorder="1" applyAlignment="1">
      <alignment horizontal="center" vertical="top"/>
    </xf>
    <xf numFmtId="0" fontId="82" fillId="33" borderId="10" xfId="0" applyFont="1" applyFill="1" applyBorder="1" applyAlignment="1">
      <alignment horizontal="center" vertical="center"/>
    </xf>
    <xf numFmtId="0" fontId="82" fillId="33" borderId="10" xfId="0" applyFont="1" applyFill="1" applyBorder="1" applyAlignment="1">
      <alignment horizontal="center" wrapText="1"/>
    </xf>
    <xf numFmtId="0" fontId="80" fillId="33" borderId="0" xfId="0" applyFont="1" applyFill="1" applyAlignment="1">
      <alignment horizontal="right"/>
    </xf>
    <xf numFmtId="0" fontId="81" fillId="33" borderId="0" xfId="0" applyFont="1" applyFill="1" applyAlignment="1">
      <alignment/>
    </xf>
    <xf numFmtId="0" fontId="81" fillId="33" borderId="0" xfId="0" applyFont="1" applyFill="1" applyAlignment="1">
      <alignment horizontal="right"/>
    </xf>
    <xf numFmtId="0" fontId="80" fillId="33" borderId="0" xfId="0" applyFont="1" applyFill="1" applyBorder="1" applyAlignment="1">
      <alignment horizontal="center" vertical="center" wrapText="1"/>
    </xf>
    <xf numFmtId="168" fontId="80" fillId="33" borderId="0" xfId="48" applyNumberFormat="1" applyFont="1" applyFill="1" applyBorder="1" applyAlignment="1">
      <alignment horizontal="right" vertical="center" wrapText="1"/>
    </xf>
    <xf numFmtId="3" fontId="80" fillId="33" borderId="0" xfId="0" applyNumberFormat="1" applyFont="1" applyFill="1" applyBorder="1" applyAlignment="1">
      <alignment horizontal="center"/>
    </xf>
    <xf numFmtId="1" fontId="80" fillId="33" borderId="0" xfId="0" applyNumberFormat="1" applyFont="1" applyFill="1" applyBorder="1" applyAlignment="1">
      <alignment/>
    </xf>
    <xf numFmtId="0" fontId="0" fillId="33" borderId="0" xfId="57" applyFill="1">
      <alignment/>
      <protection/>
    </xf>
    <xf numFmtId="0" fontId="83" fillId="33" borderId="0" xfId="57" applyFont="1" applyFill="1">
      <alignment/>
      <protection/>
    </xf>
    <xf numFmtId="0" fontId="84" fillId="33" borderId="0" xfId="57" applyFont="1" applyFill="1">
      <alignment/>
      <protection/>
    </xf>
    <xf numFmtId="0" fontId="79" fillId="33" borderId="0" xfId="57" applyFont="1" applyFill="1" applyAlignment="1">
      <alignment horizontal="center"/>
      <protection/>
    </xf>
    <xf numFmtId="0" fontId="85"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86" fillId="33" borderId="0" xfId="57" applyFont="1" applyFill="1">
      <alignment/>
      <protection/>
    </xf>
    <xf numFmtId="0" fontId="83" fillId="33" borderId="0" xfId="57" applyFont="1" applyFill="1" quotePrefix="1">
      <alignment/>
      <protection/>
    </xf>
    <xf numFmtId="0" fontId="87" fillId="33" borderId="0" xfId="57" applyFont="1" applyFill="1">
      <alignment/>
      <protection/>
    </xf>
    <xf numFmtId="0" fontId="2" fillId="33" borderId="0" xfId="57" applyFont="1" applyFill="1">
      <alignment/>
      <protection/>
    </xf>
    <xf numFmtId="17" fontId="85" fillId="33" borderId="0" xfId="57" applyNumberFormat="1" applyFont="1" applyFill="1" applyAlignment="1" quotePrefix="1">
      <alignment horizontal="center"/>
      <protection/>
    </xf>
    <xf numFmtId="0" fontId="88" fillId="33" borderId="0" xfId="57" applyFont="1" applyFill="1" applyAlignment="1">
      <alignment horizontal="left" indent="15"/>
      <protection/>
    </xf>
    <xf numFmtId="0" fontId="3" fillId="0" borderId="0" xfId="57" applyFont="1" applyAlignment="1">
      <alignment wrapText="1"/>
      <protection/>
    </xf>
    <xf numFmtId="0" fontId="89" fillId="33" borderId="0" xfId="57" applyFont="1" applyFill="1" applyAlignment="1">
      <alignment/>
      <protection/>
    </xf>
    <xf numFmtId="0" fontId="7" fillId="33" borderId="0" xfId="0" applyFont="1" applyFill="1" applyBorder="1" applyAlignment="1">
      <alignment horizontal="left" vertical="center" wrapText="1"/>
    </xf>
    <xf numFmtId="2" fontId="80" fillId="0" borderId="0" xfId="0" applyNumberFormat="1" applyFont="1" applyAlignment="1">
      <alignment/>
    </xf>
    <xf numFmtId="3" fontId="7" fillId="0" borderId="0" xfId="0" applyNumberFormat="1" applyFont="1" applyFill="1" applyBorder="1" applyAlignment="1">
      <alignment/>
    </xf>
    <xf numFmtId="165" fontId="7" fillId="0" borderId="0" xfId="0" applyNumberFormat="1" applyFont="1" applyFill="1" applyBorder="1" applyAlignment="1">
      <alignment/>
    </xf>
    <xf numFmtId="0" fontId="80" fillId="33" borderId="0" xfId="0" applyFont="1" applyFill="1" applyAlignment="1">
      <alignment horizontal="center"/>
    </xf>
    <xf numFmtId="0" fontId="80" fillId="33" borderId="0" xfId="0" applyFont="1" applyFill="1" applyBorder="1" applyAlignment="1">
      <alignment horizontal="right" vertical="center" wrapText="1"/>
    </xf>
    <xf numFmtId="3" fontId="80" fillId="33" borderId="0" xfId="0" applyNumberFormat="1" applyFont="1" applyFill="1" applyBorder="1" applyAlignment="1">
      <alignment horizontal="right" vertical="center" wrapText="1"/>
    </xf>
    <xf numFmtId="167" fontId="80" fillId="0" borderId="0" xfId="0" applyNumberFormat="1" applyFont="1" applyAlignment="1">
      <alignment/>
    </xf>
    <xf numFmtId="2" fontId="80" fillId="0" borderId="0" xfId="0" applyNumberFormat="1" applyFont="1" applyAlignment="1">
      <alignment horizontal="right"/>
    </xf>
    <xf numFmtId="49" fontId="80" fillId="0" borderId="0" xfId="0" applyNumberFormat="1" applyFont="1" applyAlignment="1">
      <alignment/>
    </xf>
    <xf numFmtId="17" fontId="80" fillId="0" borderId="0" xfId="0" applyNumberFormat="1" applyFont="1" applyAlignment="1">
      <alignment/>
    </xf>
    <xf numFmtId="17" fontId="80" fillId="33" borderId="0" xfId="0" applyNumberFormat="1" applyFont="1" applyFill="1" applyBorder="1" applyAlignment="1" quotePrefix="1">
      <alignment horizontal="center" vertical="center" wrapText="1"/>
    </xf>
    <xf numFmtId="0" fontId="80" fillId="33" borderId="0" xfId="0" applyFont="1" applyFill="1" applyBorder="1" applyAlignment="1">
      <alignment horizontal="center"/>
    </xf>
    <xf numFmtId="170" fontId="80" fillId="33" borderId="0" xfId="48" applyNumberFormat="1" applyFont="1" applyFill="1" applyBorder="1" applyAlignment="1">
      <alignment horizontal="right" vertical="center" wrapText="1"/>
    </xf>
    <xf numFmtId="0" fontId="80" fillId="33" borderId="0" xfId="0" applyFont="1" applyFill="1" applyBorder="1" applyAlignment="1" applyProtection="1">
      <alignment vertical="center" wrapText="1"/>
      <protection/>
    </xf>
    <xf numFmtId="3" fontId="80" fillId="33" borderId="0" xfId="0" applyNumberFormat="1" applyFont="1" applyFill="1" applyBorder="1" applyAlignment="1" applyProtection="1">
      <alignment vertical="center" wrapText="1"/>
      <protection/>
    </xf>
    <xf numFmtId="166" fontId="80" fillId="33" borderId="16" xfId="0" applyNumberFormat="1" applyFont="1" applyFill="1" applyBorder="1" applyAlignment="1">
      <alignment horizontal="center"/>
    </xf>
    <xf numFmtId="166" fontId="80" fillId="33" borderId="17" xfId="0" applyNumberFormat="1" applyFont="1" applyFill="1" applyBorder="1" applyAlignment="1">
      <alignment horizontal="center"/>
    </xf>
    <xf numFmtId="0" fontId="2" fillId="33" borderId="18" xfId="0" applyFont="1" applyFill="1" applyBorder="1" applyAlignment="1">
      <alignment horizontal="center"/>
    </xf>
    <xf numFmtId="3" fontId="80" fillId="0" borderId="0" xfId="0" applyNumberFormat="1" applyFont="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65" fontId="2" fillId="0" borderId="0" xfId="0" applyNumberFormat="1" applyFont="1" applyFill="1" applyBorder="1" applyAlignment="1">
      <alignment/>
    </xf>
    <xf numFmtId="0" fontId="7" fillId="0" borderId="0" xfId="0" applyFont="1" applyFill="1" applyAlignment="1">
      <alignment/>
    </xf>
    <xf numFmtId="0" fontId="13" fillId="33" borderId="0" xfId="57" applyFont="1" applyFill="1" applyAlignment="1">
      <alignment horizontal="left" vertical="center"/>
      <protection/>
    </xf>
    <xf numFmtId="0" fontId="90" fillId="0" borderId="0" xfId="0" applyFont="1" applyAlignment="1">
      <alignment/>
    </xf>
    <xf numFmtId="0" fontId="82" fillId="0" borderId="13" xfId="0" applyFont="1" applyBorder="1" applyAlignment="1">
      <alignment horizontal="center"/>
    </xf>
    <xf numFmtId="0" fontId="80" fillId="0" borderId="13" xfId="0" applyFont="1" applyBorder="1" applyAlignment="1">
      <alignment/>
    </xf>
    <xf numFmtId="3" fontId="7" fillId="0" borderId="0" xfId="61" applyNumberFormat="1" applyFont="1" applyAlignment="1">
      <alignment horizontal="right" wrapText="1" indent="1"/>
      <protection/>
    </xf>
    <xf numFmtId="168" fontId="7" fillId="0" borderId="0" xfId="52" applyNumberFormat="1" applyFont="1" applyAlignment="1">
      <alignment horizontal="right" wrapText="1" indent="1"/>
    </xf>
    <xf numFmtId="168" fontId="7" fillId="0" borderId="0" xfId="52" applyNumberFormat="1" applyFont="1" applyAlignment="1">
      <alignment/>
    </xf>
    <xf numFmtId="0" fontId="80" fillId="0" borderId="10" xfId="0" applyFont="1" applyBorder="1" applyAlignment="1">
      <alignment/>
    </xf>
    <xf numFmtId="0" fontId="82" fillId="0" borderId="10" xfId="0" applyFont="1" applyBorder="1" applyAlignment="1">
      <alignment horizontal="center"/>
    </xf>
    <xf numFmtId="3" fontId="80" fillId="0" borderId="0" xfId="0" applyNumberFormat="1" applyFont="1" applyAlignment="1">
      <alignment horizontal="right" wrapText="1" indent="1"/>
    </xf>
    <xf numFmtId="168" fontId="80" fillId="0" borderId="0" xfId="50" applyNumberFormat="1" applyFont="1" applyAlignment="1">
      <alignment horizontal="right" wrapText="1" indent="1"/>
    </xf>
    <xf numFmtId="168" fontId="80" fillId="0" borderId="0" xfId="50" applyNumberFormat="1" applyFont="1" applyFill="1" applyAlignment="1">
      <alignment/>
    </xf>
    <xf numFmtId="168" fontId="80" fillId="0" borderId="0" xfId="50" applyNumberFormat="1" applyFont="1" applyAlignment="1">
      <alignment/>
    </xf>
    <xf numFmtId="3" fontId="7" fillId="0" borderId="0" xfId="61" applyNumberFormat="1" applyFont="1" applyAlignment="1">
      <alignment wrapText="1"/>
      <protection/>
    </xf>
    <xf numFmtId="168" fontId="7" fillId="0" borderId="0" xfId="51" applyNumberFormat="1" applyFont="1" applyAlignment="1">
      <alignment wrapText="1"/>
    </xf>
    <xf numFmtId="168" fontId="7" fillId="0" borderId="0" xfId="51" applyNumberFormat="1" applyFont="1" applyAlignment="1">
      <alignment/>
    </xf>
    <xf numFmtId="3" fontId="80" fillId="0" borderId="0" xfId="0" applyNumberFormat="1" applyFont="1" applyAlignment="1">
      <alignment wrapText="1"/>
    </xf>
    <xf numFmtId="168" fontId="80" fillId="0" borderId="0" xfId="50" applyNumberFormat="1" applyFont="1" applyAlignment="1">
      <alignment wrapText="1"/>
    </xf>
    <xf numFmtId="168" fontId="80" fillId="0" borderId="0" xfId="50" applyNumberFormat="1" applyFont="1" applyAlignment="1">
      <alignment/>
    </xf>
    <xf numFmtId="3" fontId="80" fillId="0" borderId="0" xfId="0" applyNumberFormat="1" applyFont="1" applyAlignment="1">
      <alignment horizontal="right"/>
    </xf>
    <xf numFmtId="0" fontId="91" fillId="33" borderId="0" xfId="68" applyFont="1" applyFill="1" applyBorder="1" applyAlignment="1" applyProtection="1">
      <alignment horizontal="center" vertical="center"/>
      <protection/>
    </xf>
    <xf numFmtId="0" fontId="92" fillId="33" borderId="0" xfId="68" applyFont="1" applyFill="1" applyBorder="1" applyAlignment="1" applyProtection="1">
      <alignment horizontal="center"/>
      <protection/>
    </xf>
    <xf numFmtId="0" fontId="91" fillId="33" borderId="10" xfId="68" applyFont="1" applyFill="1" applyBorder="1" applyAlignment="1" applyProtection="1">
      <alignment horizontal="center"/>
      <protection/>
    </xf>
    <xf numFmtId="0" fontId="93" fillId="33" borderId="0" xfId="57" applyFont="1" applyFill="1" applyAlignment="1">
      <alignment horizontal="center"/>
      <protection/>
    </xf>
    <xf numFmtId="0" fontId="93" fillId="33" borderId="0" xfId="68" applyFont="1" applyFill="1" applyBorder="1" applyAlignment="1" applyProtection="1">
      <alignment horizontal="center"/>
      <protection/>
    </xf>
    <xf numFmtId="0" fontId="94" fillId="0" borderId="0" xfId="0" applyFont="1" applyAlignment="1">
      <alignment horizontal="center"/>
    </xf>
    <xf numFmtId="0" fontId="94" fillId="33" borderId="0" xfId="68" applyFont="1" applyFill="1" applyBorder="1" applyAlignment="1" applyProtection="1">
      <alignment horizontal="center"/>
      <protection/>
    </xf>
    <xf numFmtId="0" fontId="95" fillId="33" borderId="0" xfId="68" applyFont="1" applyFill="1" applyBorder="1" applyAlignment="1" applyProtection="1">
      <alignment horizontal="center"/>
      <protection/>
    </xf>
    <xf numFmtId="0" fontId="96" fillId="33" borderId="0" xfId="45" applyFont="1" applyFill="1" applyAlignment="1" applyProtection="1">
      <alignment horizontal="center" vertical="center"/>
      <protection/>
    </xf>
    <xf numFmtId="0" fontId="95" fillId="33" borderId="0" xfId="57" applyFont="1" applyFill="1" applyAlignment="1">
      <alignment horizontal="center" vertical="center"/>
      <protection/>
    </xf>
    <xf numFmtId="0" fontId="97" fillId="33" borderId="11" xfId="68" applyFont="1" applyFill="1" applyBorder="1" applyAlignment="1" applyProtection="1">
      <alignment horizontal="center"/>
      <protection/>
    </xf>
    <xf numFmtId="17" fontId="0" fillId="0" borderId="0" xfId="57" applyNumberFormat="1">
      <alignment/>
      <protection/>
    </xf>
    <xf numFmtId="0" fontId="80" fillId="0" borderId="0" xfId="0" applyFont="1" applyAlignment="1">
      <alignment horizontal="center"/>
    </xf>
    <xf numFmtId="0" fontId="98" fillId="33" borderId="0" xfId="0" applyFont="1" applyFill="1" applyAlignment="1">
      <alignment/>
    </xf>
    <xf numFmtId="0" fontId="99" fillId="0" borderId="0" xfId="0" applyFont="1" applyBorder="1" applyAlignment="1">
      <alignment horizontal="center"/>
    </xf>
    <xf numFmtId="0" fontId="90" fillId="0" borderId="0" xfId="0" applyFont="1" applyBorder="1" applyAlignment="1">
      <alignment/>
    </xf>
    <xf numFmtId="0" fontId="100" fillId="0" borderId="0" xfId="0" applyFont="1" applyBorder="1" applyAlignment="1">
      <alignment horizontal="center"/>
    </xf>
    <xf numFmtId="0" fontId="81" fillId="0" borderId="0" xfId="0" applyFont="1" applyBorder="1" applyAlignment="1">
      <alignment/>
    </xf>
    <xf numFmtId="3" fontId="80" fillId="0" borderId="11" xfId="0" applyNumberFormat="1" applyFont="1" applyBorder="1" applyAlignment="1">
      <alignment/>
    </xf>
    <xf numFmtId="0" fontId="80" fillId="0" borderId="11" xfId="0" applyFont="1" applyBorder="1" applyAlignment="1">
      <alignment/>
    </xf>
    <xf numFmtId="3" fontId="80" fillId="33" borderId="0" xfId="0" applyNumberFormat="1" applyFont="1" applyFill="1" applyBorder="1" applyAlignment="1">
      <alignment horizontal="right"/>
    </xf>
    <xf numFmtId="1" fontId="14" fillId="33"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0" xfId="0" applyFont="1" applyFill="1" applyBorder="1" applyAlignment="1">
      <alignment/>
    </xf>
    <xf numFmtId="0" fontId="15" fillId="33" borderId="0" xfId="0" applyFont="1" applyFill="1" applyBorder="1" applyAlignment="1">
      <alignment/>
    </xf>
    <xf numFmtId="0" fontId="98" fillId="33" borderId="0" xfId="0" applyFont="1" applyFill="1" applyAlignment="1">
      <alignment/>
    </xf>
    <xf numFmtId="0" fontId="98" fillId="0" borderId="0" xfId="0" applyFont="1" applyAlignment="1">
      <alignment/>
    </xf>
    <xf numFmtId="2" fontId="82" fillId="33" borderId="0" xfId="0" applyNumberFormat="1" applyFont="1" applyFill="1" applyAlignment="1">
      <alignment horizontal="center"/>
    </xf>
    <xf numFmtId="0" fontId="82" fillId="33" borderId="11" xfId="0" applyFont="1" applyFill="1" applyBorder="1" applyAlignment="1">
      <alignment horizontal="center" vertical="center"/>
    </xf>
    <xf numFmtId="3" fontId="80" fillId="0" borderId="0" xfId="0" applyNumberFormat="1" applyFont="1" applyBorder="1" applyAlignment="1">
      <alignment/>
    </xf>
    <xf numFmtId="3" fontId="80" fillId="0" borderId="0" xfId="0" applyNumberFormat="1" applyFont="1" applyBorder="1" applyAlignment="1">
      <alignment horizontal="center"/>
    </xf>
    <xf numFmtId="1" fontId="80" fillId="0" borderId="0" xfId="0" applyNumberFormat="1" applyFont="1" applyBorder="1" applyAlignment="1">
      <alignment/>
    </xf>
    <xf numFmtId="0" fontId="80" fillId="0" borderId="0" xfId="0" applyFont="1" applyBorder="1" applyAlignment="1">
      <alignment/>
    </xf>
    <xf numFmtId="166" fontId="80" fillId="0" borderId="0" xfId="0" applyNumberFormat="1" applyFont="1" applyAlignment="1">
      <alignment/>
    </xf>
    <xf numFmtId="165" fontId="7" fillId="33" borderId="13" xfId="0" applyNumberFormat="1" applyFont="1" applyFill="1" applyBorder="1" applyAlignment="1">
      <alignment/>
    </xf>
    <xf numFmtId="0" fontId="15" fillId="33" borderId="0" xfId="0" applyFont="1" applyFill="1" applyBorder="1" applyAlignment="1">
      <alignment horizontal="left" vertical="center" wrapText="1"/>
    </xf>
    <xf numFmtId="2" fontId="15" fillId="33" borderId="0" xfId="0" applyNumberFormat="1" applyFont="1" applyFill="1" applyBorder="1" applyAlignment="1">
      <alignment horizontal="right" vertical="center"/>
    </xf>
    <xf numFmtId="166" fontId="7" fillId="34" borderId="19" xfId="0" applyNumberFormat="1" applyFont="1" applyFill="1" applyBorder="1" applyAlignment="1">
      <alignment horizontal="right" wrapText="1"/>
    </xf>
    <xf numFmtId="3" fontId="14" fillId="33" borderId="11" xfId="0" applyNumberFormat="1" applyFont="1" applyFill="1" applyBorder="1" applyAlignment="1">
      <alignment horizontal="right" vertical="center" wrapText="1"/>
    </xf>
    <xf numFmtId="2" fontId="14" fillId="33" borderId="11" xfId="0" applyNumberFormat="1" applyFont="1" applyFill="1" applyBorder="1" applyAlignment="1">
      <alignment horizontal="right" vertical="center"/>
    </xf>
    <xf numFmtId="2" fontId="7" fillId="33" borderId="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wrapText="1"/>
    </xf>
    <xf numFmtId="165"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xf>
    <xf numFmtId="3" fontId="2" fillId="33" borderId="11" xfId="0" applyNumberFormat="1" applyFont="1" applyFill="1" applyBorder="1" applyAlignment="1">
      <alignment vertical="center"/>
    </xf>
    <xf numFmtId="0" fontId="2" fillId="33" borderId="11" xfId="0" applyFont="1" applyFill="1" applyBorder="1" applyAlignment="1">
      <alignment horizontal="right" vertical="center"/>
    </xf>
    <xf numFmtId="0" fontId="15" fillId="33" borderId="0" xfId="0" applyFont="1" applyFill="1" applyAlignment="1">
      <alignment/>
    </xf>
    <xf numFmtId="0" fontId="80"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2" fontId="82" fillId="33" borderId="0" xfId="0" applyNumberFormat="1" applyFont="1" applyFill="1" applyBorder="1" applyAlignment="1">
      <alignment horizontal="center"/>
    </xf>
    <xf numFmtId="0" fontId="82" fillId="33" borderId="0" xfId="0" applyFont="1" applyFill="1" applyBorder="1" applyAlignment="1">
      <alignment horizontal="center" vertical="center"/>
    </xf>
    <xf numFmtId="172" fontId="82" fillId="33" borderId="0" xfId="0" applyNumberFormat="1" applyFont="1" applyFill="1" applyAlignment="1">
      <alignment horizontal="center"/>
    </xf>
    <xf numFmtId="166" fontId="82" fillId="33" borderId="16" xfId="0" applyNumberFormat="1" applyFont="1" applyFill="1" applyBorder="1" applyAlignment="1">
      <alignment horizontal="center"/>
    </xf>
    <xf numFmtId="3" fontId="0" fillId="0" borderId="0" xfId="0" applyNumberFormat="1" applyAlignment="1">
      <alignment/>
    </xf>
    <xf numFmtId="1" fontId="80" fillId="0" borderId="0" xfId="0" applyNumberFormat="1" applyFont="1" applyBorder="1" applyAlignment="1">
      <alignment horizontal="right"/>
    </xf>
    <xf numFmtId="0" fontId="80" fillId="33" borderId="0" xfId="0" applyFont="1" applyFill="1" applyAlignment="1">
      <alignment vertical="center"/>
    </xf>
    <xf numFmtId="171" fontId="0" fillId="0" borderId="0" xfId="0" applyNumberFormat="1" applyAlignment="1">
      <alignment/>
    </xf>
    <xf numFmtId="173" fontId="0" fillId="0" borderId="0" xfId="0" applyNumberFormat="1" applyAlignment="1">
      <alignment/>
    </xf>
    <xf numFmtId="4" fontId="80" fillId="0" borderId="0" xfId="0" applyNumberFormat="1" applyFont="1" applyAlignment="1">
      <alignment/>
    </xf>
    <xf numFmtId="0" fontId="4" fillId="33" borderId="0" xfId="57" applyFont="1" applyFill="1" applyAlignment="1">
      <alignment horizontal="left"/>
      <protection/>
    </xf>
    <xf numFmtId="1" fontId="0" fillId="0" borderId="0" xfId="0" applyNumberFormat="1" applyBorder="1" applyAlignment="1">
      <alignment horizontal="center"/>
    </xf>
    <xf numFmtId="165" fontId="7" fillId="33" borderId="19" xfId="0" applyNumberFormat="1" applyFont="1" applyFill="1" applyBorder="1" applyAlignment="1">
      <alignment horizontal="right" vertical="center"/>
    </xf>
    <xf numFmtId="0" fontId="80" fillId="0" borderId="0" xfId="0" applyFont="1" applyAlignment="1">
      <alignment horizontal="center" vertical="center"/>
    </xf>
    <xf numFmtId="166" fontId="0" fillId="0" borderId="0" xfId="0" applyNumberFormat="1" applyAlignment="1">
      <alignment/>
    </xf>
    <xf numFmtId="174" fontId="0" fillId="0" borderId="20" xfId="0" applyNumberFormat="1" applyBorder="1" applyAlignment="1">
      <alignment horizontal="right" vertical="center" wrapText="1"/>
    </xf>
    <xf numFmtId="174" fontId="0" fillId="0" borderId="21" xfId="0" applyNumberFormat="1" applyBorder="1" applyAlignment="1">
      <alignment horizontal="right" vertical="center" wrapText="1"/>
    </xf>
    <xf numFmtId="174" fontId="0" fillId="0" borderId="22" xfId="0" applyNumberFormat="1" applyBorder="1" applyAlignment="1">
      <alignment horizontal="right" vertical="center" wrapText="1"/>
    </xf>
    <xf numFmtId="165" fontId="7" fillId="34" borderId="19" xfId="0" applyNumberFormat="1" applyFont="1" applyFill="1" applyBorder="1" applyAlignment="1">
      <alignment horizontal="right" wrapText="1"/>
    </xf>
    <xf numFmtId="174" fontId="0" fillId="0" borderId="0" xfId="0" applyNumberFormat="1" applyBorder="1" applyAlignment="1">
      <alignment horizontal="right" vertical="center" wrapText="1"/>
    </xf>
    <xf numFmtId="165" fontId="2" fillId="33" borderId="19" xfId="0" applyNumberFormat="1" applyFont="1" applyFill="1" applyBorder="1" applyAlignment="1">
      <alignment horizontal="right" vertical="center"/>
    </xf>
    <xf numFmtId="166" fontId="2" fillId="34" borderId="19" xfId="0" applyNumberFormat="1" applyFont="1" applyFill="1" applyBorder="1" applyAlignment="1">
      <alignment horizontal="right" wrapText="1"/>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96" fillId="0" borderId="0" xfId="45" applyFont="1" applyAlignment="1" applyProtection="1" quotePrefix="1">
      <alignment horizontal="center"/>
      <protection/>
    </xf>
    <xf numFmtId="0" fontId="96" fillId="0" borderId="0" xfId="45" applyFont="1" applyAlignment="1" applyProtection="1">
      <alignment horizontal="center"/>
      <protection/>
    </xf>
    <xf numFmtId="0" fontId="6" fillId="33" borderId="0" xfId="46" applyFill="1" applyAlignment="1" applyProtection="1">
      <alignment horizontal="center" vertical="center"/>
      <protection/>
    </xf>
    <xf numFmtId="0" fontId="80" fillId="0" borderId="0" xfId="0" applyFont="1" applyAlignment="1">
      <alignment wrapText="1"/>
    </xf>
    <xf numFmtId="0" fontId="82" fillId="33" borderId="10" xfId="0" applyFont="1" applyFill="1" applyBorder="1" applyAlignment="1">
      <alignment horizontal="center" vertical="top"/>
    </xf>
    <xf numFmtId="0" fontId="80" fillId="0" borderId="0" xfId="0" applyFont="1" applyAlignment="1">
      <alignment horizontal="center"/>
    </xf>
    <xf numFmtId="0" fontId="82" fillId="33" borderId="10" xfId="0" applyFont="1" applyFill="1" applyBorder="1" applyAlignment="1">
      <alignment/>
    </xf>
    <xf numFmtId="49" fontId="80" fillId="0" borderId="0" xfId="0" applyNumberFormat="1" applyFont="1" applyAlignment="1">
      <alignment horizontal="center"/>
    </xf>
    <xf numFmtId="167" fontId="80" fillId="0" borderId="0" xfId="0" applyNumberFormat="1" applyFont="1" applyAlignment="1">
      <alignment horizontal="center"/>
    </xf>
    <xf numFmtId="0" fontId="79" fillId="0" borderId="0" xfId="57" applyFont="1" applyAlignment="1">
      <alignment horizontal="center"/>
      <protection/>
    </xf>
    <xf numFmtId="0" fontId="79" fillId="33" borderId="0" xfId="57" applyFont="1" applyFill="1" applyAlignment="1">
      <alignment horizontal="center"/>
      <protection/>
    </xf>
    <xf numFmtId="0" fontId="3" fillId="33" borderId="0" xfId="57" applyFont="1" applyFill="1" applyAlignment="1">
      <alignment horizontal="center" wrapText="1"/>
      <protection/>
    </xf>
    <xf numFmtId="0" fontId="85" fillId="33" borderId="0" xfId="57" applyFont="1" applyFill="1" applyAlignment="1">
      <alignment horizontal="center"/>
      <protection/>
    </xf>
    <xf numFmtId="0" fontId="89" fillId="33" borderId="0" xfId="57" applyFont="1" applyFill="1" applyAlignment="1">
      <alignment horizontal="center"/>
      <protection/>
    </xf>
    <xf numFmtId="17" fontId="83" fillId="33" borderId="0" xfId="57" applyNumberFormat="1" applyFont="1" applyFill="1" applyAlignment="1">
      <alignment horizontal="center"/>
      <protection/>
    </xf>
    <xf numFmtId="17" fontId="83" fillId="33" borderId="0" xfId="57" applyNumberFormat="1" applyFont="1" applyFill="1" applyAlignment="1" quotePrefix="1">
      <alignment horizontal="center"/>
      <protection/>
    </xf>
    <xf numFmtId="0" fontId="85" fillId="33" borderId="0" xfId="57" applyFont="1" applyFill="1" applyAlignment="1">
      <alignment horizontal="center" wrapText="1"/>
      <protection/>
    </xf>
    <xf numFmtId="17" fontId="85" fillId="33" borderId="0" xfId="57" applyNumberFormat="1" applyFont="1" applyFill="1" applyAlignment="1">
      <alignment horizontal="center"/>
      <protection/>
    </xf>
    <xf numFmtId="0" fontId="13" fillId="33" borderId="0" xfId="57" applyFont="1" applyFill="1" applyAlignment="1">
      <alignment horizontal="left" vertical="center"/>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4" fillId="33" borderId="0" xfId="57" applyFont="1" applyFill="1" applyAlignment="1">
      <alignment horizontal="left"/>
      <protection/>
    </xf>
    <xf numFmtId="0" fontId="101" fillId="33" borderId="13" xfId="57" applyFont="1" applyFill="1" applyBorder="1" applyAlignment="1">
      <alignment horizontal="justify" vertical="center" wrapText="1"/>
      <protection/>
    </xf>
    <xf numFmtId="0" fontId="2" fillId="33" borderId="0" xfId="0" applyFont="1" applyFill="1" applyBorder="1" applyAlignment="1">
      <alignment horizontal="center"/>
    </xf>
    <xf numFmtId="2" fontId="82" fillId="33" borderId="0" xfId="0" applyNumberFormat="1" applyFont="1" applyFill="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vertical="center" wrapText="1"/>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2" fontId="82" fillId="33" borderId="10" xfId="0" applyNumberFormat="1" applyFont="1" applyFill="1" applyBorder="1" applyAlignment="1">
      <alignment horizontal="center"/>
    </xf>
    <xf numFmtId="0" fontId="80" fillId="33" borderId="0" xfId="0" applyFont="1" applyFill="1" applyAlignment="1">
      <alignment horizontal="left"/>
    </xf>
    <xf numFmtId="0" fontId="2" fillId="33" borderId="11" xfId="0" applyFont="1" applyFill="1" applyBorder="1" applyAlignment="1">
      <alignment horizontal="center" vertical="center"/>
    </xf>
    <xf numFmtId="0" fontId="2" fillId="33" borderId="11" xfId="0" applyFont="1" applyFill="1" applyBorder="1" applyAlignment="1" quotePrefix="1">
      <alignment horizontal="center" vertical="center"/>
    </xf>
    <xf numFmtId="0" fontId="82" fillId="33" borderId="0" xfId="0" applyFont="1" applyFill="1" applyAlignment="1">
      <alignment horizontal="center"/>
    </xf>
    <xf numFmtId="2" fontId="82" fillId="33" borderId="23" xfId="0" applyNumberFormat="1" applyFont="1" applyFill="1" applyBorder="1" applyAlignment="1">
      <alignment horizontal="center"/>
    </xf>
    <xf numFmtId="2" fontId="82" fillId="33" borderId="0" xfId="0" applyNumberFormat="1" applyFont="1" applyFill="1" applyBorder="1" applyAlignment="1">
      <alignment horizontal="center"/>
    </xf>
    <xf numFmtId="2" fontId="82" fillId="33" borderId="16" xfId="0" applyNumberFormat="1" applyFont="1" applyFill="1" applyBorder="1" applyAlignment="1">
      <alignment horizontal="center"/>
    </xf>
    <xf numFmtId="0" fontId="82" fillId="33" borderId="0" xfId="0" applyFont="1" applyFill="1" applyBorder="1" applyAlignment="1">
      <alignment horizontal="center"/>
    </xf>
    <xf numFmtId="0" fontId="82" fillId="33" borderId="13" xfId="0" applyFont="1" applyFill="1" applyBorder="1" applyAlignment="1">
      <alignment horizontal="center" vertical="center"/>
    </xf>
    <xf numFmtId="0" fontId="82" fillId="33" borderId="0" xfId="0" applyFont="1" applyFill="1" applyBorder="1" applyAlignment="1">
      <alignment horizontal="center" vertical="center"/>
    </xf>
    <xf numFmtId="0" fontId="82" fillId="33" borderId="11" xfId="0" applyFont="1" applyFill="1" applyBorder="1" applyAlignment="1">
      <alignment horizontal="center" vertical="center"/>
    </xf>
    <xf numFmtId="0" fontId="82" fillId="33" borderId="10" xfId="0" applyFont="1" applyFill="1" applyBorder="1" applyAlignment="1">
      <alignment horizontal="center" vertical="top"/>
    </xf>
    <xf numFmtId="0" fontId="82" fillId="33" borderId="10" xfId="0" applyFont="1" applyFill="1" applyBorder="1" applyAlignment="1">
      <alignment horizontal="center" vertical="top" wrapText="1"/>
    </xf>
    <xf numFmtId="0" fontId="102" fillId="33" borderId="0" xfId="0" applyFont="1" applyFill="1" applyAlignment="1">
      <alignment horizontal="center"/>
    </xf>
    <xf numFmtId="0" fontId="14" fillId="33" borderId="13"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02" fillId="33" borderId="10" xfId="0" applyFont="1" applyFill="1" applyBorder="1" applyAlignment="1">
      <alignment horizontal="center"/>
    </xf>
    <xf numFmtId="0" fontId="14" fillId="33" borderId="11" xfId="0" applyFont="1" applyFill="1" applyBorder="1" applyAlignment="1" applyProtection="1">
      <alignment horizontal="center" vertical="center" wrapText="1"/>
      <protection/>
    </xf>
    <xf numFmtId="0" fontId="14"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02" fillId="33" borderId="0" xfId="0" applyFont="1" applyFill="1" applyBorder="1" applyAlignment="1">
      <alignment horizontal="left"/>
    </xf>
    <xf numFmtId="0" fontId="2" fillId="33" borderId="13" xfId="0" applyFont="1" applyFill="1" applyBorder="1" applyAlignment="1">
      <alignment horizontal="left" vertical="center" wrapText="1"/>
    </xf>
    <xf numFmtId="0" fontId="100" fillId="0" borderId="0" xfId="0" applyFont="1" applyBorder="1" applyAlignment="1">
      <alignment horizontal="center"/>
    </xf>
    <xf numFmtId="0" fontId="99" fillId="0" borderId="0" xfId="0" applyFont="1" applyAlignment="1">
      <alignment horizontal="center"/>
    </xf>
    <xf numFmtId="0" fontId="80" fillId="33" borderId="0" xfId="0" applyFont="1" applyFill="1" applyAlignment="1">
      <alignment horizontal="center"/>
    </xf>
    <xf numFmtId="0" fontId="103" fillId="0" borderId="0" xfId="0" applyFont="1" applyBorder="1" applyAlignment="1">
      <alignment horizontal="center"/>
    </xf>
    <xf numFmtId="0" fontId="99" fillId="0" borderId="0" xfId="0" applyFont="1" applyBorder="1" applyAlignment="1">
      <alignment horizontal="center"/>
    </xf>
    <xf numFmtId="0" fontId="80" fillId="0" borderId="0" xfId="0" applyFont="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80" fillId="33" borderId="0" xfId="0" applyFont="1" applyFill="1" applyAlignment="1">
      <alignment/>
    </xf>
    <xf numFmtId="0" fontId="80" fillId="33" borderId="24" xfId="0" applyFont="1" applyFill="1" applyBorder="1" applyAlignment="1" applyProtection="1">
      <alignment horizontal="left" vertical="center" wrapText="1"/>
      <protection/>
    </xf>
    <xf numFmtId="0" fontId="80" fillId="33" borderId="0" xfId="0" applyFont="1" applyFill="1" applyBorder="1" applyAlignment="1" applyProtection="1">
      <alignment horizontal="center" vertical="center" wrapText="1"/>
      <protection/>
    </xf>
    <xf numFmtId="0" fontId="80"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82" fillId="0" borderId="13" xfId="0" applyFont="1" applyBorder="1" applyAlignment="1">
      <alignment horizontal="center" vertical="center"/>
    </xf>
    <xf numFmtId="0" fontId="82" fillId="0" borderId="11" xfId="0" applyFont="1" applyBorder="1" applyAlignment="1">
      <alignment horizontal="center" vertical="center"/>
    </xf>
    <xf numFmtId="0" fontId="80" fillId="0" borderId="13" xfId="0" applyFont="1" applyBorder="1" applyAlignment="1">
      <alignment horizontal="center"/>
    </xf>
    <xf numFmtId="0" fontId="2" fillId="0" borderId="0" xfId="0" applyFont="1" applyAlignment="1">
      <alignment horizontal="center"/>
    </xf>
    <xf numFmtId="0" fontId="82" fillId="0" borderId="0" xfId="0" applyFont="1" applyAlignment="1">
      <alignment horizontal="center"/>
    </xf>
    <xf numFmtId="0" fontId="78" fillId="0" borderId="0" xfId="0" applyFont="1" applyAlignment="1">
      <alignment horizontal="center"/>
    </xf>
    <xf numFmtId="0" fontId="104" fillId="33" borderId="0" xfId="0" applyFont="1" applyFill="1" applyBorder="1" applyAlignment="1">
      <alignment horizontal="left"/>
    </xf>
    <xf numFmtId="0" fontId="102" fillId="0" borderId="13" xfId="0" applyFont="1" applyBorder="1" applyAlignment="1">
      <alignment horizontal="center" vertical="center"/>
    </xf>
    <xf numFmtId="0" fontId="98" fillId="0" borderId="13" xfId="0" applyFont="1" applyBorder="1" applyAlignment="1">
      <alignment horizontal="center"/>
    </xf>
    <xf numFmtId="0" fontId="102" fillId="0" borderId="11" xfId="0" applyFont="1" applyBorder="1" applyAlignment="1">
      <alignment horizontal="center" vertical="center"/>
    </xf>
    <xf numFmtId="0" fontId="102" fillId="0" borderId="10" xfId="0" applyFont="1" applyBorder="1" applyAlignment="1">
      <alignment horizontal="center"/>
    </xf>
    <xf numFmtId="3" fontId="98" fillId="0" borderId="0" xfId="0" applyNumberFormat="1" applyFont="1" applyAlignment="1">
      <alignment/>
    </xf>
    <xf numFmtId="3" fontId="98" fillId="0" borderId="11" xfId="0" applyNumberFormat="1" applyFont="1" applyBorder="1" applyAlignment="1">
      <alignment/>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Arándanos : superficie y producción</a:t>
            </a:r>
          </a:p>
        </c:rich>
      </c:tx>
      <c:layout>
        <c:manualLayout>
          <c:xMode val="factor"/>
          <c:yMode val="factor"/>
          <c:x val="-0.04375"/>
          <c:y val="-0.009"/>
        </c:manualLayout>
      </c:layout>
      <c:spPr>
        <a:noFill/>
        <a:ln w="3175">
          <a:noFill/>
        </a:ln>
      </c:spPr>
    </c:title>
    <c:plotArea>
      <c:layout>
        <c:manualLayout>
          <c:xMode val="edge"/>
          <c:yMode val="edge"/>
          <c:x val="0.1005"/>
          <c:y val="0.1095"/>
          <c:w val="0.788"/>
          <c:h val="0.7532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'[1]arandano'!$C$7:$M$7</c:f>
              <c:numCache>
                <c:ptCount val="11"/>
                <c:pt idx="0">
                  <c:v>800</c:v>
                </c:pt>
                <c:pt idx="1">
                  <c:v>850</c:v>
                </c:pt>
                <c:pt idx="2">
                  <c:v>1220</c:v>
                </c:pt>
                <c:pt idx="3">
                  <c:v>1280</c:v>
                </c:pt>
                <c:pt idx="4">
                  <c:v>1320</c:v>
                </c:pt>
                <c:pt idx="5">
                  <c:v>1360</c:v>
                </c:pt>
                <c:pt idx="6">
                  <c:v>3820</c:v>
                </c:pt>
                <c:pt idx="7">
                  <c:v>5664</c:v>
                </c:pt>
                <c:pt idx="8">
                  <c:v>5953</c:v>
                </c:pt>
                <c:pt idx="9">
                  <c:v>6779</c:v>
                </c:pt>
                <c:pt idx="10">
                  <c:v>7876</c:v>
                </c:pt>
              </c:numCache>
            </c:numRef>
          </c:val>
        </c:ser>
        <c:overlap val="100"/>
        <c:gapWidth val="55"/>
        <c:axId val="54284756"/>
        <c:axId val="18800757"/>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'[1]arandano'!$C$13:$M$13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axId val="34989086"/>
        <c:axId val="46466319"/>
      </c:lineChart>
      <c:catAx>
        <c:axId val="542847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800757"/>
        <c:crosses val="autoZero"/>
        <c:auto val="1"/>
        <c:lblOffset val="100"/>
        <c:tickLblSkip val="1"/>
        <c:noMultiLvlLbl val="0"/>
      </c:catAx>
      <c:valAx>
        <c:axId val="18800757"/>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4284756"/>
        <c:crossesAt val="1"/>
        <c:crossBetween val="between"/>
        <c:dispUnits/>
      </c:valAx>
      <c:catAx>
        <c:axId val="34989086"/>
        <c:scaling>
          <c:orientation val="minMax"/>
        </c:scaling>
        <c:axPos val="b"/>
        <c:delete val="1"/>
        <c:majorTickMark val="out"/>
        <c:minorTickMark val="none"/>
        <c:tickLblPos val="none"/>
        <c:crossAx val="46466319"/>
        <c:crosses val="autoZero"/>
        <c:auto val="1"/>
        <c:lblOffset val="100"/>
        <c:tickLblSkip val="1"/>
        <c:noMultiLvlLbl val="0"/>
      </c:catAx>
      <c:valAx>
        <c:axId val="46466319"/>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4989086"/>
        <c:crosses val="max"/>
        <c:crossBetween val="between"/>
        <c:dispUnits/>
      </c:valAx>
      <c:spPr>
        <a:solidFill>
          <a:srgbClr val="FFFFFF"/>
        </a:solidFill>
        <a:ln w="3175">
          <a:noFill/>
        </a:ln>
      </c:spPr>
    </c:plotArea>
    <c:legend>
      <c:legendPos val="b"/>
      <c:layout>
        <c:manualLayout>
          <c:xMode val="edge"/>
          <c:yMode val="edge"/>
          <c:x val="0.52775"/>
          <c:y val="0.891"/>
          <c:w val="0.361"/>
          <c:h val="0.07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a:t>
            </a:r>
          </a:p>
        </c:rich>
      </c:tx>
      <c:layout>
        <c:manualLayout>
          <c:xMode val="factor"/>
          <c:yMode val="factor"/>
          <c:x val="-0.00125"/>
          <c:y val="-0.01325"/>
        </c:manualLayout>
      </c:layout>
      <c:spPr>
        <a:noFill/>
        <a:ln w="3175">
          <a:noFill/>
        </a:ln>
      </c:spPr>
    </c:title>
    <c:plotArea>
      <c:layout>
        <c:manualLayout>
          <c:xMode val="edge"/>
          <c:yMode val="edge"/>
          <c:x val="0.0705"/>
          <c:y val="0.102"/>
          <c:w val="0.907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'[1]paltas'!$C$41:$M$41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'[1]paltas'!$C$42:$M$42</c:f>
              <c:numCache>
                <c:ptCount val="11"/>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numCache>
            </c:numRef>
          </c:val>
          <c:smooth val="0"/>
        </c:ser>
        <c:marker val="1"/>
        <c:axId val="7602752"/>
        <c:axId val="1315905"/>
      </c:lineChart>
      <c:catAx>
        <c:axId val="760275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15905"/>
        <c:crosses val="autoZero"/>
        <c:auto val="1"/>
        <c:lblOffset val="100"/>
        <c:tickLblSkip val="1"/>
        <c:noMultiLvlLbl val="0"/>
      </c:catAx>
      <c:valAx>
        <c:axId val="1315905"/>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7602752"/>
        <c:crossesAt val="1"/>
        <c:crossBetween val="between"/>
        <c:dispUnits/>
      </c:valAx>
      <c:spPr>
        <a:solidFill>
          <a:srgbClr val="FFFFFF"/>
        </a:solidFill>
        <a:ln w="3175">
          <a:solidFill>
            <a:srgbClr val="000000"/>
          </a:solidFill>
        </a:ln>
      </c:spPr>
    </c:plotArea>
    <c:legend>
      <c:legendPos val="b"/>
      <c:layout>
        <c:manualLayout>
          <c:xMode val="edge"/>
          <c:yMode val="edge"/>
          <c:x val="0.59075"/>
          <c:y val="0.85525"/>
          <c:w val="0.3815"/>
          <c:h val="0.06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a:t>
            </a:r>
          </a:p>
        </c:rich>
      </c:tx>
      <c:layout>
        <c:manualLayout>
          <c:xMode val="factor"/>
          <c:yMode val="factor"/>
          <c:x val="-0.0745"/>
          <c:y val="-0.00925"/>
        </c:manualLayout>
      </c:layout>
      <c:spPr>
        <a:noFill/>
        <a:ln w="3175">
          <a:noFill/>
        </a:ln>
      </c:spPr>
    </c:title>
    <c:plotArea>
      <c:layout>
        <c:manualLayout>
          <c:xMode val="edge"/>
          <c:yMode val="edge"/>
          <c:x val="0.08575"/>
          <c:y val="0.10725"/>
          <c:w val="0.8295"/>
          <c:h val="0.756"/>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'[1]uvas'!$C$4:$M$4</c:f>
              <c:numCache>
                <c:ptCount val="11"/>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numCache>
            </c:numRef>
          </c:val>
        </c:ser>
        <c:overlap val="100"/>
        <c:gapWidth val="55"/>
        <c:axId val="11843146"/>
        <c:axId val="39479451"/>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'[1]uvas'!$C$10:$M$10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axId val="19770740"/>
        <c:axId val="43718933"/>
      </c:lineChart>
      <c:catAx>
        <c:axId val="1184314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479451"/>
        <c:crosses val="autoZero"/>
        <c:auto val="1"/>
        <c:lblOffset val="100"/>
        <c:tickLblSkip val="1"/>
        <c:noMultiLvlLbl val="0"/>
      </c:catAx>
      <c:valAx>
        <c:axId val="39479451"/>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1843146"/>
        <c:crossesAt val="1"/>
        <c:crossBetween val="between"/>
        <c:dispUnits/>
      </c:valAx>
      <c:catAx>
        <c:axId val="19770740"/>
        <c:scaling>
          <c:orientation val="minMax"/>
        </c:scaling>
        <c:axPos val="b"/>
        <c:delete val="1"/>
        <c:majorTickMark val="out"/>
        <c:minorTickMark val="none"/>
        <c:tickLblPos val="none"/>
        <c:crossAx val="43718933"/>
        <c:crosses val="autoZero"/>
        <c:auto val="1"/>
        <c:lblOffset val="100"/>
        <c:tickLblSkip val="1"/>
        <c:noMultiLvlLbl val="0"/>
      </c:catAx>
      <c:valAx>
        <c:axId val="43718933"/>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9770740"/>
        <c:crosses val="max"/>
        <c:crossBetween val="between"/>
        <c:dispUnits/>
      </c:valAx>
      <c:spPr>
        <a:solidFill>
          <a:srgbClr val="FFFFFF"/>
        </a:solidFill>
        <a:ln w="3175">
          <a:noFill/>
        </a:ln>
      </c:spPr>
    </c:plotArea>
    <c:legend>
      <c:legendPos val="b"/>
      <c:layout>
        <c:manualLayout>
          <c:xMode val="edge"/>
          <c:yMode val="edge"/>
          <c:x val="0.5275"/>
          <c:y val="0.89"/>
          <c:w val="0.36125"/>
          <c:h val="0.07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a:t>
            </a:r>
          </a:p>
        </c:rich>
      </c:tx>
      <c:layout>
        <c:manualLayout>
          <c:xMode val="factor"/>
          <c:yMode val="factor"/>
          <c:x val="-0.00125"/>
          <c:y val="-0.01325"/>
        </c:manualLayout>
      </c:layout>
      <c:spPr>
        <a:noFill/>
        <a:ln w="3175">
          <a:noFill/>
        </a:ln>
      </c:spPr>
    </c:title>
    <c:plotArea>
      <c:layout>
        <c:manualLayout>
          <c:xMode val="edge"/>
          <c:yMode val="edge"/>
          <c:x val="0.0555"/>
          <c:y val="0.1015"/>
          <c:w val="0.923"/>
          <c:h val="0.710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'[1]uvas'!$C$40:$M$40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'[1]uvas'!$C$41:$M$41</c:f>
              <c:numCache>
                <c:ptCount val="11"/>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numCache>
            </c:numRef>
          </c:val>
          <c:smooth val="0"/>
        </c:ser>
        <c:marker val="1"/>
        <c:axId val="57926078"/>
        <c:axId val="51572655"/>
      </c:lineChart>
      <c:catAx>
        <c:axId val="5792607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572655"/>
        <c:crosses val="autoZero"/>
        <c:auto val="1"/>
        <c:lblOffset val="100"/>
        <c:tickLblSkip val="1"/>
        <c:noMultiLvlLbl val="0"/>
      </c:catAx>
      <c:valAx>
        <c:axId val="51572655"/>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02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7926078"/>
        <c:crossesAt val="1"/>
        <c:crossBetween val="between"/>
        <c:dispUnits/>
      </c:valAx>
      <c:spPr>
        <a:solidFill>
          <a:srgbClr val="FFFFFF"/>
        </a:solidFill>
        <a:ln w="3175">
          <a:solidFill>
            <a:srgbClr val="000000"/>
          </a:solidFill>
        </a:ln>
      </c:spPr>
    </c:plotArea>
    <c:legend>
      <c:legendPos val="b"/>
      <c:layout>
        <c:manualLayout>
          <c:xMode val="edge"/>
          <c:yMode val="edge"/>
          <c:x val="0.59175"/>
          <c:y val="0.85325"/>
          <c:w val="0.381"/>
          <c:h val="0.06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a:t>
            </a:r>
          </a:p>
        </c:rich>
      </c:tx>
      <c:layout>
        <c:manualLayout>
          <c:xMode val="factor"/>
          <c:yMode val="factor"/>
          <c:x val="-0.00125"/>
          <c:y val="-0.01325"/>
        </c:manualLayout>
      </c:layout>
      <c:spPr>
        <a:noFill/>
        <a:ln w="3175">
          <a:noFill/>
        </a:ln>
      </c:spPr>
    </c:title>
    <c:plotArea>
      <c:layout>
        <c:manualLayout>
          <c:xMode val="edge"/>
          <c:yMode val="edge"/>
          <c:x val="0.084"/>
          <c:y val="0.102"/>
          <c:w val="0.8942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arándanos!$B$45:$L$45</c:f>
              <c:numCache/>
            </c:numRef>
          </c:cat>
          <c:val>
            <c:numRef>
              <c:f>'[1]arandano'!$C$43:$M$43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arándanos!$B$45:$L$45</c:f>
              <c:numCache/>
            </c:numRef>
          </c:cat>
          <c:val>
            <c:numRef>
              <c:f>'[1]arandano'!$C$44:$M$44</c:f>
              <c:numCache>
                <c:ptCount val="11"/>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numCache>
            </c:numRef>
          </c:val>
          <c:smooth val="0"/>
        </c:ser>
        <c:ser>
          <c:idx val="2"/>
          <c:order val="2"/>
          <c:tx>
            <c:strRef>
              <c:f>arándanos!$A$48</c:f>
              <c:strCache>
                <c:ptCount val="1"/>
                <c:pt idx="0">
                  <c:v>Exportaciones congelados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arándanos!$B$45:$L$45</c:f>
              <c:numCache/>
            </c:numRef>
          </c:cat>
          <c:val>
            <c:numRef>
              <c:f>arándanos!$B$48:$L$48</c:f>
              <c:numCache/>
            </c:numRef>
          </c:val>
          <c:smooth val="0"/>
        </c:ser>
        <c:marker val="1"/>
        <c:axId val="15543688"/>
        <c:axId val="5675465"/>
      </c:lineChart>
      <c:catAx>
        <c:axId val="1554368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75465"/>
        <c:crosses val="autoZero"/>
        <c:auto val="1"/>
        <c:lblOffset val="100"/>
        <c:tickLblSkip val="1"/>
        <c:noMultiLvlLbl val="0"/>
      </c:catAx>
      <c:valAx>
        <c:axId val="5675465"/>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5543688"/>
        <c:crossesAt val="1"/>
        <c:crossBetween val="between"/>
        <c:dispUnits/>
      </c:valAx>
      <c:spPr>
        <a:solidFill>
          <a:srgbClr val="FFFFFF"/>
        </a:solidFill>
        <a:ln w="3175">
          <a:solidFill>
            <a:srgbClr val="000000"/>
          </a:solidFill>
        </a:ln>
      </c:spPr>
    </c:plotArea>
    <c:legend>
      <c:legendPos val="b"/>
      <c:layout>
        <c:manualLayout>
          <c:xMode val="edge"/>
          <c:yMode val="edge"/>
          <c:x val="0.3125"/>
          <c:y val="0.85"/>
          <c:w val="0.43025"/>
          <c:h val="0.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Cerezas : superficie y producción</a:t>
            </a:r>
          </a:p>
        </c:rich>
      </c:tx>
      <c:layout>
        <c:manualLayout>
          <c:xMode val="factor"/>
          <c:yMode val="factor"/>
          <c:x val="-0.0585"/>
          <c:y val="-0.00925"/>
        </c:manualLayout>
      </c:layout>
      <c:spPr>
        <a:noFill/>
        <a:ln w="3175">
          <a:noFill/>
        </a:ln>
      </c:spPr>
    </c:title>
    <c:plotArea>
      <c:layout>
        <c:manualLayout>
          <c:xMode val="edge"/>
          <c:yMode val="edge"/>
          <c:x val="0.08675"/>
          <c:y val="0.10725"/>
          <c:w val="0.809"/>
          <c:h val="0.756"/>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'[1]cereza'!$C$5:$M$5</c:f>
              <c:numCache>
                <c:ptCount val="11"/>
                <c:pt idx="0">
                  <c:v>5832</c:v>
                </c:pt>
                <c:pt idx="1">
                  <c:v>6020</c:v>
                </c:pt>
                <c:pt idx="2">
                  <c:v>6550</c:v>
                </c:pt>
                <c:pt idx="3">
                  <c:v>6990</c:v>
                </c:pt>
                <c:pt idx="4">
                  <c:v>7200</c:v>
                </c:pt>
                <c:pt idx="5">
                  <c:v>7124.98</c:v>
                </c:pt>
                <c:pt idx="6">
                  <c:v>7620.89</c:v>
                </c:pt>
                <c:pt idx="7">
                  <c:v>9922.09</c:v>
                </c:pt>
                <c:pt idx="8">
                  <c:v>10053.9</c:v>
                </c:pt>
                <c:pt idx="9">
                  <c:v>12467.68</c:v>
                </c:pt>
                <c:pt idx="10">
                  <c:v>13143.119999837352</c:v>
                </c:pt>
              </c:numCache>
            </c:numRef>
          </c:val>
        </c:ser>
        <c:overlap val="100"/>
        <c:gapWidth val="55"/>
        <c:axId val="51079186"/>
        <c:axId val="57059491"/>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'[1]cereza'!$C$11:$M$11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axId val="43773372"/>
        <c:axId val="58416029"/>
      </c:lineChart>
      <c:catAx>
        <c:axId val="5107918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059491"/>
        <c:crosses val="autoZero"/>
        <c:auto val="1"/>
        <c:lblOffset val="100"/>
        <c:tickLblSkip val="1"/>
        <c:noMultiLvlLbl val="0"/>
      </c:catAx>
      <c:valAx>
        <c:axId val="57059491"/>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1079186"/>
        <c:crossesAt val="1"/>
        <c:crossBetween val="between"/>
        <c:dispUnits/>
      </c:valAx>
      <c:catAx>
        <c:axId val="43773372"/>
        <c:scaling>
          <c:orientation val="minMax"/>
        </c:scaling>
        <c:axPos val="b"/>
        <c:delete val="1"/>
        <c:majorTickMark val="out"/>
        <c:minorTickMark val="none"/>
        <c:tickLblPos val="none"/>
        <c:crossAx val="58416029"/>
        <c:crosses val="autoZero"/>
        <c:auto val="1"/>
        <c:lblOffset val="100"/>
        <c:tickLblSkip val="1"/>
        <c:noMultiLvlLbl val="0"/>
      </c:catAx>
      <c:valAx>
        <c:axId val="58416029"/>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3773372"/>
        <c:crosses val="max"/>
        <c:crossBetween val="between"/>
        <c:dispUnits/>
      </c:valAx>
      <c:spPr>
        <a:solidFill>
          <a:srgbClr val="FFFFFF"/>
        </a:solidFill>
        <a:ln w="3175">
          <a:noFill/>
        </a:ln>
      </c:spPr>
    </c:plotArea>
    <c:legend>
      <c:legendPos val="b"/>
      <c:layout>
        <c:manualLayout>
          <c:xMode val="edge"/>
          <c:yMode val="edge"/>
          <c:x val="0.5265"/>
          <c:y val="0.89"/>
          <c:w val="0.362"/>
          <c:h val="0.07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a:t>
            </a:r>
          </a:p>
        </c:rich>
      </c:tx>
      <c:layout>
        <c:manualLayout>
          <c:xMode val="factor"/>
          <c:yMode val="factor"/>
          <c:x val="-0.00125"/>
          <c:y val="-0.011"/>
        </c:manualLayout>
      </c:layout>
      <c:spPr>
        <a:noFill/>
        <a:ln w="3175">
          <a:noFill/>
        </a:ln>
      </c:spPr>
    </c:title>
    <c:plotArea>
      <c:layout>
        <c:manualLayout>
          <c:xMode val="edge"/>
          <c:yMode val="edge"/>
          <c:x val="0.07675"/>
          <c:y val="0.10325"/>
          <c:w val="0.9015"/>
          <c:h val="0.7087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'[1]cereza'!$C$41:$M$41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'[1]cereza'!$C$42:$M$42</c:f>
              <c:numCache>
                <c:ptCount val="11"/>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numCache>
            </c:numRef>
          </c:val>
          <c:smooth val="0"/>
        </c:ser>
        <c:marker val="1"/>
        <c:axId val="55982214"/>
        <c:axId val="34077879"/>
      </c:lineChart>
      <c:catAx>
        <c:axId val="5598221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077879"/>
        <c:crosses val="autoZero"/>
        <c:auto val="1"/>
        <c:lblOffset val="100"/>
        <c:tickLblSkip val="1"/>
        <c:noMultiLvlLbl val="0"/>
      </c:catAx>
      <c:valAx>
        <c:axId val="34077879"/>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0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5982214"/>
        <c:crossesAt val="1"/>
        <c:crossBetween val="between"/>
        <c:dispUnits/>
      </c:valAx>
      <c:spPr>
        <a:solidFill>
          <a:srgbClr val="FFFFFF"/>
        </a:solidFill>
        <a:ln w="3175">
          <a:solidFill>
            <a:srgbClr val="000000"/>
          </a:solidFill>
        </a:ln>
      </c:spPr>
    </c:plotArea>
    <c:legend>
      <c:legendPos val="b"/>
      <c:layout>
        <c:manualLayout>
          <c:xMode val="edge"/>
          <c:yMode val="edge"/>
          <c:x val="0.59075"/>
          <c:y val="0.854"/>
          <c:w val="0.381"/>
          <c:h val="0.066"/>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Manzanas : superficie y producción</a:t>
            </a:r>
          </a:p>
        </c:rich>
      </c:tx>
      <c:layout>
        <c:manualLayout>
          <c:xMode val="factor"/>
          <c:yMode val="factor"/>
          <c:x val="-0.05425"/>
          <c:y val="-0.00925"/>
        </c:manualLayout>
      </c:layout>
      <c:spPr>
        <a:noFill/>
        <a:ln w="3175">
          <a:noFill/>
        </a:ln>
      </c:spPr>
    </c:title>
    <c:plotArea>
      <c:layout>
        <c:manualLayout>
          <c:xMode val="edge"/>
          <c:yMode val="edge"/>
          <c:x val="0.0875"/>
          <c:y val="0.10725"/>
          <c:w val="0.826"/>
          <c:h val="0.756"/>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'[1]manzana'!$C$5:$M$5</c:f>
              <c:numCache>
                <c:ptCount val="11"/>
                <c:pt idx="0">
                  <c:v>35790</c:v>
                </c:pt>
                <c:pt idx="1">
                  <c:v>34715</c:v>
                </c:pt>
                <c:pt idx="2">
                  <c:v>34865</c:v>
                </c:pt>
                <c:pt idx="3">
                  <c:v>35410</c:v>
                </c:pt>
                <c:pt idx="4">
                  <c:v>36095</c:v>
                </c:pt>
                <c:pt idx="5">
                  <c:v>34819.5</c:v>
                </c:pt>
                <c:pt idx="6">
                  <c:v>35247.16</c:v>
                </c:pt>
                <c:pt idx="7">
                  <c:v>34972.17</c:v>
                </c:pt>
                <c:pt idx="8">
                  <c:v>34962.69</c:v>
                </c:pt>
                <c:pt idx="9">
                  <c:v>35075.36</c:v>
                </c:pt>
                <c:pt idx="10">
                  <c:v>35029.30997912113</c:v>
                </c:pt>
              </c:numCache>
            </c:numRef>
          </c:val>
        </c:ser>
        <c:overlap val="100"/>
        <c:gapWidth val="55"/>
        <c:axId val="38265456"/>
        <c:axId val="8844785"/>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'[1]manzana'!$C$11:$M$11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axId val="12494202"/>
        <c:axId val="45338955"/>
      </c:lineChart>
      <c:catAx>
        <c:axId val="382654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8844785"/>
        <c:crosses val="autoZero"/>
        <c:auto val="1"/>
        <c:lblOffset val="100"/>
        <c:tickLblSkip val="1"/>
        <c:noMultiLvlLbl val="0"/>
      </c:catAx>
      <c:valAx>
        <c:axId val="8844785"/>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8265456"/>
        <c:crossesAt val="1"/>
        <c:crossBetween val="between"/>
        <c:dispUnits/>
      </c:valAx>
      <c:catAx>
        <c:axId val="12494202"/>
        <c:scaling>
          <c:orientation val="minMax"/>
        </c:scaling>
        <c:axPos val="b"/>
        <c:delete val="1"/>
        <c:majorTickMark val="out"/>
        <c:minorTickMark val="none"/>
        <c:tickLblPos val="none"/>
        <c:crossAx val="45338955"/>
        <c:crosses val="autoZero"/>
        <c:auto val="1"/>
        <c:lblOffset val="100"/>
        <c:tickLblSkip val="1"/>
        <c:noMultiLvlLbl val="0"/>
      </c:catAx>
      <c:valAx>
        <c:axId val="45338955"/>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2494202"/>
        <c:crosses val="max"/>
        <c:crossBetween val="between"/>
        <c:dispUnits/>
      </c:valAx>
      <c:spPr>
        <a:solidFill>
          <a:srgbClr val="FFFFFF"/>
        </a:solidFill>
        <a:ln w="3175">
          <a:noFill/>
        </a:ln>
      </c:spPr>
    </c:plotArea>
    <c:legend>
      <c:legendPos val="b"/>
      <c:layout>
        <c:manualLayout>
          <c:xMode val="edge"/>
          <c:yMode val="edge"/>
          <c:x val="0.52725"/>
          <c:y val="0.89"/>
          <c:w val="0.36075"/>
          <c:h val="0.07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a:t>
            </a:r>
          </a:p>
        </c:rich>
      </c:tx>
      <c:layout>
        <c:manualLayout>
          <c:xMode val="factor"/>
          <c:yMode val="factor"/>
          <c:x val="-0.00225"/>
          <c:y val="-0.01325"/>
        </c:manualLayout>
      </c:layout>
      <c:spPr>
        <a:noFill/>
        <a:ln w="3175">
          <a:noFill/>
        </a:ln>
      </c:spPr>
    </c:title>
    <c:plotArea>
      <c:layout>
        <c:manualLayout>
          <c:xMode val="edge"/>
          <c:yMode val="edge"/>
          <c:x val="0.0595"/>
          <c:y val="0.102"/>
          <c:w val="0.918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'[1]manzana'!$C$41:$M$41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'[1]manzana'!$C$42:$M$42</c:f>
              <c:numCache>
                <c:ptCount val="11"/>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numCache>
            </c:numRef>
          </c:val>
          <c:smooth val="0"/>
        </c:ser>
        <c:marker val="1"/>
        <c:axId val="5397412"/>
        <c:axId val="48576709"/>
      </c:lineChart>
      <c:catAx>
        <c:axId val="539741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576709"/>
        <c:crosses val="autoZero"/>
        <c:auto val="1"/>
        <c:lblOffset val="100"/>
        <c:tickLblSkip val="1"/>
        <c:noMultiLvlLbl val="0"/>
      </c:catAx>
      <c:valAx>
        <c:axId val="48576709"/>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397412"/>
        <c:crossesAt val="1"/>
        <c:crossBetween val="between"/>
        <c:dispUnits/>
      </c:valAx>
      <c:spPr>
        <a:solidFill>
          <a:srgbClr val="FFFFFF"/>
        </a:solidFill>
        <a:ln w="3175">
          <a:solidFill>
            <a:srgbClr val="000000"/>
          </a:solidFill>
        </a:ln>
      </c:spPr>
    </c:plotArea>
    <c:legend>
      <c:legendPos val="b"/>
      <c:layout>
        <c:manualLayout>
          <c:xMode val="edge"/>
          <c:yMode val="edge"/>
          <c:x val="0.59175"/>
          <c:y val="0.85525"/>
          <c:w val="0.38075"/>
          <c:h val="0.06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a:t>
            </a:r>
          </a:p>
        </c:rich>
      </c:tx>
      <c:layout>
        <c:manualLayout>
          <c:xMode val="factor"/>
          <c:yMode val="factor"/>
          <c:x val="-0.001"/>
          <c:y val="-0.0135"/>
        </c:manualLayout>
      </c:layout>
      <c:spPr>
        <a:noFill/>
        <a:ln w="3175">
          <a:noFill/>
        </a:ln>
      </c:spPr>
    </c:title>
    <c:plotArea>
      <c:layout>
        <c:manualLayout>
          <c:xMode val="edge"/>
          <c:yMode val="edge"/>
          <c:x val="0.08925"/>
          <c:y val="0.11"/>
          <c:w val="0.803"/>
          <c:h val="0.7517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c-scasc'!$C$5:$M$5</c:f>
              <c:numCache>
                <c:ptCount val="11"/>
                <c:pt idx="0">
                  <c:v>7808</c:v>
                </c:pt>
                <c:pt idx="1">
                  <c:v>8300</c:v>
                </c:pt>
                <c:pt idx="2">
                  <c:v>8650</c:v>
                </c:pt>
                <c:pt idx="3">
                  <c:v>8900</c:v>
                </c:pt>
                <c:pt idx="4">
                  <c:v>9230</c:v>
                </c:pt>
                <c:pt idx="5">
                  <c:v>9616.27</c:v>
                </c:pt>
                <c:pt idx="6">
                  <c:v>9733</c:v>
                </c:pt>
                <c:pt idx="7">
                  <c:v>10067</c:v>
                </c:pt>
                <c:pt idx="8">
                  <c:v>11134</c:v>
                </c:pt>
                <c:pt idx="9">
                  <c:v>12555</c:v>
                </c:pt>
                <c:pt idx="10">
                  <c:v>15458</c:v>
                </c:pt>
              </c:numCache>
            </c:numRef>
          </c:val>
        </c:ser>
        <c:overlap val="100"/>
        <c:gapWidth val="55"/>
        <c:axId val="34537198"/>
        <c:axId val="42399327"/>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c-scasc'!$C$12:$M$12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axId val="46049624"/>
        <c:axId val="11793433"/>
      </c:lineChart>
      <c:catAx>
        <c:axId val="3453719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2399327"/>
        <c:crosses val="autoZero"/>
        <c:auto val="1"/>
        <c:lblOffset val="100"/>
        <c:tickLblSkip val="1"/>
        <c:noMultiLvlLbl val="0"/>
      </c:catAx>
      <c:valAx>
        <c:axId val="42399327"/>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4537198"/>
        <c:crossesAt val="1"/>
        <c:crossBetween val="between"/>
        <c:dispUnits/>
      </c:valAx>
      <c:catAx>
        <c:axId val="46049624"/>
        <c:scaling>
          <c:orientation val="minMax"/>
        </c:scaling>
        <c:axPos val="b"/>
        <c:delete val="1"/>
        <c:majorTickMark val="out"/>
        <c:minorTickMark val="none"/>
        <c:tickLblPos val="none"/>
        <c:crossAx val="11793433"/>
        <c:crosses val="autoZero"/>
        <c:auto val="1"/>
        <c:lblOffset val="100"/>
        <c:tickLblSkip val="1"/>
        <c:noMultiLvlLbl val="0"/>
      </c:catAx>
      <c:valAx>
        <c:axId val="11793433"/>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6049624"/>
        <c:crosses val="max"/>
        <c:crossBetween val="between"/>
        <c:dispUnits/>
        <c:majorUnit val="4000"/>
      </c:valAx>
      <c:spPr>
        <a:solidFill>
          <a:srgbClr val="FFFFFF"/>
        </a:solidFill>
        <a:ln w="3175">
          <a:noFill/>
        </a:ln>
      </c:spPr>
    </c:plotArea>
    <c:legend>
      <c:legendPos val="b"/>
      <c:layout>
        <c:manualLayout>
          <c:xMode val="edge"/>
          <c:yMode val="edge"/>
          <c:x val="0.38225"/>
          <c:y val="0.941"/>
          <c:w val="0.23225"/>
          <c:h val="0.045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a:t>
            </a:r>
          </a:p>
        </c:rich>
      </c:tx>
      <c:layout>
        <c:manualLayout>
          <c:xMode val="factor"/>
          <c:yMode val="factor"/>
          <c:x val="-0.001"/>
          <c:y val="-0.01325"/>
        </c:manualLayout>
      </c:layout>
      <c:spPr>
        <a:noFill/>
        <a:ln w="3175">
          <a:noFill/>
        </a:ln>
      </c:spPr>
    </c:title>
    <c:plotArea>
      <c:layout>
        <c:manualLayout>
          <c:xMode val="edge"/>
          <c:yMode val="edge"/>
          <c:x val="0.083"/>
          <c:y val="0.102"/>
          <c:w val="0.8947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c-scasc'!$C$42:$M$42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nueces!$B$49:$L$49</c:f>
              <c:numCache/>
            </c:numRef>
          </c:val>
          <c:smooth val="0"/>
        </c:ser>
        <c:marker val="1"/>
        <c:axId val="39032034"/>
        <c:axId val="15743987"/>
      </c:lineChart>
      <c:catAx>
        <c:axId val="3903203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743987"/>
        <c:crosses val="autoZero"/>
        <c:auto val="1"/>
        <c:lblOffset val="100"/>
        <c:tickLblSkip val="1"/>
        <c:noMultiLvlLbl val="0"/>
      </c:catAx>
      <c:valAx>
        <c:axId val="15743987"/>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9032034"/>
        <c:crossesAt val="1"/>
        <c:crossBetween val="between"/>
        <c:dispUnits/>
      </c:valAx>
      <c:spPr>
        <a:solidFill>
          <a:srgbClr val="FFFFFF"/>
        </a:solidFill>
        <a:ln w="3175">
          <a:solidFill>
            <a:srgbClr val="000000"/>
          </a:solidFill>
        </a:ln>
      </c:spPr>
    </c:plotArea>
    <c:legend>
      <c:legendPos val="b"/>
      <c:layout>
        <c:manualLayout>
          <c:xMode val="edge"/>
          <c:yMode val="edge"/>
          <c:x val="0.48775"/>
          <c:y val="0.87625"/>
          <c:w val="0.463"/>
          <c:h val="0.06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Paltas : superficie y producción</a:t>
            </a:r>
          </a:p>
        </c:rich>
      </c:tx>
      <c:layout>
        <c:manualLayout>
          <c:xMode val="factor"/>
          <c:yMode val="factor"/>
          <c:x val="-0.071"/>
          <c:y val="-0.009"/>
        </c:manualLayout>
      </c:layout>
      <c:spPr>
        <a:noFill/>
        <a:ln w="3175">
          <a:noFill/>
        </a:ln>
      </c:spPr>
    </c:title>
    <c:plotArea>
      <c:layout>
        <c:manualLayout>
          <c:xMode val="edge"/>
          <c:yMode val="edge"/>
          <c:x val="0.08575"/>
          <c:y val="0.11"/>
          <c:w val="0.81775"/>
          <c:h val="0.7517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'[1]paltas'!$C$5:$M$5</c:f>
              <c:numCache>
                <c:ptCount val="11"/>
                <c:pt idx="0">
                  <c:v>21208</c:v>
                </c:pt>
                <c:pt idx="1">
                  <c:v>22290</c:v>
                </c:pt>
                <c:pt idx="2">
                  <c:v>23260</c:v>
                </c:pt>
                <c:pt idx="3">
                  <c:v>23800</c:v>
                </c:pt>
                <c:pt idx="4">
                  <c:v>24000</c:v>
                </c:pt>
                <c:pt idx="5">
                  <c:v>26731</c:v>
                </c:pt>
                <c:pt idx="6">
                  <c:v>26743.6</c:v>
                </c:pt>
                <c:pt idx="7">
                  <c:v>26759</c:v>
                </c:pt>
                <c:pt idx="8">
                  <c:v>33836.77</c:v>
                </c:pt>
                <c:pt idx="9">
                  <c:v>33531.41</c:v>
                </c:pt>
                <c:pt idx="10">
                  <c:v>34056.940022001414</c:v>
                </c:pt>
              </c:numCache>
            </c:numRef>
          </c:val>
        </c:ser>
        <c:overlap val="100"/>
        <c:gapWidth val="55"/>
        <c:axId val="7478156"/>
        <c:axId val="194541"/>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'[1]paltas'!$C$11:$M$11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axId val="1750870"/>
        <c:axId val="15757831"/>
      </c:lineChart>
      <c:catAx>
        <c:axId val="74781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94541"/>
        <c:crosses val="autoZero"/>
        <c:auto val="1"/>
        <c:lblOffset val="100"/>
        <c:tickLblSkip val="1"/>
        <c:noMultiLvlLbl val="0"/>
      </c:catAx>
      <c:valAx>
        <c:axId val="194541"/>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7478156"/>
        <c:crossesAt val="1"/>
        <c:crossBetween val="between"/>
        <c:dispUnits/>
      </c:valAx>
      <c:catAx>
        <c:axId val="1750870"/>
        <c:scaling>
          <c:orientation val="minMax"/>
        </c:scaling>
        <c:axPos val="b"/>
        <c:delete val="1"/>
        <c:majorTickMark val="out"/>
        <c:minorTickMark val="none"/>
        <c:tickLblPos val="none"/>
        <c:crossAx val="15757831"/>
        <c:crosses val="autoZero"/>
        <c:auto val="1"/>
        <c:lblOffset val="100"/>
        <c:tickLblSkip val="1"/>
        <c:noMultiLvlLbl val="0"/>
      </c:catAx>
      <c:valAx>
        <c:axId val="15757831"/>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750870"/>
        <c:crosses val="max"/>
        <c:crossBetween val="between"/>
        <c:dispUnits/>
      </c:valAx>
      <c:spPr>
        <a:solidFill>
          <a:srgbClr val="FFFFFF"/>
        </a:solidFill>
        <a:ln w="3175">
          <a:noFill/>
        </a:ln>
      </c:spPr>
    </c:plotArea>
    <c:legend>
      <c:legendPos val="b"/>
      <c:layout>
        <c:manualLayout>
          <c:xMode val="edge"/>
          <c:yMode val="edge"/>
          <c:x val="0.5275"/>
          <c:y val="0.889"/>
          <c:w val="0.36125"/>
          <c:h val="0.070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0.9</cdr:y>
    </cdr:from>
    <cdr:to>
      <cdr:x>0.3555</cdr:x>
      <cdr:y>0.9855</cdr:y>
    </cdr:to>
    <cdr:sp>
      <cdr:nvSpPr>
        <cdr:cNvPr id="1" name="1 CuadroTexto"/>
        <cdr:cNvSpPr txBox="1">
          <a:spLocks noChangeArrowheads="1"/>
        </cdr:cNvSpPr>
      </cdr:nvSpPr>
      <cdr:spPr>
        <a:xfrm>
          <a:off x="171450" y="3333750"/>
          <a:ext cx="26193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15</xdr:row>
      <xdr:rowOff>142875</xdr:rowOff>
    </xdr:from>
    <xdr:to>
      <xdr:col>11</xdr:col>
      <xdr:colOff>371475</xdr:colOff>
      <xdr:row>38</xdr:row>
      <xdr:rowOff>38100</xdr:rowOff>
    </xdr:to>
    <xdr:graphicFrame>
      <xdr:nvGraphicFramePr>
        <xdr:cNvPr id="1" name="1 Gráfico"/>
        <xdr:cNvGraphicFramePr/>
      </xdr:nvGraphicFramePr>
      <xdr:xfrm>
        <a:off x="114300" y="3000375"/>
        <a:ext cx="8134350" cy="4276725"/>
      </xdr:xfrm>
      <a:graphic>
        <a:graphicData uri="http://schemas.openxmlformats.org/drawingml/2006/chart">
          <c:chart xmlns:c="http://schemas.openxmlformats.org/drawingml/2006/chart" r:id="rId1"/>
        </a:graphicData>
      </a:graphic>
    </xdr:graphicFrame>
    <xdr:clientData/>
  </xdr:twoCellAnchor>
  <xdr:oneCellAnchor>
    <xdr:from>
      <xdr:col>0</xdr:col>
      <xdr:colOff>171450</xdr:colOff>
      <xdr:row>20</xdr:row>
      <xdr:rowOff>38100</xdr:rowOff>
    </xdr:from>
    <xdr:ext cx="257175" cy="1857375"/>
    <xdr:sp>
      <xdr:nvSpPr>
        <xdr:cNvPr id="2" name="2 CuadroTexto"/>
        <xdr:cNvSpPr txBox="1">
          <a:spLocks noChangeArrowheads="1"/>
        </xdr:cNvSpPr>
      </xdr:nvSpPr>
      <xdr:spPr>
        <a:xfrm>
          <a:off x="171450" y="38481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180975</xdr:colOff>
      <xdr:row>19</xdr:row>
      <xdr:rowOff>76200</xdr:rowOff>
    </xdr:from>
    <xdr:to>
      <xdr:col>10</xdr:col>
      <xdr:colOff>476250</xdr:colOff>
      <xdr:row>32</xdr:row>
      <xdr:rowOff>76200</xdr:rowOff>
    </xdr:to>
    <xdr:sp>
      <xdr:nvSpPr>
        <xdr:cNvPr id="3" name="3 CuadroTexto"/>
        <xdr:cNvSpPr txBox="1">
          <a:spLocks noChangeArrowheads="1"/>
        </xdr:cNvSpPr>
      </xdr:nvSpPr>
      <xdr:spPr>
        <a:xfrm>
          <a:off x="7429500" y="3695700"/>
          <a:ext cx="295275"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581025</xdr:colOff>
      <xdr:row>50</xdr:row>
      <xdr:rowOff>133350</xdr:rowOff>
    </xdr:from>
    <xdr:to>
      <xdr:col>11</xdr:col>
      <xdr:colOff>561975</xdr:colOff>
      <xdr:row>70</xdr:row>
      <xdr:rowOff>28575</xdr:rowOff>
    </xdr:to>
    <xdr:graphicFrame>
      <xdr:nvGraphicFramePr>
        <xdr:cNvPr id="4" name="4 Gráfico"/>
        <xdr:cNvGraphicFramePr/>
      </xdr:nvGraphicFramePr>
      <xdr:xfrm>
        <a:off x="581025" y="9658350"/>
        <a:ext cx="7858125" cy="3705225"/>
      </xdr:xfrm>
      <a:graphic>
        <a:graphicData uri="http://schemas.openxmlformats.org/drawingml/2006/chart">
          <c:chart xmlns:c="http://schemas.openxmlformats.org/drawingml/2006/chart" r:id="rId2"/>
        </a:graphicData>
      </a:graphic>
    </xdr:graphicFrame>
    <xdr:clientData/>
  </xdr:twoCellAnchor>
  <xdr:twoCellAnchor>
    <xdr:from>
      <xdr:col>0</xdr:col>
      <xdr:colOff>390525</xdr:colOff>
      <xdr:row>79</xdr:row>
      <xdr:rowOff>114300</xdr:rowOff>
    </xdr:from>
    <xdr:to>
      <xdr:col>11</xdr:col>
      <xdr:colOff>304800</xdr:colOff>
      <xdr:row>94</xdr:row>
      <xdr:rowOff>95250</xdr:rowOff>
    </xdr:to>
    <xdr:sp>
      <xdr:nvSpPr>
        <xdr:cNvPr id="5" name="6 CuadroTexto"/>
        <xdr:cNvSpPr txBox="1">
          <a:spLocks noChangeArrowheads="1"/>
        </xdr:cNvSpPr>
      </xdr:nvSpPr>
      <xdr:spPr>
        <a:xfrm>
          <a:off x="390525" y="15163800"/>
          <a:ext cx="7791450" cy="2838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Comentarios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arándanos ha tenido un crecimiento  importante durante la década, aumentando casi 10 veces entre  los años 2000 y 2010. Por su parte, la producción ha registrado un crecimiento aún mayor, a medida que los huertos han ido avanzando a etapas de plena producción. Cabe señalar que la producción ha crecido a un promedio anual de 35% entre los años 2005 y 2010, sin afectar mayormente el proceso de comercialización hacia los mercados externos ,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ha registrado  un crecimiento similar al de la producción:  34% entre los años  2005 y 2010. Asimismo, las exportaciones de arándanos  frescos han incrementado sustancialmente su aporte como generador de divisas para el país, incrementándose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2005 aparece la exportación de arándanos congelados como una  alternativa  para los productores , la cual, en particular en las últimas dos temporadas, ha sido altamente rentable,  alcanzando  cerca de 10.000 toneladas y generando  un valor exportado de US$  22 millones en el año 2010.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0.22625</cdr:x>
      <cdr:y>0.98775</cdr:y>
    </cdr:to>
    <cdr:sp>
      <cdr:nvSpPr>
        <cdr:cNvPr id="1" name="1 CuadroTexto"/>
        <cdr:cNvSpPr txBox="1">
          <a:spLocks noChangeArrowheads="1"/>
        </cdr:cNvSpPr>
      </cdr:nvSpPr>
      <cdr:spPr>
        <a:xfrm>
          <a:off x="66675" y="3895725"/>
          <a:ext cx="18192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cdr:y>
    </cdr:from>
    <cdr:to>
      <cdr:x>0.3495</cdr:x>
      <cdr:y>0.98625</cdr:y>
    </cdr:to>
    <cdr:sp>
      <cdr:nvSpPr>
        <cdr:cNvPr id="1" name="1 CuadroTexto"/>
        <cdr:cNvSpPr txBox="1">
          <a:spLocks noChangeArrowheads="1"/>
        </cdr:cNvSpPr>
      </cdr:nvSpPr>
      <cdr:spPr>
        <a:xfrm>
          <a:off x="161925" y="3181350"/>
          <a:ext cx="2562225" cy="3048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66675</xdr:rowOff>
    </xdr:from>
    <xdr:to>
      <xdr:col>11</xdr:col>
      <xdr:colOff>76200</xdr:colOff>
      <xdr:row>37</xdr:row>
      <xdr:rowOff>114300</xdr:rowOff>
    </xdr:to>
    <xdr:graphicFrame>
      <xdr:nvGraphicFramePr>
        <xdr:cNvPr id="1" name="1 Gráfico"/>
        <xdr:cNvGraphicFramePr/>
      </xdr:nvGraphicFramePr>
      <xdr:xfrm>
        <a:off x="219075" y="2924175"/>
        <a:ext cx="837247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0</xdr:rowOff>
    </xdr:from>
    <xdr:ext cx="257175" cy="1857375"/>
    <xdr:sp>
      <xdr:nvSpPr>
        <xdr:cNvPr id="2"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3"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76200</xdr:colOff>
      <xdr:row>54</xdr:row>
      <xdr:rowOff>85725</xdr:rowOff>
    </xdr:from>
    <xdr:to>
      <xdr:col>10</xdr:col>
      <xdr:colOff>133350</xdr:colOff>
      <xdr:row>73</xdr:row>
      <xdr:rowOff>9525</xdr:rowOff>
    </xdr:to>
    <xdr:graphicFrame>
      <xdr:nvGraphicFramePr>
        <xdr:cNvPr id="4" name="4 Gráfico"/>
        <xdr:cNvGraphicFramePr/>
      </xdr:nvGraphicFramePr>
      <xdr:xfrm>
        <a:off x="76200" y="10372725"/>
        <a:ext cx="7810500" cy="354330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73</xdr:row>
      <xdr:rowOff>85725</xdr:rowOff>
    </xdr:from>
    <xdr:to>
      <xdr:col>11</xdr:col>
      <xdr:colOff>704850</xdr:colOff>
      <xdr:row>83</xdr:row>
      <xdr:rowOff>123825</xdr:rowOff>
    </xdr:to>
    <xdr:sp>
      <xdr:nvSpPr>
        <xdr:cNvPr id="5" name="5 CuadroTexto"/>
        <xdr:cNvSpPr txBox="1">
          <a:spLocks noChangeArrowheads="1"/>
        </xdr:cNvSpPr>
      </xdr:nvSpPr>
      <xdr:spPr>
        <a:xfrm>
          <a:off x="114300" y="13992225"/>
          <a:ext cx="9105900" cy="1943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La superficie plantada y la producción de cerezas se han duplicado durante la última década. Este frutal ha mostrado, sin embargo, alguna </a:t>
          </a:r>
          <a:r>
            <a:rPr lang="en-US" cap="none" sz="900" b="0" i="0" u="none" baseline="0">
              <a:solidFill>
                <a:srgbClr val="000000"/>
              </a:solidFill>
              <a:latin typeface="Arial"/>
              <a:ea typeface="Arial"/>
              <a:cs typeface="Arial"/>
            </a:rPr>
            <a:t> volatilidad productiva  en algunas temporadas, debido a  la alta dependencia  de esta especie de las condiciones meteorológicas durante los períodos  precosecha y cosecha, como se aprecia en la fuerte caída productiva del año 2009. La producción de cerezas ha experimentado una tasa de crecimiento anual de 7% en la última década. Cabe destacar que en la primera mitad de la década  tuvo un crecimiento muy bajo, que se vio fuertemente incrementado a una tasa de crecimiento de 14% anual en la segunda  mitad de la década.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El volumen exportado de cerezas frescas</a:t>
          </a:r>
          <a:r>
            <a:rPr lang="en-US" cap="none" sz="900" b="0" i="0" u="none" baseline="0">
              <a:solidFill>
                <a:srgbClr val="000000"/>
              </a:solidFill>
              <a:latin typeface="Arial"/>
              <a:ea typeface="Arial"/>
              <a:cs typeface="Arial"/>
            </a:rPr>
            <a:t> durante la década se ha mantenido en alrededor de dos tercios de la producción total, salvo en el año 2009, en que, por razones meteorológicas y de calidad de la fruta, las exportaciones bajaron a  la mitad de la producción total. El volumen exportado de cerezas frescas  ha tenido una tasa de crecimiento anual de 20% en la segunda parte de la década. El valor total de las exportaciones también ha registrado un incremento sustancial durante la década, desde US$ 24 millones  en el año 2000 a US$ 227 millones en 2010, con una tasa de crecimiento anual de 25%, pasando a formar parte de las principales especies frutícolas de exportación del país.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Chile ha logrado posicionarse como el segundo mayor exportador  mundial de cerezas , conjuntamente con Turquía, y está en una posición privilegiada  y de liderazgo absoluto como abastecedor  de cerezas fuera de temporada en los mercados internacionales.</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0.2265</cdr:x>
      <cdr:y>0.98775</cdr:y>
    </cdr:to>
    <cdr:sp>
      <cdr:nvSpPr>
        <cdr:cNvPr id="1" name="1 CuadroTexto"/>
        <cdr:cNvSpPr txBox="1">
          <a:spLocks noChangeArrowheads="1"/>
        </cdr:cNvSpPr>
      </cdr:nvSpPr>
      <cdr:spPr>
        <a:xfrm>
          <a:off x="76200" y="3895725"/>
          <a:ext cx="18478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cdr:y>
    </cdr:from>
    <cdr:to>
      <cdr:x>0.3485</cdr:x>
      <cdr:y>0.9855</cdr:y>
    </cdr:to>
    <cdr:sp>
      <cdr:nvSpPr>
        <cdr:cNvPr id="1" name="1 CuadroTexto"/>
        <cdr:cNvSpPr txBox="1">
          <a:spLocks noChangeArrowheads="1"/>
        </cdr:cNvSpPr>
      </cdr:nvSpPr>
      <cdr:spPr>
        <a:xfrm>
          <a:off x="171450" y="3333750"/>
          <a:ext cx="27432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16</xdr:row>
      <xdr:rowOff>76200</xdr:rowOff>
    </xdr:from>
    <xdr:to>
      <xdr:col>11</xdr:col>
      <xdr:colOff>95250</xdr:colOff>
      <xdr:row>38</xdr:row>
      <xdr:rowOff>123825</xdr:rowOff>
    </xdr:to>
    <xdr:graphicFrame>
      <xdr:nvGraphicFramePr>
        <xdr:cNvPr id="1" name="1 Gráfico"/>
        <xdr:cNvGraphicFramePr/>
      </xdr:nvGraphicFramePr>
      <xdr:xfrm>
        <a:off x="238125" y="3124200"/>
        <a:ext cx="850582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57150</xdr:rowOff>
    </xdr:from>
    <xdr:ext cx="257175" cy="1857375"/>
    <xdr:sp>
      <xdr:nvSpPr>
        <xdr:cNvPr id="2"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3" name="3 CuadroTexto"/>
        <xdr:cNvSpPr txBox="1">
          <a:spLocks noChangeArrowheads="1"/>
        </xdr:cNvSpPr>
      </xdr:nvSpPr>
      <xdr:spPr>
        <a:xfrm>
          <a:off x="8096250" y="3648075"/>
          <a:ext cx="5715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295275</xdr:colOff>
      <xdr:row>50</xdr:row>
      <xdr:rowOff>123825</xdr:rowOff>
    </xdr:from>
    <xdr:to>
      <xdr:col>11</xdr:col>
      <xdr:colOff>38100</xdr:colOff>
      <xdr:row>70</xdr:row>
      <xdr:rowOff>19050</xdr:rowOff>
    </xdr:to>
    <xdr:graphicFrame>
      <xdr:nvGraphicFramePr>
        <xdr:cNvPr id="4" name="4 Gráfico"/>
        <xdr:cNvGraphicFramePr/>
      </xdr:nvGraphicFramePr>
      <xdr:xfrm>
        <a:off x="295275" y="9648825"/>
        <a:ext cx="8391525" cy="370522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71</xdr:row>
      <xdr:rowOff>104775</xdr:rowOff>
    </xdr:from>
    <xdr:to>
      <xdr:col>11</xdr:col>
      <xdr:colOff>742950</xdr:colOff>
      <xdr:row>80</xdr:row>
      <xdr:rowOff>9525</xdr:rowOff>
    </xdr:to>
    <xdr:sp>
      <xdr:nvSpPr>
        <xdr:cNvPr id="5" name="5 CuadroTexto"/>
        <xdr:cNvSpPr txBox="1">
          <a:spLocks noChangeArrowheads="1"/>
        </xdr:cNvSpPr>
      </xdr:nvSpPr>
      <xdr:spPr>
        <a:xfrm>
          <a:off x="361950" y="13630275"/>
          <a:ext cx="9029700"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superficie</a:t>
          </a:r>
          <a:r>
            <a:rPr lang="en-US" cap="none" sz="1000" b="0" i="0" u="none" baseline="0">
              <a:solidFill>
                <a:srgbClr val="000000"/>
              </a:solidFill>
              <a:latin typeface="Arial"/>
              <a:ea typeface="Arial"/>
              <a:cs typeface="Arial"/>
            </a:rPr>
            <a:t> plantada de manzanas se ha mantenido estable durante la década 2000-2010. Sin embargo , la producción se ha visto  duplicada durante el período, lo que demuestra  un alto incremento de la productividad por hectárea. Este incremento se ha  obtenido a través de mejores prácticas culturales y  la introducción de variedades más productivas. La producción de manzanas ha experimentado una tasa de crecimiento anual superior a 7% durante la década . 
</a:t>
          </a:r>
          <a:r>
            <a:rPr lang="en-US" cap="none" sz="1000" b="0" i="0" u="none" baseline="0">
              <a:solidFill>
                <a:srgbClr val="000000"/>
              </a:solidFill>
              <a:latin typeface="Arial"/>
              <a:ea typeface="Arial"/>
              <a:cs typeface="Arial"/>
            </a:rPr>
            <a:t>Igualmente, el volumen de exportaciones se ha más que duplicado durante el período de diez años, registrando una tasa de crecimiento anual de 8% y alcanzando un récord histórico en el año 2010, ubicándose como la especie frutícola con mayor volumen exportado a nivel nacional. La proporción de la producción nacional exportada como manzanas frescas se ha mantenido alrededor de 50%.
</a:t>
          </a:r>
          <a:r>
            <a:rPr lang="en-US" cap="none" sz="1000" b="0" i="0" u="none" baseline="0">
              <a:solidFill>
                <a:srgbClr val="000000"/>
              </a:solidFill>
              <a:latin typeface="Arial"/>
              <a:ea typeface="Arial"/>
              <a:cs typeface="Arial"/>
            </a:rPr>
            <a:t>El valor de las manzanas exportadas se ha triplicado durante  la década , aumentando desde US$ 202 millones en el año 2000 a US$ 624 millones en 2010, con una tasa de crecimiento anual de 12%, lo que refleja ,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mayor exportador mundial de manzanas  frescas.</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cdr:y>
    </cdr:from>
    <cdr:to>
      <cdr:x>0.34875</cdr:x>
      <cdr:y>0.9855</cdr:y>
    </cdr:to>
    <cdr:sp>
      <cdr:nvSpPr>
        <cdr:cNvPr id="1" name="1 CuadroTexto"/>
        <cdr:cNvSpPr txBox="1">
          <a:spLocks noChangeArrowheads="1"/>
        </cdr:cNvSpPr>
      </cdr:nvSpPr>
      <cdr:spPr>
        <a:xfrm>
          <a:off x="190500" y="3333750"/>
          <a:ext cx="2933700" cy="31432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114300</xdr:rowOff>
    </xdr:from>
    <xdr:to>
      <xdr:col>10</xdr:col>
      <xdr:colOff>381000</xdr:colOff>
      <xdr:row>40</xdr:row>
      <xdr:rowOff>19050</xdr:rowOff>
    </xdr:to>
    <xdr:graphicFrame>
      <xdr:nvGraphicFramePr>
        <xdr:cNvPr id="1" name="1 Gráfico"/>
        <xdr:cNvGraphicFramePr/>
      </xdr:nvGraphicFramePr>
      <xdr:xfrm>
        <a:off x="66675" y="3352800"/>
        <a:ext cx="8782050" cy="4286250"/>
      </xdr:xfrm>
      <a:graphic>
        <a:graphicData uri="http://schemas.openxmlformats.org/drawingml/2006/chart">
          <c:chart xmlns:c="http://schemas.openxmlformats.org/drawingml/2006/chart" r:id="rId1"/>
        </a:graphicData>
      </a:graphic>
    </xdr:graphicFrame>
    <xdr:clientData/>
  </xdr:twoCellAnchor>
  <xdr:oneCellAnchor>
    <xdr:from>
      <xdr:col>0</xdr:col>
      <xdr:colOff>257175</xdr:colOff>
      <xdr:row>21</xdr:row>
      <xdr:rowOff>47625</xdr:rowOff>
    </xdr:from>
    <xdr:ext cx="361950" cy="1857375"/>
    <xdr:sp>
      <xdr:nvSpPr>
        <xdr:cNvPr id="2" name="2 CuadroTexto"/>
        <xdr:cNvSpPr txBox="1">
          <a:spLocks noChangeArrowheads="1"/>
        </xdr:cNvSpPr>
      </xdr:nvSpPr>
      <xdr:spPr>
        <a:xfrm>
          <a:off x="257175" y="4048125"/>
          <a:ext cx="361950"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9</xdr:col>
      <xdr:colOff>400050</xdr:colOff>
      <xdr:row>20</xdr:row>
      <xdr:rowOff>47625</xdr:rowOff>
    </xdr:from>
    <xdr:to>
      <xdr:col>10</xdr:col>
      <xdr:colOff>285750</xdr:colOff>
      <xdr:row>33</xdr:row>
      <xdr:rowOff>47625</xdr:rowOff>
    </xdr:to>
    <xdr:sp>
      <xdr:nvSpPr>
        <xdr:cNvPr id="3" name="3 CuadroTexto"/>
        <xdr:cNvSpPr txBox="1">
          <a:spLocks noChangeArrowheads="1"/>
        </xdr:cNvSpPr>
      </xdr:nvSpPr>
      <xdr:spPr>
        <a:xfrm>
          <a:off x="8105775" y="3857625"/>
          <a:ext cx="6477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304800</xdr:colOff>
      <xdr:row>50</xdr:row>
      <xdr:rowOff>152400</xdr:rowOff>
    </xdr:from>
    <xdr:to>
      <xdr:col>11</xdr:col>
      <xdr:colOff>47625</xdr:colOff>
      <xdr:row>70</xdr:row>
      <xdr:rowOff>47625</xdr:rowOff>
    </xdr:to>
    <xdr:graphicFrame>
      <xdr:nvGraphicFramePr>
        <xdr:cNvPr id="4" name="4 Gráfico"/>
        <xdr:cNvGraphicFramePr/>
      </xdr:nvGraphicFramePr>
      <xdr:xfrm>
        <a:off x="304800" y="9677400"/>
        <a:ext cx="8972550" cy="3705225"/>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71</xdr:row>
      <xdr:rowOff>114300</xdr:rowOff>
    </xdr:from>
    <xdr:to>
      <xdr:col>11</xdr:col>
      <xdr:colOff>200025</xdr:colOff>
      <xdr:row>80</xdr:row>
      <xdr:rowOff>19050</xdr:rowOff>
    </xdr:to>
    <xdr:sp>
      <xdr:nvSpPr>
        <xdr:cNvPr id="5" name="5 CuadroTexto"/>
        <xdr:cNvSpPr txBox="1">
          <a:spLocks noChangeArrowheads="1"/>
        </xdr:cNvSpPr>
      </xdr:nvSpPr>
      <xdr:spPr>
        <a:xfrm>
          <a:off x="352425" y="13639800"/>
          <a:ext cx="9077325"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superficie  plantada con nogales se ha duplicado durante la década, acentuándose especialmente su crecimiento a partir del año 2007</a:t>
          </a:r>
          <a:r>
            <a:rPr lang="en-US" cap="none" sz="1000" b="0" i="0" u="none" baseline="0">
              <a:solidFill>
                <a:srgbClr val="000000"/>
              </a:solidFill>
              <a:latin typeface="Arial"/>
              <a:ea typeface="Arial"/>
              <a:cs typeface="Arial"/>
            </a:rPr>
            <a:t>, lo que hace prever un incremento  importante de producción  en el mediano plazo. La producción,  por su parte, se ha triplicado durante el mismo período , lo que concuerda con mejores prácticas  culturales y el avance en la edad de las plantaciones. Es destacable el incremento de la producción en la segunda parte de la década, con una tasa de incremento anual de  18%.
</a:t>
          </a:r>
          <a:r>
            <a:rPr lang="en-US" cap="none" sz="1000" b="0" i="0" u="none" baseline="0">
              <a:solidFill>
                <a:srgbClr val="000000"/>
              </a:solidFill>
              <a:latin typeface="Arial"/>
              <a:ea typeface="Arial"/>
              <a:cs typeface="Arial"/>
            </a:rPr>
            <a:t>El volumen exportado de nueces  se ha  más que triplicado durante la década, registrando un sustancial incremento  en la segunda parte de ella y manteniendo una proporción  cercana al 90% de la producción nacional.
</a:t>
          </a:r>
          <a:r>
            <a:rPr lang="en-US" cap="none" sz="1000" b="0" i="0" u="none" baseline="0">
              <a:solidFill>
                <a:srgbClr val="000000"/>
              </a:solidFill>
              <a:latin typeface="Arial"/>
              <a:ea typeface="Arial"/>
              <a:cs typeface="Arial"/>
            </a:rPr>
            <a:t>El valor de las exportaciones de nueces  ha registrado un sustancial aumento durante la década ,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371975"/>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26</xdr:row>
      <xdr:rowOff>9525</xdr:rowOff>
    </xdr:from>
    <xdr:to>
      <xdr:col>15</xdr:col>
      <xdr:colOff>0</xdr:colOff>
      <xdr:row>43</xdr:row>
      <xdr:rowOff>9525</xdr:rowOff>
    </xdr:to>
    <xdr:sp>
      <xdr:nvSpPr>
        <xdr:cNvPr id="2" name="2 CuadroTexto"/>
        <xdr:cNvSpPr txBox="1">
          <a:spLocks noChangeArrowheads="1"/>
        </xdr:cNvSpPr>
      </xdr:nvSpPr>
      <xdr:spPr>
        <a:xfrm>
          <a:off x="0" y="4333875"/>
          <a:ext cx="10648950" cy="27527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Las exportaciones de fruta fresca experimentaron un aumento de 7,0 % en el volumen exportado durante el período enero-octubre del año 2011, en comparación con el volumen exportado en el mismo período del año 2010. Los principales aumentos porcentuales en el volumen exportado fueron registrados por cerezas (58,4%), ciruelas (36,1%), arándanos (31,7%), mandarinas (19,0%), naranjas (17,2%) peras (15,6%), nectarines (13,3%), uvas (8,6%), limones (6,0%), duraznos (3,7%). P</a:t>
          </a:r>
          <a:r>
            <a:rPr lang="en-US" cap="none" sz="1000" b="0" i="0" u="none" baseline="0">
              <a:solidFill>
                <a:srgbClr val="000000"/>
              </a:solidFill>
              <a:latin typeface="Arial"/>
              <a:ea typeface="Arial"/>
              <a:cs typeface="Arial"/>
            </a:rPr>
            <a:t>or otra parte, </a:t>
          </a:r>
          <a:r>
            <a:rPr lang="en-US" cap="none" sz="1000" b="0" i="0" u="none" baseline="0">
              <a:solidFill>
                <a:srgbClr val="000000"/>
              </a:solidFill>
              <a:latin typeface="Arial"/>
              <a:ea typeface="Arial"/>
              <a:cs typeface="Arial"/>
            </a:rPr>
            <a:t>manzanas (-0,7%), kiwis (-0,8%)</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paltas (-2,2%) fueron la únicas especies que mostraron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una caída en sus volúmenes exportados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el período de comparación.
</a:t>
          </a:r>
          <a:r>
            <a:rPr lang="en-US" cap="none" sz="1000" b="0" i="0" u="none" baseline="0">
              <a:solidFill>
                <a:srgbClr val="000000"/>
              </a:solidFill>
              <a:latin typeface="Arial"/>
              <a:ea typeface="Arial"/>
              <a:cs typeface="Arial"/>
            </a:rPr>
            <a:t>Prácticamente todas las especies frutícolas registran un crecimiento en su volumen exportado como resultado de condiciones meteorológicas favorables durante los períodos de precosecha y cosecha de la temporada 2010-2011, lo cual permitió  la expresión de un porcentaje importante de su potencial productivo y de exportación. Las leves bajas de manzanas y kiwis se ajustan a las proyecciones esperadas, ya que las exportaciones de manzanas registraron un récord en la temporada anterior. En el caso de los kiwis, un mayor control sobre las condiciones de calidad y algunos inconvenientes meteorológicos influyeron en el estancamiento de las exportaciones de la especie. A pesar de que las paltas muestran una caída en el total de enero-octubre de 2011, el inicio de su temporada 2011-2012 muestra una recuperación sustancial de las exportaciones, que se incrementan desde 28.400 toneladas en los meses de agosto a octubre de 2010 a 47.200 toneladas en el mismo período de 2011, reflejando la mayor producción esperada para la temporada que se inicia. Los cítricos, ya al borde de terminar su temporada de exportaciones, muestran un incremento importante, especialmente en las exportaciones de naranjas y mandarinas, las cuales presentan un crecimiento muy dinámico, sobre los niveles pronosticados.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0.92025</cdr:y>
    </cdr:from>
    <cdr:to>
      <cdr:x>0.22675</cdr:x>
      <cdr:y>0.9875</cdr:y>
    </cdr:to>
    <cdr:sp>
      <cdr:nvSpPr>
        <cdr:cNvPr id="1" name="1 CuadroTexto"/>
        <cdr:cNvSpPr txBox="1">
          <a:spLocks noChangeArrowheads="1"/>
        </cdr:cNvSpPr>
      </cdr:nvSpPr>
      <cdr:spPr>
        <a:xfrm>
          <a:off x="66675" y="3943350"/>
          <a:ext cx="1828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a:t>
          </a:r>
          <a:r>
            <a:rPr lang="en-US" cap="none" sz="900" b="0" i="0" u="none" baseline="0">
              <a:solidFill>
                <a:srgbClr val="000000"/>
              </a:solidFill>
              <a:latin typeface="Arial"/>
              <a:ea typeface="Arial"/>
              <a:cs typeface="Arial"/>
            </a:rPr>
            <a:t>Odepa</a:t>
          </a:r>
          <a:r>
            <a:rPr lang="en-US" cap="none" sz="1100" b="0" i="0" u="none" baseline="0">
              <a:solidFill>
                <a:srgbClr val="000000"/>
              </a:solidFill>
              <a:latin typeface="Calibri"/>
              <a:ea typeface="Calibri"/>
              <a:cs typeface="Calibri"/>
            </a:rPr>
            <a:t>.</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0.349</cdr:x>
      <cdr:y>0.9855</cdr:y>
    </cdr:to>
    <cdr:sp>
      <cdr:nvSpPr>
        <cdr:cNvPr id="1" name="1 CuadroTexto"/>
        <cdr:cNvSpPr txBox="1">
          <a:spLocks noChangeArrowheads="1"/>
        </cdr:cNvSpPr>
      </cdr:nvSpPr>
      <cdr:spPr>
        <a:xfrm>
          <a:off x="171450" y="3333750"/>
          <a:ext cx="27146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16</xdr:row>
      <xdr:rowOff>114300</xdr:rowOff>
    </xdr:from>
    <xdr:to>
      <xdr:col>11</xdr:col>
      <xdr:colOff>57150</xdr:colOff>
      <xdr:row>39</xdr:row>
      <xdr:rowOff>19050</xdr:rowOff>
    </xdr:to>
    <xdr:graphicFrame>
      <xdr:nvGraphicFramePr>
        <xdr:cNvPr id="1" name="1 Gráfico"/>
        <xdr:cNvGraphicFramePr/>
      </xdr:nvGraphicFramePr>
      <xdr:xfrm>
        <a:off x="200025" y="3162300"/>
        <a:ext cx="8391525" cy="4286250"/>
      </xdr:xfrm>
      <a:graphic>
        <a:graphicData uri="http://schemas.openxmlformats.org/drawingml/2006/chart">
          <c:chart xmlns:c="http://schemas.openxmlformats.org/drawingml/2006/chart" r:id="rId1"/>
        </a:graphicData>
      </a:graphic>
    </xdr:graphicFrame>
    <xdr:clientData/>
  </xdr:twoCellAnchor>
  <xdr:oneCellAnchor>
    <xdr:from>
      <xdr:col>0</xdr:col>
      <xdr:colOff>342900</xdr:colOff>
      <xdr:row>20</xdr:row>
      <xdr:rowOff>0</xdr:rowOff>
    </xdr:from>
    <xdr:ext cx="257175" cy="1857375"/>
    <xdr:sp>
      <xdr:nvSpPr>
        <xdr:cNvPr id="2"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3"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295275</xdr:colOff>
      <xdr:row>51</xdr:row>
      <xdr:rowOff>123825</xdr:rowOff>
    </xdr:from>
    <xdr:to>
      <xdr:col>11</xdr:col>
      <xdr:colOff>38100</xdr:colOff>
      <xdr:row>71</xdr:row>
      <xdr:rowOff>19050</xdr:rowOff>
    </xdr:to>
    <xdr:graphicFrame>
      <xdr:nvGraphicFramePr>
        <xdr:cNvPr id="4" name="4 Gráfico"/>
        <xdr:cNvGraphicFramePr/>
      </xdr:nvGraphicFramePr>
      <xdr:xfrm>
        <a:off x="295275" y="9839325"/>
        <a:ext cx="8277225" cy="370522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71</xdr:row>
      <xdr:rowOff>95250</xdr:rowOff>
    </xdr:from>
    <xdr:to>
      <xdr:col>11</xdr:col>
      <xdr:colOff>552450</xdr:colOff>
      <xdr:row>82</xdr:row>
      <xdr:rowOff>104775</xdr:rowOff>
    </xdr:to>
    <xdr:sp>
      <xdr:nvSpPr>
        <xdr:cNvPr id="5" name="5 CuadroTexto"/>
        <xdr:cNvSpPr txBox="1">
          <a:spLocks noChangeArrowheads="1"/>
        </xdr:cNvSpPr>
      </xdr:nvSpPr>
      <xdr:spPr>
        <a:xfrm>
          <a:off x="361950" y="13620750"/>
          <a:ext cx="8724900" cy="2105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superficie </a:t>
          </a:r>
          <a:r>
            <a:rPr lang="en-US" cap="none" sz="1000" b="0" i="0" u="none" baseline="0">
              <a:solidFill>
                <a:srgbClr val="000000"/>
              </a:solidFill>
              <a:latin typeface="Arial"/>
              <a:ea typeface="Arial"/>
              <a:cs typeface="Arial"/>
            </a:rPr>
            <a:t> plantada de paltos ha tenido una expansión de 61% entre los años 2000 y 2010, llegando a una superficie  similar a la de los manzanos, que se ubica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1000" b="0" i="0" u="none" baseline="0">
              <a:solidFill>
                <a:srgbClr val="000000"/>
              </a:solidFill>
              <a:latin typeface="Arial"/>
              <a:ea typeface="Arial"/>
              <a:cs typeface="Arial"/>
            </a:rPr>
            <a:t>en el mediano plazo, </a:t>
          </a:r>
          <a:r>
            <a:rPr lang="en-US" cap="none" sz="1000" b="0" i="0" u="none" baseline="0">
              <a:solidFill>
                <a:srgbClr val="000000"/>
              </a:solidFill>
              <a:latin typeface="Arial"/>
              <a:ea typeface="Arial"/>
              <a:cs typeface="Arial"/>
            </a:rPr>
            <a:t>debido al aumento de plantaciones de alta densidad  y  al avance de las etapas productivas de los huertos actuales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exportado de paltas durante la década también refleja su volatilidad productiva, alcanzando una tasa anual de crecimiento de 8% en la década, representando  alrededor de dos tercios de la producción total de paltas a través del período.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valor de las exportaciones  ha tenido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en esta década  como el segundo mayor exportador mundial de paltas.</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0.22675</cdr:x>
      <cdr:y>0.98775</cdr:y>
    </cdr:to>
    <cdr:sp>
      <cdr:nvSpPr>
        <cdr:cNvPr id="1" name="1 CuadroTexto"/>
        <cdr:cNvSpPr txBox="1">
          <a:spLocks noChangeArrowheads="1"/>
        </cdr:cNvSpPr>
      </cdr:nvSpPr>
      <cdr:spPr>
        <a:xfrm>
          <a:off x="66675" y="3895725"/>
          <a:ext cx="1828800" cy="2857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FUENTE</a:t>
          </a:r>
          <a:r>
            <a:rPr lang="en-US" cap="none" sz="1100" b="0" i="0" u="none" baseline="0">
              <a:solidFill>
                <a:srgbClr val="000000"/>
              </a:solidFill>
              <a:latin typeface="Calibri"/>
              <a:ea typeface="Calibri"/>
              <a:cs typeface="Calibri"/>
            </a:rPr>
            <a:t>: Odepa.</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0.9005</cdr:y>
    </cdr:from>
    <cdr:to>
      <cdr:x>0.348</cdr:x>
      <cdr:y>0.98575</cdr:y>
    </cdr:to>
    <cdr:sp>
      <cdr:nvSpPr>
        <cdr:cNvPr id="1" name="1 CuadroTexto"/>
        <cdr:cNvSpPr txBox="1">
          <a:spLocks noChangeArrowheads="1"/>
        </cdr:cNvSpPr>
      </cdr:nvSpPr>
      <cdr:spPr>
        <a:xfrm>
          <a:off x="161925" y="3286125"/>
          <a:ext cx="264795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9525</xdr:rowOff>
    </xdr:from>
    <xdr:to>
      <xdr:col>11</xdr:col>
      <xdr:colOff>76200</xdr:colOff>
      <xdr:row>39</xdr:row>
      <xdr:rowOff>57150</xdr:rowOff>
    </xdr:to>
    <xdr:graphicFrame>
      <xdr:nvGraphicFramePr>
        <xdr:cNvPr id="1" name="1 Gráfico"/>
        <xdr:cNvGraphicFramePr/>
      </xdr:nvGraphicFramePr>
      <xdr:xfrm>
        <a:off x="219075" y="3248025"/>
        <a:ext cx="8391525" cy="4238625"/>
      </xdr:xfrm>
      <a:graphic>
        <a:graphicData uri="http://schemas.openxmlformats.org/drawingml/2006/chart">
          <c:chart xmlns:c="http://schemas.openxmlformats.org/drawingml/2006/chart" r:id="rId1"/>
        </a:graphicData>
      </a:graphic>
    </xdr:graphicFrame>
    <xdr:clientData/>
  </xdr:twoCellAnchor>
  <xdr:oneCellAnchor>
    <xdr:from>
      <xdr:col>0</xdr:col>
      <xdr:colOff>457200</xdr:colOff>
      <xdr:row>20</xdr:row>
      <xdr:rowOff>114300</xdr:rowOff>
    </xdr:from>
    <xdr:ext cx="257175" cy="1857375"/>
    <xdr:sp>
      <xdr:nvSpPr>
        <xdr:cNvPr id="2"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3" name="3 CuadroTexto"/>
        <xdr:cNvSpPr txBox="1">
          <a:spLocks noChangeArrowheads="1"/>
        </xdr:cNvSpPr>
      </xdr:nvSpPr>
      <xdr:spPr>
        <a:xfrm>
          <a:off x="7905750" y="4200525"/>
          <a:ext cx="3810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200025</xdr:colOff>
      <xdr:row>52</xdr:row>
      <xdr:rowOff>66675</xdr:rowOff>
    </xdr:from>
    <xdr:to>
      <xdr:col>10</xdr:col>
      <xdr:colOff>514350</xdr:colOff>
      <xdr:row>71</xdr:row>
      <xdr:rowOff>104775</xdr:rowOff>
    </xdr:to>
    <xdr:graphicFrame>
      <xdr:nvGraphicFramePr>
        <xdr:cNvPr id="4" name="4 Gráfico"/>
        <xdr:cNvGraphicFramePr/>
      </xdr:nvGraphicFramePr>
      <xdr:xfrm>
        <a:off x="200025" y="9972675"/>
        <a:ext cx="8086725" cy="3657600"/>
      </xdr:xfrm>
      <a:graphic>
        <a:graphicData uri="http://schemas.openxmlformats.org/drawingml/2006/chart">
          <c:chart xmlns:c="http://schemas.openxmlformats.org/drawingml/2006/chart" r:id="rId2"/>
        </a:graphicData>
      </a:graphic>
    </xdr:graphicFrame>
    <xdr:clientData/>
  </xdr:twoCellAnchor>
  <xdr:twoCellAnchor>
    <xdr:from>
      <xdr:col>0</xdr:col>
      <xdr:colOff>581025</xdr:colOff>
      <xdr:row>72</xdr:row>
      <xdr:rowOff>180975</xdr:rowOff>
    </xdr:from>
    <xdr:to>
      <xdr:col>12</xdr:col>
      <xdr:colOff>142875</xdr:colOff>
      <xdr:row>83</xdr:row>
      <xdr:rowOff>114300</xdr:rowOff>
    </xdr:to>
    <xdr:sp>
      <xdr:nvSpPr>
        <xdr:cNvPr id="5" name="5 CuadroTexto"/>
        <xdr:cNvSpPr txBox="1">
          <a:spLocks noChangeArrowheads="1"/>
        </xdr:cNvSpPr>
      </xdr:nvSpPr>
      <xdr:spPr>
        <a:xfrm>
          <a:off x="581025" y="13896975"/>
          <a:ext cx="8858250" cy="2028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superficie plantada</a:t>
          </a:r>
          <a:r>
            <a:rPr lang="en-US" cap="none" sz="1000" b="0" i="0" u="none" baseline="0">
              <a:solidFill>
                <a:srgbClr val="000000"/>
              </a:solidFill>
              <a:latin typeface="Arial"/>
              <a:ea typeface="Arial"/>
              <a:cs typeface="Arial"/>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importante  incremento de la productividad por hectárea, debido a mejores manejos culturales y a la introducción de variedades más productivas y de mejor rendimiento en fruta exportable.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 lo que refleja un importante aumento en los precios de exportación. La uva de mesa es la especie  con mayor valor exportado en la industria frutícola  nacional, generando más de un tercio del valor total exportado por la industria.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Chile ha logrado posicionarse como el mayor exportador mundial de uva de mesa.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37</xdr:row>
      <xdr:rowOff>152400</xdr:rowOff>
    </xdr:to>
    <xdr:sp>
      <xdr:nvSpPr>
        <xdr:cNvPr id="1" name="2 CuadroTexto"/>
        <xdr:cNvSpPr txBox="1">
          <a:spLocks noChangeArrowheads="1"/>
        </xdr:cNvSpPr>
      </xdr:nvSpPr>
      <xdr:spPr>
        <a:xfrm>
          <a:off x="0" y="3676650"/>
          <a:ext cx="9086850" cy="2524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Las  exportaciones de frutos secos  experimentaron un crecimiento de 34,6% en volumen en los primeros diez meses del año 2011, en comparación con el mismo período del año 2010. Parte importante del crecimiento está dado por el aumento del volumen exportado de avellanas con cáscara (124,4%), pero la mitad del incremento se presenta en las nueces de nogal con cáscara (41,6%). Las almendras sin cáscara, el tercer producto de exportación entre los frutos secos, registraron por su parte un importante aumento de 27,7%. Las exportaciones de castañas frescas muestran un interesante desarrollo al aumentar en 240%, a pesar de su aún incipiente volumen productivo, mostrando también un aumento de precios en el período de comparación.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32</xdr:row>
      <xdr:rowOff>76200</xdr:rowOff>
    </xdr:to>
    <xdr:sp>
      <xdr:nvSpPr>
        <xdr:cNvPr id="1" name="2 CuadroTexto"/>
        <xdr:cNvSpPr txBox="1">
          <a:spLocks noChangeArrowheads="1"/>
        </xdr:cNvSpPr>
      </xdr:nvSpPr>
      <xdr:spPr>
        <a:xfrm>
          <a:off x="9525" y="3981450"/>
          <a:ext cx="11068050" cy="16478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Estados Unidos, aunque aumentó levemente su </a:t>
          </a:r>
          <a:r>
            <a:rPr lang="en-US" cap="none" sz="1000" b="0" i="0" u="none" baseline="0">
              <a:solidFill>
                <a:srgbClr val="000000"/>
              </a:solidFill>
              <a:latin typeface="Arial"/>
              <a:ea typeface="Arial"/>
              <a:cs typeface="Arial"/>
            </a:rPr>
            <a:t>volumen de importación de fruta fresca de Chile en el período enero-octubre de 2011, redujo desde 34,6% a 32,8% su participación en el volumen exportado, cifras ambas muy inferiores al 40% de participación que este mercado ha representado tradicionalmente. La disminución de los volúmenes exportados de cerezas, manzanas, nectarines, duraznos y uvas ha colaborado en la reducción de la participación americana. Por otra parte, este mercado marcó aumentos importantes en arándanos, paltas, ciruelas, mandarinas, naranjas y peras. Holanda, la puerta de entrada para la fruta fresca chilena a Europa y por ello el segundo mercado más importante, registró aumentos en su participación en volumen, principalmente en arándanos, ciruelas, manzanas, duraznos, nectarines, peras y particularmente en uva de mesa. La debilidad del dólar a nivel internacional y especialmente en relación al euro puede haber influido en este resultado. Las buenas condiciones de mercado en los países asiáticos, especialmente China y Hong Kong , han permitido un aumento de su participación como mercados de destino para la fruta fresca chilena, registrando aumentos de volumen en la mayoría de las especies.  El mercado coreano volvió a ubicarse entre los diez mercados más importantes de destino de la fruta chilena, desplazando a Italia. Asimismo, la expansión del mercado brasileño de importación, facilitada por el fortalecimiento de su moneda, ha permitido aumentar en un porcentaje importante la participación de este mercado como destino para la fruta fresca chilena, especialmente en uvas y  ciruelas.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41</xdr:row>
      <xdr:rowOff>85725</xdr:rowOff>
    </xdr:from>
    <xdr:ext cx="190500" cy="285750"/>
    <xdr:sp fLocksText="0">
      <xdr:nvSpPr>
        <xdr:cNvPr id="1" name="3 CuadroTexto"/>
        <xdr:cNvSpPr txBox="1">
          <a:spLocks noChangeArrowheads="1"/>
        </xdr:cNvSpPr>
      </xdr:nvSpPr>
      <xdr:spPr>
        <a:xfrm>
          <a:off x="314325" y="764857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40</xdr:row>
      <xdr:rowOff>19050</xdr:rowOff>
    </xdr:from>
    <xdr:to>
      <xdr:col>11</xdr:col>
      <xdr:colOff>485775</xdr:colOff>
      <xdr:row>53</xdr:row>
      <xdr:rowOff>38100</xdr:rowOff>
    </xdr:to>
    <xdr:sp>
      <xdr:nvSpPr>
        <xdr:cNvPr id="2" name="4 CuadroTexto"/>
        <xdr:cNvSpPr txBox="1">
          <a:spLocks noChangeArrowheads="1"/>
        </xdr:cNvSpPr>
      </xdr:nvSpPr>
      <xdr:spPr>
        <a:xfrm>
          <a:off x="0" y="7419975"/>
          <a:ext cx="10763250" cy="21240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La variedad de uva de mesa Flame Seedless encabeza a las variedades </a:t>
          </a:r>
          <a:r>
            <a:rPr lang="en-US" cap="none" sz="900" b="0" i="0" u="none" baseline="0">
              <a:solidFill>
                <a:srgbClr val="000000"/>
              </a:solidFill>
              <a:latin typeface="Arial"/>
              <a:ea typeface="Arial"/>
              <a:cs typeface="Arial"/>
            </a:rPr>
            <a:t>con mayor crecimiento de sus exportaciones, seguida de Red Globe y Sugraone, en los primeros diez meses de 2011 en comparación con el mismo período del año 2010, exportada ya casi la totalidad del volumen anual. La variedad Crimson Seedless es la única que registró una pequeña baja en su volumen exportado, aparte de la variedad Ribier, que continúa su caída en concordancia con la disminución de su superficie plantada en años recientes. Las exportaciones de la variedad Red Globe han logrado sobrepasar en volumen a la hasta ahora líder, la variedad Thompson Seedless, respondiendo también a la tendencia de plantación de los últimos años.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Royal Gala, la variedad de manzana más exportada, registra un importante crecimiento en los primeros diez meses del año 2011. La variedad Granny Smith, la principal variedad verde, muestra una disminución en su volumen exportado, enviado ya más del 95% del volumen anual. Es relevante también la sustancial baja del volumen exportado de las variedades Braeburn, Red Starking  y Red Chief, que empiezan a perder presencia como variedades relevantes en el país. Los buenos precios pagados por la agroindustria de jugo han aparecido como una buena alternativa de comercialización para los productores de manzanas.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 variedad de peras Packham's Triumph, la más exportada, ha registrado un aumento en sus envíos durante los primeros diez meses del año 2011, aunque bajo el crecimiento experimentado por el volumen total exportado de esta especie, exportado ya más del 98% de su volumen anual. Por su parte, la variedad Abate Fetel registra un importante crecimiento, enviada ya la casi totalidad de su volumen. Esta variedad debería seguir aumentando su participación, dada la expansión de su superficie plantada en los últimos años. Es de destacar la evolución de las exportaciones de la variedad Bosc, que registran el mayor  crecimiento por variedad, al cuadruplicar el porcentaje de aumento de volumen exportado de la especie en su conjunto, pasando a ser la tercera variedad en importancia. La variedad Coscia también presenta un crecimiento relevante.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38</xdr:row>
      <xdr:rowOff>123825</xdr:rowOff>
    </xdr:from>
    <xdr:ext cx="190500" cy="285750"/>
    <xdr:sp fLocksText="0">
      <xdr:nvSpPr>
        <xdr:cNvPr id="1" name="1 CuadroTexto"/>
        <xdr:cNvSpPr txBox="1">
          <a:spLocks noChangeArrowheads="1"/>
        </xdr:cNvSpPr>
      </xdr:nvSpPr>
      <xdr:spPr>
        <a:xfrm>
          <a:off x="6705600" y="640080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66675</xdr:colOff>
      <xdr:row>41</xdr:row>
      <xdr:rowOff>19050</xdr:rowOff>
    </xdr:from>
    <xdr:to>
      <xdr:col>11</xdr:col>
      <xdr:colOff>457200</xdr:colOff>
      <xdr:row>49</xdr:row>
      <xdr:rowOff>28575</xdr:rowOff>
    </xdr:to>
    <xdr:sp>
      <xdr:nvSpPr>
        <xdr:cNvPr id="2" name="2 CuadroTexto"/>
        <xdr:cNvSpPr txBox="1">
          <a:spLocks noChangeArrowheads="1"/>
        </xdr:cNvSpPr>
      </xdr:nvSpPr>
      <xdr:spPr>
        <a:xfrm>
          <a:off x="66675" y="6781800"/>
          <a:ext cx="8391525" cy="13049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en los mercados mayoristas de Santiago han experimentado</a:t>
          </a:r>
          <a:r>
            <a:rPr lang="en-US" cap="none" sz="1050" b="0" i="0" u="none" baseline="0">
              <a:solidFill>
                <a:srgbClr val="000000"/>
              </a:solidFill>
              <a:latin typeface="Arial"/>
              <a:ea typeface="Arial"/>
              <a:cs typeface="Arial"/>
            </a:rPr>
            <a:t> variaciones consistentes con la etapa productiva en que se encuentra cada especie. 
</a:t>
          </a:r>
          <a:r>
            <a:rPr lang="en-US" cap="none" sz="1050" b="0" i="0" u="none" baseline="0">
              <a:solidFill>
                <a:srgbClr val="000000"/>
              </a:solidFill>
              <a:latin typeface="Arial"/>
              <a:ea typeface="Arial"/>
              <a:cs typeface="Arial"/>
            </a:rPr>
            <a:t>La mayoría de las especies muestran aumentos de precios al compararlos con los precios del mes anterior, salvo paltas, limones y mandarinas, que se encuentran en plena producción en octubre. En general se aprecia un inicio de temporada para los duraznos a mayor precio que en el año pasado. Las especies que se encuentran fuera o a final de temporada, como manzanas, kiwis y peras, muestran importantes aumentos de precios .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43</xdr:row>
      <xdr:rowOff>66675</xdr:rowOff>
    </xdr:from>
    <xdr:to>
      <xdr:col>13</xdr:col>
      <xdr:colOff>0</xdr:colOff>
      <xdr:row>50</xdr:row>
      <xdr:rowOff>19050</xdr:rowOff>
    </xdr:to>
    <xdr:sp>
      <xdr:nvSpPr>
        <xdr:cNvPr id="1" name="2 CuadroTexto"/>
        <xdr:cNvSpPr txBox="1">
          <a:spLocks noChangeArrowheads="1"/>
        </xdr:cNvSpPr>
      </xdr:nvSpPr>
      <xdr:spPr>
        <a:xfrm>
          <a:off x="123825" y="7391400"/>
          <a:ext cx="9239250" cy="10858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mayoría</a:t>
          </a:r>
          <a:r>
            <a:rPr lang="en-US" cap="none" sz="1100" b="0" i="0" u="none" baseline="0">
              <a:solidFill>
                <a:srgbClr val="000000"/>
              </a:solidFill>
              <a:latin typeface="Calibri"/>
              <a:ea typeface="Calibri"/>
              <a:cs typeface="Calibri"/>
            </a:rPr>
            <a:t> de las especies muestran  un aumento en los precios  a consumidor en el mes de octubre del2011 en comparación al mes anterior. Esto se observa incluso en aquellos productos que se encuentran aún en temporada productiva  plena o de término, como paltas, naranjas y limones, lo que no concuerda con la conducta detectada en los precios </a:t>
          </a:r>
          <a:r>
            <a:rPr lang="en-US" cap="none" sz="1100" b="0" i="0" u="none" baseline="0">
              <a:solidFill>
                <a:srgbClr val="000000"/>
              </a:solidFill>
              <a:latin typeface="Calibri"/>
              <a:ea typeface="Calibri"/>
              <a:cs typeface="Calibri"/>
            </a:rPr>
            <a:t>de esas especies </a:t>
          </a:r>
          <a:r>
            <a:rPr lang="en-US" cap="none" sz="1100" b="0" i="0" u="none" baseline="0">
              <a:solidFill>
                <a:srgbClr val="000000"/>
              </a:solidFill>
              <a:latin typeface="Calibri"/>
              <a:ea typeface="Calibri"/>
              <a:cs typeface="Calibri"/>
            </a:rPr>
            <a:t>en los mercados mayoristas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19050</xdr:colOff>
      <xdr:row>4</xdr:row>
      <xdr:rowOff>114300</xdr:rowOff>
    </xdr:from>
    <xdr:to>
      <xdr:col>9</xdr:col>
      <xdr:colOff>657225</xdr:colOff>
      <xdr:row>15</xdr:row>
      <xdr:rowOff>19050</xdr:rowOff>
    </xdr:to>
    <xdr:sp>
      <xdr:nvSpPr>
        <xdr:cNvPr id="2" name="2 CuadroTexto"/>
        <xdr:cNvSpPr txBox="1">
          <a:spLocks noChangeArrowheads="1"/>
        </xdr:cNvSpPr>
      </xdr:nvSpPr>
      <xdr:spPr>
        <a:xfrm>
          <a:off x="19050" y="876300"/>
          <a:ext cx="7496175"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0.92025</cdr:y>
    </cdr:from>
    <cdr:to>
      <cdr:x>0.23275</cdr:x>
      <cdr:y>0.9875</cdr:y>
    </cdr:to>
    <cdr:sp>
      <cdr:nvSpPr>
        <cdr:cNvPr id="1" name="1 CuadroTexto"/>
        <cdr:cNvSpPr txBox="1">
          <a:spLocks noChangeArrowheads="1"/>
        </cdr:cNvSpPr>
      </cdr:nvSpPr>
      <cdr:spPr>
        <a:xfrm>
          <a:off x="66675" y="3933825"/>
          <a:ext cx="18192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jbravo/Configuraci&#243;n%20local/Archivos%20temporales%20de%20Internet/Content.Outlook/L8Q6PKL7/sup%20y%20prod%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0">
        <row r="5">
          <cell r="C5">
            <v>2000</v>
          </cell>
          <cell r="D5">
            <v>2001</v>
          </cell>
          <cell r="E5">
            <v>2002</v>
          </cell>
          <cell r="F5">
            <v>2003</v>
          </cell>
          <cell r="G5">
            <v>2004</v>
          </cell>
          <cell r="H5">
            <v>2005</v>
          </cell>
          <cell r="I5">
            <v>2006</v>
          </cell>
          <cell r="J5">
            <v>2007</v>
          </cell>
          <cell r="K5">
            <v>2008</v>
          </cell>
          <cell r="L5">
            <v>2009</v>
          </cell>
          <cell r="M5">
            <v>2010</v>
          </cell>
        </row>
        <row r="7">
          <cell r="C7">
            <v>800</v>
          </cell>
          <cell r="D7">
            <v>850</v>
          </cell>
          <cell r="E7">
            <v>1220</v>
          </cell>
          <cell r="F7">
            <v>1280</v>
          </cell>
          <cell r="G7">
            <v>1320</v>
          </cell>
          <cell r="H7">
            <v>1360</v>
          </cell>
          <cell r="I7">
            <v>3820</v>
          </cell>
          <cell r="J7">
            <v>5664</v>
          </cell>
          <cell r="K7">
            <v>5953</v>
          </cell>
          <cell r="L7">
            <v>6779</v>
          </cell>
          <cell r="M7">
            <v>7876</v>
          </cell>
        </row>
        <row r="13">
          <cell r="C13">
            <v>4800</v>
          </cell>
          <cell r="D13">
            <v>5253.065465881537</v>
          </cell>
          <cell r="E13">
            <v>8010.4112029293865</v>
          </cell>
          <cell r="F13">
            <v>8211.351378098867</v>
          </cell>
          <cell r="G13">
            <v>12667.187886585183</v>
          </cell>
          <cell r="H13">
            <v>17336.671779900043</v>
          </cell>
          <cell r="I13">
            <v>23705.715275372357</v>
          </cell>
          <cell r="J13">
            <v>28597.27844029887</v>
          </cell>
          <cell r="K13">
            <v>47893.71072294521</v>
          </cell>
          <cell r="L13">
            <v>57514.2560245435</v>
          </cell>
          <cell r="M13">
            <v>76386.36251175216</v>
          </cell>
        </row>
        <row r="43">
          <cell r="C43">
            <v>4800</v>
          </cell>
          <cell r="D43">
            <v>5253.065465881537</v>
          </cell>
          <cell r="E43">
            <v>8010.4112029293865</v>
          </cell>
          <cell r="F43">
            <v>8211.351378098867</v>
          </cell>
          <cell r="G43">
            <v>12667.187886585183</v>
          </cell>
          <cell r="H43">
            <v>17336.671779900043</v>
          </cell>
          <cell r="I43">
            <v>23705.715275372357</v>
          </cell>
          <cell r="J43">
            <v>28597.27844029887</v>
          </cell>
          <cell r="K43">
            <v>47893.71072294521</v>
          </cell>
          <cell r="L43">
            <v>57514.2560245435</v>
          </cell>
          <cell r="M43">
            <v>76386.36251175216</v>
          </cell>
        </row>
        <row r="44">
          <cell r="C44">
            <v>4041.841</v>
          </cell>
          <cell r="D44">
            <v>4423.343</v>
          </cell>
          <cell r="E44">
            <v>6357.947</v>
          </cell>
          <cell r="F44">
            <v>6410.191</v>
          </cell>
          <cell r="G44">
            <v>10104.442</v>
          </cell>
          <cell r="H44">
            <v>11938.038</v>
          </cell>
          <cell r="I44">
            <v>15432.593</v>
          </cell>
          <cell r="J44">
            <v>20872.322</v>
          </cell>
          <cell r="K44">
            <v>35330.215</v>
          </cell>
          <cell r="L44">
            <v>38506.044</v>
          </cell>
          <cell r="M44">
            <v>55011.49</v>
          </cell>
        </row>
      </sheetData>
      <sheetData sheetId="1">
        <row r="3">
          <cell r="C3">
            <v>2000</v>
          </cell>
          <cell r="D3">
            <v>2001</v>
          </cell>
          <cell r="E3">
            <v>2002</v>
          </cell>
          <cell r="F3">
            <v>2003</v>
          </cell>
          <cell r="G3">
            <v>2004</v>
          </cell>
          <cell r="H3">
            <v>2005</v>
          </cell>
          <cell r="I3">
            <v>2006</v>
          </cell>
          <cell r="J3">
            <v>2007</v>
          </cell>
          <cell r="K3">
            <v>2008</v>
          </cell>
          <cell r="L3">
            <v>2009</v>
          </cell>
          <cell r="M3">
            <v>2010</v>
          </cell>
        </row>
        <row r="5">
          <cell r="C5">
            <v>5832</v>
          </cell>
          <cell r="D5">
            <v>6020</v>
          </cell>
          <cell r="E5">
            <v>6550</v>
          </cell>
          <cell r="F5">
            <v>6990</v>
          </cell>
          <cell r="G5">
            <v>7200</v>
          </cell>
          <cell r="H5">
            <v>7124.98</v>
          </cell>
          <cell r="I5">
            <v>7620.89</v>
          </cell>
          <cell r="J5">
            <v>9922.09</v>
          </cell>
          <cell r="K5">
            <v>10053.9</v>
          </cell>
          <cell r="L5">
            <v>12467.68</v>
          </cell>
          <cell r="M5">
            <v>13143.119999837352</v>
          </cell>
        </row>
        <row r="11">
          <cell r="C11">
            <v>31000</v>
          </cell>
          <cell r="D11">
            <v>28000</v>
          </cell>
          <cell r="E11">
            <v>30000</v>
          </cell>
          <cell r="F11">
            <v>29000</v>
          </cell>
          <cell r="G11">
            <v>29500</v>
          </cell>
          <cell r="H11">
            <v>32000</v>
          </cell>
          <cell r="I11">
            <v>37917.040123458624</v>
          </cell>
          <cell r="J11">
            <v>43001.3008160287</v>
          </cell>
          <cell r="K11">
            <v>70364.49606866612</v>
          </cell>
          <cell r="L11">
            <v>41095.37418173652</v>
          </cell>
          <cell r="M11">
            <v>60355.75154420438</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31000</v>
          </cell>
          <cell r="D41">
            <v>28000</v>
          </cell>
          <cell r="E41">
            <v>30000</v>
          </cell>
          <cell r="F41">
            <v>29000</v>
          </cell>
          <cell r="G41">
            <v>29500</v>
          </cell>
          <cell r="H41">
            <v>32000</v>
          </cell>
          <cell r="I41">
            <v>37917.040123458624</v>
          </cell>
          <cell r="J41">
            <v>43001.3008160287</v>
          </cell>
          <cell r="K41">
            <v>70364.49606866612</v>
          </cell>
          <cell r="L41">
            <v>41095.37418173652</v>
          </cell>
          <cell r="M41">
            <v>60355.75154420438</v>
          </cell>
        </row>
        <row r="42">
          <cell r="C42">
            <v>6062.188</v>
          </cell>
          <cell r="D42">
            <v>7450.472</v>
          </cell>
          <cell r="E42">
            <v>12784.065</v>
          </cell>
          <cell r="F42">
            <v>12817.626</v>
          </cell>
          <cell r="G42">
            <v>11304.563</v>
          </cell>
          <cell r="H42">
            <v>17916.195</v>
          </cell>
          <cell r="I42">
            <v>22463.222</v>
          </cell>
          <cell r="J42">
            <v>26884.527</v>
          </cell>
          <cell r="K42">
            <v>51865.315</v>
          </cell>
          <cell r="L42">
            <v>23474.385</v>
          </cell>
          <cell r="M42">
            <v>44112.113</v>
          </cell>
        </row>
      </sheetData>
      <sheetData sheetId="2">
        <row r="3">
          <cell r="C3">
            <v>2000</v>
          </cell>
          <cell r="D3">
            <v>2001</v>
          </cell>
          <cell r="E3">
            <v>2002</v>
          </cell>
          <cell r="F3">
            <v>2003</v>
          </cell>
          <cell r="G3">
            <v>2004</v>
          </cell>
          <cell r="H3">
            <v>2005</v>
          </cell>
          <cell r="I3">
            <v>2006</v>
          </cell>
          <cell r="J3">
            <v>2007</v>
          </cell>
          <cell r="K3">
            <v>2008</v>
          </cell>
          <cell r="L3">
            <v>2009</v>
          </cell>
          <cell r="M3">
            <v>2010</v>
          </cell>
        </row>
        <row r="5">
          <cell r="C5">
            <v>35790</v>
          </cell>
          <cell r="D5">
            <v>34715</v>
          </cell>
          <cell r="E5">
            <v>34865</v>
          </cell>
          <cell r="F5">
            <v>35410</v>
          </cell>
          <cell r="G5">
            <v>36095</v>
          </cell>
          <cell r="H5">
            <v>34819.5</v>
          </cell>
          <cell r="I5">
            <v>35247.16</v>
          </cell>
          <cell r="J5">
            <v>34972.17</v>
          </cell>
          <cell r="K5">
            <v>34962.69</v>
          </cell>
          <cell r="L5">
            <v>35075.36</v>
          </cell>
          <cell r="M5">
            <v>35029.30997912113</v>
          </cell>
        </row>
        <row r="11">
          <cell r="C11">
            <v>805000</v>
          </cell>
          <cell r="D11">
            <v>1135000</v>
          </cell>
          <cell r="E11">
            <v>1050000</v>
          </cell>
          <cell r="F11">
            <v>1150000</v>
          </cell>
          <cell r="G11">
            <v>1250000</v>
          </cell>
          <cell r="H11">
            <v>1300000</v>
          </cell>
          <cell r="I11">
            <v>1471857.6600882215</v>
          </cell>
          <cell r="J11">
            <v>1507842.8770338118</v>
          </cell>
          <cell r="K11">
            <v>1504100.8588990043</v>
          </cell>
          <cell r="L11">
            <v>1330617.4050276077</v>
          </cell>
          <cell r="M11">
            <v>1624242.4040596802</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805000</v>
          </cell>
          <cell r="D41">
            <v>1135000</v>
          </cell>
          <cell r="E41">
            <v>1050000</v>
          </cell>
          <cell r="F41">
            <v>1150000</v>
          </cell>
          <cell r="G41">
            <v>1250000</v>
          </cell>
          <cell r="H41">
            <v>1300000</v>
          </cell>
          <cell r="I41">
            <v>1471857.6600882215</v>
          </cell>
          <cell r="J41">
            <v>1507842.8770338118</v>
          </cell>
          <cell r="K41">
            <v>1504100.8588990043</v>
          </cell>
          <cell r="L41">
            <v>1330617.4050276077</v>
          </cell>
          <cell r="M41">
            <v>1624242.4040596802</v>
          </cell>
        </row>
        <row r="42">
          <cell r="C42">
            <v>387714.053</v>
          </cell>
          <cell r="D42">
            <v>540746.438</v>
          </cell>
          <cell r="E42">
            <v>548194.21</v>
          </cell>
          <cell r="F42">
            <v>596407.956</v>
          </cell>
          <cell r="G42">
            <v>739048.423</v>
          </cell>
          <cell r="H42">
            <v>639371.196</v>
          </cell>
          <cell r="I42">
            <v>725107.866</v>
          </cell>
          <cell r="J42">
            <v>774634.4</v>
          </cell>
          <cell r="K42">
            <v>770708.218</v>
          </cell>
          <cell r="L42">
            <v>678499.468</v>
          </cell>
          <cell r="M42">
            <v>837149.04</v>
          </cell>
        </row>
      </sheetData>
      <sheetData sheetId="3">
        <row r="3">
          <cell r="C3">
            <v>2000</v>
          </cell>
          <cell r="D3">
            <v>2001</v>
          </cell>
          <cell r="E3">
            <v>2002</v>
          </cell>
          <cell r="F3">
            <v>2003</v>
          </cell>
          <cell r="G3">
            <v>2004</v>
          </cell>
          <cell r="H3">
            <v>2005</v>
          </cell>
          <cell r="I3">
            <v>2006</v>
          </cell>
          <cell r="J3">
            <v>2007</v>
          </cell>
          <cell r="K3">
            <v>2008</v>
          </cell>
          <cell r="L3">
            <v>2009</v>
          </cell>
          <cell r="M3">
            <v>2010</v>
          </cell>
        </row>
        <row r="5">
          <cell r="C5">
            <v>7808</v>
          </cell>
          <cell r="D5">
            <v>8300</v>
          </cell>
          <cell r="E5">
            <v>8650</v>
          </cell>
          <cell r="F5">
            <v>8900</v>
          </cell>
          <cell r="G5">
            <v>9230</v>
          </cell>
          <cell r="H5">
            <v>9616.27</v>
          </cell>
          <cell r="I5">
            <v>9733</v>
          </cell>
          <cell r="J5">
            <v>10067</v>
          </cell>
          <cell r="K5">
            <v>11134</v>
          </cell>
          <cell r="L5">
            <v>12555</v>
          </cell>
          <cell r="M5">
            <v>15458</v>
          </cell>
        </row>
        <row r="12">
          <cell r="C12">
            <v>11300</v>
          </cell>
          <cell r="D12">
            <v>12500</v>
          </cell>
          <cell r="E12">
            <v>13000</v>
          </cell>
          <cell r="F12">
            <v>14000</v>
          </cell>
          <cell r="G12">
            <v>13600</v>
          </cell>
          <cell r="H12">
            <v>14500</v>
          </cell>
          <cell r="I12">
            <v>18909.71896222577</v>
          </cell>
          <cell r="J12">
            <v>22666.43194692204</v>
          </cell>
          <cell r="K12">
            <v>24161.561512221073</v>
          </cell>
          <cell r="L12">
            <v>28406.440709792503</v>
          </cell>
          <cell r="M12">
            <v>33570.13425969392</v>
          </cell>
        </row>
        <row r="41">
          <cell r="C41">
            <v>2000</v>
          </cell>
          <cell r="D41">
            <v>2001</v>
          </cell>
          <cell r="E41">
            <v>2002</v>
          </cell>
          <cell r="F41">
            <v>2003</v>
          </cell>
          <cell r="G41">
            <v>2004</v>
          </cell>
          <cell r="H41">
            <v>2005</v>
          </cell>
          <cell r="I41">
            <v>2006</v>
          </cell>
          <cell r="J41">
            <v>2007</v>
          </cell>
          <cell r="K41">
            <v>2008</v>
          </cell>
          <cell r="L41">
            <v>2009</v>
          </cell>
          <cell r="M41">
            <v>2010</v>
          </cell>
        </row>
        <row r="42">
          <cell r="C42">
            <v>11300</v>
          </cell>
          <cell r="D42">
            <v>12500</v>
          </cell>
          <cell r="E42">
            <v>13000</v>
          </cell>
          <cell r="F42">
            <v>14000</v>
          </cell>
          <cell r="G42">
            <v>13600</v>
          </cell>
          <cell r="H42">
            <v>14500</v>
          </cell>
          <cell r="I42">
            <v>18909.71896222577</v>
          </cell>
          <cell r="J42">
            <v>22666.43194692204</v>
          </cell>
          <cell r="K42">
            <v>24161.561512221073</v>
          </cell>
          <cell r="L42">
            <v>28406.440709792503</v>
          </cell>
          <cell r="M42">
            <v>33570.13425969392</v>
          </cell>
        </row>
      </sheetData>
      <sheetData sheetId="4">
        <row r="3">
          <cell r="C3">
            <v>2000</v>
          </cell>
          <cell r="D3">
            <v>2001</v>
          </cell>
          <cell r="E3">
            <v>2002</v>
          </cell>
          <cell r="F3">
            <v>2003</v>
          </cell>
          <cell r="G3">
            <v>2004</v>
          </cell>
          <cell r="H3">
            <v>2005</v>
          </cell>
          <cell r="I3">
            <v>2006</v>
          </cell>
          <cell r="J3">
            <v>2007</v>
          </cell>
          <cell r="K3">
            <v>2008</v>
          </cell>
          <cell r="L3">
            <v>2009</v>
          </cell>
          <cell r="M3">
            <v>2010</v>
          </cell>
        </row>
        <row r="5">
          <cell r="C5">
            <v>21208</v>
          </cell>
          <cell r="D5">
            <v>22290</v>
          </cell>
          <cell r="E5">
            <v>23260</v>
          </cell>
          <cell r="F5">
            <v>23800</v>
          </cell>
          <cell r="G5">
            <v>24000</v>
          </cell>
          <cell r="H5">
            <v>26731</v>
          </cell>
          <cell r="I5">
            <v>26743.6</v>
          </cell>
          <cell r="J5">
            <v>26759</v>
          </cell>
          <cell r="K5">
            <v>33836.77</v>
          </cell>
          <cell r="L5">
            <v>33531.41</v>
          </cell>
          <cell r="M5">
            <v>34056.940022001414</v>
          </cell>
        </row>
        <row r="11">
          <cell r="C11">
            <v>110000</v>
          </cell>
          <cell r="D11">
            <v>130000</v>
          </cell>
          <cell r="E11">
            <v>140000</v>
          </cell>
          <cell r="F11">
            <v>140000</v>
          </cell>
          <cell r="G11">
            <v>160000</v>
          </cell>
          <cell r="H11">
            <v>188604.05062777156</v>
          </cell>
          <cell r="I11">
            <v>163119.31290658348</v>
          </cell>
          <cell r="J11">
            <v>209644.63889567798</v>
          </cell>
          <cell r="K11">
            <v>122632.58789934102</v>
          </cell>
          <cell r="L11">
            <v>232202.09254584223</v>
          </cell>
          <cell r="M11">
            <v>166381.5542372921</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110000</v>
          </cell>
          <cell r="D41">
            <v>130000</v>
          </cell>
          <cell r="E41">
            <v>140000</v>
          </cell>
          <cell r="F41">
            <v>140000</v>
          </cell>
          <cell r="G41">
            <v>160000</v>
          </cell>
          <cell r="H41">
            <v>188604.05062777156</v>
          </cell>
          <cell r="I41">
            <v>163119.31290658348</v>
          </cell>
          <cell r="J41">
            <v>209644.63889567798</v>
          </cell>
          <cell r="K41">
            <v>122632.58789934102</v>
          </cell>
          <cell r="L41">
            <v>232202.09254584223</v>
          </cell>
          <cell r="M41">
            <v>166381.5542372921</v>
          </cell>
        </row>
        <row r="42">
          <cell r="C42">
            <v>52048.686</v>
          </cell>
          <cell r="D42">
            <v>52490.832</v>
          </cell>
          <cell r="E42">
            <v>78070.044</v>
          </cell>
          <cell r="F42">
            <v>97646.939</v>
          </cell>
          <cell r="G42">
            <v>113592.48</v>
          </cell>
          <cell r="H42">
            <v>136412.216</v>
          </cell>
          <cell r="I42">
            <v>110892.513</v>
          </cell>
          <cell r="J42">
            <v>146396.449</v>
          </cell>
          <cell r="K42">
            <v>84998.301</v>
          </cell>
          <cell r="L42">
            <v>166183.932</v>
          </cell>
          <cell r="M42">
            <v>107921.734</v>
          </cell>
        </row>
      </sheetData>
      <sheetData sheetId="5">
        <row r="2">
          <cell r="C2">
            <v>2000</v>
          </cell>
          <cell r="D2">
            <v>2001</v>
          </cell>
          <cell r="E2">
            <v>2002</v>
          </cell>
          <cell r="F2">
            <v>2003</v>
          </cell>
          <cell r="G2">
            <v>2004</v>
          </cell>
          <cell r="H2">
            <v>2005</v>
          </cell>
          <cell r="I2">
            <v>2006</v>
          </cell>
          <cell r="J2">
            <v>2007</v>
          </cell>
          <cell r="K2">
            <v>2008</v>
          </cell>
          <cell r="L2">
            <v>2009</v>
          </cell>
          <cell r="M2">
            <v>2010</v>
          </cell>
        </row>
        <row r="4">
          <cell r="C4">
            <v>44890</v>
          </cell>
          <cell r="D4">
            <v>46900</v>
          </cell>
          <cell r="E4">
            <v>47600</v>
          </cell>
          <cell r="F4">
            <v>48200</v>
          </cell>
          <cell r="G4">
            <v>48500</v>
          </cell>
          <cell r="H4">
            <v>50960.48</v>
          </cell>
          <cell r="I4">
            <v>50952.47</v>
          </cell>
          <cell r="J4">
            <v>50846.43</v>
          </cell>
          <cell r="K4">
            <v>52186.94</v>
          </cell>
          <cell r="L4">
            <v>53338.50999999999</v>
          </cell>
          <cell r="M4">
            <v>52654.94899999999</v>
          </cell>
        </row>
        <row r="10">
          <cell r="C10">
            <v>999000</v>
          </cell>
          <cell r="D10">
            <v>905000</v>
          </cell>
          <cell r="E10">
            <v>999000</v>
          </cell>
          <cell r="F10">
            <v>1050000</v>
          </cell>
          <cell r="G10">
            <v>1100000</v>
          </cell>
          <cell r="H10">
            <v>1150000</v>
          </cell>
          <cell r="I10">
            <v>1288421.062698797</v>
          </cell>
          <cell r="J10">
            <v>1238234.2774814353</v>
          </cell>
          <cell r="K10">
            <v>1335073.7311692277</v>
          </cell>
          <cell r="L10">
            <v>1377980.9710091718</v>
          </cell>
          <cell r="M10">
            <v>1251053.3447276922</v>
          </cell>
        </row>
        <row r="39">
          <cell r="C39">
            <v>2000</v>
          </cell>
          <cell r="D39">
            <v>2001</v>
          </cell>
          <cell r="E39">
            <v>2002</v>
          </cell>
          <cell r="F39">
            <v>2003</v>
          </cell>
          <cell r="G39">
            <v>2004</v>
          </cell>
          <cell r="H39">
            <v>2005</v>
          </cell>
          <cell r="I39">
            <v>2006</v>
          </cell>
          <cell r="J39">
            <v>2007</v>
          </cell>
          <cell r="K39">
            <v>2008</v>
          </cell>
          <cell r="L39">
            <v>2009</v>
          </cell>
          <cell r="M39">
            <v>2010</v>
          </cell>
        </row>
        <row r="40">
          <cell r="C40">
            <v>999000</v>
          </cell>
          <cell r="D40">
            <v>905000</v>
          </cell>
          <cell r="E40">
            <v>999000</v>
          </cell>
          <cell r="F40">
            <v>1050000</v>
          </cell>
          <cell r="G40">
            <v>1100000</v>
          </cell>
          <cell r="H40">
            <v>1150000</v>
          </cell>
          <cell r="I40">
            <v>1288421.062698797</v>
          </cell>
          <cell r="J40">
            <v>1238234.2774814353</v>
          </cell>
          <cell r="K40">
            <v>1335073.7311692277</v>
          </cell>
          <cell r="L40">
            <v>1377980.9710091718</v>
          </cell>
          <cell r="M40">
            <v>1251053.3447276922</v>
          </cell>
        </row>
        <row r="41">
          <cell r="C41">
            <v>596195.553</v>
          </cell>
          <cell r="D41">
            <v>545280.659</v>
          </cell>
          <cell r="E41">
            <v>654932.413</v>
          </cell>
          <cell r="F41">
            <v>706331.512</v>
          </cell>
          <cell r="G41">
            <v>693053.073</v>
          </cell>
          <cell r="H41">
            <v>738469.058</v>
          </cell>
          <cell r="I41">
            <v>823247.355</v>
          </cell>
          <cell r="J41">
            <v>776370.276</v>
          </cell>
          <cell r="K41">
            <v>836884.534</v>
          </cell>
          <cell r="L41">
            <v>850405.202</v>
          </cell>
          <cell r="M41">
            <v>781085.135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H1" sqref="H1"/>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80"/>
      <c r="B1" s="81"/>
      <c r="C1" s="81"/>
      <c r="D1" s="81"/>
      <c r="E1" s="81"/>
      <c r="F1" s="81"/>
      <c r="G1" s="81"/>
    </row>
    <row r="2" spans="1:7" ht="15">
      <c r="A2" s="81"/>
      <c r="B2" s="81"/>
      <c r="C2" s="81"/>
      <c r="D2" s="81"/>
      <c r="E2" s="81"/>
      <c r="F2" s="81"/>
      <c r="G2" s="81"/>
    </row>
    <row r="3" spans="1:7" ht="15.75">
      <c r="A3" s="80"/>
      <c r="B3" s="81"/>
      <c r="C3" s="81"/>
      <c r="D3" s="81"/>
      <c r="E3" s="81"/>
      <c r="F3" s="81"/>
      <c r="G3" s="81"/>
    </row>
    <row r="4" spans="1:7" ht="15">
      <c r="A4" s="81"/>
      <c r="B4" s="81"/>
      <c r="C4" s="81"/>
      <c r="D4" s="83"/>
      <c r="E4" s="81"/>
      <c r="F4" s="81"/>
      <c r="G4" s="81"/>
    </row>
    <row r="5" spans="1:7" ht="15.75">
      <c r="A5" s="80"/>
      <c r="B5" s="81"/>
      <c r="C5" s="81"/>
      <c r="D5" s="90"/>
      <c r="E5" s="81"/>
      <c r="F5" s="81"/>
      <c r="G5" s="81"/>
    </row>
    <row r="6" spans="1:7" ht="15.75">
      <c r="A6" s="80"/>
      <c r="B6" s="81"/>
      <c r="C6" s="81"/>
      <c r="D6" s="81"/>
      <c r="E6" s="81"/>
      <c r="F6" s="81"/>
      <c r="G6" s="81"/>
    </row>
    <row r="7" spans="1:7" ht="15.75">
      <c r="A7" s="80"/>
      <c r="B7" s="81"/>
      <c r="C7" s="81"/>
      <c r="D7" s="81"/>
      <c r="E7" s="81"/>
      <c r="F7" s="81"/>
      <c r="G7" s="81"/>
    </row>
    <row r="8" spans="1:7" ht="15">
      <c r="A8" s="81"/>
      <c r="B8" s="81"/>
      <c r="C8" s="81"/>
      <c r="D8" s="83"/>
      <c r="E8" s="81"/>
      <c r="F8" s="81"/>
      <c r="G8" s="81"/>
    </row>
    <row r="9" spans="1:7" ht="15.75">
      <c r="A9" s="91"/>
      <c r="B9" s="81"/>
      <c r="C9" s="81"/>
      <c r="D9" s="81"/>
      <c r="E9" s="81"/>
      <c r="F9" s="81"/>
      <c r="G9" s="81"/>
    </row>
    <row r="10" spans="1:7" ht="15.75">
      <c r="A10" s="80"/>
      <c r="B10" s="81"/>
      <c r="C10" s="81"/>
      <c r="D10" s="81"/>
      <c r="E10" s="81"/>
      <c r="F10" s="81"/>
      <c r="G10" s="81"/>
    </row>
    <row r="11" spans="1:7" ht="15.75">
      <c r="A11" s="80"/>
      <c r="B11" s="81"/>
      <c r="C11" s="81"/>
      <c r="D11" s="81"/>
      <c r="E11" s="81"/>
      <c r="F11" s="81"/>
      <c r="G11" s="81"/>
    </row>
    <row r="12" spans="1:7" ht="15.75">
      <c r="A12" s="80"/>
      <c r="B12" s="81"/>
      <c r="C12" s="81"/>
      <c r="D12" s="81"/>
      <c r="E12" s="81"/>
      <c r="F12" s="81"/>
      <c r="G12" s="81"/>
    </row>
    <row r="13" spans="1:8" ht="19.5" customHeight="1">
      <c r="A13" s="81"/>
      <c r="B13" s="222" t="s">
        <v>193</v>
      </c>
      <c r="C13" s="222"/>
      <c r="D13" s="222"/>
      <c r="E13" s="222"/>
      <c r="F13" s="222"/>
      <c r="G13" s="222"/>
      <c r="H13" s="92"/>
    </row>
    <row r="14" spans="1:8" ht="19.5">
      <c r="A14" s="81"/>
      <c r="B14" s="81"/>
      <c r="C14" s="222"/>
      <c r="D14" s="222"/>
      <c r="E14" s="222"/>
      <c r="F14" s="222"/>
      <c r="G14" s="222"/>
      <c r="H14" s="92"/>
    </row>
    <row r="15" spans="1:7" ht="15.75">
      <c r="A15" s="81"/>
      <c r="B15" s="81"/>
      <c r="C15" s="224" t="s">
        <v>360</v>
      </c>
      <c r="D15" s="224"/>
      <c r="E15" s="224"/>
      <c r="F15" s="224"/>
      <c r="G15" s="93"/>
    </row>
    <row r="16" spans="1:7" ht="15">
      <c r="A16" s="81"/>
      <c r="B16" s="81"/>
      <c r="C16" s="81"/>
      <c r="D16" s="81"/>
      <c r="E16" s="81"/>
      <c r="F16" s="81"/>
      <c r="G16" s="81"/>
    </row>
    <row r="17" spans="1:7" ht="15">
      <c r="A17" s="81"/>
      <c r="B17" s="81"/>
      <c r="C17" s="81"/>
      <c r="D17" s="81"/>
      <c r="E17" s="81"/>
      <c r="F17" s="81"/>
      <c r="G17" s="81"/>
    </row>
    <row r="18" spans="1:7" ht="15">
      <c r="A18" s="81"/>
      <c r="B18" s="81"/>
      <c r="C18" s="81"/>
      <c r="D18" s="81"/>
      <c r="E18" s="81"/>
      <c r="F18" s="81"/>
      <c r="G18" s="81"/>
    </row>
    <row r="19" spans="1:7" ht="15.75">
      <c r="A19" s="80"/>
      <c r="B19" s="81"/>
      <c r="C19" s="81"/>
      <c r="D19" s="81"/>
      <c r="E19" s="81"/>
      <c r="F19" s="81"/>
      <c r="G19" s="81"/>
    </row>
    <row r="20" spans="1:7" ht="15.75">
      <c r="A20" s="80"/>
      <c r="B20" s="81"/>
      <c r="C20" s="81"/>
      <c r="D20" s="83"/>
      <c r="E20" s="81"/>
      <c r="F20" s="81"/>
      <c r="G20" s="81"/>
    </row>
    <row r="21" spans="1:7" ht="15.75">
      <c r="A21" s="80"/>
      <c r="B21" s="81"/>
      <c r="C21" s="81"/>
      <c r="D21" s="82"/>
      <c r="E21" s="81"/>
      <c r="F21" s="81"/>
      <c r="G21" s="81"/>
    </row>
    <row r="22" spans="1:7" ht="15.75">
      <c r="A22" s="80"/>
      <c r="B22" s="81"/>
      <c r="C22" s="81"/>
      <c r="D22" s="81"/>
      <c r="E22" s="81"/>
      <c r="F22" s="81"/>
      <c r="G22" s="81"/>
    </row>
    <row r="23" spans="1:7" ht="15.75">
      <c r="A23" s="80"/>
      <c r="B23" s="81"/>
      <c r="C23" s="81"/>
      <c r="D23" s="81"/>
      <c r="E23" s="81"/>
      <c r="F23" s="81"/>
      <c r="G23" s="81"/>
    </row>
    <row r="24" spans="1:7" ht="15.75">
      <c r="A24" s="80"/>
      <c r="B24" s="81"/>
      <c r="C24" s="81"/>
      <c r="D24" s="81"/>
      <c r="E24" s="81"/>
      <c r="F24" s="81"/>
      <c r="G24" s="81"/>
    </row>
    <row r="25" spans="1:7" ht="15.75">
      <c r="A25" s="80"/>
      <c r="B25" s="81"/>
      <c r="C25" s="81"/>
      <c r="D25" s="83"/>
      <c r="E25" s="81"/>
      <c r="F25" s="81"/>
      <c r="G25" s="81"/>
    </row>
    <row r="26" spans="1:7" ht="15.75">
      <c r="A26" s="80"/>
      <c r="B26" s="81"/>
      <c r="C26" s="81"/>
      <c r="D26" s="81"/>
      <c r="E26" s="81"/>
      <c r="F26" s="81"/>
      <c r="G26" s="81"/>
    </row>
    <row r="27" spans="1:7" ht="15.75">
      <c r="A27" s="80"/>
      <c r="B27" s="81"/>
      <c r="C27" s="81"/>
      <c r="D27" s="81"/>
      <c r="E27" s="81"/>
      <c r="F27" s="81"/>
      <c r="G27" s="81"/>
    </row>
    <row r="28" spans="1:7" ht="15.75">
      <c r="A28" s="80"/>
      <c r="B28" s="81"/>
      <c r="C28" s="81"/>
      <c r="D28" s="81"/>
      <c r="E28" s="81"/>
      <c r="F28" s="81"/>
      <c r="G28" s="81"/>
    </row>
    <row r="29" spans="1:7" ht="15.75">
      <c r="A29" s="80"/>
      <c r="B29" s="81"/>
      <c r="C29" s="81"/>
      <c r="D29" s="81"/>
      <c r="E29" s="81"/>
      <c r="F29" s="81"/>
      <c r="G29" s="81"/>
    </row>
    <row r="30" spans="1:7" ht="15">
      <c r="A30" s="79"/>
      <c r="B30" s="79"/>
      <c r="C30" s="79"/>
      <c r="D30" s="79"/>
      <c r="E30" s="79"/>
      <c r="F30" s="81"/>
      <c r="G30" s="81"/>
    </row>
    <row r="31" spans="1:7" ht="15">
      <c r="A31" s="79"/>
      <c r="B31" s="79"/>
      <c r="C31" s="79"/>
      <c r="D31" s="79"/>
      <c r="E31" s="79"/>
      <c r="F31" s="81"/>
      <c r="G31" s="81"/>
    </row>
    <row r="32" spans="1:7" ht="15.75">
      <c r="A32" s="80"/>
      <c r="B32" s="81"/>
      <c r="C32" s="81"/>
      <c r="D32" s="81"/>
      <c r="E32" s="81"/>
      <c r="F32" s="81"/>
      <c r="G32" s="81"/>
    </row>
    <row r="33" spans="1:7" ht="15.75">
      <c r="A33" s="80"/>
      <c r="B33" s="81"/>
      <c r="C33" s="81"/>
      <c r="D33" s="81"/>
      <c r="E33" s="81"/>
      <c r="F33" s="81"/>
      <c r="G33" s="81"/>
    </row>
    <row r="34" spans="1:7" ht="15.75">
      <c r="A34" s="80"/>
      <c r="B34" s="81"/>
      <c r="C34" s="81"/>
      <c r="D34" s="81"/>
      <c r="E34" s="81"/>
      <c r="F34" s="81"/>
      <c r="G34" s="81"/>
    </row>
    <row r="35" spans="1:7" ht="15.75">
      <c r="A35" s="80"/>
      <c r="B35" s="81"/>
      <c r="C35" s="81"/>
      <c r="D35" s="81"/>
      <c r="E35" s="81"/>
      <c r="F35" s="81"/>
      <c r="G35" s="81"/>
    </row>
    <row r="36" spans="1:7" ht="15.75">
      <c r="A36" s="80"/>
      <c r="B36" s="81"/>
      <c r="C36" s="81"/>
      <c r="D36" s="81"/>
      <c r="E36" s="81"/>
      <c r="F36" s="81"/>
      <c r="G36" s="81"/>
    </row>
    <row r="37" spans="1:7" ht="15.75">
      <c r="A37" s="86"/>
      <c r="B37" s="81"/>
      <c r="C37" s="86"/>
      <c r="D37" s="87"/>
      <c r="E37" s="81"/>
      <c r="F37" s="81"/>
      <c r="G37" s="81"/>
    </row>
    <row r="38" spans="1:7" ht="15.75">
      <c r="A38" s="80"/>
      <c r="B38" s="79"/>
      <c r="C38" s="79"/>
      <c r="D38" s="79"/>
      <c r="E38" s="81"/>
      <c r="F38" s="81"/>
      <c r="G38" s="81"/>
    </row>
    <row r="39" spans="1:9" ht="15.75">
      <c r="A39" s="79"/>
      <c r="B39" s="79"/>
      <c r="C39" s="80"/>
      <c r="D39" s="225" t="s">
        <v>300</v>
      </c>
      <c r="E39" s="226"/>
      <c r="F39" s="81"/>
      <c r="G39" s="81"/>
      <c r="I39" s="149"/>
    </row>
    <row r="40" spans="1:7" ht="15">
      <c r="A40" s="79"/>
      <c r="B40" s="79"/>
      <c r="C40" s="79"/>
      <c r="D40" s="79"/>
      <c r="E40" s="79"/>
      <c r="F40" s="79"/>
      <c r="G40" s="79"/>
    </row>
    <row r="41" spans="1:7" ht="15">
      <c r="A41" s="79"/>
      <c r="B41" s="79"/>
      <c r="C41" s="79"/>
      <c r="D41" s="79"/>
      <c r="E41" s="79"/>
      <c r="F41" s="79"/>
      <c r="G41" s="79"/>
    </row>
    <row r="42" spans="1:7" ht="15">
      <c r="A42" s="79"/>
      <c r="B42" s="79"/>
      <c r="C42" s="79"/>
      <c r="D42" s="79"/>
      <c r="E42" s="79"/>
      <c r="F42" s="79"/>
      <c r="G42" s="79"/>
    </row>
    <row r="43" spans="1:7" ht="15">
      <c r="A43" s="79"/>
      <c r="B43" s="79"/>
      <c r="C43" s="79"/>
      <c r="D43" s="79"/>
      <c r="E43" s="79"/>
      <c r="F43" s="79"/>
      <c r="G43" s="79"/>
    </row>
    <row r="44" spans="1:7" ht="15">
      <c r="A44" s="227" t="s">
        <v>115</v>
      </c>
      <c r="B44" s="227"/>
      <c r="C44" s="227"/>
      <c r="D44" s="227"/>
      <c r="E44" s="227"/>
      <c r="F44" s="227"/>
      <c r="G44" s="227"/>
    </row>
    <row r="45" spans="1:7" ht="15">
      <c r="A45" s="228" t="s">
        <v>299</v>
      </c>
      <c r="B45" s="228"/>
      <c r="C45" s="228"/>
      <c r="D45" s="228"/>
      <c r="E45" s="228"/>
      <c r="F45" s="228"/>
      <c r="G45" s="228"/>
    </row>
    <row r="46" spans="1:7" ht="15.75">
      <c r="A46" s="80"/>
      <c r="B46" s="81"/>
      <c r="C46" s="81"/>
      <c r="D46" s="81"/>
      <c r="E46" s="81"/>
      <c r="F46" s="81"/>
      <c r="G46" s="81"/>
    </row>
    <row r="47" spans="1:256" ht="15">
      <c r="A47" s="221"/>
      <c r="B47" s="221"/>
      <c r="C47" s="221"/>
      <c r="D47" s="221"/>
      <c r="E47" s="221"/>
      <c r="F47" s="221"/>
      <c r="G47" s="221"/>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c r="EA47" s="220"/>
      <c r="EB47" s="220"/>
      <c r="EC47" s="220"/>
      <c r="ED47" s="220"/>
      <c r="EE47" s="220"/>
      <c r="EF47" s="220"/>
      <c r="EG47" s="220"/>
      <c r="EH47" s="220"/>
      <c r="EI47" s="220"/>
      <c r="EJ47" s="220"/>
      <c r="EK47" s="220"/>
      <c r="EL47" s="220"/>
      <c r="EM47" s="220"/>
      <c r="EN47" s="220"/>
      <c r="EO47" s="220"/>
      <c r="EP47" s="220"/>
      <c r="EQ47" s="220"/>
      <c r="ER47" s="220"/>
      <c r="ES47" s="220"/>
      <c r="ET47" s="220"/>
      <c r="EU47" s="220"/>
      <c r="EV47" s="220"/>
      <c r="EW47" s="220"/>
      <c r="EX47" s="220"/>
      <c r="EY47" s="220"/>
      <c r="EZ47" s="220"/>
      <c r="FA47" s="220"/>
      <c r="FB47" s="220"/>
      <c r="FC47" s="220"/>
      <c r="FD47" s="220"/>
      <c r="FE47" s="220"/>
      <c r="FF47" s="220"/>
      <c r="FG47" s="220"/>
      <c r="FH47" s="220"/>
      <c r="FI47" s="220"/>
      <c r="FJ47" s="220"/>
      <c r="FK47" s="220"/>
      <c r="FL47" s="220"/>
      <c r="FM47" s="220"/>
      <c r="FN47" s="220"/>
      <c r="FO47" s="220"/>
      <c r="FP47" s="220"/>
      <c r="FQ47" s="220"/>
      <c r="FR47" s="220"/>
      <c r="FS47" s="220"/>
      <c r="FT47" s="220"/>
      <c r="FU47" s="220"/>
      <c r="FV47" s="220"/>
      <c r="FW47" s="220"/>
      <c r="FX47" s="220"/>
      <c r="FY47" s="220"/>
      <c r="FZ47" s="220"/>
      <c r="GA47" s="220"/>
      <c r="GB47" s="220"/>
      <c r="GC47" s="220"/>
      <c r="GD47" s="220"/>
      <c r="GE47" s="220"/>
      <c r="GF47" s="220"/>
      <c r="GG47" s="220"/>
      <c r="GH47" s="220"/>
      <c r="GI47" s="220"/>
      <c r="GJ47" s="220"/>
      <c r="GK47" s="220"/>
      <c r="GL47" s="220"/>
      <c r="GM47" s="220"/>
      <c r="GN47" s="220"/>
      <c r="GO47" s="220"/>
      <c r="GP47" s="220"/>
      <c r="GQ47" s="220"/>
      <c r="GR47" s="220"/>
      <c r="GS47" s="220"/>
      <c r="GT47" s="220"/>
      <c r="GU47" s="220"/>
      <c r="GV47" s="220"/>
      <c r="GW47" s="220"/>
      <c r="GX47" s="220"/>
      <c r="GY47" s="220"/>
      <c r="GZ47" s="220"/>
      <c r="HA47" s="220"/>
      <c r="HB47" s="220"/>
      <c r="HC47" s="220"/>
      <c r="HD47" s="220"/>
      <c r="HE47" s="220"/>
      <c r="HF47" s="220"/>
      <c r="HG47" s="220"/>
      <c r="HH47" s="220"/>
      <c r="HI47" s="220"/>
      <c r="HJ47" s="220"/>
      <c r="HK47" s="220"/>
      <c r="HL47" s="220"/>
      <c r="HM47" s="220"/>
      <c r="HN47" s="220"/>
      <c r="HO47" s="220"/>
      <c r="HP47" s="220"/>
      <c r="HQ47" s="220"/>
      <c r="HR47" s="220"/>
      <c r="HS47" s="220"/>
      <c r="HT47" s="220"/>
      <c r="HU47" s="220"/>
      <c r="HV47" s="220"/>
      <c r="HW47" s="220"/>
      <c r="HX47" s="220"/>
      <c r="HY47" s="220"/>
      <c r="HZ47" s="220"/>
      <c r="IA47" s="220"/>
      <c r="IB47" s="220"/>
      <c r="IC47" s="220"/>
      <c r="ID47" s="220"/>
      <c r="IE47" s="220"/>
      <c r="IF47" s="220"/>
      <c r="IG47" s="220"/>
      <c r="IH47" s="220"/>
      <c r="II47" s="220"/>
      <c r="IJ47" s="220"/>
      <c r="IK47" s="220"/>
      <c r="IL47" s="220"/>
      <c r="IM47" s="220"/>
      <c r="IN47" s="220"/>
      <c r="IO47" s="220"/>
      <c r="IP47" s="220"/>
      <c r="IQ47" s="220"/>
      <c r="IR47" s="220"/>
      <c r="IS47" s="220"/>
      <c r="IT47" s="220"/>
      <c r="IU47" s="220"/>
      <c r="IV47" s="220"/>
    </row>
    <row r="48" spans="1:7" ht="15">
      <c r="A48" s="81"/>
      <c r="B48" s="81"/>
      <c r="C48" s="81"/>
      <c r="D48" s="82"/>
      <c r="E48" s="81"/>
      <c r="F48" s="81"/>
      <c r="G48" s="81"/>
    </row>
    <row r="49" spans="1:256" s="2" customFormat="1" ht="12.75">
      <c r="A49" s="223" t="s">
        <v>125</v>
      </c>
      <c r="B49" s="223"/>
      <c r="C49" s="223"/>
      <c r="D49" s="223"/>
      <c r="E49" s="223"/>
      <c r="F49" s="223"/>
      <c r="G49" s="223"/>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c r="CW49" s="220"/>
      <c r="CX49" s="220"/>
      <c r="CY49" s="220"/>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c r="FF49" s="220"/>
      <c r="FG49" s="220"/>
      <c r="FH49" s="220"/>
      <c r="FI49" s="220"/>
      <c r="FJ49" s="220"/>
      <c r="FK49" s="220"/>
      <c r="FL49" s="220"/>
      <c r="FM49" s="220"/>
      <c r="FN49" s="220"/>
      <c r="FO49" s="220"/>
      <c r="FP49" s="220"/>
      <c r="FQ49" s="220"/>
      <c r="FR49" s="220"/>
      <c r="FS49" s="220"/>
      <c r="FT49" s="220"/>
      <c r="FU49" s="220"/>
      <c r="FV49" s="220"/>
      <c r="FW49" s="220"/>
      <c r="FX49" s="220"/>
      <c r="FY49" s="220"/>
      <c r="FZ49" s="220"/>
      <c r="GA49" s="220"/>
      <c r="GB49" s="220"/>
      <c r="GC49" s="220"/>
      <c r="GD49" s="220"/>
      <c r="GE49" s="220"/>
      <c r="GF49" s="220"/>
      <c r="GG49" s="220"/>
      <c r="GH49" s="220"/>
      <c r="GI49" s="220"/>
      <c r="GJ49" s="220"/>
      <c r="GK49" s="220"/>
      <c r="GL49" s="220"/>
      <c r="GM49" s="220"/>
      <c r="GN49" s="220"/>
      <c r="GO49" s="220"/>
      <c r="GP49" s="220"/>
      <c r="GQ49" s="220"/>
      <c r="GR49" s="220"/>
      <c r="GS49" s="220"/>
      <c r="GT49" s="220"/>
      <c r="GU49" s="220"/>
      <c r="GV49" s="220"/>
      <c r="GW49" s="220"/>
      <c r="GX49" s="220"/>
      <c r="GY49" s="220"/>
      <c r="GZ49" s="220"/>
      <c r="HA49" s="220"/>
      <c r="HB49" s="220"/>
      <c r="HC49" s="220"/>
      <c r="HD49" s="220"/>
      <c r="HE49" s="220"/>
      <c r="HF49" s="220"/>
      <c r="HG49" s="220"/>
      <c r="HH49" s="220"/>
      <c r="HI49" s="220"/>
      <c r="HJ49" s="220"/>
      <c r="HK49" s="220"/>
      <c r="HL49" s="220"/>
      <c r="HM49" s="220"/>
      <c r="HN49" s="220"/>
      <c r="HO49" s="220"/>
      <c r="HP49" s="220"/>
      <c r="HQ49" s="220"/>
      <c r="HR49" s="220"/>
      <c r="HS49" s="220"/>
      <c r="HT49" s="220"/>
      <c r="HU49" s="220"/>
      <c r="HV49" s="220"/>
      <c r="HW49" s="220"/>
      <c r="HX49" s="220"/>
      <c r="HY49" s="220"/>
      <c r="HZ49" s="220"/>
      <c r="IA49" s="220"/>
      <c r="IB49" s="220"/>
      <c r="IC49" s="220"/>
      <c r="ID49" s="220"/>
      <c r="IE49" s="220"/>
      <c r="IF49" s="220"/>
      <c r="IG49" s="220"/>
      <c r="IH49" s="220"/>
      <c r="II49" s="220"/>
      <c r="IJ49" s="220"/>
      <c r="IK49" s="220"/>
      <c r="IL49" s="220"/>
      <c r="IM49" s="220"/>
      <c r="IN49" s="220"/>
      <c r="IO49" s="220"/>
      <c r="IP49" s="220"/>
      <c r="IQ49" s="220"/>
      <c r="IR49" s="220"/>
      <c r="IS49" s="220"/>
      <c r="IT49" s="220"/>
      <c r="IU49" s="220"/>
      <c r="IV49" s="220"/>
    </row>
    <row r="50" spans="1:256" s="2" customFormat="1" ht="12.75">
      <c r="A50" s="223"/>
      <c r="B50" s="223"/>
      <c r="C50" s="223"/>
      <c r="D50" s="223"/>
      <c r="E50" s="223"/>
      <c r="F50" s="223"/>
      <c r="G50" s="223"/>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c r="HC50" s="220"/>
      <c r="HD50" s="220"/>
      <c r="HE50" s="220"/>
      <c r="HF50" s="220"/>
      <c r="HG50" s="220"/>
      <c r="HH50" s="220"/>
      <c r="HI50" s="220"/>
      <c r="HJ50" s="220"/>
      <c r="HK50" s="220"/>
      <c r="HL50" s="220"/>
      <c r="HM50" s="220"/>
      <c r="HN50" s="220"/>
      <c r="HO50" s="220"/>
      <c r="HP50" s="220"/>
      <c r="HQ50" s="220"/>
      <c r="HR50" s="220"/>
      <c r="HS50" s="220"/>
      <c r="HT50" s="220"/>
      <c r="HU50" s="220"/>
      <c r="HV50" s="220"/>
      <c r="HW50" s="220"/>
      <c r="HX50" s="220"/>
      <c r="HY50" s="220"/>
      <c r="HZ50" s="220"/>
      <c r="IA50" s="220"/>
      <c r="IB50" s="220"/>
      <c r="IC50" s="220"/>
      <c r="ID50" s="220"/>
      <c r="IE50" s="220"/>
      <c r="IF50" s="220"/>
      <c r="IG50" s="220"/>
      <c r="IH50" s="220"/>
      <c r="II50" s="220"/>
      <c r="IJ50" s="220"/>
      <c r="IK50" s="220"/>
      <c r="IL50" s="220"/>
      <c r="IM50" s="220"/>
      <c r="IN50" s="220"/>
      <c r="IO50" s="220"/>
      <c r="IP50" s="220"/>
      <c r="IQ50" s="220"/>
      <c r="IR50" s="220"/>
      <c r="IS50" s="220"/>
      <c r="IT50" s="220"/>
      <c r="IU50" s="220"/>
      <c r="IV50" s="220"/>
    </row>
    <row r="51" spans="1:256" s="2" customFormat="1" ht="12.75">
      <c r="A51" s="221"/>
      <c r="B51" s="221"/>
      <c r="C51" s="221"/>
      <c r="D51" s="221"/>
      <c r="E51" s="221"/>
      <c r="F51" s="221"/>
      <c r="G51" s="221"/>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c r="DQ51" s="220"/>
      <c r="DR51" s="220"/>
      <c r="DS51" s="220"/>
      <c r="DT51" s="220"/>
      <c r="DU51" s="220"/>
      <c r="DV51" s="220"/>
      <c r="DW51" s="220"/>
      <c r="DX51" s="220"/>
      <c r="DY51" s="220"/>
      <c r="DZ51" s="220"/>
      <c r="EA51" s="220"/>
      <c r="EB51" s="220"/>
      <c r="EC51" s="220"/>
      <c r="ED51" s="220"/>
      <c r="EE51" s="220"/>
      <c r="EF51" s="220"/>
      <c r="EG51" s="220"/>
      <c r="EH51" s="220"/>
      <c r="EI51" s="220"/>
      <c r="EJ51" s="220"/>
      <c r="EK51" s="220"/>
      <c r="EL51" s="220"/>
      <c r="EM51" s="220"/>
      <c r="EN51" s="220"/>
      <c r="EO51" s="220"/>
      <c r="EP51" s="220"/>
      <c r="EQ51" s="220"/>
      <c r="ER51" s="220"/>
      <c r="ES51" s="220"/>
      <c r="ET51" s="220"/>
      <c r="EU51" s="220"/>
      <c r="EV51" s="220"/>
      <c r="EW51" s="220"/>
      <c r="EX51" s="220"/>
      <c r="EY51" s="220"/>
      <c r="EZ51" s="220"/>
      <c r="FA51" s="220"/>
      <c r="FB51" s="220"/>
      <c r="FC51" s="220"/>
      <c r="FD51" s="220"/>
      <c r="FE51" s="220"/>
      <c r="FF51" s="220"/>
      <c r="FG51" s="220"/>
      <c r="FH51" s="220"/>
      <c r="FI51" s="220"/>
      <c r="FJ51" s="220"/>
      <c r="FK51" s="220"/>
      <c r="FL51" s="220"/>
      <c r="FM51" s="220"/>
      <c r="FN51" s="220"/>
      <c r="FO51" s="220"/>
      <c r="FP51" s="220"/>
      <c r="FQ51" s="220"/>
      <c r="FR51" s="220"/>
      <c r="FS51" s="220"/>
      <c r="FT51" s="220"/>
      <c r="FU51" s="220"/>
      <c r="FV51" s="220"/>
      <c r="FW51" s="220"/>
      <c r="FX51" s="220"/>
      <c r="FY51" s="220"/>
      <c r="FZ51" s="220"/>
      <c r="GA51" s="220"/>
      <c r="GB51" s="220"/>
      <c r="GC51" s="220"/>
      <c r="GD51" s="220"/>
      <c r="GE51" s="220"/>
      <c r="GF51" s="220"/>
      <c r="GG51" s="220"/>
      <c r="GH51" s="220"/>
      <c r="GI51" s="220"/>
      <c r="GJ51" s="220"/>
      <c r="GK51" s="220"/>
      <c r="GL51" s="220"/>
      <c r="GM51" s="220"/>
      <c r="GN51" s="220"/>
      <c r="GO51" s="220"/>
      <c r="GP51" s="220"/>
      <c r="GQ51" s="220"/>
      <c r="GR51" s="220"/>
      <c r="GS51" s="220"/>
      <c r="GT51" s="220"/>
      <c r="GU51" s="220"/>
      <c r="GV51" s="220"/>
      <c r="GW51" s="220"/>
      <c r="GX51" s="220"/>
      <c r="GY51" s="220"/>
      <c r="GZ51" s="220"/>
      <c r="HA51" s="220"/>
      <c r="HB51" s="220"/>
      <c r="HC51" s="220"/>
      <c r="HD51" s="220"/>
      <c r="HE51" s="220"/>
      <c r="HF51" s="220"/>
      <c r="HG51" s="220"/>
      <c r="HH51" s="220"/>
      <c r="HI51" s="220"/>
      <c r="HJ51" s="220"/>
      <c r="HK51" s="220"/>
      <c r="HL51" s="220"/>
      <c r="HM51" s="220"/>
      <c r="HN51" s="220"/>
      <c r="HO51" s="220"/>
      <c r="HP51" s="220"/>
      <c r="HQ51" s="220"/>
      <c r="HR51" s="220"/>
      <c r="HS51" s="220"/>
      <c r="HT51" s="220"/>
      <c r="HU51" s="220"/>
      <c r="HV51" s="220"/>
      <c r="HW51" s="220"/>
      <c r="HX51" s="220"/>
      <c r="HY51" s="220"/>
      <c r="HZ51" s="220"/>
      <c r="IA51" s="220"/>
      <c r="IB51" s="220"/>
      <c r="IC51" s="220"/>
      <c r="ID51" s="220"/>
      <c r="IE51" s="220"/>
      <c r="IF51" s="220"/>
      <c r="IG51" s="220"/>
      <c r="IH51" s="220"/>
      <c r="II51" s="220"/>
      <c r="IJ51" s="220"/>
      <c r="IK51" s="220"/>
      <c r="IL51" s="220"/>
      <c r="IM51" s="220"/>
      <c r="IN51" s="220"/>
      <c r="IO51" s="220"/>
      <c r="IP51" s="220"/>
      <c r="IQ51" s="220"/>
      <c r="IR51" s="220"/>
      <c r="IS51" s="220"/>
      <c r="IT51" s="220"/>
      <c r="IU51" s="220"/>
      <c r="IV51" s="220"/>
    </row>
    <row r="52" spans="1:7" ht="15.75">
      <c r="A52" s="80"/>
      <c r="B52" s="81"/>
      <c r="C52" s="81"/>
      <c r="D52" s="81"/>
      <c r="E52" s="81"/>
      <c r="F52" s="81"/>
      <c r="G52" s="81"/>
    </row>
    <row r="53" spans="1:7" ht="15">
      <c r="A53" s="81"/>
      <c r="B53" s="81"/>
      <c r="C53" s="81"/>
      <c r="D53" s="81"/>
      <c r="E53" s="81"/>
      <c r="F53" s="81"/>
      <c r="G53" s="81"/>
    </row>
    <row r="54" spans="1:7" ht="15">
      <c r="A54" s="81"/>
      <c r="B54" s="81"/>
      <c r="C54" s="81"/>
      <c r="D54" s="81"/>
      <c r="E54" s="81"/>
      <c r="F54" s="81"/>
      <c r="G54" s="81"/>
    </row>
    <row r="55" spans="1:7" ht="15">
      <c r="A55" s="221" t="s">
        <v>107</v>
      </c>
      <c r="B55" s="221"/>
      <c r="C55" s="221"/>
      <c r="D55" s="221"/>
      <c r="E55" s="221"/>
      <c r="F55" s="221"/>
      <c r="G55" s="221"/>
    </row>
    <row r="56" spans="1:7" ht="15">
      <c r="A56" s="221" t="s">
        <v>108</v>
      </c>
      <c r="B56" s="221"/>
      <c r="C56" s="221"/>
      <c r="D56" s="221"/>
      <c r="E56" s="221"/>
      <c r="F56" s="221"/>
      <c r="G56" s="221"/>
    </row>
    <row r="57" spans="1:7" ht="15">
      <c r="A57" s="81"/>
      <c r="B57" s="81"/>
      <c r="C57" s="81"/>
      <c r="D57" s="81"/>
      <c r="E57" s="81"/>
      <c r="F57" s="81"/>
      <c r="G57" s="81"/>
    </row>
    <row r="58" spans="1:7" ht="15">
      <c r="A58" s="81"/>
      <c r="B58" s="81"/>
      <c r="C58" s="81"/>
      <c r="D58" s="81"/>
      <c r="E58" s="81"/>
      <c r="F58" s="81"/>
      <c r="G58" s="81"/>
    </row>
    <row r="59" spans="1:7" ht="15">
      <c r="A59" s="81"/>
      <c r="B59" s="81"/>
      <c r="C59" s="81"/>
      <c r="D59" s="81"/>
      <c r="E59" s="81"/>
      <c r="F59" s="81"/>
      <c r="G59" s="81"/>
    </row>
    <row r="60" spans="1:7" ht="15">
      <c r="A60" s="81"/>
      <c r="B60" s="81"/>
      <c r="C60" s="81"/>
      <c r="D60" s="81"/>
      <c r="E60" s="81"/>
      <c r="F60" s="81"/>
      <c r="G60" s="81"/>
    </row>
    <row r="61" spans="1:7" ht="15.75">
      <c r="A61" s="80"/>
      <c r="B61" s="81"/>
      <c r="C61" s="81"/>
      <c r="D61" s="81"/>
      <c r="E61" s="81"/>
      <c r="F61" s="81"/>
      <c r="G61" s="81"/>
    </row>
    <row r="62" spans="1:7" ht="15.75">
      <c r="A62" s="80"/>
      <c r="B62" s="81"/>
      <c r="C62" s="81"/>
      <c r="D62" s="83" t="s">
        <v>109</v>
      </c>
      <c r="E62" s="81"/>
      <c r="F62" s="81"/>
      <c r="G62" s="81"/>
    </row>
    <row r="63" spans="1:7" ht="15.75">
      <c r="A63" s="80"/>
      <c r="B63" s="81"/>
      <c r="C63" s="81"/>
      <c r="D63" s="82" t="s">
        <v>110</v>
      </c>
      <c r="E63" s="81"/>
      <c r="F63" s="81"/>
      <c r="G63" s="81"/>
    </row>
    <row r="64" spans="1:7" ht="15.75">
      <c r="A64" s="80"/>
      <c r="B64" s="81"/>
      <c r="C64" s="81"/>
      <c r="D64" s="81"/>
      <c r="E64" s="81"/>
      <c r="F64" s="81"/>
      <c r="G64" s="81"/>
    </row>
    <row r="65" spans="1:7" ht="15.75">
      <c r="A65" s="80"/>
      <c r="B65" s="81"/>
      <c r="C65" s="81"/>
      <c r="D65" s="81"/>
      <c r="E65" s="81"/>
      <c r="F65" s="81"/>
      <c r="G65" s="81"/>
    </row>
    <row r="66" spans="1:7" ht="15.75">
      <c r="A66" s="80"/>
      <c r="B66" s="81"/>
      <c r="C66" s="81"/>
      <c r="D66" s="81"/>
      <c r="E66" s="81"/>
      <c r="F66" s="81"/>
      <c r="G66" s="81"/>
    </row>
    <row r="67" spans="1:7" ht="15.75">
      <c r="A67" s="80"/>
      <c r="B67" s="81"/>
      <c r="C67" s="81"/>
      <c r="D67" s="83" t="s">
        <v>111</v>
      </c>
      <c r="E67" s="81"/>
      <c r="F67" s="81"/>
      <c r="G67" s="81"/>
    </row>
    <row r="68" spans="1:7" ht="15.75">
      <c r="A68" s="80"/>
      <c r="B68" s="81"/>
      <c r="C68" s="81"/>
      <c r="D68" s="81"/>
      <c r="E68" s="81"/>
      <c r="F68" s="81"/>
      <c r="G68" s="81"/>
    </row>
    <row r="69" spans="1:7" ht="15.75">
      <c r="A69" s="80"/>
      <c r="B69" s="81"/>
      <c r="C69" s="81"/>
      <c r="D69" s="81"/>
      <c r="E69" s="81"/>
      <c r="F69" s="81"/>
      <c r="G69" s="81"/>
    </row>
    <row r="70" spans="1:7" ht="15.75">
      <c r="A70" s="80"/>
      <c r="B70" s="81"/>
      <c r="C70" s="81"/>
      <c r="D70" s="81"/>
      <c r="E70" s="81"/>
      <c r="F70" s="81"/>
      <c r="G70" s="81"/>
    </row>
    <row r="71" spans="1:7" ht="15.75">
      <c r="A71" s="80"/>
      <c r="B71" s="81"/>
      <c r="C71" s="81"/>
      <c r="D71" s="81"/>
      <c r="E71" s="81"/>
      <c r="F71" s="81"/>
      <c r="G71" s="81"/>
    </row>
    <row r="72" spans="1:7" ht="15.75">
      <c r="A72" s="80"/>
      <c r="B72" s="81"/>
      <c r="C72" s="81"/>
      <c r="D72" s="81"/>
      <c r="E72" s="81"/>
      <c r="F72" s="81"/>
      <c r="G72" s="81"/>
    </row>
    <row r="73" spans="1:7" ht="15.75">
      <c r="A73" s="80"/>
      <c r="B73" s="81"/>
      <c r="C73" s="81"/>
      <c r="D73" s="81"/>
      <c r="E73" s="81"/>
      <c r="F73" s="81"/>
      <c r="G73" s="81"/>
    </row>
    <row r="74" spans="1:7" ht="15.75">
      <c r="A74" s="80"/>
      <c r="B74" s="81"/>
      <c r="C74" s="81"/>
      <c r="D74" s="81"/>
      <c r="E74" s="81"/>
      <c r="F74" s="81"/>
      <c r="G74" s="81"/>
    </row>
    <row r="75" spans="1:7" ht="15.75">
      <c r="A75" s="80"/>
      <c r="B75" s="81"/>
      <c r="C75" s="81"/>
      <c r="D75" s="81"/>
      <c r="E75" s="81"/>
      <c r="F75" s="81"/>
      <c r="G75" s="81"/>
    </row>
    <row r="76" spans="1:7" ht="15.75">
      <c r="A76" s="80"/>
      <c r="B76" s="81"/>
      <c r="C76" s="81"/>
      <c r="D76" s="81"/>
      <c r="E76" s="81"/>
      <c r="F76" s="81"/>
      <c r="G76" s="81"/>
    </row>
    <row r="77" spans="1:7" ht="15.75">
      <c r="A77" s="80"/>
      <c r="B77" s="81"/>
      <c r="C77" s="81"/>
      <c r="D77" s="81"/>
      <c r="E77" s="81"/>
      <c r="F77" s="81"/>
      <c r="G77" s="81"/>
    </row>
    <row r="78" spans="1:7" ht="15">
      <c r="A78" s="84"/>
      <c r="B78" s="84"/>
      <c r="C78" s="81"/>
      <c r="D78" s="81"/>
      <c r="E78" s="81"/>
      <c r="F78" s="81"/>
      <c r="G78" s="81"/>
    </row>
    <row r="79" spans="1:7" ht="10.5" customHeight="1">
      <c r="A79" s="85" t="s">
        <v>147</v>
      </c>
      <c r="B79" s="79"/>
      <c r="C79" s="81"/>
      <c r="D79" s="81"/>
      <c r="E79" s="81"/>
      <c r="F79" s="81"/>
      <c r="G79" s="81"/>
    </row>
    <row r="80" spans="1:7" ht="10.5" customHeight="1">
      <c r="A80" s="85" t="s">
        <v>112</v>
      </c>
      <c r="B80" s="79"/>
      <c r="C80" s="81"/>
      <c r="D80" s="81"/>
      <c r="E80" s="81"/>
      <c r="F80" s="81"/>
      <c r="G80" s="81"/>
    </row>
    <row r="81" spans="1:7" ht="10.5" customHeight="1">
      <c r="A81" s="85" t="s">
        <v>113</v>
      </c>
      <c r="B81" s="79"/>
      <c r="C81" s="86"/>
      <c r="D81" s="87"/>
      <c r="E81" s="81"/>
      <c r="F81" s="81"/>
      <c r="G81" s="81"/>
    </row>
    <row r="82" spans="1:7" ht="10.5" customHeight="1">
      <c r="A82" s="88" t="s">
        <v>114</v>
      </c>
      <c r="B82" s="89"/>
      <c r="C82" s="81"/>
      <c r="D82" s="81"/>
      <c r="E82" s="81"/>
      <c r="F82" s="81"/>
      <c r="G82" s="81"/>
    </row>
    <row r="83" spans="1:7" ht="15">
      <c r="A83" s="79"/>
      <c r="B83" s="79"/>
      <c r="C83" s="81"/>
      <c r="D83" s="81"/>
      <c r="E83" s="81"/>
      <c r="F83" s="81"/>
      <c r="G83" s="81"/>
    </row>
  </sheetData>
  <sheetProtection/>
  <mergeCells count="156">
    <mergeCell ref="CU47:DA47"/>
    <mergeCell ref="HX47:ID47"/>
    <mergeCell ref="ED47:EJ47"/>
    <mergeCell ref="BE47:BK47"/>
    <mergeCell ref="AQ47:AW47"/>
    <mergeCell ref="AX47:BD47"/>
    <mergeCell ref="A44:G44"/>
    <mergeCell ref="A45:G45"/>
    <mergeCell ref="A47:G47"/>
    <mergeCell ref="H47:N47"/>
    <mergeCell ref="C14:G14"/>
    <mergeCell ref="O47:U47"/>
    <mergeCell ref="V47:AB47"/>
    <mergeCell ref="AC47:AI47"/>
    <mergeCell ref="AJ47:AP47"/>
    <mergeCell ref="C15:F15"/>
    <mergeCell ref="D39:E39"/>
    <mergeCell ref="IS47:IV47"/>
    <mergeCell ref="IE47:IK47"/>
    <mergeCell ref="DB47:DH47"/>
    <mergeCell ref="DI47:DO47"/>
    <mergeCell ref="DP47:DV47"/>
    <mergeCell ref="DW47:EC47"/>
    <mergeCell ref="FT47:FZ47"/>
    <mergeCell ref="HC47:HI47"/>
    <mergeCell ref="GA47:GG47"/>
    <mergeCell ref="GH47:GN47"/>
    <mergeCell ref="GO47:GU47"/>
    <mergeCell ref="IL47:IR47"/>
    <mergeCell ref="GH49:GN49"/>
    <mergeCell ref="GO49:GU49"/>
    <mergeCell ref="GV47:HB47"/>
    <mergeCell ref="HQ47:HW47"/>
    <mergeCell ref="HJ47:HP47"/>
    <mergeCell ref="EK47:EQ47"/>
    <mergeCell ref="ER47:EX47"/>
    <mergeCell ref="EY47:FE47"/>
    <mergeCell ref="FF47:FL47"/>
    <mergeCell ref="FM47:FS47"/>
    <mergeCell ref="DB49:DH49"/>
    <mergeCell ref="DI49:DO49"/>
    <mergeCell ref="CU49:DA49"/>
    <mergeCell ref="DP49:DV49"/>
    <mergeCell ref="DW49:EC49"/>
    <mergeCell ref="FF49:FL49"/>
    <mergeCell ref="GV49:HB49"/>
    <mergeCell ref="HC49:HI49"/>
    <mergeCell ref="HJ49:HP49"/>
    <mergeCell ref="ED49:EJ49"/>
    <mergeCell ref="EK49:EQ49"/>
    <mergeCell ref="ER49:EX49"/>
    <mergeCell ref="EY49:FE49"/>
    <mergeCell ref="FM49:FS49"/>
    <mergeCell ref="FT49:FZ49"/>
    <mergeCell ref="GA49:GG49"/>
    <mergeCell ref="IS49:IV49"/>
    <mergeCell ref="IS50:IV50"/>
    <mergeCell ref="HQ50:HW50"/>
    <mergeCell ref="HX50:ID50"/>
    <mergeCell ref="IE50:IK50"/>
    <mergeCell ref="IL50:IR50"/>
    <mergeCell ref="HX49:ID49"/>
    <mergeCell ref="IE49:IK49"/>
    <mergeCell ref="HQ49:HW49"/>
    <mergeCell ref="BE50:BK50"/>
    <mergeCell ref="BL50:BR50"/>
    <mergeCell ref="BS50:BY50"/>
    <mergeCell ref="CU50:DA50"/>
    <mergeCell ref="DB50:DH50"/>
    <mergeCell ref="IL49:IR49"/>
    <mergeCell ref="HC50:HI50"/>
    <mergeCell ref="HJ50:HP50"/>
    <mergeCell ref="BE49:BK49"/>
    <mergeCell ref="BL49:BR49"/>
    <mergeCell ref="A50:G50"/>
    <mergeCell ref="H50:N50"/>
    <mergeCell ref="O50:U50"/>
    <mergeCell ref="V50:AB50"/>
    <mergeCell ref="AC50:AI50"/>
    <mergeCell ref="AJ50:AP50"/>
    <mergeCell ref="FF50:FL50"/>
    <mergeCell ref="FM50:FS50"/>
    <mergeCell ref="FT50:FZ50"/>
    <mergeCell ref="DI50:DO50"/>
    <mergeCell ref="DP50:DV50"/>
    <mergeCell ref="DW50:EC50"/>
    <mergeCell ref="ED50:EJ50"/>
    <mergeCell ref="EK50:EQ50"/>
    <mergeCell ref="ER50:EX50"/>
    <mergeCell ref="GH50:GN50"/>
    <mergeCell ref="GO50:GU50"/>
    <mergeCell ref="GV50:HB50"/>
    <mergeCell ref="AJ51:AP51"/>
    <mergeCell ref="AQ51:AW51"/>
    <mergeCell ref="AX51:BD51"/>
    <mergeCell ref="BE51:BK51"/>
    <mergeCell ref="BL51:BR51"/>
    <mergeCell ref="BS51:BY51"/>
    <mergeCell ref="BZ51:CF51"/>
    <mergeCell ref="BL47:BR47"/>
    <mergeCell ref="BS47:BY47"/>
    <mergeCell ref="BZ47:CF47"/>
    <mergeCell ref="CG47:CM47"/>
    <mergeCell ref="CN47:CT47"/>
    <mergeCell ref="GA50:GG50"/>
    <mergeCell ref="BZ50:CF50"/>
    <mergeCell ref="CG50:CM50"/>
    <mergeCell ref="CN50:CT50"/>
    <mergeCell ref="EY50:FE50"/>
    <mergeCell ref="CN49:CT49"/>
    <mergeCell ref="A49:G49"/>
    <mergeCell ref="H49:N49"/>
    <mergeCell ref="O49:U49"/>
    <mergeCell ref="V49:AB49"/>
    <mergeCell ref="AC49:AI49"/>
    <mergeCell ref="AJ49:AP49"/>
    <mergeCell ref="AQ49:AW49"/>
    <mergeCell ref="AX49:BD49"/>
    <mergeCell ref="BS49:BY49"/>
    <mergeCell ref="B13:G13"/>
    <mergeCell ref="CN51:CT51"/>
    <mergeCell ref="CU51:DA51"/>
    <mergeCell ref="DB51:DH51"/>
    <mergeCell ref="DI51:DO51"/>
    <mergeCell ref="DP51:DV51"/>
    <mergeCell ref="AQ50:AW50"/>
    <mergeCell ref="AX50:BD50"/>
    <mergeCell ref="BZ49:CF49"/>
    <mergeCell ref="CG49:CM49"/>
    <mergeCell ref="ER51:EX51"/>
    <mergeCell ref="A51:G51"/>
    <mergeCell ref="H51:N51"/>
    <mergeCell ref="O51:U51"/>
    <mergeCell ref="V51:AB51"/>
    <mergeCell ref="AC51:AI51"/>
    <mergeCell ref="DW51:EC51"/>
    <mergeCell ref="ED51:EJ51"/>
    <mergeCell ref="EK51:EQ51"/>
    <mergeCell ref="CG51:CM51"/>
    <mergeCell ref="IE51:IK51"/>
    <mergeCell ref="FF51:FL51"/>
    <mergeCell ref="FM51:FS51"/>
    <mergeCell ref="FT51:FZ51"/>
    <mergeCell ref="GA51:GG51"/>
    <mergeCell ref="GH51:GN51"/>
    <mergeCell ref="GO51:GU51"/>
    <mergeCell ref="IL51:IR51"/>
    <mergeCell ref="IS51:IV51"/>
    <mergeCell ref="A55:G55"/>
    <mergeCell ref="A56:G56"/>
    <mergeCell ref="GV51:HB51"/>
    <mergeCell ref="HC51:HI51"/>
    <mergeCell ref="HJ51:HP51"/>
    <mergeCell ref="HQ51:HW51"/>
    <mergeCell ref="HX51:ID51"/>
    <mergeCell ref="EY51:FE51"/>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84"/>
  <sheetViews>
    <sheetView zoomScalePageLayoutView="0" workbookViewId="0" topLeftCell="A1">
      <selection activeCell="M44" sqref="L44:M44"/>
    </sheetView>
  </sheetViews>
  <sheetFormatPr defaultColWidth="11.421875" defaultRowHeight="15"/>
  <cols>
    <col min="1" max="1" width="8.7109375" style="5" bestFit="1" customWidth="1"/>
    <col min="2" max="2" width="7.421875" style="5" bestFit="1" customWidth="1"/>
    <col min="3" max="3" width="7.57421875" style="5" bestFit="1" customWidth="1"/>
    <col min="4" max="4" width="10.140625" style="5" customWidth="1"/>
    <col min="5" max="5" width="8.00390625" style="5" customWidth="1"/>
    <col min="6" max="6" width="12.00390625" style="5" customWidth="1"/>
    <col min="7" max="7" width="11.421875" style="5" customWidth="1"/>
    <col min="8" max="8" width="16.140625" style="5" customWidth="1"/>
    <col min="9" max="9" width="11.421875" style="5" customWidth="1"/>
    <col min="10" max="10" width="15.7109375" style="5" customWidth="1"/>
    <col min="11" max="11" width="11.421875" style="5" customWidth="1"/>
    <col min="12" max="12" width="13.140625" style="5" customWidth="1"/>
    <col min="13" max="16384" width="11.421875" style="5" customWidth="1"/>
  </cols>
  <sheetData>
    <row r="1" spans="1:13" ht="12.75">
      <c r="A1" s="279" t="s">
        <v>309</v>
      </c>
      <c r="B1" s="280"/>
      <c r="C1" s="280"/>
      <c r="D1" s="280"/>
      <c r="E1" s="280"/>
      <c r="F1" s="280"/>
      <c r="G1" s="280"/>
      <c r="H1" s="280"/>
      <c r="I1" s="280"/>
      <c r="J1" s="280"/>
      <c r="K1" s="280"/>
      <c r="L1" s="280"/>
      <c r="M1" s="280"/>
    </row>
    <row r="2" spans="1:13" s="14" customFormat="1" ht="12.75">
      <c r="A2" s="279" t="s">
        <v>187</v>
      </c>
      <c r="B2" s="279"/>
      <c r="C2" s="279"/>
      <c r="D2" s="279"/>
      <c r="E2" s="279"/>
      <c r="F2" s="279"/>
      <c r="G2" s="279"/>
      <c r="H2" s="279"/>
      <c r="I2" s="279"/>
      <c r="J2" s="279"/>
      <c r="K2" s="279"/>
      <c r="L2" s="279"/>
      <c r="M2" s="279"/>
    </row>
    <row r="3" spans="1:13" ht="12.75">
      <c r="A3" s="279" t="s">
        <v>297</v>
      </c>
      <c r="B3" s="280"/>
      <c r="C3" s="280"/>
      <c r="D3" s="280"/>
      <c r="E3" s="280"/>
      <c r="F3" s="280"/>
      <c r="G3" s="280"/>
      <c r="H3" s="280"/>
      <c r="I3" s="280"/>
      <c r="J3" s="280"/>
      <c r="K3" s="280"/>
      <c r="L3" s="280"/>
      <c r="M3" s="280"/>
    </row>
    <row r="4" spans="1:13" s="14" customFormat="1" ht="12.75">
      <c r="A4" s="250" t="s">
        <v>94</v>
      </c>
      <c r="B4" s="250"/>
      <c r="C4" s="250"/>
      <c r="D4" s="250"/>
      <c r="E4" s="250"/>
      <c r="F4" s="250"/>
      <c r="G4" s="250"/>
      <c r="H4" s="250"/>
      <c r="I4" s="250"/>
      <c r="J4" s="250"/>
      <c r="K4" s="250"/>
      <c r="L4" s="250"/>
      <c r="M4" s="250"/>
    </row>
    <row r="5" spans="1:13" ht="12.75">
      <c r="A5" s="35"/>
      <c r="B5" s="35"/>
      <c r="C5" s="35"/>
      <c r="D5" s="35"/>
      <c r="E5" s="35"/>
      <c r="F5" s="35"/>
      <c r="G5" s="35"/>
      <c r="H5" s="35"/>
      <c r="I5" s="35"/>
      <c r="J5" s="35"/>
      <c r="K5" s="35"/>
      <c r="L5" s="35"/>
      <c r="M5" s="35"/>
    </row>
    <row r="6" spans="1:13" s="14" customFormat="1" ht="22.5" customHeight="1">
      <c r="A6" s="16" t="s">
        <v>65</v>
      </c>
      <c r="B6" s="16" t="s">
        <v>188</v>
      </c>
      <c r="C6" s="16" t="s">
        <v>37</v>
      </c>
      <c r="D6" s="16" t="s">
        <v>189</v>
      </c>
      <c r="E6" s="16" t="s">
        <v>44</v>
      </c>
      <c r="F6" s="16" t="s">
        <v>190</v>
      </c>
      <c r="G6" s="16" t="s">
        <v>54</v>
      </c>
      <c r="H6" s="16" t="s">
        <v>46</v>
      </c>
      <c r="I6" s="16" t="s">
        <v>105</v>
      </c>
      <c r="J6" s="16" t="s">
        <v>191</v>
      </c>
      <c r="K6" s="16" t="s">
        <v>63</v>
      </c>
      <c r="L6" s="16" t="s">
        <v>48</v>
      </c>
      <c r="M6" s="16" t="s">
        <v>50</v>
      </c>
    </row>
    <row r="7" spans="1:13" ht="12.75">
      <c r="A7" s="75" t="s">
        <v>66</v>
      </c>
      <c r="B7" s="76" t="s">
        <v>67</v>
      </c>
      <c r="C7" s="76">
        <v>57.63</v>
      </c>
      <c r="D7" s="76">
        <v>158.55</v>
      </c>
      <c r="E7" s="76">
        <v>101.13</v>
      </c>
      <c r="F7" s="76">
        <v>109.07</v>
      </c>
      <c r="G7" s="76">
        <v>349.04</v>
      </c>
      <c r="H7" s="76">
        <v>77.82</v>
      </c>
      <c r="I7" s="76">
        <v>104.83</v>
      </c>
      <c r="J7" s="76">
        <v>141.38</v>
      </c>
      <c r="K7" s="76">
        <v>1149.41</v>
      </c>
      <c r="L7" s="76">
        <v>118.8</v>
      </c>
      <c r="M7" s="76">
        <v>154.25</v>
      </c>
    </row>
    <row r="8" spans="1:13" ht="12.75">
      <c r="A8" s="75" t="s">
        <v>68</v>
      </c>
      <c r="B8" s="76" t="s">
        <v>67</v>
      </c>
      <c r="C8" s="76">
        <v>66.38</v>
      </c>
      <c r="D8" s="76">
        <v>202.78</v>
      </c>
      <c r="E8" s="76">
        <v>78.74</v>
      </c>
      <c r="F8" s="76">
        <v>103.34</v>
      </c>
      <c r="G8" s="76">
        <v>326.93</v>
      </c>
      <c r="H8" s="76">
        <v>90.34</v>
      </c>
      <c r="I8" s="76">
        <v>113.27</v>
      </c>
      <c r="J8" s="76">
        <v>198.98</v>
      </c>
      <c r="K8" s="76">
        <v>1076.82</v>
      </c>
      <c r="L8" s="76">
        <v>125.35</v>
      </c>
      <c r="M8" s="76">
        <v>148.65</v>
      </c>
    </row>
    <row r="9" spans="1:13" ht="12.75">
      <c r="A9" s="75" t="s">
        <v>69</v>
      </c>
      <c r="B9" s="76" t="s">
        <v>67</v>
      </c>
      <c r="C9" s="76" t="s">
        <v>67</v>
      </c>
      <c r="D9" s="76">
        <v>253.43</v>
      </c>
      <c r="E9" s="76">
        <v>66.35</v>
      </c>
      <c r="F9" s="76">
        <v>82.56</v>
      </c>
      <c r="G9" s="76">
        <v>252.02</v>
      </c>
      <c r="H9" s="76">
        <v>88.89</v>
      </c>
      <c r="I9" s="76">
        <v>127.62</v>
      </c>
      <c r="J9" s="76" t="s">
        <v>67</v>
      </c>
      <c r="K9" s="76">
        <v>1042.02</v>
      </c>
      <c r="L9" s="76">
        <v>137.37</v>
      </c>
      <c r="M9" s="76">
        <v>167.77</v>
      </c>
    </row>
    <row r="10" spans="1:13" ht="12.75">
      <c r="A10" s="75" t="s">
        <v>70</v>
      </c>
      <c r="B10" s="76" t="s">
        <v>67</v>
      </c>
      <c r="C10" s="76" t="s">
        <v>67</v>
      </c>
      <c r="D10" s="76" t="s">
        <v>67</v>
      </c>
      <c r="E10" s="76">
        <v>75.36</v>
      </c>
      <c r="F10" s="76">
        <v>42.68</v>
      </c>
      <c r="G10" s="76">
        <v>196.92</v>
      </c>
      <c r="H10" s="76">
        <v>86.7</v>
      </c>
      <c r="I10" s="76">
        <v>108.55</v>
      </c>
      <c r="J10" s="76" t="s">
        <v>67</v>
      </c>
      <c r="K10" s="76">
        <v>666.1</v>
      </c>
      <c r="L10" s="76">
        <v>162.11</v>
      </c>
      <c r="M10" s="76">
        <v>291.95</v>
      </c>
    </row>
    <row r="11" spans="1:13" ht="12.75">
      <c r="A11" s="75" t="s">
        <v>71</v>
      </c>
      <c r="B11" s="76" t="s">
        <v>67</v>
      </c>
      <c r="C11" s="76" t="s">
        <v>67</v>
      </c>
      <c r="D11" s="76" t="s">
        <v>67</v>
      </c>
      <c r="E11" s="76">
        <v>73.87</v>
      </c>
      <c r="F11" s="76">
        <v>35.84</v>
      </c>
      <c r="G11" s="76">
        <v>174.66</v>
      </c>
      <c r="H11" s="76">
        <v>92.8</v>
      </c>
      <c r="I11" s="76">
        <v>100.04</v>
      </c>
      <c r="J11" s="76" t="s">
        <v>67</v>
      </c>
      <c r="K11" s="76">
        <v>506.42</v>
      </c>
      <c r="L11" s="76">
        <v>180.55</v>
      </c>
      <c r="M11" s="76">
        <v>456.12</v>
      </c>
    </row>
    <row r="12" spans="1:13" ht="12.75">
      <c r="A12" s="75" t="s">
        <v>72</v>
      </c>
      <c r="B12" s="76" t="s">
        <v>67</v>
      </c>
      <c r="C12" s="76" t="s">
        <v>67</v>
      </c>
      <c r="D12" s="76" t="s">
        <v>67</v>
      </c>
      <c r="E12" s="76">
        <v>82.8</v>
      </c>
      <c r="F12" s="76">
        <v>34.25</v>
      </c>
      <c r="G12" s="76">
        <v>242.38</v>
      </c>
      <c r="H12" s="76">
        <v>101.93</v>
      </c>
      <c r="I12" s="76">
        <v>77.08</v>
      </c>
      <c r="J12" s="76" t="s">
        <v>67</v>
      </c>
      <c r="K12" s="76">
        <v>397.35</v>
      </c>
      <c r="L12" s="76">
        <v>185.12</v>
      </c>
      <c r="M12" s="76">
        <v>974.39</v>
      </c>
    </row>
    <row r="13" spans="1:13" ht="12.75">
      <c r="A13" s="75" t="s">
        <v>73</v>
      </c>
      <c r="B13" s="76" t="s">
        <v>67</v>
      </c>
      <c r="C13" s="76" t="s">
        <v>67</v>
      </c>
      <c r="D13" s="76" t="s">
        <v>67</v>
      </c>
      <c r="E13" s="76">
        <v>97.85</v>
      </c>
      <c r="F13" s="76">
        <v>37.11</v>
      </c>
      <c r="G13" s="76">
        <v>284.31</v>
      </c>
      <c r="H13" s="76">
        <v>111.89</v>
      </c>
      <c r="I13" s="76">
        <v>82.14</v>
      </c>
      <c r="J13" s="76" t="s">
        <v>67</v>
      </c>
      <c r="K13" s="76">
        <v>432.09</v>
      </c>
      <c r="L13" s="76">
        <v>208.58</v>
      </c>
      <c r="M13" s="76" t="s">
        <v>67</v>
      </c>
    </row>
    <row r="14" spans="1:13" ht="12.75">
      <c r="A14" s="75" t="s">
        <v>74</v>
      </c>
      <c r="B14" s="76">
        <v>1680.67</v>
      </c>
      <c r="C14" s="76" t="s">
        <v>67</v>
      </c>
      <c r="D14" s="76">
        <v>728.46</v>
      </c>
      <c r="E14" s="76">
        <v>118.29</v>
      </c>
      <c r="F14" s="76">
        <v>41.76</v>
      </c>
      <c r="G14" s="76">
        <v>252.62</v>
      </c>
      <c r="H14" s="76">
        <v>169.22</v>
      </c>
      <c r="I14" s="76">
        <v>142.1</v>
      </c>
      <c r="J14" s="76" t="s">
        <v>67</v>
      </c>
      <c r="K14" s="76">
        <v>388.1</v>
      </c>
      <c r="L14" s="76">
        <v>247.3</v>
      </c>
      <c r="M14" s="76" t="s">
        <v>67</v>
      </c>
    </row>
    <row r="15" spans="1:13" ht="12.75">
      <c r="A15" s="75" t="s">
        <v>75</v>
      </c>
      <c r="B15" s="76">
        <v>882.72</v>
      </c>
      <c r="C15" s="76">
        <v>186.74</v>
      </c>
      <c r="D15" s="76">
        <v>366.01</v>
      </c>
      <c r="E15" s="76">
        <v>161.04</v>
      </c>
      <c r="F15" s="76">
        <v>56.62</v>
      </c>
      <c r="G15" s="76">
        <v>375.3</v>
      </c>
      <c r="H15" s="76">
        <v>214.24</v>
      </c>
      <c r="I15" s="76">
        <v>249.44</v>
      </c>
      <c r="J15" s="76">
        <v>370.23</v>
      </c>
      <c r="K15" s="76">
        <v>328.17</v>
      </c>
      <c r="L15" s="76">
        <v>349.29</v>
      </c>
      <c r="M15" s="76">
        <v>504.2</v>
      </c>
    </row>
    <row r="16" spans="1:13" ht="12.75">
      <c r="A16" s="75" t="s">
        <v>76</v>
      </c>
      <c r="B16" s="76">
        <v>563.51</v>
      </c>
      <c r="C16" s="76">
        <v>228.41</v>
      </c>
      <c r="D16" s="76">
        <v>265.33</v>
      </c>
      <c r="E16" s="76">
        <v>187.34</v>
      </c>
      <c r="F16" s="76">
        <v>111.93</v>
      </c>
      <c r="G16" s="76" t="s">
        <v>67</v>
      </c>
      <c r="H16" s="76">
        <v>291.88</v>
      </c>
      <c r="I16" s="76">
        <v>361.85</v>
      </c>
      <c r="J16" s="76">
        <v>282.46</v>
      </c>
      <c r="K16" s="76">
        <v>311.49</v>
      </c>
      <c r="L16" s="76">
        <v>368.63</v>
      </c>
      <c r="M16" s="76">
        <v>474.28</v>
      </c>
    </row>
    <row r="17" spans="1:13" ht="12.75">
      <c r="A17" s="75" t="s">
        <v>77</v>
      </c>
      <c r="B17" s="76">
        <v>749.31</v>
      </c>
      <c r="C17" s="76">
        <v>109.98</v>
      </c>
      <c r="D17" s="76">
        <v>164.01</v>
      </c>
      <c r="E17" s="76">
        <v>280.7</v>
      </c>
      <c r="F17" s="76">
        <v>189.43</v>
      </c>
      <c r="G17" s="76" t="s">
        <v>67</v>
      </c>
      <c r="H17" s="76">
        <v>207.16</v>
      </c>
      <c r="I17" s="76">
        <v>393.75</v>
      </c>
      <c r="J17" s="76">
        <v>220.52</v>
      </c>
      <c r="K17" s="76">
        <v>320.57</v>
      </c>
      <c r="L17" s="76">
        <v>195.78</v>
      </c>
      <c r="M17" s="76">
        <v>361.32</v>
      </c>
    </row>
    <row r="18" spans="1:13" ht="12.75">
      <c r="A18" s="75" t="s">
        <v>78</v>
      </c>
      <c r="B18" s="76">
        <v>791.68</v>
      </c>
      <c r="C18" s="76">
        <v>80.31</v>
      </c>
      <c r="D18" s="76">
        <v>141.27</v>
      </c>
      <c r="E18" s="76" t="s">
        <v>67</v>
      </c>
      <c r="F18" s="76">
        <v>286.92</v>
      </c>
      <c r="G18" s="76" t="s">
        <v>67</v>
      </c>
      <c r="H18" s="76">
        <v>118.29</v>
      </c>
      <c r="I18" s="76">
        <v>401.51</v>
      </c>
      <c r="J18" s="76">
        <v>208.24</v>
      </c>
      <c r="K18" s="76">
        <v>345</v>
      </c>
      <c r="L18" s="76">
        <v>128.36</v>
      </c>
      <c r="M18" s="76">
        <v>286.53</v>
      </c>
    </row>
    <row r="19" spans="1:13" ht="12.75">
      <c r="A19" s="75" t="s">
        <v>79</v>
      </c>
      <c r="B19" s="76" t="s">
        <v>67</v>
      </c>
      <c r="C19" s="76">
        <v>73.15</v>
      </c>
      <c r="D19" s="76">
        <v>182.05</v>
      </c>
      <c r="E19" s="76">
        <v>64.76</v>
      </c>
      <c r="F19" s="76">
        <v>442.66</v>
      </c>
      <c r="G19" s="76">
        <v>360.5</v>
      </c>
      <c r="H19" s="76">
        <v>90.63</v>
      </c>
      <c r="I19" s="76">
        <v>438.29</v>
      </c>
      <c r="J19" s="76">
        <v>196.35</v>
      </c>
      <c r="K19" s="76">
        <v>453.06</v>
      </c>
      <c r="L19" s="76">
        <v>127.18</v>
      </c>
      <c r="M19" s="76">
        <v>247.16</v>
      </c>
    </row>
    <row r="20" spans="1:13" ht="12.75">
      <c r="A20" s="75" t="s">
        <v>80</v>
      </c>
      <c r="B20" s="76" t="s">
        <v>67</v>
      </c>
      <c r="C20" s="76">
        <v>91.47</v>
      </c>
      <c r="D20" s="76">
        <v>241.99</v>
      </c>
      <c r="E20" s="76">
        <v>86.73</v>
      </c>
      <c r="F20" s="76">
        <v>368.67</v>
      </c>
      <c r="G20" s="76">
        <v>499.47</v>
      </c>
      <c r="H20" s="76">
        <v>86.02</v>
      </c>
      <c r="I20" s="76">
        <v>425.87</v>
      </c>
      <c r="J20" s="76">
        <v>273.12</v>
      </c>
      <c r="K20" s="76">
        <v>435.7</v>
      </c>
      <c r="L20" s="76">
        <v>132.98</v>
      </c>
      <c r="M20" s="76">
        <v>228.99</v>
      </c>
    </row>
    <row r="21" spans="1:13" ht="12.75">
      <c r="A21" s="75" t="s">
        <v>81</v>
      </c>
      <c r="B21" s="76" t="s">
        <v>67</v>
      </c>
      <c r="C21" s="76">
        <v>94.55</v>
      </c>
      <c r="D21" s="76" t="s">
        <v>67</v>
      </c>
      <c r="E21" s="76">
        <v>75.53</v>
      </c>
      <c r="F21" s="76">
        <v>240.29</v>
      </c>
      <c r="G21" s="76">
        <v>392.13</v>
      </c>
      <c r="H21" s="76">
        <v>80.15</v>
      </c>
      <c r="I21" s="76">
        <v>237.33</v>
      </c>
      <c r="J21" s="76" t="s">
        <v>67</v>
      </c>
      <c r="K21" s="76">
        <v>396.12</v>
      </c>
      <c r="L21" s="76">
        <v>146.2</v>
      </c>
      <c r="M21" s="76">
        <v>277.91</v>
      </c>
    </row>
    <row r="22" spans="1:13" ht="12.75">
      <c r="A22" s="75" t="s">
        <v>82</v>
      </c>
      <c r="B22" s="76" t="s">
        <v>67</v>
      </c>
      <c r="C22" s="76" t="s">
        <v>67</v>
      </c>
      <c r="D22" s="76" t="s">
        <v>67</v>
      </c>
      <c r="E22" s="76">
        <v>75.52</v>
      </c>
      <c r="F22" s="76">
        <v>122.84</v>
      </c>
      <c r="G22" s="76">
        <v>291.85</v>
      </c>
      <c r="H22" s="76">
        <v>89.73</v>
      </c>
      <c r="I22" s="76">
        <v>155.42</v>
      </c>
      <c r="J22" s="76" t="s">
        <v>67</v>
      </c>
      <c r="K22" s="76">
        <v>470.06</v>
      </c>
      <c r="L22" s="76">
        <v>166.81</v>
      </c>
      <c r="M22" s="76">
        <v>354.46</v>
      </c>
    </row>
    <row r="23" spans="1:13" ht="12.75">
      <c r="A23" s="75" t="s">
        <v>83</v>
      </c>
      <c r="B23" s="76" t="s">
        <v>67</v>
      </c>
      <c r="C23" s="76" t="s">
        <v>67</v>
      </c>
      <c r="D23" s="76" t="s">
        <v>67</v>
      </c>
      <c r="E23" s="76">
        <v>85.67</v>
      </c>
      <c r="F23" s="76">
        <v>78.85</v>
      </c>
      <c r="G23" s="76">
        <v>186.43</v>
      </c>
      <c r="H23" s="76">
        <v>89.94</v>
      </c>
      <c r="I23" s="76">
        <v>109.87</v>
      </c>
      <c r="J23" s="76" t="s">
        <v>67</v>
      </c>
      <c r="K23" s="76">
        <v>743.35</v>
      </c>
      <c r="L23" s="76">
        <v>171.68</v>
      </c>
      <c r="M23" s="76">
        <v>416.83</v>
      </c>
    </row>
    <row r="24" spans="1:13" ht="12.75">
      <c r="A24" s="75" t="s">
        <v>84</v>
      </c>
      <c r="B24" s="76" t="s">
        <v>67</v>
      </c>
      <c r="C24" s="76" t="s">
        <v>67</v>
      </c>
      <c r="D24" s="76" t="s">
        <v>67</v>
      </c>
      <c r="E24" s="76">
        <v>80.98</v>
      </c>
      <c r="F24" s="76">
        <v>88.29</v>
      </c>
      <c r="G24" s="76">
        <v>192.66</v>
      </c>
      <c r="H24" s="76">
        <v>104.74</v>
      </c>
      <c r="I24" s="76">
        <v>77.84</v>
      </c>
      <c r="J24" s="76" t="s">
        <v>67</v>
      </c>
      <c r="K24" s="76">
        <v>579.74</v>
      </c>
      <c r="L24" s="76">
        <v>172.05</v>
      </c>
      <c r="M24" s="76">
        <v>432.27</v>
      </c>
    </row>
    <row r="25" spans="1:13" ht="12.75">
      <c r="A25" s="75" t="s">
        <v>85</v>
      </c>
      <c r="B25" s="76" t="s">
        <v>67</v>
      </c>
      <c r="C25" s="76" t="s">
        <v>67</v>
      </c>
      <c r="D25" s="76" t="s">
        <v>67</v>
      </c>
      <c r="E25" s="76">
        <v>96</v>
      </c>
      <c r="F25" s="76">
        <v>151.2</v>
      </c>
      <c r="G25" s="76">
        <v>236.19</v>
      </c>
      <c r="H25" s="76">
        <v>121.85</v>
      </c>
      <c r="I25" s="76">
        <v>82.31</v>
      </c>
      <c r="J25" s="76" t="s">
        <v>67</v>
      </c>
      <c r="K25" s="76">
        <v>841.18</v>
      </c>
      <c r="L25" s="76">
        <v>174.84</v>
      </c>
      <c r="M25" s="76" t="s">
        <v>67</v>
      </c>
    </row>
    <row r="26" spans="1:15" ht="12.75">
      <c r="A26" s="75" t="s">
        <v>86</v>
      </c>
      <c r="B26" s="76">
        <v>1700.68</v>
      </c>
      <c r="C26" s="76" t="s">
        <v>67</v>
      </c>
      <c r="D26" s="76">
        <v>637.36</v>
      </c>
      <c r="E26" s="76">
        <v>112.11</v>
      </c>
      <c r="F26" s="76">
        <v>196.81</v>
      </c>
      <c r="G26" s="76">
        <v>262.4</v>
      </c>
      <c r="H26" s="76">
        <v>133.49</v>
      </c>
      <c r="I26" s="76">
        <v>101.1</v>
      </c>
      <c r="J26" s="76" t="s">
        <v>67</v>
      </c>
      <c r="K26" s="76">
        <v>754.12</v>
      </c>
      <c r="L26" s="76">
        <v>181.89</v>
      </c>
      <c r="M26" s="76" t="s">
        <v>67</v>
      </c>
      <c r="O26" s="104"/>
    </row>
    <row r="27" spans="1:13" ht="12.75">
      <c r="A27" s="75" t="s">
        <v>87</v>
      </c>
      <c r="B27" s="76">
        <v>595.8</v>
      </c>
      <c r="C27" s="76">
        <v>373.48</v>
      </c>
      <c r="D27" s="76">
        <v>326.95</v>
      </c>
      <c r="E27" s="76">
        <v>123.3</v>
      </c>
      <c r="F27" s="76">
        <v>342.39</v>
      </c>
      <c r="G27" s="76">
        <v>261.52</v>
      </c>
      <c r="H27" s="76">
        <v>139.59</v>
      </c>
      <c r="I27" s="76">
        <v>121.08</v>
      </c>
      <c r="J27" s="76">
        <v>313.44</v>
      </c>
      <c r="K27" s="76">
        <v>658.1</v>
      </c>
      <c r="L27" s="76">
        <v>187.26</v>
      </c>
      <c r="M27" s="76" t="s">
        <v>67</v>
      </c>
    </row>
    <row r="28" spans="1:13" ht="12.75">
      <c r="A28" s="75" t="s">
        <v>88</v>
      </c>
      <c r="B28" s="76">
        <v>375.55</v>
      </c>
      <c r="C28" s="76">
        <v>152.29</v>
      </c>
      <c r="D28" s="76">
        <v>207.46</v>
      </c>
      <c r="E28" s="76">
        <v>136.77</v>
      </c>
      <c r="F28" s="76">
        <v>380.02</v>
      </c>
      <c r="G28" s="76">
        <v>196.5</v>
      </c>
      <c r="H28" s="76">
        <v>127.14</v>
      </c>
      <c r="I28" s="76">
        <v>127.37</v>
      </c>
      <c r="J28" s="76">
        <v>202.99</v>
      </c>
      <c r="K28" s="76">
        <v>685.1</v>
      </c>
      <c r="L28" s="76">
        <v>197.83</v>
      </c>
      <c r="M28" s="76">
        <v>473.36</v>
      </c>
    </row>
    <row r="29" spans="1:13" ht="12.75">
      <c r="A29" s="75" t="s">
        <v>89</v>
      </c>
      <c r="B29" s="76">
        <v>379.64</v>
      </c>
      <c r="C29" s="76">
        <v>92.16</v>
      </c>
      <c r="D29" s="76">
        <v>172.95</v>
      </c>
      <c r="E29" s="76">
        <v>170.42</v>
      </c>
      <c r="F29" s="76">
        <v>448.97</v>
      </c>
      <c r="G29" s="76" t="s">
        <v>67</v>
      </c>
      <c r="H29" s="76">
        <v>131.09</v>
      </c>
      <c r="I29" s="76">
        <v>134.33</v>
      </c>
      <c r="J29" s="76">
        <v>163.97</v>
      </c>
      <c r="K29" s="76">
        <v>791.82</v>
      </c>
      <c r="L29" s="76">
        <v>162.06</v>
      </c>
      <c r="M29" s="76">
        <v>373.54</v>
      </c>
    </row>
    <row r="30" spans="1:13" ht="12.75">
      <c r="A30" s="75" t="s">
        <v>90</v>
      </c>
      <c r="B30" s="76">
        <v>456.18</v>
      </c>
      <c r="C30" s="76">
        <v>83.88</v>
      </c>
      <c r="D30" s="76">
        <v>169.58</v>
      </c>
      <c r="E30" s="76">
        <v>226.8</v>
      </c>
      <c r="F30" s="76">
        <v>585.8</v>
      </c>
      <c r="G30" s="76" t="s">
        <v>67</v>
      </c>
      <c r="H30" s="76">
        <v>112.65</v>
      </c>
      <c r="I30" s="76">
        <v>145.4</v>
      </c>
      <c r="J30" s="76">
        <v>185.97</v>
      </c>
      <c r="K30" s="76">
        <v>941.17</v>
      </c>
      <c r="L30" s="76">
        <v>127.91</v>
      </c>
      <c r="M30" s="76">
        <v>271.87</v>
      </c>
    </row>
    <row r="31" spans="1:13" ht="12.75">
      <c r="A31" s="75" t="s">
        <v>91</v>
      </c>
      <c r="B31" s="76" t="s">
        <v>67</v>
      </c>
      <c r="C31" s="76">
        <v>95.73</v>
      </c>
      <c r="D31" s="76">
        <v>203.78</v>
      </c>
      <c r="E31" s="76">
        <v>114.18</v>
      </c>
      <c r="F31" s="76">
        <v>562.46</v>
      </c>
      <c r="G31" s="76" t="s">
        <v>67</v>
      </c>
      <c r="H31" s="76">
        <v>98.02</v>
      </c>
      <c r="I31" s="76">
        <v>163.94</v>
      </c>
      <c r="J31" s="76">
        <v>199.56</v>
      </c>
      <c r="K31" s="76">
        <v>1204.7</v>
      </c>
      <c r="L31" s="76">
        <v>139.08</v>
      </c>
      <c r="M31" s="76">
        <v>255.92</v>
      </c>
    </row>
    <row r="32" spans="1:13" ht="12.75">
      <c r="A32" s="75" t="s">
        <v>92</v>
      </c>
      <c r="B32" s="99" t="s">
        <v>67</v>
      </c>
      <c r="C32" s="100">
        <v>98.42</v>
      </c>
      <c r="D32" s="100">
        <v>281.9</v>
      </c>
      <c r="E32" s="100">
        <v>88.58</v>
      </c>
      <c r="F32" s="100">
        <v>313.55</v>
      </c>
      <c r="G32" s="100">
        <v>413.4</v>
      </c>
      <c r="H32" s="100">
        <v>108.77</v>
      </c>
      <c r="I32" s="100">
        <v>172.95</v>
      </c>
      <c r="J32" s="100">
        <v>256.08</v>
      </c>
      <c r="K32" s="100">
        <v>1200.68</v>
      </c>
      <c r="L32" s="100">
        <v>143.92</v>
      </c>
      <c r="M32" s="100">
        <v>234.33</v>
      </c>
    </row>
    <row r="33" spans="1:13" s="15" customFormat="1" ht="12.75">
      <c r="A33" s="105" t="s">
        <v>199</v>
      </c>
      <c r="B33" s="99"/>
      <c r="C33" s="100">
        <v>103</v>
      </c>
      <c r="D33" s="100">
        <v>362</v>
      </c>
      <c r="E33" s="100">
        <v>95</v>
      </c>
      <c r="F33" s="100">
        <v>192</v>
      </c>
      <c r="G33" s="100">
        <v>430</v>
      </c>
      <c r="H33" s="100">
        <v>108</v>
      </c>
      <c r="I33" s="100">
        <v>168</v>
      </c>
      <c r="J33" s="100"/>
      <c r="K33" s="100">
        <v>1344</v>
      </c>
      <c r="L33" s="100">
        <v>166</v>
      </c>
      <c r="M33" s="100">
        <v>263</v>
      </c>
    </row>
    <row r="34" spans="1:13" ht="12.75">
      <c r="A34" s="105" t="s">
        <v>200</v>
      </c>
      <c r="B34" s="108"/>
      <c r="C34" s="108">
        <v>104</v>
      </c>
      <c r="D34" s="108"/>
      <c r="E34" s="108">
        <v>89</v>
      </c>
      <c r="F34" s="108">
        <v>91</v>
      </c>
      <c r="G34" s="108">
        <v>277</v>
      </c>
      <c r="H34" s="108">
        <v>112</v>
      </c>
      <c r="I34" s="108">
        <v>145</v>
      </c>
      <c r="J34" s="108"/>
      <c r="K34" s="109">
        <v>1275</v>
      </c>
      <c r="L34" s="108">
        <v>176</v>
      </c>
      <c r="M34" s="108">
        <v>340</v>
      </c>
    </row>
    <row r="35" spans="1:13" s="15" customFormat="1" ht="12.75">
      <c r="A35" s="105" t="s">
        <v>210</v>
      </c>
      <c r="B35" s="108"/>
      <c r="C35" s="108"/>
      <c r="D35" s="108"/>
      <c r="E35" s="108">
        <v>99</v>
      </c>
      <c r="F35" s="108">
        <v>79</v>
      </c>
      <c r="G35" s="108">
        <v>198</v>
      </c>
      <c r="H35" s="108">
        <v>122</v>
      </c>
      <c r="I35" s="108">
        <v>114</v>
      </c>
      <c r="J35" s="108"/>
      <c r="K35" s="109">
        <v>898</v>
      </c>
      <c r="L35" s="108">
        <v>180</v>
      </c>
      <c r="M35" s="108">
        <v>419</v>
      </c>
    </row>
    <row r="36" spans="1:13" ht="12.75">
      <c r="A36" s="105" t="s">
        <v>265</v>
      </c>
      <c r="B36" s="108"/>
      <c r="C36" s="108"/>
      <c r="D36" s="108"/>
      <c r="E36" s="108">
        <v>118</v>
      </c>
      <c r="F36" s="108">
        <v>113</v>
      </c>
      <c r="G36" s="108">
        <v>229</v>
      </c>
      <c r="H36" s="108">
        <v>153</v>
      </c>
      <c r="I36" s="108">
        <v>90</v>
      </c>
      <c r="J36" s="108"/>
      <c r="K36" s="108">
        <v>766</v>
      </c>
      <c r="L36" s="108">
        <v>204</v>
      </c>
      <c r="M36" s="108">
        <v>577</v>
      </c>
    </row>
    <row r="37" spans="1:13" s="15" customFormat="1" ht="12.75">
      <c r="A37" s="105" t="s">
        <v>290</v>
      </c>
      <c r="B37" s="108"/>
      <c r="C37" s="108"/>
      <c r="D37" s="108"/>
      <c r="E37" s="108">
        <v>173</v>
      </c>
      <c r="F37" s="108">
        <v>117</v>
      </c>
      <c r="G37" s="108">
        <v>237</v>
      </c>
      <c r="H37" s="108">
        <v>183</v>
      </c>
      <c r="I37" s="108">
        <v>81</v>
      </c>
      <c r="J37" s="108"/>
      <c r="K37" s="108">
        <v>843</v>
      </c>
      <c r="L37" s="108">
        <v>287</v>
      </c>
      <c r="M37" s="108"/>
    </row>
    <row r="38" spans="1:13" s="15" customFormat="1" ht="12.75">
      <c r="A38" s="105" t="s">
        <v>316</v>
      </c>
      <c r="B38" s="108"/>
      <c r="C38" s="108"/>
      <c r="D38" s="209">
        <v>706.96</v>
      </c>
      <c r="E38" s="209">
        <v>288.53</v>
      </c>
      <c r="F38" s="209">
        <v>112.34</v>
      </c>
      <c r="G38" s="209">
        <v>222.97</v>
      </c>
      <c r="H38" s="209">
        <v>240.24</v>
      </c>
      <c r="I38" s="209">
        <v>90.65</v>
      </c>
      <c r="J38" s="209"/>
      <c r="K38" s="209">
        <v>774.85</v>
      </c>
      <c r="L38" s="209">
        <v>390.65</v>
      </c>
      <c r="M38" s="210"/>
    </row>
    <row r="39" ht="12.75"/>
    <row r="40" spans="1:13" ht="12.75">
      <c r="A40" s="281" t="s">
        <v>145</v>
      </c>
      <c r="B40" s="282" t="s">
        <v>32</v>
      </c>
      <c r="C40" s="282" t="s">
        <v>32</v>
      </c>
      <c r="D40" s="282" t="s">
        <v>32</v>
      </c>
      <c r="E40" s="282" t="s">
        <v>32</v>
      </c>
      <c r="F40" s="282" t="s">
        <v>32</v>
      </c>
      <c r="G40" s="282" t="s">
        <v>32</v>
      </c>
      <c r="H40" s="282" t="s">
        <v>32</v>
      </c>
      <c r="I40" s="282" t="s">
        <v>32</v>
      </c>
      <c r="J40" s="282" t="s">
        <v>32</v>
      </c>
      <c r="K40" s="282" t="s">
        <v>32</v>
      </c>
      <c r="L40" s="282" t="s">
        <v>32</v>
      </c>
      <c r="M40" s="282" t="s">
        <v>32</v>
      </c>
    </row>
    <row r="41" spans="1:13" ht="12.75">
      <c r="A41" s="35"/>
      <c r="B41" s="35"/>
      <c r="C41" s="35"/>
      <c r="D41" s="35"/>
      <c r="E41" s="35"/>
      <c r="F41" s="35"/>
      <c r="G41" s="35"/>
      <c r="H41" s="35"/>
      <c r="I41" s="35"/>
      <c r="J41" s="35"/>
      <c r="K41" s="35"/>
      <c r="L41" s="35"/>
      <c r="M41" s="35"/>
    </row>
    <row r="42" spans="1:13" ht="12.75">
      <c r="A42" s="35"/>
      <c r="B42" s="35"/>
      <c r="C42" s="35"/>
      <c r="D42" s="35"/>
      <c r="E42" s="35"/>
      <c r="F42" s="35"/>
      <c r="G42" s="35"/>
      <c r="H42" s="35"/>
      <c r="I42" s="35"/>
      <c r="J42" s="35"/>
      <c r="K42" s="35"/>
      <c r="L42" s="35"/>
      <c r="M42" s="35"/>
    </row>
    <row r="43" spans="1:13" ht="12.75">
      <c r="A43" s="35"/>
      <c r="B43" s="35"/>
      <c r="C43" s="35"/>
      <c r="D43" s="35"/>
      <c r="E43" s="35"/>
      <c r="F43" s="35"/>
      <c r="G43" s="35"/>
      <c r="H43" s="35"/>
      <c r="I43" s="35"/>
      <c r="J43" s="35"/>
      <c r="K43" s="35"/>
      <c r="L43" s="35"/>
      <c r="M43" s="35"/>
    </row>
    <row r="44" spans="1:13" ht="12.75">
      <c r="A44" s="35"/>
      <c r="B44" s="35"/>
      <c r="C44" s="35"/>
      <c r="D44" s="35"/>
      <c r="E44" s="35"/>
      <c r="F44" s="35"/>
      <c r="G44" s="35"/>
      <c r="H44" s="35"/>
      <c r="I44" s="35"/>
      <c r="J44" s="35"/>
      <c r="K44" s="35"/>
      <c r="L44" s="35"/>
      <c r="M44" s="35"/>
    </row>
    <row r="45" spans="1:13" ht="12.75">
      <c r="A45" s="35"/>
      <c r="B45" s="35"/>
      <c r="C45" s="35"/>
      <c r="D45" s="35"/>
      <c r="E45" s="35"/>
      <c r="F45" s="35"/>
      <c r="G45" s="35"/>
      <c r="H45" s="35"/>
      <c r="I45" s="35"/>
      <c r="J45" s="35"/>
      <c r="K45" s="35"/>
      <c r="L45" s="35"/>
      <c r="M45" s="35"/>
    </row>
    <row r="46" spans="1:13" ht="12.75">
      <c r="A46" s="35"/>
      <c r="B46" s="35"/>
      <c r="C46" s="35"/>
      <c r="D46" s="35"/>
      <c r="E46" s="35"/>
      <c r="F46" s="35"/>
      <c r="G46" s="35"/>
      <c r="H46" s="35"/>
      <c r="I46" s="35"/>
      <c r="J46" s="35"/>
      <c r="K46" s="35"/>
      <c r="L46" s="35"/>
      <c r="M46" s="35"/>
    </row>
    <row r="47" spans="1:13" ht="12.75">
      <c r="A47" s="35"/>
      <c r="B47" s="35"/>
      <c r="C47" s="35"/>
      <c r="D47" s="35"/>
      <c r="E47" s="35"/>
      <c r="F47" s="35"/>
      <c r="G47" s="35"/>
      <c r="H47" s="35"/>
      <c r="I47" s="35"/>
      <c r="J47" s="35"/>
      <c r="K47" s="35"/>
      <c r="L47" s="35"/>
      <c r="M47" s="35"/>
    </row>
    <row r="48" spans="1:13" ht="12.75">
      <c r="A48" s="35"/>
      <c r="B48" s="35"/>
      <c r="C48" s="35"/>
      <c r="D48" s="35"/>
      <c r="E48" s="35"/>
      <c r="F48" s="35"/>
      <c r="G48" s="35"/>
      <c r="H48" s="35"/>
      <c r="I48" s="35"/>
      <c r="J48" s="35"/>
      <c r="K48" s="35"/>
      <c r="L48" s="35"/>
      <c r="M48" s="35"/>
    </row>
    <row r="49" spans="1:13" ht="12.75">
      <c r="A49" s="35"/>
      <c r="B49" s="35"/>
      <c r="C49" s="35"/>
      <c r="D49" s="35"/>
      <c r="E49" s="35"/>
      <c r="F49" s="35"/>
      <c r="G49" s="35"/>
      <c r="H49" s="35"/>
      <c r="I49" s="35"/>
      <c r="J49" s="35"/>
      <c r="K49" s="35"/>
      <c r="L49" s="35"/>
      <c r="M49" s="35"/>
    </row>
    <row r="50" spans="1:13" ht="12.75">
      <c r="A50" s="35"/>
      <c r="B50" s="35"/>
      <c r="C50" s="35"/>
      <c r="D50" s="35"/>
      <c r="E50" s="35"/>
      <c r="F50" s="35"/>
      <c r="G50" s="35"/>
      <c r="H50" s="35"/>
      <c r="I50" s="35"/>
      <c r="J50" s="35"/>
      <c r="K50" s="35"/>
      <c r="L50" s="35"/>
      <c r="M50" s="35"/>
    </row>
    <row r="55" ht="12.75">
      <c r="D55" s="15"/>
    </row>
    <row r="57" spans="5:13" ht="12.75">
      <c r="E57" s="186"/>
      <c r="F57" s="186"/>
      <c r="G57" s="186"/>
      <c r="H57" s="186"/>
      <c r="I57" s="186"/>
      <c r="J57" s="186"/>
      <c r="K57" s="186"/>
      <c r="L57" s="186"/>
      <c r="M57" s="186"/>
    </row>
    <row r="59" spans="4:13" ht="12.75">
      <c r="D59" s="104"/>
      <c r="E59" s="76"/>
      <c r="F59" s="76"/>
      <c r="G59" s="76"/>
      <c r="H59" s="76"/>
      <c r="I59" s="76"/>
      <c r="J59" s="76"/>
      <c r="K59" s="76"/>
      <c r="L59" s="76"/>
      <c r="M59" s="76"/>
    </row>
    <row r="61" spans="4:13" ht="12.75">
      <c r="D61" s="104"/>
      <c r="E61" s="108"/>
      <c r="F61" s="108"/>
      <c r="G61" s="108"/>
      <c r="H61" s="108"/>
      <c r="I61" s="108"/>
      <c r="J61" s="108"/>
      <c r="K61" s="108"/>
      <c r="L61" s="108"/>
      <c r="M61" s="108"/>
    </row>
    <row r="63" spans="4:13" ht="12.75">
      <c r="D63" s="15"/>
      <c r="E63" s="171"/>
      <c r="F63" s="171"/>
      <c r="G63" s="171"/>
      <c r="H63" s="171"/>
      <c r="I63" s="171"/>
      <c r="J63" s="171"/>
      <c r="K63" s="171"/>
      <c r="L63" s="171"/>
      <c r="M63" s="171"/>
    </row>
    <row r="73" spans="2:13" ht="12.75">
      <c r="B73" s="278"/>
      <c r="C73" s="278"/>
      <c r="D73" s="278"/>
      <c r="E73" s="278"/>
      <c r="F73" s="278"/>
      <c r="G73" s="278"/>
      <c r="H73" s="278"/>
      <c r="I73" s="278"/>
      <c r="J73" s="278"/>
      <c r="K73" s="278"/>
      <c r="L73" s="278"/>
      <c r="M73" s="278"/>
    </row>
    <row r="74" spans="2:13" ht="12.75">
      <c r="B74" s="185"/>
      <c r="C74" s="185"/>
      <c r="D74" s="185"/>
      <c r="E74" s="185"/>
      <c r="F74" s="185"/>
      <c r="G74" s="185"/>
      <c r="H74" s="185"/>
      <c r="I74" s="185"/>
      <c r="J74" s="185"/>
      <c r="K74" s="185"/>
      <c r="L74" s="185"/>
      <c r="M74" s="185"/>
    </row>
    <row r="76" spans="1:13" ht="12.75">
      <c r="A76" s="104"/>
      <c r="B76" s="66"/>
      <c r="C76" s="66"/>
      <c r="D76" s="66"/>
      <c r="E76" s="66"/>
      <c r="F76" s="77"/>
      <c r="G76" s="77"/>
      <c r="H76" s="78"/>
      <c r="I76" s="78"/>
      <c r="J76" s="78"/>
      <c r="K76" s="78"/>
      <c r="L76" s="78"/>
      <c r="M76" s="78"/>
    </row>
    <row r="78" spans="1:13" ht="12.75">
      <c r="A78" s="104"/>
      <c r="B78" s="167"/>
      <c r="C78" s="66"/>
      <c r="D78" s="64"/>
      <c r="E78" s="64"/>
      <c r="F78" s="106"/>
      <c r="G78" s="106"/>
      <c r="H78" s="64"/>
      <c r="I78" s="64"/>
      <c r="J78" s="64"/>
      <c r="K78" s="64"/>
      <c r="L78" s="64"/>
      <c r="M78" s="64"/>
    </row>
    <row r="81" spans="1:13" ht="12.75">
      <c r="A81" s="15"/>
      <c r="B81" s="171"/>
      <c r="C81" s="171"/>
      <c r="D81" s="171"/>
      <c r="E81" s="171"/>
      <c r="F81" s="171"/>
      <c r="G81" s="171"/>
      <c r="H81" s="171"/>
      <c r="I81" s="171"/>
      <c r="J81" s="171"/>
      <c r="K81" s="171"/>
      <c r="L81" s="171"/>
      <c r="M81" s="171"/>
    </row>
    <row r="82" ht="12.75">
      <c r="A82" s="15"/>
    </row>
    <row r="83" ht="12.75">
      <c r="A83" s="15"/>
    </row>
    <row r="84" spans="1:12" ht="12.75">
      <c r="A84" s="15"/>
      <c r="B84" s="171"/>
      <c r="C84" s="171"/>
      <c r="D84" s="171"/>
      <c r="E84" s="171"/>
      <c r="F84" s="171"/>
      <c r="G84" s="171"/>
      <c r="H84" s="171"/>
      <c r="I84" s="171"/>
      <c r="J84" s="171"/>
      <c r="K84" s="171"/>
      <c r="L84" s="171"/>
    </row>
  </sheetData>
  <sheetProtection/>
  <mergeCells count="11">
    <mergeCell ref="J73:K73"/>
    <mergeCell ref="L73:M73"/>
    <mergeCell ref="A1:M1"/>
    <mergeCell ref="A3:M3"/>
    <mergeCell ref="A2:M2"/>
    <mergeCell ref="A4:M4"/>
    <mergeCell ref="A40:M40"/>
    <mergeCell ref="B73:C73"/>
    <mergeCell ref="D73:E73"/>
    <mergeCell ref="F73:G73"/>
    <mergeCell ref="H73:I73"/>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1.xml><?xml version="1.0" encoding="utf-8"?>
<worksheet xmlns="http://schemas.openxmlformats.org/spreadsheetml/2006/main" xmlns:r="http://schemas.openxmlformats.org/officeDocument/2006/relationships">
  <dimension ref="A1:Q57"/>
  <sheetViews>
    <sheetView showGridLines="0" zoomScalePageLayoutView="0" workbookViewId="0" topLeftCell="A1">
      <selection activeCell="F42" sqref="F42"/>
    </sheetView>
  </sheetViews>
  <sheetFormatPr defaultColWidth="11.421875" defaultRowHeight="15"/>
  <cols>
    <col min="1" max="1" width="9.28125" style="7" bestFit="1" customWidth="1"/>
    <col min="2" max="2" width="15.28125" style="5" bestFit="1" customWidth="1"/>
    <col min="3" max="3" width="6.57421875" style="5" bestFit="1" customWidth="1"/>
    <col min="4" max="4" width="15.28125" style="5" bestFit="1" customWidth="1"/>
    <col min="5" max="5" width="6.57421875" style="5" bestFit="1" customWidth="1"/>
    <col min="6" max="6" width="15.28125" style="5" bestFit="1" customWidth="1"/>
    <col min="7" max="7" width="6.57421875" style="5" bestFit="1" customWidth="1"/>
    <col min="8" max="8" width="15.28125" style="5" bestFit="1" customWidth="1"/>
    <col min="9" max="9" width="6.57421875" style="5" bestFit="1" customWidth="1"/>
    <col min="10" max="10" width="15.28125" style="5" bestFit="1" customWidth="1"/>
    <col min="11" max="11" width="6.57421875" style="5" bestFit="1" customWidth="1"/>
    <col min="12" max="12" width="15.28125" style="5" bestFit="1" customWidth="1"/>
    <col min="13" max="13" width="6.57421875" style="5" bestFit="1" customWidth="1"/>
    <col min="14" max="14" width="15.28125" style="5" bestFit="1" customWidth="1"/>
    <col min="15" max="15" width="6.57421875" style="5" bestFit="1" customWidth="1"/>
    <col min="16" max="16" width="14.00390625" style="5" customWidth="1"/>
    <col min="17" max="16384" width="11.421875" style="5" customWidth="1"/>
  </cols>
  <sheetData>
    <row r="1" spans="1:13" ht="12.75">
      <c r="A1" s="250" t="s">
        <v>310</v>
      </c>
      <c r="B1" s="250"/>
      <c r="C1" s="250"/>
      <c r="D1" s="250"/>
      <c r="E1" s="250"/>
      <c r="F1" s="250"/>
      <c r="G1" s="250"/>
      <c r="H1" s="250"/>
      <c r="I1" s="250"/>
      <c r="J1" s="250"/>
      <c r="K1" s="250"/>
      <c r="L1" s="250"/>
      <c r="M1" s="250"/>
    </row>
    <row r="2" spans="1:13" s="14" customFormat="1" ht="12.75">
      <c r="A2" s="250" t="s">
        <v>146</v>
      </c>
      <c r="B2" s="250"/>
      <c r="C2" s="250"/>
      <c r="D2" s="250"/>
      <c r="E2" s="250"/>
      <c r="F2" s="250"/>
      <c r="G2" s="250"/>
      <c r="H2" s="250"/>
      <c r="I2" s="250"/>
      <c r="J2" s="250"/>
      <c r="K2" s="250"/>
      <c r="L2" s="250"/>
      <c r="M2" s="250"/>
    </row>
    <row r="3" spans="1:13" ht="12.75">
      <c r="A3" s="250" t="s">
        <v>93</v>
      </c>
      <c r="B3" s="250"/>
      <c r="C3" s="250"/>
      <c r="D3" s="250"/>
      <c r="E3" s="250"/>
      <c r="F3" s="250"/>
      <c r="G3" s="250"/>
      <c r="H3" s="250"/>
      <c r="I3" s="250"/>
      <c r="J3" s="250"/>
      <c r="K3" s="250"/>
      <c r="L3" s="250"/>
      <c r="M3" s="250"/>
    </row>
    <row r="4" spans="1:13" ht="12.75">
      <c r="A4" s="250" t="s">
        <v>94</v>
      </c>
      <c r="B4" s="250"/>
      <c r="C4" s="250"/>
      <c r="D4" s="250"/>
      <c r="E4" s="250"/>
      <c r="F4" s="250"/>
      <c r="G4" s="250"/>
      <c r="H4" s="250"/>
      <c r="I4" s="250"/>
      <c r="J4" s="250"/>
      <c r="K4" s="250"/>
      <c r="L4" s="250"/>
      <c r="M4" s="250"/>
    </row>
    <row r="5" spans="1:13" s="15" customFormat="1" ht="12.75">
      <c r="A5" s="65"/>
      <c r="B5" s="65"/>
      <c r="C5" s="65"/>
      <c r="D5" s="65"/>
      <c r="E5" s="65"/>
      <c r="F5" s="65"/>
      <c r="G5" s="65"/>
      <c r="H5" s="65"/>
      <c r="I5" s="65"/>
      <c r="J5" s="65"/>
      <c r="K5" s="65"/>
      <c r="L5" s="65"/>
      <c r="M5" s="65"/>
    </row>
    <row r="6" spans="1:17" ht="24.75" customHeight="1">
      <c r="A6" s="243" t="s">
        <v>65</v>
      </c>
      <c r="B6" s="284" t="s">
        <v>63</v>
      </c>
      <c r="C6" s="284"/>
      <c r="D6" s="284" t="s">
        <v>102</v>
      </c>
      <c r="E6" s="284"/>
      <c r="F6" s="284" t="s">
        <v>103</v>
      </c>
      <c r="G6" s="284"/>
      <c r="H6" s="284" t="s">
        <v>104</v>
      </c>
      <c r="I6" s="284"/>
      <c r="J6" s="284" t="s">
        <v>105</v>
      </c>
      <c r="K6" s="284"/>
      <c r="L6" s="284" t="s">
        <v>106</v>
      </c>
      <c r="M6" s="284"/>
      <c r="N6" s="284" t="s">
        <v>48</v>
      </c>
      <c r="O6" s="284"/>
      <c r="P6" s="238"/>
      <c r="Q6" s="238"/>
    </row>
    <row r="7" spans="1:17" ht="24.75" customHeight="1">
      <c r="A7" s="248"/>
      <c r="B7" s="18" t="s">
        <v>192</v>
      </c>
      <c r="C7" s="18" t="s">
        <v>95</v>
      </c>
      <c r="D7" s="18" t="s">
        <v>192</v>
      </c>
      <c r="E7" s="18" t="s">
        <v>95</v>
      </c>
      <c r="F7" s="18" t="s">
        <v>192</v>
      </c>
      <c r="G7" s="18" t="s">
        <v>95</v>
      </c>
      <c r="H7" s="18" t="s">
        <v>192</v>
      </c>
      <c r="I7" s="18" t="s">
        <v>95</v>
      </c>
      <c r="J7" s="18" t="s">
        <v>192</v>
      </c>
      <c r="K7" s="18" t="s">
        <v>95</v>
      </c>
      <c r="L7" s="18" t="s">
        <v>192</v>
      </c>
      <c r="M7" s="18" t="s">
        <v>95</v>
      </c>
      <c r="N7" s="166" t="s">
        <v>192</v>
      </c>
      <c r="O7" s="166" t="s">
        <v>95</v>
      </c>
      <c r="P7" s="188"/>
      <c r="Q7" s="188"/>
    </row>
    <row r="8" spans="1:17" ht="12.75">
      <c r="A8" s="75" t="s">
        <v>66</v>
      </c>
      <c r="B8" s="66">
        <v>2002.625</v>
      </c>
      <c r="C8" s="66">
        <v>1900</v>
      </c>
      <c r="D8" s="66">
        <v>388.75</v>
      </c>
      <c r="E8" s="66">
        <v>256.25</v>
      </c>
      <c r="F8" s="77">
        <v>0</v>
      </c>
      <c r="G8" s="77">
        <v>0</v>
      </c>
      <c r="H8" s="64"/>
      <c r="I8" s="64"/>
      <c r="J8" s="78">
        <v>481.53333333333336</v>
      </c>
      <c r="K8" s="78">
        <v>271.875</v>
      </c>
      <c r="L8" s="78">
        <v>585.5625</v>
      </c>
      <c r="M8" s="78">
        <v>264.1666666666667</v>
      </c>
      <c r="N8" s="78">
        <v>707.3333333333334</v>
      </c>
      <c r="O8" s="78">
        <v>291.6666666666667</v>
      </c>
      <c r="P8" s="78"/>
      <c r="Q8" s="78"/>
    </row>
    <row r="9" spans="1:17" ht="12.75">
      <c r="A9" s="75" t="s">
        <v>68</v>
      </c>
      <c r="B9" s="66">
        <v>2244.7</v>
      </c>
      <c r="C9" s="66">
        <v>2050</v>
      </c>
      <c r="D9" s="66">
        <v>342.75</v>
      </c>
      <c r="E9" s="66">
        <v>225</v>
      </c>
      <c r="F9" s="77">
        <v>0</v>
      </c>
      <c r="G9" s="77">
        <v>0</v>
      </c>
      <c r="H9" s="64"/>
      <c r="I9" s="64"/>
      <c r="J9" s="78">
        <v>488.55</v>
      </c>
      <c r="K9" s="78">
        <v>274</v>
      </c>
      <c r="L9" s="78">
        <v>583</v>
      </c>
      <c r="M9" s="78">
        <v>250</v>
      </c>
      <c r="N9" s="78">
        <v>686.5</v>
      </c>
      <c r="O9" s="78">
        <v>346.42857142857144</v>
      </c>
      <c r="P9" s="78"/>
      <c r="Q9" s="78"/>
    </row>
    <row r="10" spans="1:17" ht="12.75">
      <c r="A10" s="75" t="s">
        <v>69</v>
      </c>
      <c r="B10" s="66">
        <v>2765</v>
      </c>
      <c r="C10" s="66">
        <v>2418.75</v>
      </c>
      <c r="D10" s="66">
        <v>318.25</v>
      </c>
      <c r="E10" s="66">
        <v>225</v>
      </c>
      <c r="F10" s="77">
        <v>555.75</v>
      </c>
      <c r="G10" s="77">
        <v>246.875</v>
      </c>
      <c r="H10" s="64"/>
      <c r="I10" s="64"/>
      <c r="J10" s="78">
        <v>476</v>
      </c>
      <c r="K10" s="78">
        <v>275</v>
      </c>
      <c r="L10" s="78">
        <v>597.84375</v>
      </c>
      <c r="M10" s="78">
        <v>297.8125</v>
      </c>
      <c r="N10" s="78">
        <v>567.1</v>
      </c>
      <c r="O10" s="78">
        <v>340</v>
      </c>
      <c r="P10" s="78"/>
      <c r="Q10" s="78"/>
    </row>
    <row r="11" spans="1:17" ht="12.75">
      <c r="A11" s="75" t="s">
        <v>70</v>
      </c>
      <c r="B11" s="66">
        <v>2714.875</v>
      </c>
      <c r="C11" s="66">
        <v>1800</v>
      </c>
      <c r="D11" s="66">
        <v>241.3125</v>
      </c>
      <c r="E11" s="66">
        <v>156.25</v>
      </c>
      <c r="F11" s="77">
        <v>438.25</v>
      </c>
      <c r="G11" s="77">
        <v>240.625</v>
      </c>
      <c r="H11" s="66">
        <v>669.5</v>
      </c>
      <c r="I11" s="66">
        <v>325</v>
      </c>
      <c r="J11" s="78">
        <v>440.2307692307692</v>
      </c>
      <c r="K11" s="78">
        <v>267.5</v>
      </c>
      <c r="L11" s="78">
        <v>597.28125</v>
      </c>
      <c r="M11" s="78">
        <v>301.41666666666663</v>
      </c>
      <c r="N11" s="78">
        <v>546.75</v>
      </c>
      <c r="O11" s="78">
        <v>375</v>
      </c>
      <c r="P11" s="78"/>
      <c r="Q11" s="78"/>
    </row>
    <row r="12" spans="1:17" ht="12.75">
      <c r="A12" s="75" t="s">
        <v>71</v>
      </c>
      <c r="B12" s="66">
        <v>2092.45</v>
      </c>
      <c r="C12" s="66">
        <v>1305.8823529411766</v>
      </c>
      <c r="D12" s="66">
        <v>206.75</v>
      </c>
      <c r="E12" s="66">
        <v>100</v>
      </c>
      <c r="F12" s="77">
        <v>382.45</v>
      </c>
      <c r="G12" s="77">
        <v>207.5</v>
      </c>
      <c r="H12" s="66">
        <v>609</v>
      </c>
      <c r="I12" s="66">
        <v>342.5</v>
      </c>
      <c r="J12" s="78">
        <v>385.09375</v>
      </c>
      <c r="K12" s="78">
        <v>281.25</v>
      </c>
      <c r="L12" s="78">
        <v>525.95</v>
      </c>
      <c r="M12" s="78">
        <v>288.5</v>
      </c>
      <c r="N12" s="78">
        <v>549.9375</v>
      </c>
      <c r="O12" s="78">
        <v>384.375</v>
      </c>
      <c r="P12" s="78"/>
      <c r="Q12" s="78"/>
    </row>
    <row r="13" spans="1:17" ht="12.75">
      <c r="A13" s="75" t="s">
        <v>72</v>
      </c>
      <c r="B13" s="66">
        <v>1296.6875</v>
      </c>
      <c r="C13" s="66">
        <v>1037.5</v>
      </c>
      <c r="D13" s="66">
        <v>147.85</v>
      </c>
      <c r="E13" s="66">
        <v>100</v>
      </c>
      <c r="F13" s="77">
        <v>371.1875</v>
      </c>
      <c r="G13" s="77">
        <v>243.75</v>
      </c>
      <c r="H13" s="66">
        <v>705.5625</v>
      </c>
      <c r="I13" s="66">
        <v>412.5</v>
      </c>
      <c r="J13" s="78">
        <v>356.77777777777777</v>
      </c>
      <c r="K13" s="78">
        <v>247.91666666666669</v>
      </c>
      <c r="L13" s="78">
        <v>518</v>
      </c>
      <c r="M13" s="78">
        <v>279</v>
      </c>
      <c r="N13" s="78">
        <v>553.4</v>
      </c>
      <c r="O13" s="78">
        <v>431.57894736842104</v>
      </c>
      <c r="P13" s="78"/>
      <c r="Q13" s="78"/>
    </row>
    <row r="14" spans="1:17" ht="12.75">
      <c r="A14" s="75" t="s">
        <v>73</v>
      </c>
      <c r="B14" s="66">
        <v>1214.875</v>
      </c>
      <c r="C14" s="66">
        <v>962.5</v>
      </c>
      <c r="D14" s="66">
        <v>188.95</v>
      </c>
      <c r="E14" s="66">
        <v>104.16666666666667</v>
      </c>
      <c r="F14" s="77">
        <v>395.625</v>
      </c>
      <c r="G14" s="77">
        <v>246.875</v>
      </c>
      <c r="H14" s="66">
        <v>765.75</v>
      </c>
      <c r="I14" s="66">
        <v>468.75</v>
      </c>
      <c r="J14" s="78">
        <v>373.375</v>
      </c>
      <c r="K14" s="78">
        <v>225</v>
      </c>
      <c r="L14" s="78">
        <v>525.1875</v>
      </c>
      <c r="M14" s="78">
        <v>292.1875</v>
      </c>
      <c r="N14" s="78">
        <v>544.5333333333333</v>
      </c>
      <c r="O14" s="78">
        <v>421.875</v>
      </c>
      <c r="P14" s="78"/>
      <c r="Q14" s="78"/>
    </row>
    <row r="15" spans="1:17" ht="12.75">
      <c r="A15" s="75" t="s">
        <v>74</v>
      </c>
      <c r="B15" s="66">
        <v>1061.9722222222222</v>
      </c>
      <c r="C15" s="66">
        <v>901.4285714285714</v>
      </c>
      <c r="D15" s="66">
        <v>273.9512195121951</v>
      </c>
      <c r="E15" s="66">
        <v>118.38709677419355</v>
      </c>
      <c r="F15" s="77">
        <v>449.72727272727275</v>
      </c>
      <c r="G15" s="77">
        <v>261.3888888888889</v>
      </c>
      <c r="H15" s="66">
        <v>811.0909090909091</v>
      </c>
      <c r="I15" s="66">
        <v>466.6666666666667</v>
      </c>
      <c r="J15" s="78">
        <v>428.3611111111111</v>
      </c>
      <c r="K15" s="78">
        <v>309.72222222222223</v>
      </c>
      <c r="L15" s="78">
        <v>662.4583333333333</v>
      </c>
      <c r="M15" s="78">
        <v>392.3611111111111</v>
      </c>
      <c r="N15" s="78">
        <v>574.6666666666666</v>
      </c>
      <c r="O15" s="78">
        <v>475</v>
      </c>
      <c r="P15" s="78"/>
      <c r="Q15" s="78"/>
    </row>
    <row r="16" spans="1:17" ht="12.75">
      <c r="A16" s="75" t="s">
        <v>75</v>
      </c>
      <c r="B16" s="66">
        <v>981.375</v>
      </c>
      <c r="C16" s="66">
        <v>796.875</v>
      </c>
      <c r="D16" s="66">
        <v>340.94444444444446</v>
      </c>
      <c r="E16" s="66">
        <v>152.85714285714286</v>
      </c>
      <c r="F16" s="77">
        <v>806.8</v>
      </c>
      <c r="G16" s="77">
        <v>341.93548387096774</v>
      </c>
      <c r="H16" s="64"/>
      <c r="I16" s="64"/>
      <c r="J16" s="78">
        <v>569.4666666666667</v>
      </c>
      <c r="K16" s="78">
        <v>443.75</v>
      </c>
      <c r="L16" s="78">
        <v>777.3572916666667</v>
      </c>
      <c r="M16" s="78">
        <v>521.5625</v>
      </c>
      <c r="N16" s="78">
        <v>712.3870967741935</v>
      </c>
      <c r="O16" s="78">
        <v>653.030303030303</v>
      </c>
      <c r="P16" s="78"/>
      <c r="Q16" s="78"/>
    </row>
    <row r="17" spans="1:17" ht="12.75">
      <c r="A17" s="75" t="s">
        <v>76</v>
      </c>
      <c r="B17" s="66">
        <v>920.75</v>
      </c>
      <c r="C17" s="66">
        <v>734.375</v>
      </c>
      <c r="D17" s="66">
        <v>398.02222222222224</v>
      </c>
      <c r="E17" s="66">
        <v>232.85714285714286</v>
      </c>
      <c r="F17" s="77">
        <v>921.5238095238095</v>
      </c>
      <c r="G17" s="77">
        <v>396.6666666666667</v>
      </c>
      <c r="H17" s="64"/>
      <c r="I17" s="64"/>
      <c r="J17" s="78">
        <v>883.45</v>
      </c>
      <c r="K17" s="78">
        <v>641.025641025641</v>
      </c>
      <c r="L17" s="78">
        <v>957.3929824561403</v>
      </c>
      <c r="M17" s="78">
        <v>599.21875</v>
      </c>
      <c r="N17" s="78"/>
      <c r="O17" s="78"/>
      <c r="P17" s="78"/>
      <c r="Q17" s="78"/>
    </row>
    <row r="18" spans="1:17" ht="12.75">
      <c r="A18" s="75" t="s">
        <v>77</v>
      </c>
      <c r="B18" s="66"/>
      <c r="C18" s="66"/>
      <c r="D18" s="66">
        <v>610.1388888888889</v>
      </c>
      <c r="E18" s="66">
        <v>362.85714285714283</v>
      </c>
      <c r="F18" s="77"/>
      <c r="G18" s="77"/>
      <c r="H18" s="64"/>
      <c r="I18" s="64"/>
      <c r="J18" s="78">
        <v>741.75</v>
      </c>
      <c r="K18" s="78">
        <v>614.2857142857143</v>
      </c>
      <c r="L18" s="64"/>
      <c r="M18" s="64"/>
      <c r="N18" s="64"/>
      <c r="O18" s="64"/>
      <c r="P18" s="64"/>
      <c r="Q18" s="64"/>
    </row>
    <row r="19" spans="1:17" ht="12.75">
      <c r="A19" s="75" t="s">
        <v>78</v>
      </c>
      <c r="B19" s="66">
        <v>913.9354838709677</v>
      </c>
      <c r="C19" s="66">
        <v>739.0625</v>
      </c>
      <c r="D19" s="66">
        <v>682.8888888888889</v>
      </c>
      <c r="E19" s="66">
        <v>430.95238095238096</v>
      </c>
      <c r="F19" s="77"/>
      <c r="G19" s="77"/>
      <c r="H19" s="64"/>
      <c r="I19" s="64"/>
      <c r="J19" s="64"/>
      <c r="K19" s="64"/>
      <c r="L19" s="64"/>
      <c r="M19" s="64"/>
      <c r="N19" s="64"/>
      <c r="O19" s="64"/>
      <c r="P19" s="64"/>
      <c r="Q19" s="64"/>
    </row>
    <row r="20" spans="1:17" ht="15">
      <c r="A20" s="75" t="s">
        <v>79</v>
      </c>
      <c r="B20" s="66">
        <v>1002.775</v>
      </c>
      <c r="C20" s="66">
        <v>905</v>
      </c>
      <c r="D20" s="66">
        <v>600</v>
      </c>
      <c r="E20" s="66">
        <v>733.3333333333334</v>
      </c>
      <c r="F20" s="77"/>
      <c r="G20" s="77"/>
      <c r="H20" s="64"/>
      <c r="I20" s="64"/>
      <c r="J20" s="64"/>
      <c r="K20" s="64"/>
      <c r="L20" s="78">
        <v>615.7863300492611</v>
      </c>
      <c r="M20" s="78">
        <v>289.289314516129</v>
      </c>
      <c r="N20" s="198"/>
      <c r="O20" s="198"/>
      <c r="P20" s="78"/>
      <c r="Q20" s="78"/>
    </row>
    <row r="21" spans="1:17" ht="12.75">
      <c r="A21" s="75" t="s">
        <v>80</v>
      </c>
      <c r="B21" s="66">
        <v>1099.84375</v>
      </c>
      <c r="C21" s="66">
        <v>856.25</v>
      </c>
      <c r="D21" s="66">
        <v>1061.28125</v>
      </c>
      <c r="E21" s="66">
        <v>856.25</v>
      </c>
      <c r="F21" s="77">
        <v>697.875</v>
      </c>
      <c r="G21" s="77">
        <v>308.3333333333333</v>
      </c>
      <c r="H21" s="64"/>
      <c r="I21" s="64"/>
      <c r="J21" s="64"/>
      <c r="K21" s="64"/>
      <c r="L21" s="78">
        <v>566.96875</v>
      </c>
      <c r="M21" s="78">
        <v>262.5</v>
      </c>
      <c r="N21" s="78">
        <v>545.7</v>
      </c>
      <c r="O21" s="78">
        <v>479.6875</v>
      </c>
      <c r="P21" s="78"/>
      <c r="Q21" s="78"/>
    </row>
    <row r="22" spans="1:17" ht="12.75">
      <c r="A22" s="75" t="s">
        <v>81</v>
      </c>
      <c r="B22" s="66">
        <v>1072.9375</v>
      </c>
      <c r="C22" s="66">
        <v>850</v>
      </c>
      <c r="D22" s="66">
        <v>868.1875</v>
      </c>
      <c r="E22" s="66">
        <v>609.375</v>
      </c>
      <c r="F22" s="77">
        <v>537.6129032258065</v>
      </c>
      <c r="G22" s="77">
        <v>257.8125</v>
      </c>
      <c r="H22" s="64"/>
      <c r="I22" s="64"/>
      <c r="J22" s="64"/>
      <c r="K22" s="64"/>
      <c r="L22" s="78">
        <v>501</v>
      </c>
      <c r="M22" s="192">
        <v>292</v>
      </c>
      <c r="N22" s="78">
        <v>503.3333333333333</v>
      </c>
      <c r="O22" s="192">
        <v>423.4375</v>
      </c>
      <c r="P22" s="78"/>
      <c r="Q22" s="78"/>
    </row>
    <row r="23" spans="1:17" ht="12.75">
      <c r="A23" s="75" t="s">
        <v>82</v>
      </c>
      <c r="B23" s="66">
        <v>1164.96875</v>
      </c>
      <c r="C23" s="66">
        <v>910.9375</v>
      </c>
      <c r="D23" s="66">
        <v>644.28125</v>
      </c>
      <c r="E23" s="66">
        <v>326.5625</v>
      </c>
      <c r="F23" s="77">
        <v>402.34375</v>
      </c>
      <c r="G23" s="77">
        <v>273.4375</v>
      </c>
      <c r="H23" s="64"/>
      <c r="I23" s="64"/>
      <c r="J23" s="78">
        <v>864.875</v>
      </c>
      <c r="K23" s="78">
        <v>580</v>
      </c>
      <c r="L23" s="78">
        <v>508.23487903225805</v>
      </c>
      <c r="M23" s="78">
        <v>278.90625</v>
      </c>
      <c r="N23" s="78">
        <v>483.96875</v>
      </c>
      <c r="O23" s="78">
        <v>480.625</v>
      </c>
      <c r="P23" s="78"/>
      <c r="Q23" s="78"/>
    </row>
    <row r="24" spans="1:17" ht="12.75">
      <c r="A24" s="75" t="s">
        <v>83</v>
      </c>
      <c r="B24" s="66">
        <v>1658</v>
      </c>
      <c r="C24" s="66">
        <v>1432.5</v>
      </c>
      <c r="D24" s="66">
        <v>547.59375</v>
      </c>
      <c r="E24" s="66">
        <v>226.5625</v>
      </c>
      <c r="F24" s="77">
        <v>417.75</v>
      </c>
      <c r="G24" s="77">
        <v>238.75</v>
      </c>
      <c r="H24" s="78">
        <v>561</v>
      </c>
      <c r="I24" s="78">
        <v>337.5</v>
      </c>
      <c r="J24" s="78">
        <v>667.1</v>
      </c>
      <c r="K24" s="78">
        <v>295.25</v>
      </c>
      <c r="L24" s="78">
        <v>519.2125</v>
      </c>
      <c r="M24" s="78">
        <v>298.125</v>
      </c>
      <c r="N24" s="78">
        <v>506.15384615384613</v>
      </c>
      <c r="O24" s="78">
        <v>469.5</v>
      </c>
      <c r="P24" s="78"/>
      <c r="Q24" s="78"/>
    </row>
    <row r="25" spans="1:17" ht="12.75">
      <c r="A25" s="75" t="s">
        <v>84</v>
      </c>
      <c r="B25" s="66">
        <v>1817.53125</v>
      </c>
      <c r="C25" s="66">
        <v>1323.4375</v>
      </c>
      <c r="D25" s="66">
        <v>407.1111111111111</v>
      </c>
      <c r="E25" s="66">
        <v>207.14285714285714</v>
      </c>
      <c r="F25" s="77">
        <v>399.375</v>
      </c>
      <c r="G25" s="77">
        <v>245.3125</v>
      </c>
      <c r="H25" s="78">
        <f>SUM(E25+E29)/2</f>
        <v>458.07142857142856</v>
      </c>
      <c r="I25" s="78">
        <f>SUM(F25+F29)/2</f>
        <v>199.6875</v>
      </c>
      <c r="J25" s="78">
        <v>457.71875</v>
      </c>
      <c r="K25" s="78">
        <v>239.0625</v>
      </c>
      <c r="L25" s="78">
        <v>607.359375</v>
      </c>
      <c r="M25" s="78">
        <v>312.1875</v>
      </c>
      <c r="N25" s="78">
        <v>548.78125</v>
      </c>
      <c r="O25" s="78">
        <v>513.4375</v>
      </c>
      <c r="P25" s="78"/>
      <c r="Q25" s="78"/>
    </row>
    <row r="26" spans="1:17" ht="12.75">
      <c r="A26" s="75" t="s">
        <v>85</v>
      </c>
      <c r="B26" s="66">
        <v>1869.55</v>
      </c>
      <c r="C26" s="66">
        <v>1520</v>
      </c>
      <c r="D26" s="66">
        <v>431.1777777777778</v>
      </c>
      <c r="E26" s="66">
        <v>314.2857142857143</v>
      </c>
      <c r="F26" s="77">
        <v>465.60526315789474</v>
      </c>
      <c r="G26" s="77">
        <v>255</v>
      </c>
      <c r="H26" s="78">
        <f>SUM(E26+E30)/2</f>
        <v>536.1428571428571</v>
      </c>
      <c r="I26" s="78">
        <f>SUM(F26+F30)/2</f>
        <v>232.80263157894737</v>
      </c>
      <c r="J26" s="78">
        <v>369.275</v>
      </c>
      <c r="K26" s="78">
        <v>236.875</v>
      </c>
      <c r="L26" s="78">
        <v>555.5625</v>
      </c>
      <c r="M26" s="78">
        <v>326.375</v>
      </c>
      <c r="N26" s="78">
        <v>612.375</v>
      </c>
      <c r="O26" s="78">
        <v>442.5</v>
      </c>
      <c r="P26" s="78"/>
      <c r="Q26" s="78"/>
    </row>
    <row r="27" spans="1:17" ht="12.75">
      <c r="A27" s="75" t="s">
        <v>86</v>
      </c>
      <c r="B27" s="66">
        <v>1835</v>
      </c>
      <c r="C27" s="66">
        <v>1420</v>
      </c>
      <c r="D27" s="66">
        <v>567</v>
      </c>
      <c r="E27" s="66">
        <v>388</v>
      </c>
      <c r="F27" s="77">
        <v>453.3666666666667</v>
      </c>
      <c r="G27" s="77">
        <v>268.75</v>
      </c>
      <c r="H27" s="66">
        <v>844</v>
      </c>
      <c r="I27" s="66">
        <v>455</v>
      </c>
      <c r="J27" s="78">
        <v>412.5</v>
      </c>
      <c r="K27" s="78">
        <v>276</v>
      </c>
      <c r="L27" s="78">
        <v>592</v>
      </c>
      <c r="M27" s="78">
        <v>331.5</v>
      </c>
      <c r="N27" s="78">
        <v>665</v>
      </c>
      <c r="O27" s="78">
        <v>461</v>
      </c>
      <c r="P27" s="78"/>
      <c r="Q27" s="78"/>
    </row>
    <row r="28" spans="1:17" ht="12.75">
      <c r="A28" s="75" t="s">
        <v>87</v>
      </c>
      <c r="B28" s="66">
        <v>1727</v>
      </c>
      <c r="C28" s="66">
        <v>1086</v>
      </c>
      <c r="D28" s="66">
        <v>818</v>
      </c>
      <c r="E28" s="66">
        <v>671</v>
      </c>
      <c r="F28" s="77">
        <v>699.5384615384615</v>
      </c>
      <c r="G28" s="77">
        <v>350</v>
      </c>
      <c r="H28" s="64"/>
      <c r="I28" s="64"/>
      <c r="J28" s="78">
        <v>442</v>
      </c>
      <c r="K28" s="78">
        <v>312</v>
      </c>
      <c r="L28" s="78">
        <v>614</v>
      </c>
      <c r="M28" s="78">
        <v>356.5</v>
      </c>
      <c r="N28" s="78">
        <v>693</v>
      </c>
      <c r="O28" s="78">
        <v>447</v>
      </c>
      <c r="P28" s="78"/>
      <c r="Q28" s="78"/>
    </row>
    <row r="29" spans="1:17" ht="12.75">
      <c r="A29" s="75" t="s">
        <v>88</v>
      </c>
      <c r="B29" s="66">
        <v>1776</v>
      </c>
      <c r="C29" s="66">
        <v>1148</v>
      </c>
      <c r="D29" s="66">
        <v>993</v>
      </c>
      <c r="E29" s="66">
        <v>709</v>
      </c>
      <c r="F29" s="77"/>
      <c r="G29" s="77"/>
      <c r="H29" s="64"/>
      <c r="I29" s="64"/>
      <c r="J29" s="78">
        <v>405</v>
      </c>
      <c r="K29" s="78">
        <v>314</v>
      </c>
      <c r="L29" s="78">
        <v>667</v>
      </c>
      <c r="M29" s="78">
        <v>344</v>
      </c>
      <c r="N29" s="78">
        <v>746</v>
      </c>
      <c r="O29" s="78">
        <v>486</v>
      </c>
      <c r="P29" s="78"/>
      <c r="Q29" s="78"/>
    </row>
    <row r="30" spans="1:17" ht="12.75">
      <c r="A30" s="75" t="s">
        <v>89</v>
      </c>
      <c r="B30" s="66">
        <v>1759</v>
      </c>
      <c r="C30" s="66">
        <v>1428</v>
      </c>
      <c r="D30" s="66">
        <v>966</v>
      </c>
      <c r="E30" s="66">
        <v>758</v>
      </c>
      <c r="F30" s="77"/>
      <c r="G30" s="77"/>
      <c r="H30" s="64"/>
      <c r="I30" s="64"/>
      <c r="J30" s="78">
        <v>383</v>
      </c>
      <c r="K30" s="78">
        <v>359</v>
      </c>
      <c r="L30" s="64"/>
      <c r="M30" s="64"/>
      <c r="N30" s="64"/>
      <c r="O30" s="64"/>
      <c r="P30" s="64"/>
      <c r="Q30" s="64"/>
    </row>
    <row r="31" spans="1:17" ht="12.75">
      <c r="A31" s="75" t="s">
        <v>90</v>
      </c>
      <c r="B31" s="66">
        <v>1869</v>
      </c>
      <c r="C31" s="66">
        <v>1606</v>
      </c>
      <c r="D31" s="66">
        <v>1123</v>
      </c>
      <c r="E31" s="66">
        <v>884</v>
      </c>
      <c r="F31" s="77"/>
      <c r="G31" s="77"/>
      <c r="H31" s="64"/>
      <c r="I31" s="64"/>
      <c r="J31" s="78">
        <v>437</v>
      </c>
      <c r="K31" s="78">
        <v>353</v>
      </c>
      <c r="L31" s="64"/>
      <c r="M31" s="64"/>
      <c r="N31" s="64"/>
      <c r="O31" s="64"/>
      <c r="P31" s="64"/>
      <c r="Q31" s="64"/>
    </row>
    <row r="32" spans="1:17" ht="12.75">
      <c r="A32" s="75" t="s">
        <v>91</v>
      </c>
      <c r="B32" s="66">
        <v>2318</v>
      </c>
      <c r="C32" s="66">
        <v>1813</v>
      </c>
      <c r="D32" s="66">
        <v>1430</v>
      </c>
      <c r="E32" s="66">
        <v>1290</v>
      </c>
      <c r="F32" s="77"/>
      <c r="G32" s="77"/>
      <c r="H32" s="64"/>
      <c r="I32" s="64"/>
      <c r="J32" s="78">
        <v>492</v>
      </c>
      <c r="K32" s="78">
        <v>393</v>
      </c>
      <c r="L32" s="78">
        <v>612</v>
      </c>
      <c r="M32" s="78">
        <v>286</v>
      </c>
      <c r="N32" s="78">
        <v>690</v>
      </c>
      <c r="O32" s="78">
        <v>376</v>
      </c>
      <c r="P32" s="78"/>
      <c r="Q32" s="78"/>
    </row>
    <row r="33" spans="1:17" ht="12.75">
      <c r="A33" s="75" t="s">
        <v>92</v>
      </c>
      <c r="B33" s="66">
        <v>2513</v>
      </c>
      <c r="C33" s="66">
        <v>2166</v>
      </c>
      <c r="D33" s="66">
        <v>1341</v>
      </c>
      <c r="E33" s="66">
        <v>769</v>
      </c>
      <c r="F33" s="77"/>
      <c r="G33" s="77"/>
      <c r="H33" s="64"/>
      <c r="I33" s="64"/>
      <c r="J33" s="78">
        <v>511</v>
      </c>
      <c r="K33" s="78">
        <v>379</v>
      </c>
      <c r="L33" s="78">
        <v>664</v>
      </c>
      <c r="M33" s="78">
        <v>358.5</v>
      </c>
      <c r="N33" s="78">
        <v>654</v>
      </c>
      <c r="O33" s="78">
        <v>481</v>
      </c>
      <c r="P33" s="78"/>
      <c r="Q33" s="78"/>
    </row>
    <row r="34" spans="1:17" s="15" customFormat="1" ht="12.75">
      <c r="A34" s="105" t="s">
        <v>199</v>
      </c>
      <c r="B34" s="66">
        <v>2910</v>
      </c>
      <c r="C34" s="158">
        <v>2625</v>
      </c>
      <c r="D34" s="66">
        <v>969</v>
      </c>
      <c r="E34" s="66">
        <v>529</v>
      </c>
      <c r="F34" s="77">
        <v>453</v>
      </c>
      <c r="G34" s="77">
        <v>217</v>
      </c>
      <c r="H34" s="64"/>
      <c r="I34" s="64"/>
      <c r="J34" s="78">
        <v>544</v>
      </c>
      <c r="K34" s="78">
        <v>387</v>
      </c>
      <c r="L34" s="78">
        <v>596</v>
      </c>
      <c r="M34" s="78">
        <v>341</v>
      </c>
      <c r="N34" s="78">
        <v>624</v>
      </c>
      <c r="O34" s="78">
        <v>482</v>
      </c>
      <c r="P34" s="78"/>
      <c r="Q34" s="78"/>
    </row>
    <row r="35" spans="1:17" ht="12.75">
      <c r="A35" s="105" t="s">
        <v>200</v>
      </c>
      <c r="B35" s="107">
        <v>2989</v>
      </c>
      <c r="C35" s="158">
        <v>2928</v>
      </c>
      <c r="D35" s="64">
        <v>651</v>
      </c>
      <c r="E35" s="64">
        <v>253</v>
      </c>
      <c r="F35" s="106">
        <v>462</v>
      </c>
      <c r="G35" s="106">
        <v>271</v>
      </c>
      <c r="H35" s="64"/>
      <c r="I35" s="64"/>
      <c r="J35" s="64">
        <v>632</v>
      </c>
      <c r="K35" s="64">
        <v>358</v>
      </c>
      <c r="L35" s="64">
        <v>644</v>
      </c>
      <c r="M35" s="64">
        <v>337</v>
      </c>
      <c r="N35" s="64">
        <v>634</v>
      </c>
      <c r="O35" s="64">
        <v>475</v>
      </c>
      <c r="P35" s="64"/>
      <c r="Q35" s="64"/>
    </row>
    <row r="36" spans="1:17" s="15" customFormat="1" ht="12.75">
      <c r="A36" s="105" t="s">
        <v>210</v>
      </c>
      <c r="B36" s="167">
        <v>2989</v>
      </c>
      <c r="C36" s="167">
        <v>2964</v>
      </c>
      <c r="D36" s="167">
        <v>423</v>
      </c>
      <c r="E36" s="167">
        <v>216</v>
      </c>
      <c r="F36" s="168">
        <v>485</v>
      </c>
      <c r="G36" s="168">
        <v>273</v>
      </c>
      <c r="H36" s="167">
        <v>998</v>
      </c>
      <c r="I36" s="167">
        <v>470</v>
      </c>
      <c r="J36" s="169">
        <v>535</v>
      </c>
      <c r="K36" s="169">
        <v>330</v>
      </c>
      <c r="L36" s="170">
        <v>603</v>
      </c>
      <c r="M36" s="170">
        <v>332</v>
      </c>
      <c r="N36" s="170">
        <v>673</v>
      </c>
      <c r="O36" s="170">
        <v>478</v>
      </c>
      <c r="P36" s="170"/>
      <c r="Q36" s="170"/>
    </row>
    <row r="37" spans="1:17" ht="12.75">
      <c r="A37" s="105" t="s">
        <v>265</v>
      </c>
      <c r="B37" s="167">
        <v>2125</v>
      </c>
      <c r="C37" s="66">
        <v>1071</v>
      </c>
      <c r="D37" s="64">
        <v>388</v>
      </c>
      <c r="E37" s="64">
        <v>245</v>
      </c>
      <c r="F37" s="106">
        <v>475</v>
      </c>
      <c r="G37" s="106">
        <v>272</v>
      </c>
      <c r="H37" s="64">
        <v>824</v>
      </c>
      <c r="I37" s="64">
        <v>455</v>
      </c>
      <c r="J37" s="64">
        <v>450</v>
      </c>
      <c r="K37" s="64">
        <v>318</v>
      </c>
      <c r="L37" s="64">
        <v>601</v>
      </c>
      <c r="M37" s="64">
        <v>365</v>
      </c>
      <c r="N37" s="64">
        <v>673</v>
      </c>
      <c r="O37" s="64">
        <v>513</v>
      </c>
      <c r="P37" s="64"/>
      <c r="Q37" s="64"/>
    </row>
    <row r="38" spans="1:17" s="15" customFormat="1" ht="12.75">
      <c r="A38" s="105" t="s">
        <v>290</v>
      </c>
      <c r="B38" s="167">
        <v>2562</v>
      </c>
      <c r="C38" s="66">
        <v>1479</v>
      </c>
      <c r="D38" s="64">
        <v>483</v>
      </c>
      <c r="E38" s="64">
        <v>309</v>
      </c>
      <c r="F38" s="106">
        <v>540</v>
      </c>
      <c r="G38" s="106">
        <v>414</v>
      </c>
      <c r="H38" s="64">
        <v>765</v>
      </c>
      <c r="I38" s="64">
        <v>491</v>
      </c>
      <c r="J38" s="64">
        <v>428</v>
      </c>
      <c r="K38" s="64">
        <v>303</v>
      </c>
      <c r="L38" s="64">
        <v>636</v>
      </c>
      <c r="M38" s="64">
        <v>420</v>
      </c>
      <c r="N38" s="64">
        <v>701</v>
      </c>
      <c r="O38" s="64">
        <v>612</v>
      </c>
      <c r="P38" s="64"/>
      <c r="Q38" s="64"/>
    </row>
    <row r="39" spans="1:17" s="15" customFormat="1" ht="12.75">
      <c r="A39" s="105" t="s">
        <v>316</v>
      </c>
      <c r="B39" s="167">
        <v>2496</v>
      </c>
      <c r="C39" s="66">
        <v>1553</v>
      </c>
      <c r="D39" s="64">
        <v>538</v>
      </c>
      <c r="E39" s="64">
        <v>298</v>
      </c>
      <c r="F39" s="106">
        <v>658</v>
      </c>
      <c r="G39" s="106">
        <v>620</v>
      </c>
      <c r="H39" s="64"/>
      <c r="I39" s="64"/>
      <c r="J39" s="64">
        <v>451</v>
      </c>
      <c r="K39" s="64">
        <v>298</v>
      </c>
      <c r="L39" s="64">
        <v>702</v>
      </c>
      <c r="M39" s="64">
        <v>531</v>
      </c>
      <c r="N39" s="64">
        <v>762</v>
      </c>
      <c r="O39" s="64">
        <v>809</v>
      </c>
      <c r="P39" s="64"/>
      <c r="Q39" s="64"/>
    </row>
    <row r="40" spans="3:15" ht="15">
      <c r="C40" s="35"/>
      <c r="D40" s="35"/>
      <c r="E40" s="35"/>
      <c r="F40" s="35"/>
      <c r="G40" s="35"/>
      <c r="H40" s="35"/>
      <c r="I40" s="35"/>
      <c r="J40" s="35"/>
      <c r="K40" s="35"/>
      <c r="L40" s="35"/>
      <c r="M40" s="35"/>
      <c r="N40" s="198"/>
      <c r="O40" s="198"/>
    </row>
    <row r="41" spans="1:13" ht="12.75">
      <c r="A41" s="283" t="s">
        <v>145</v>
      </c>
      <c r="B41" s="283"/>
      <c r="C41" s="35"/>
      <c r="D41" s="35"/>
      <c r="E41" s="35"/>
      <c r="F41" s="35"/>
      <c r="G41" s="35"/>
      <c r="H41" s="35"/>
      <c r="I41" s="35"/>
      <c r="J41" s="35"/>
      <c r="K41" s="35"/>
      <c r="L41" s="35"/>
      <c r="M41" s="35"/>
    </row>
    <row r="42" spans="1:13" ht="12.75">
      <c r="A42" s="72"/>
      <c r="B42" s="35"/>
      <c r="C42" s="35"/>
      <c r="D42" s="35"/>
      <c r="E42" s="35"/>
      <c r="F42" s="35"/>
      <c r="G42" s="35"/>
      <c r="H42" s="35"/>
      <c r="I42" s="35"/>
      <c r="J42" s="35"/>
      <c r="K42" s="35"/>
      <c r="L42" s="35"/>
      <c r="M42" s="35"/>
    </row>
    <row r="43" spans="1:13" ht="12.75">
      <c r="A43" s="72"/>
      <c r="B43" s="35"/>
      <c r="C43" s="35"/>
      <c r="D43" s="35"/>
      <c r="E43" s="193"/>
      <c r="F43" s="35"/>
      <c r="G43" s="35"/>
      <c r="H43" s="35"/>
      <c r="I43" s="35"/>
      <c r="J43" s="35"/>
      <c r="K43" s="35"/>
      <c r="L43" s="35"/>
      <c r="M43" s="35"/>
    </row>
    <row r="44" spans="1:13" ht="12.75">
      <c r="A44" s="72"/>
      <c r="B44" s="35"/>
      <c r="C44" s="35"/>
      <c r="D44" s="35"/>
      <c r="E44" s="35"/>
      <c r="F44" s="35"/>
      <c r="G44" s="35"/>
      <c r="H44" s="35"/>
      <c r="I44" s="35"/>
      <c r="J44" s="35"/>
      <c r="K44" s="35"/>
      <c r="L44" s="35"/>
      <c r="M44" s="35"/>
    </row>
    <row r="45" spans="1:13" ht="12.75">
      <c r="A45" s="72"/>
      <c r="B45" s="35"/>
      <c r="C45" s="35"/>
      <c r="D45" s="35"/>
      <c r="E45" s="35"/>
      <c r="F45" s="35"/>
      <c r="G45" s="35"/>
      <c r="H45" s="35"/>
      <c r="I45" s="35"/>
      <c r="J45" s="35"/>
      <c r="K45" s="35"/>
      <c r="L45" s="35"/>
      <c r="M45" s="35"/>
    </row>
    <row r="46" spans="1:13" ht="12.75">
      <c r="A46" s="72"/>
      <c r="B46" s="35"/>
      <c r="C46" s="35"/>
      <c r="D46" s="35"/>
      <c r="E46" s="35"/>
      <c r="F46" s="35"/>
      <c r="G46" s="35"/>
      <c r="H46" s="35"/>
      <c r="I46" s="35"/>
      <c r="J46" s="35"/>
      <c r="K46" s="35"/>
      <c r="L46" s="35"/>
      <c r="M46" s="35"/>
    </row>
    <row r="47" spans="1:13" ht="12.75">
      <c r="A47" s="72"/>
      <c r="B47" s="35"/>
      <c r="C47" s="35"/>
      <c r="D47" s="35"/>
      <c r="E47" s="35"/>
      <c r="F47" s="35"/>
      <c r="G47" s="35"/>
      <c r="H47" s="35"/>
      <c r="I47" s="35"/>
      <c r="J47" s="35"/>
      <c r="K47" s="35"/>
      <c r="L47" s="35"/>
      <c r="M47" s="35"/>
    </row>
    <row r="48" spans="1:13" ht="12.75">
      <c r="A48" s="72"/>
      <c r="B48" s="35"/>
      <c r="C48" s="35"/>
      <c r="D48" s="35"/>
      <c r="E48" s="35"/>
      <c r="F48" s="35"/>
      <c r="G48" s="35"/>
      <c r="H48" s="35"/>
      <c r="I48" s="35"/>
      <c r="J48" s="35"/>
      <c r="K48" s="35"/>
      <c r="L48" s="35"/>
      <c r="M48" s="35"/>
    </row>
    <row r="49" spans="1:13" ht="12.75">
      <c r="A49" s="72"/>
      <c r="B49" s="35"/>
      <c r="C49" s="35"/>
      <c r="D49" s="35"/>
      <c r="E49" s="35"/>
      <c r="F49" s="35"/>
      <c r="G49" s="35"/>
      <c r="H49" s="35"/>
      <c r="I49" s="35"/>
      <c r="J49" s="35"/>
      <c r="K49" s="35"/>
      <c r="L49" s="35"/>
      <c r="M49" s="35"/>
    </row>
    <row r="50" spans="1:13" ht="12.75">
      <c r="A50" s="72"/>
      <c r="B50" s="35"/>
      <c r="C50" s="35"/>
      <c r="D50" s="35"/>
      <c r="E50" s="35"/>
      <c r="F50" s="35"/>
      <c r="G50" s="35"/>
      <c r="H50" s="35"/>
      <c r="I50" s="35"/>
      <c r="J50" s="35"/>
      <c r="K50" s="35"/>
      <c r="L50" s="35"/>
      <c r="M50" s="35"/>
    </row>
    <row r="51" spans="1:13" ht="12.75">
      <c r="A51" s="72"/>
      <c r="B51" s="35"/>
      <c r="C51" s="35"/>
      <c r="D51" s="35"/>
      <c r="E51" s="35"/>
      <c r="F51" s="35"/>
      <c r="G51" s="35"/>
      <c r="H51" s="35"/>
      <c r="I51" s="35"/>
      <c r="J51" s="35"/>
      <c r="K51" s="35"/>
      <c r="L51" s="35"/>
      <c r="M51" s="35"/>
    </row>
    <row r="52" spans="1:13" ht="12.75">
      <c r="A52" s="72"/>
      <c r="B52" s="35"/>
      <c r="C52" s="35"/>
      <c r="D52" s="35"/>
      <c r="E52" s="35"/>
      <c r="F52" s="35"/>
      <c r="G52" s="35"/>
      <c r="H52" s="35"/>
      <c r="I52" s="35"/>
      <c r="J52" s="35"/>
      <c r="K52" s="35"/>
      <c r="L52" s="35"/>
      <c r="M52" s="35"/>
    </row>
    <row r="53" spans="1:13" ht="12.75">
      <c r="A53" s="72"/>
      <c r="B53" s="35"/>
      <c r="C53" s="35"/>
      <c r="D53" s="35"/>
      <c r="E53" s="35"/>
      <c r="F53" s="35"/>
      <c r="G53" s="35"/>
      <c r="H53" s="35"/>
      <c r="I53" s="35"/>
      <c r="J53" s="35"/>
      <c r="K53" s="35"/>
      <c r="L53" s="35"/>
      <c r="M53" s="35"/>
    </row>
    <row r="54" spans="1:13" ht="12.75">
      <c r="A54" s="72"/>
      <c r="B54" s="35"/>
      <c r="C54" s="35"/>
      <c r="D54" s="35"/>
      <c r="E54" s="35"/>
      <c r="F54" s="35"/>
      <c r="G54" s="35"/>
      <c r="H54" s="35"/>
      <c r="I54" s="35"/>
      <c r="J54" s="35"/>
      <c r="K54" s="35"/>
      <c r="L54" s="35"/>
      <c r="M54" s="35"/>
    </row>
    <row r="55" spans="1:13" ht="12.75">
      <c r="A55" s="72"/>
      <c r="B55" s="35"/>
      <c r="C55" s="35"/>
      <c r="D55" s="35"/>
      <c r="E55" s="35"/>
      <c r="F55" s="35"/>
      <c r="G55" s="35"/>
      <c r="H55" s="35"/>
      <c r="I55" s="35"/>
      <c r="J55" s="35"/>
      <c r="K55" s="35"/>
      <c r="L55" s="35"/>
      <c r="M55" s="35"/>
    </row>
    <row r="56" spans="1:13" ht="12.75">
      <c r="A56" s="72"/>
      <c r="B56" s="35"/>
      <c r="C56" s="35"/>
      <c r="D56" s="35"/>
      <c r="E56" s="35"/>
      <c r="F56" s="35"/>
      <c r="G56" s="35"/>
      <c r="H56" s="35"/>
      <c r="I56" s="35"/>
      <c r="J56" s="35"/>
      <c r="K56" s="35"/>
      <c r="L56" s="35"/>
      <c r="M56" s="35"/>
    </row>
    <row r="57" spans="1:13" ht="12.75">
      <c r="A57" s="72"/>
      <c r="B57" s="35"/>
      <c r="C57" s="35"/>
      <c r="D57" s="35"/>
      <c r="E57" s="35"/>
      <c r="F57" s="35"/>
      <c r="G57" s="35"/>
      <c r="H57" s="35"/>
      <c r="I57" s="35"/>
      <c r="J57" s="35"/>
      <c r="K57" s="35"/>
      <c r="L57" s="35"/>
      <c r="M57" s="35"/>
    </row>
  </sheetData>
  <sheetProtection/>
  <mergeCells count="14">
    <mergeCell ref="A1:M1"/>
    <mergeCell ref="A3:M3"/>
    <mergeCell ref="A4:M4"/>
    <mergeCell ref="A6:A7"/>
    <mergeCell ref="J6:K6"/>
    <mergeCell ref="N6:O6"/>
    <mergeCell ref="L6:M6"/>
    <mergeCell ref="A2:M2"/>
    <mergeCell ref="A41:B41"/>
    <mergeCell ref="B6:C6"/>
    <mergeCell ref="D6:E6"/>
    <mergeCell ref="F6:G6"/>
    <mergeCell ref="H6:I6"/>
    <mergeCell ref="P6:Q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24" sqref="J24"/>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2:L72"/>
  <sheetViews>
    <sheetView zoomScalePageLayoutView="0" workbookViewId="0" topLeftCell="A1">
      <selection activeCell="G75" sqref="G75"/>
    </sheetView>
  </sheetViews>
  <sheetFormatPr defaultColWidth="11.421875" defaultRowHeight="15"/>
  <cols>
    <col min="1" max="1" width="22.28125" style="0" customWidth="1"/>
    <col min="2" max="2" width="9.7109375" style="0" customWidth="1"/>
    <col min="3" max="3" width="7.00390625" style="0" customWidth="1"/>
    <col min="4" max="4" width="7.421875" style="0" customWidth="1"/>
    <col min="5" max="5" width="11.8515625" style="0" customWidth="1"/>
    <col min="6" max="6" width="10.00390625" style="0" customWidth="1"/>
    <col min="7" max="7" width="8.00390625" style="0" bestFit="1" customWidth="1"/>
    <col min="8" max="8" width="14.7109375" style="0" customWidth="1"/>
    <col min="9" max="9" width="8.7109375" style="0" customWidth="1"/>
    <col min="10" max="10" width="9.00390625" style="0" customWidth="1"/>
    <col min="11" max="12" width="9.421875" style="0" customWidth="1"/>
  </cols>
  <sheetData>
    <row r="2" spans="5:8" ht="15">
      <c r="E2" s="289" t="s">
        <v>243</v>
      </c>
      <c r="F2" s="289"/>
      <c r="G2" s="289"/>
      <c r="H2" s="289"/>
    </row>
    <row r="4" spans="1:12" ht="15">
      <c r="A4" s="119"/>
      <c r="B4" s="119"/>
      <c r="C4" s="119"/>
      <c r="D4" s="119"/>
      <c r="E4" s="119"/>
      <c r="F4" s="119"/>
      <c r="G4" s="119"/>
      <c r="H4" s="119"/>
      <c r="I4" s="119"/>
      <c r="J4" s="119"/>
      <c r="K4" s="119"/>
      <c r="L4" s="119"/>
    </row>
    <row r="5" spans="1:12" ht="15">
      <c r="A5" s="285" t="s">
        <v>134</v>
      </c>
      <c r="B5" s="287" t="s">
        <v>244</v>
      </c>
      <c r="C5" s="287"/>
      <c r="D5" s="287"/>
      <c r="E5" s="287"/>
      <c r="F5" s="287"/>
      <c r="G5" s="287"/>
      <c r="H5" s="287"/>
      <c r="I5" s="287"/>
      <c r="J5" s="287"/>
      <c r="K5" s="287"/>
      <c r="L5" s="287"/>
    </row>
    <row r="6" spans="1:12" ht="15">
      <c r="A6" s="286"/>
      <c r="B6" s="120">
        <v>2000</v>
      </c>
      <c r="C6" s="120">
        <v>2001</v>
      </c>
      <c r="D6" s="120">
        <v>2002</v>
      </c>
      <c r="E6" s="120">
        <v>2003</v>
      </c>
      <c r="F6" s="120">
        <v>2004</v>
      </c>
      <c r="G6" s="120">
        <v>2005</v>
      </c>
      <c r="H6" s="120">
        <v>2006</v>
      </c>
      <c r="I6" s="120">
        <v>2007</v>
      </c>
      <c r="J6" s="120">
        <v>2008</v>
      </c>
      <c r="K6" s="120">
        <v>2009</v>
      </c>
      <c r="L6" s="120">
        <v>2010</v>
      </c>
    </row>
    <row r="7" spans="1:12" ht="15">
      <c r="A7" s="121"/>
      <c r="B7" s="121"/>
      <c r="C7" s="121"/>
      <c r="D7" s="121"/>
      <c r="E7" s="121"/>
      <c r="F7" s="121"/>
      <c r="G7" s="121"/>
      <c r="H7" s="121"/>
      <c r="I7" s="121"/>
      <c r="J7" s="121"/>
      <c r="K7" s="121"/>
      <c r="L7" s="121"/>
    </row>
    <row r="8" spans="1:12" ht="15">
      <c r="A8" s="15" t="s">
        <v>216</v>
      </c>
      <c r="B8" s="122">
        <v>800</v>
      </c>
      <c r="C8" s="122">
        <v>850</v>
      </c>
      <c r="D8" s="122">
        <v>1220</v>
      </c>
      <c r="E8" s="122">
        <v>1280</v>
      </c>
      <c r="F8" s="122">
        <v>1320</v>
      </c>
      <c r="G8" s="123">
        <v>1360</v>
      </c>
      <c r="H8" s="122">
        <v>3820</v>
      </c>
      <c r="I8" s="122">
        <v>5664</v>
      </c>
      <c r="J8" s="123">
        <v>5953</v>
      </c>
      <c r="K8" s="124">
        <v>6779</v>
      </c>
      <c r="L8" s="124">
        <v>7876</v>
      </c>
    </row>
    <row r="9" spans="1:12" ht="15">
      <c r="A9" s="125" t="s">
        <v>242</v>
      </c>
      <c r="B9" s="125"/>
      <c r="C9" s="125"/>
      <c r="D9" s="125"/>
      <c r="E9" s="125"/>
      <c r="F9" s="125"/>
      <c r="G9" s="125"/>
      <c r="H9" s="125"/>
      <c r="I9" s="125"/>
      <c r="J9" s="125"/>
      <c r="K9" s="125"/>
      <c r="L9" s="125"/>
    </row>
    <row r="10" spans="1:12" ht="15">
      <c r="A10" s="15"/>
      <c r="B10" s="15"/>
      <c r="C10" s="15"/>
      <c r="D10" s="15"/>
      <c r="E10" s="15"/>
      <c r="F10" s="15"/>
      <c r="G10" s="15"/>
      <c r="H10" s="15"/>
      <c r="I10" s="15"/>
      <c r="J10" s="15"/>
      <c r="K10" s="15"/>
      <c r="L10" s="15"/>
    </row>
    <row r="11" spans="1:12" ht="15">
      <c r="A11" s="285" t="s">
        <v>134</v>
      </c>
      <c r="B11" s="287" t="s">
        <v>248</v>
      </c>
      <c r="C11" s="287"/>
      <c r="D11" s="287"/>
      <c r="E11" s="287"/>
      <c r="F11" s="287"/>
      <c r="G11" s="287"/>
      <c r="H11" s="287"/>
      <c r="I11" s="287"/>
      <c r="J11" s="287"/>
      <c r="K11" s="287"/>
      <c r="L11" s="287"/>
    </row>
    <row r="12" spans="1:12" ht="15">
      <c r="A12" s="286"/>
      <c r="B12" s="126">
        <v>2000</v>
      </c>
      <c r="C12" s="126">
        <v>2001</v>
      </c>
      <c r="D12" s="126">
        <v>2002</v>
      </c>
      <c r="E12" s="126">
        <v>2003</v>
      </c>
      <c r="F12" s="126">
        <v>2004</v>
      </c>
      <c r="G12" s="126">
        <v>2005</v>
      </c>
      <c r="H12" s="126">
        <v>2006</v>
      </c>
      <c r="I12" s="126">
        <v>2007</v>
      </c>
      <c r="J12" s="126">
        <v>2008</v>
      </c>
      <c r="K12" s="126">
        <v>2009</v>
      </c>
      <c r="L12" s="126">
        <v>2010</v>
      </c>
    </row>
    <row r="13" spans="1:12" ht="15">
      <c r="A13" s="15"/>
      <c r="B13" s="15"/>
      <c r="C13" s="15"/>
      <c r="D13" s="15"/>
      <c r="E13" s="15"/>
      <c r="F13" s="15"/>
      <c r="G13" s="15"/>
      <c r="H13" s="15"/>
      <c r="I13" s="15"/>
      <c r="J13" s="15"/>
      <c r="K13" s="15"/>
      <c r="L13" s="15"/>
    </row>
    <row r="14" spans="1:12" ht="15">
      <c r="A14" s="15" t="s">
        <v>216</v>
      </c>
      <c r="B14" s="113">
        <v>4800</v>
      </c>
      <c r="C14" s="113">
        <v>5253.065465881537</v>
      </c>
      <c r="D14" s="113">
        <v>8010.4112029293865</v>
      </c>
      <c r="E14" s="113">
        <v>8211.351378098867</v>
      </c>
      <c r="F14" s="113">
        <v>12667.187886585183</v>
      </c>
      <c r="G14" s="113">
        <v>17336.671779900043</v>
      </c>
      <c r="H14" s="113">
        <v>23705.715275372357</v>
      </c>
      <c r="I14" s="113">
        <v>28597.27844029887</v>
      </c>
      <c r="J14" s="113">
        <v>47893.71072294521</v>
      </c>
      <c r="K14" s="113">
        <v>57514.2560245435</v>
      </c>
      <c r="L14" s="113">
        <v>76386.36251175216</v>
      </c>
    </row>
    <row r="15" spans="1:12" ht="15">
      <c r="A15" s="125" t="s">
        <v>245</v>
      </c>
      <c r="B15" s="125"/>
      <c r="C15" s="125"/>
      <c r="D15" s="125"/>
      <c r="E15" s="125"/>
      <c r="F15" s="125"/>
      <c r="G15" s="125"/>
      <c r="H15" s="125"/>
      <c r="I15" s="125"/>
      <c r="J15" s="125"/>
      <c r="K15" s="125"/>
      <c r="L15" s="12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2:12" ht="15">
      <c r="B41" s="15"/>
      <c r="C41" s="15"/>
      <c r="D41" s="15"/>
      <c r="E41" s="288" t="s">
        <v>222</v>
      </c>
      <c r="F41" s="288"/>
      <c r="G41" s="288"/>
      <c r="H41" s="288"/>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285" t="s">
        <v>134</v>
      </c>
      <c r="B44" s="287" t="s">
        <v>218</v>
      </c>
      <c r="C44" s="287"/>
      <c r="D44" s="287"/>
      <c r="E44" s="287"/>
      <c r="F44" s="287"/>
      <c r="G44" s="287"/>
      <c r="H44" s="287"/>
      <c r="I44" s="287"/>
      <c r="J44" s="287"/>
      <c r="K44" s="287"/>
      <c r="L44" s="287"/>
    </row>
    <row r="45" spans="1:12" ht="15">
      <c r="A45" s="286"/>
      <c r="B45" s="126">
        <v>2000</v>
      </c>
      <c r="C45" s="126">
        <v>2001</v>
      </c>
      <c r="D45" s="126">
        <v>2002</v>
      </c>
      <c r="E45" s="126">
        <v>2003</v>
      </c>
      <c r="F45" s="126">
        <v>2004</v>
      </c>
      <c r="G45" s="126">
        <v>2005</v>
      </c>
      <c r="H45" s="126">
        <v>2006</v>
      </c>
      <c r="I45" s="126">
        <v>2007</v>
      </c>
      <c r="J45" s="126">
        <v>2008</v>
      </c>
      <c r="K45" s="126">
        <v>2009</v>
      </c>
      <c r="L45" s="126">
        <v>2010</v>
      </c>
    </row>
    <row r="46" spans="1:12" ht="15">
      <c r="A46" s="15" t="s">
        <v>221</v>
      </c>
      <c r="B46" s="113">
        <v>4800</v>
      </c>
      <c r="C46" s="113">
        <v>5253.065465881537</v>
      </c>
      <c r="D46" s="113">
        <v>8010.4112029293865</v>
      </c>
      <c r="E46" s="113">
        <v>8211.351378098867</v>
      </c>
      <c r="F46" s="113">
        <v>12667.187886585183</v>
      </c>
      <c r="G46" s="113">
        <v>17336.671779900043</v>
      </c>
      <c r="H46" s="113">
        <v>23705.715275372357</v>
      </c>
      <c r="I46" s="113">
        <v>28597.27844029887</v>
      </c>
      <c r="J46" s="113">
        <v>47893.71072294521</v>
      </c>
      <c r="K46" s="113">
        <v>57514.2560245435</v>
      </c>
      <c r="L46" s="113">
        <v>76386.36251175216</v>
      </c>
    </row>
    <row r="47" spans="1:12" ht="15">
      <c r="A47" s="167" t="s">
        <v>274</v>
      </c>
      <c r="B47" s="167">
        <v>4041.841</v>
      </c>
      <c r="C47" s="167">
        <v>4423.343</v>
      </c>
      <c r="D47" s="167">
        <v>6357.947</v>
      </c>
      <c r="E47" s="167">
        <v>6410.191</v>
      </c>
      <c r="F47" s="167">
        <v>10104.442</v>
      </c>
      <c r="G47" s="167">
        <v>11938.038</v>
      </c>
      <c r="H47" s="167">
        <v>15432.593</v>
      </c>
      <c r="I47" s="167">
        <v>20872.322</v>
      </c>
      <c r="J47" s="167">
        <v>35330.215</v>
      </c>
      <c r="K47" s="167">
        <v>38506.044</v>
      </c>
      <c r="L47" s="167">
        <v>55011.49</v>
      </c>
    </row>
    <row r="48" spans="1:12" ht="15">
      <c r="A48" s="156" t="s">
        <v>275</v>
      </c>
      <c r="B48" s="156">
        <v>0</v>
      </c>
      <c r="C48" s="156">
        <v>0</v>
      </c>
      <c r="D48" s="156">
        <v>387.2</v>
      </c>
      <c r="E48" s="156">
        <v>504.1</v>
      </c>
      <c r="F48" s="156">
        <v>561.9</v>
      </c>
      <c r="G48" s="156">
        <v>2660.2</v>
      </c>
      <c r="H48" s="156">
        <v>4528.6</v>
      </c>
      <c r="I48" s="156">
        <v>3207.8</v>
      </c>
      <c r="J48" s="156">
        <v>4998.3</v>
      </c>
      <c r="K48" s="156">
        <v>9923.4</v>
      </c>
      <c r="L48" s="156">
        <v>9309</v>
      </c>
    </row>
    <row r="49" spans="1:12" ht="15">
      <c r="A49" s="113" t="s">
        <v>249</v>
      </c>
      <c r="B49" s="113"/>
      <c r="C49" s="113"/>
      <c r="D49" s="113"/>
      <c r="E49" s="113"/>
      <c r="F49" s="113"/>
      <c r="G49" s="113"/>
      <c r="H49" s="113"/>
      <c r="I49" s="113"/>
      <c r="J49" s="113"/>
      <c r="K49" s="113"/>
      <c r="L49" s="113"/>
    </row>
    <row r="50" spans="1:12" ht="15">
      <c r="A50" s="113"/>
      <c r="B50" s="113"/>
      <c r="C50" s="113"/>
      <c r="D50" s="113"/>
      <c r="E50" s="113"/>
      <c r="F50" s="113"/>
      <c r="G50" s="113"/>
      <c r="H50" s="113"/>
      <c r="I50" s="113"/>
      <c r="J50" s="113"/>
      <c r="K50" s="113"/>
      <c r="L50" s="113"/>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19"/>
      <c r="B72" s="119"/>
      <c r="C72" s="119"/>
      <c r="D72" s="119"/>
      <c r="E72" s="119"/>
      <c r="F72" s="119"/>
      <c r="G72" s="119"/>
      <c r="H72" s="119"/>
      <c r="I72" s="119"/>
      <c r="J72" s="119"/>
      <c r="K72" s="119"/>
      <c r="L72" s="119"/>
    </row>
  </sheetData>
  <sheetProtection/>
  <mergeCells count="8">
    <mergeCell ref="A44:A45"/>
    <mergeCell ref="B44:L44"/>
    <mergeCell ref="E41:H41"/>
    <mergeCell ref="E2:H2"/>
    <mergeCell ref="A5:A6"/>
    <mergeCell ref="B5:L5"/>
    <mergeCell ref="A11:A12"/>
    <mergeCell ref="B11:L11"/>
  </mergeCells>
  <printOptions/>
  <pageMargins left="0.1968503937007874" right="0.15748031496062992" top="0.15748031496062992" bottom="0.35433070866141736" header="0.15748031496062992" footer="0.31496062992125984"/>
  <pageSetup fitToHeight="2"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2:L76"/>
  <sheetViews>
    <sheetView zoomScalePageLayoutView="0" workbookViewId="0" topLeftCell="A1">
      <selection activeCell="D49" sqref="D49"/>
    </sheetView>
  </sheetViews>
  <sheetFormatPr defaultColWidth="11.421875" defaultRowHeight="15"/>
  <cols>
    <col min="1" max="1" width="13.421875" style="0" customWidth="1"/>
  </cols>
  <sheetData>
    <row r="2" spans="5:8" ht="15">
      <c r="E2" s="289" t="s">
        <v>254</v>
      </c>
      <c r="F2" s="289"/>
      <c r="G2" s="289"/>
      <c r="H2" s="289"/>
    </row>
    <row r="4" spans="1:12" ht="15">
      <c r="A4" s="285" t="s">
        <v>134</v>
      </c>
      <c r="B4" s="287" t="s">
        <v>244</v>
      </c>
      <c r="C4" s="287"/>
      <c r="D4" s="287"/>
      <c r="E4" s="287"/>
      <c r="F4" s="287"/>
      <c r="G4" s="287"/>
      <c r="H4" s="287"/>
      <c r="I4" s="287"/>
      <c r="J4" s="287"/>
      <c r="K4" s="287"/>
      <c r="L4" s="287"/>
    </row>
    <row r="5" spans="1:12" ht="15">
      <c r="A5" s="286"/>
      <c r="B5" s="120">
        <v>2000</v>
      </c>
      <c r="C5" s="120">
        <v>2001</v>
      </c>
      <c r="D5" s="120">
        <v>2002</v>
      </c>
      <c r="E5" s="120">
        <v>2003</v>
      </c>
      <c r="F5" s="120">
        <v>2004</v>
      </c>
      <c r="G5" s="120">
        <v>2005</v>
      </c>
      <c r="H5" s="120">
        <v>2006</v>
      </c>
      <c r="I5" s="120">
        <v>2007</v>
      </c>
      <c r="J5" s="120">
        <v>2008</v>
      </c>
      <c r="K5" s="120">
        <v>2009</v>
      </c>
      <c r="L5" s="120">
        <v>2010</v>
      </c>
    </row>
    <row r="6" spans="1:12" ht="15">
      <c r="A6" s="121"/>
      <c r="B6" s="121"/>
      <c r="C6" s="121"/>
      <c r="D6" s="121"/>
      <c r="E6" s="121"/>
      <c r="F6" s="121"/>
      <c r="G6" s="121"/>
      <c r="H6" s="121"/>
      <c r="I6" s="121"/>
      <c r="J6" s="121"/>
      <c r="K6" s="121"/>
      <c r="L6" s="121"/>
    </row>
    <row r="7" spans="1:12" ht="15">
      <c r="A7" s="15" t="s">
        <v>12</v>
      </c>
      <c r="B7" s="122">
        <v>5832</v>
      </c>
      <c r="C7" s="122">
        <v>6020</v>
      </c>
      <c r="D7" s="122">
        <v>6550</v>
      </c>
      <c r="E7" s="122">
        <v>6990</v>
      </c>
      <c r="F7" s="122">
        <v>7200</v>
      </c>
      <c r="G7" s="123">
        <v>7124.98</v>
      </c>
      <c r="H7" s="122">
        <v>7620.89</v>
      </c>
      <c r="I7" s="122">
        <v>9922.09</v>
      </c>
      <c r="J7" s="123">
        <v>10053.9</v>
      </c>
      <c r="K7" s="124">
        <v>12467.68</v>
      </c>
      <c r="L7" s="124">
        <v>13143.119999837352</v>
      </c>
    </row>
    <row r="8" spans="1:12" ht="15">
      <c r="A8" s="125" t="s">
        <v>217</v>
      </c>
      <c r="B8" s="125"/>
      <c r="C8" s="125"/>
      <c r="D8" s="125"/>
      <c r="E8" s="125"/>
      <c r="F8" s="125"/>
      <c r="G8" s="125"/>
      <c r="H8" s="125"/>
      <c r="I8" s="125"/>
      <c r="J8" s="125"/>
      <c r="K8" s="125"/>
      <c r="L8" s="125"/>
    </row>
    <row r="9" spans="1:12" ht="15">
      <c r="A9" s="15"/>
      <c r="B9" s="15"/>
      <c r="C9" s="15"/>
      <c r="D9" s="15"/>
      <c r="E9" s="15"/>
      <c r="F9" s="15"/>
      <c r="G9" s="15"/>
      <c r="H9" s="15"/>
      <c r="I9" s="15"/>
      <c r="J9" s="15"/>
      <c r="K9" s="15"/>
      <c r="L9" s="15"/>
    </row>
    <row r="10" spans="1:12" ht="15">
      <c r="A10" s="285" t="s">
        <v>134</v>
      </c>
      <c r="B10" s="287" t="s">
        <v>246</v>
      </c>
      <c r="C10" s="287"/>
      <c r="D10" s="287"/>
      <c r="E10" s="287"/>
      <c r="F10" s="287"/>
      <c r="G10" s="287"/>
      <c r="H10" s="287"/>
      <c r="I10" s="287"/>
      <c r="J10" s="287"/>
      <c r="K10" s="287"/>
      <c r="L10" s="287"/>
    </row>
    <row r="11" spans="1:12" ht="15">
      <c r="A11" s="286"/>
      <c r="B11" s="126">
        <v>2000</v>
      </c>
      <c r="C11" s="126">
        <v>2001</v>
      </c>
      <c r="D11" s="126">
        <v>2002</v>
      </c>
      <c r="E11" s="126">
        <v>2003</v>
      </c>
      <c r="F11" s="126">
        <v>2004</v>
      </c>
      <c r="G11" s="126">
        <v>2005</v>
      </c>
      <c r="H11" s="126">
        <v>2006</v>
      </c>
      <c r="I11" s="126">
        <v>2007</v>
      </c>
      <c r="J11" s="126">
        <v>2008</v>
      </c>
      <c r="K11" s="126">
        <v>2009</v>
      </c>
      <c r="L11" s="126">
        <v>2010</v>
      </c>
    </row>
    <row r="12" spans="1:12" ht="15">
      <c r="A12" s="15"/>
      <c r="B12" s="15"/>
      <c r="C12" s="15"/>
      <c r="D12" s="15"/>
      <c r="E12" s="15"/>
      <c r="F12" s="15"/>
      <c r="G12" s="15"/>
      <c r="H12" s="15"/>
      <c r="I12" s="15"/>
      <c r="J12" s="15"/>
      <c r="K12" s="15"/>
      <c r="L12" s="15"/>
    </row>
    <row r="13" spans="1:12" ht="15">
      <c r="A13" s="15" t="s">
        <v>12</v>
      </c>
      <c r="B13" s="113">
        <v>31000</v>
      </c>
      <c r="C13" s="113">
        <v>28000</v>
      </c>
      <c r="D13" s="113">
        <v>30000</v>
      </c>
      <c r="E13" s="113">
        <v>29000</v>
      </c>
      <c r="F13" s="113">
        <v>29500</v>
      </c>
      <c r="G13" s="113">
        <v>32000</v>
      </c>
      <c r="H13" s="113">
        <v>37917.040123458624</v>
      </c>
      <c r="I13" s="113">
        <v>43001.3008160287</v>
      </c>
      <c r="J13" s="113">
        <v>70364.49606866612</v>
      </c>
      <c r="K13" s="113">
        <v>41095.37418173652</v>
      </c>
      <c r="L13" s="113">
        <v>60355.75154420438</v>
      </c>
    </row>
    <row r="14" spans="1:12" ht="15">
      <c r="A14" s="125" t="s">
        <v>247</v>
      </c>
      <c r="B14" s="125"/>
      <c r="C14" s="125"/>
      <c r="D14" s="125"/>
      <c r="E14" s="125"/>
      <c r="F14" s="125"/>
      <c r="G14" s="125"/>
      <c r="H14" s="125"/>
      <c r="I14" s="125"/>
      <c r="J14" s="125"/>
      <c r="K14" s="125"/>
      <c r="L14" s="125"/>
    </row>
    <row r="15" spans="1:12" ht="15">
      <c r="A15" s="15"/>
      <c r="B15" s="15"/>
      <c r="C15" s="15"/>
      <c r="D15" s="15"/>
      <c r="E15" s="15"/>
      <c r="F15" s="15"/>
      <c r="G15" s="15"/>
      <c r="H15" s="15"/>
      <c r="I15" s="15"/>
      <c r="J15" s="15"/>
      <c r="K15" s="15"/>
      <c r="L15" s="1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15"/>
      <c r="F44" s="15"/>
      <c r="G44" s="15"/>
      <c r="H44" s="15"/>
      <c r="I44" s="15"/>
      <c r="J44" s="15"/>
      <c r="K44" s="15"/>
      <c r="L44" s="15"/>
    </row>
    <row r="45" spans="1:12" ht="15">
      <c r="A45" s="15"/>
      <c r="B45" s="15"/>
      <c r="C45" s="15"/>
      <c r="D45" s="15"/>
      <c r="E45" s="15"/>
      <c r="F45" s="15"/>
      <c r="G45" s="15"/>
      <c r="H45" s="15"/>
      <c r="I45" s="15"/>
      <c r="J45" s="15"/>
      <c r="K45" s="15"/>
      <c r="L45" s="15"/>
    </row>
    <row r="46" spans="1:12" ht="15">
      <c r="A46" s="15"/>
      <c r="B46" s="15"/>
      <c r="C46" s="15"/>
      <c r="D46" s="15"/>
      <c r="E46" s="15"/>
      <c r="F46" s="15"/>
      <c r="G46" s="15"/>
      <c r="H46" s="15"/>
      <c r="I46" s="15"/>
      <c r="J46" s="15"/>
      <c r="K46" s="15"/>
      <c r="L46" s="15"/>
    </row>
    <row r="47" spans="1:12" ht="15">
      <c r="A47" s="15"/>
      <c r="B47" s="15"/>
      <c r="C47" s="15"/>
      <c r="D47" s="15"/>
      <c r="E47" s="289" t="s">
        <v>220</v>
      </c>
      <c r="F47" s="289"/>
      <c r="G47" s="289"/>
      <c r="H47" s="289"/>
      <c r="I47" s="15"/>
      <c r="J47" s="15"/>
      <c r="K47" s="15"/>
      <c r="L47" s="15"/>
    </row>
    <row r="48" spans="1:12" ht="15">
      <c r="A48" s="15"/>
      <c r="B48" s="15"/>
      <c r="C48" s="15"/>
      <c r="D48" s="15"/>
      <c r="E48" s="15"/>
      <c r="F48" s="15"/>
      <c r="G48" s="15"/>
      <c r="H48" s="15"/>
      <c r="I48" s="15"/>
      <c r="J48" s="15"/>
      <c r="K48" s="15"/>
      <c r="L48" s="15"/>
    </row>
    <row r="49" spans="1:12" ht="15">
      <c r="A49" s="15"/>
      <c r="B49" s="15"/>
      <c r="C49" s="15"/>
      <c r="D49" s="15"/>
      <c r="E49" s="15"/>
      <c r="F49" s="15"/>
      <c r="G49" s="15"/>
      <c r="H49" s="15"/>
      <c r="I49" s="15"/>
      <c r="J49" s="15"/>
      <c r="K49" s="15"/>
      <c r="L49" s="15"/>
    </row>
    <row r="50" spans="1:12" ht="15">
      <c r="A50" s="292" t="s">
        <v>134</v>
      </c>
      <c r="B50" s="293" t="s">
        <v>218</v>
      </c>
      <c r="C50" s="293"/>
      <c r="D50" s="293"/>
      <c r="E50" s="293"/>
      <c r="F50" s="293"/>
      <c r="G50" s="293"/>
      <c r="H50" s="293"/>
      <c r="I50" s="293"/>
      <c r="J50" s="293"/>
      <c r="K50" s="293"/>
      <c r="L50" s="293"/>
    </row>
    <row r="51" spans="1:12" ht="15">
      <c r="A51" s="294"/>
      <c r="B51" s="295">
        <v>2000</v>
      </c>
      <c r="C51" s="295">
        <v>2001</v>
      </c>
      <c r="D51" s="295">
        <v>2002</v>
      </c>
      <c r="E51" s="295">
        <v>2003</v>
      </c>
      <c r="F51" s="295">
        <v>2004</v>
      </c>
      <c r="G51" s="295">
        <v>2005</v>
      </c>
      <c r="H51" s="295">
        <v>2006</v>
      </c>
      <c r="I51" s="295">
        <v>2007</v>
      </c>
      <c r="J51" s="295">
        <v>2008</v>
      </c>
      <c r="K51" s="295">
        <v>2009</v>
      </c>
      <c r="L51" s="295">
        <v>2010</v>
      </c>
    </row>
    <row r="52" spans="1:12" ht="15">
      <c r="A52" s="164" t="s">
        <v>221</v>
      </c>
      <c r="B52" s="296">
        <v>31000</v>
      </c>
      <c r="C52" s="296">
        <v>28000</v>
      </c>
      <c r="D52" s="296">
        <v>30000</v>
      </c>
      <c r="E52" s="296">
        <v>29000</v>
      </c>
      <c r="F52" s="296">
        <v>29500</v>
      </c>
      <c r="G52" s="296">
        <v>32000</v>
      </c>
      <c r="H52" s="296">
        <v>37917.040123458624</v>
      </c>
      <c r="I52" s="296">
        <v>43001.3008160287</v>
      </c>
      <c r="J52" s="296">
        <v>70364.49606866612</v>
      </c>
      <c r="K52" s="296">
        <v>41095.37418173652</v>
      </c>
      <c r="L52" s="296">
        <v>60355.75154420438</v>
      </c>
    </row>
    <row r="53" spans="1:12" ht="15">
      <c r="A53" s="297" t="s">
        <v>219</v>
      </c>
      <c r="B53" s="297">
        <v>6062.188</v>
      </c>
      <c r="C53" s="297">
        <v>7450.472</v>
      </c>
      <c r="D53" s="297">
        <v>12784.065</v>
      </c>
      <c r="E53" s="297">
        <v>12817.626</v>
      </c>
      <c r="F53" s="297">
        <v>11304.563</v>
      </c>
      <c r="G53" s="297">
        <v>17916.195</v>
      </c>
      <c r="H53" s="297">
        <v>22463.222</v>
      </c>
      <c r="I53" s="297">
        <v>26884.527</v>
      </c>
      <c r="J53" s="297">
        <v>51865.315</v>
      </c>
      <c r="K53" s="297">
        <v>23474.385</v>
      </c>
      <c r="L53" s="297">
        <v>44112.113</v>
      </c>
    </row>
    <row r="54" spans="1:12" ht="15">
      <c r="A54" s="164" t="s">
        <v>249</v>
      </c>
      <c r="B54" s="164"/>
      <c r="C54" s="164"/>
      <c r="D54" s="164"/>
      <c r="E54" s="164"/>
      <c r="F54" s="164"/>
      <c r="G54" s="164"/>
      <c r="H54" s="164"/>
      <c r="I54" s="164"/>
      <c r="J54" s="164"/>
      <c r="K54" s="164"/>
      <c r="L54" s="164"/>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row r="73" spans="1:12" ht="15">
      <c r="A73" s="15"/>
      <c r="B73" s="15"/>
      <c r="C73" s="15"/>
      <c r="D73" s="15"/>
      <c r="E73" s="15"/>
      <c r="F73" s="15"/>
      <c r="G73" s="15"/>
      <c r="H73" s="15"/>
      <c r="I73" s="15"/>
      <c r="J73" s="15"/>
      <c r="K73" s="15"/>
      <c r="L73" s="15"/>
    </row>
    <row r="74" spans="1:12" ht="15">
      <c r="A74" s="15"/>
      <c r="B74" s="15"/>
      <c r="C74" s="15"/>
      <c r="D74" s="15"/>
      <c r="E74" s="15"/>
      <c r="F74" s="15"/>
      <c r="G74" s="15"/>
      <c r="H74" s="15"/>
      <c r="I74" s="15"/>
      <c r="J74" s="15"/>
      <c r="K74" s="15"/>
      <c r="L74" s="15"/>
    </row>
    <row r="75" spans="1:12" ht="15">
      <c r="A75" s="15"/>
      <c r="B75" s="15"/>
      <c r="C75" s="15"/>
      <c r="D75" s="15"/>
      <c r="E75" s="15"/>
      <c r="F75" s="15"/>
      <c r="G75" s="15"/>
      <c r="H75" s="15"/>
      <c r="I75" s="15"/>
      <c r="J75" s="15"/>
      <c r="K75" s="15"/>
      <c r="L75" s="15"/>
    </row>
    <row r="76" spans="1:12" ht="15">
      <c r="A76" s="119"/>
      <c r="B76" s="119"/>
      <c r="C76" s="119"/>
      <c r="D76" s="119"/>
      <c r="E76" s="119"/>
      <c r="F76" s="119"/>
      <c r="G76" s="119"/>
      <c r="H76" s="119"/>
      <c r="I76" s="119"/>
      <c r="J76" s="119"/>
      <c r="K76" s="119"/>
      <c r="L76" s="119"/>
    </row>
  </sheetData>
  <sheetProtection/>
  <mergeCells count="8">
    <mergeCell ref="A50:A51"/>
    <mergeCell ref="B50:L50"/>
    <mergeCell ref="E47:H47"/>
    <mergeCell ref="E2:H2"/>
    <mergeCell ref="A4:A5"/>
    <mergeCell ref="B4:L4"/>
    <mergeCell ref="A10:A11"/>
    <mergeCell ref="B10:L10"/>
  </mergeCells>
  <printOptions/>
  <pageMargins left="0.1968503937007874" right="0.15748031496062992" top="0.15748031496062992" bottom="0.5511811023622047" header="0.15748031496062992" footer="0.31496062992125984"/>
  <pageSetup fitToHeight="2" horizontalDpi="600" verticalDpi="600" orientation="landscape" scale="85" r:id="rId2"/>
  <drawing r:id="rId1"/>
</worksheet>
</file>

<file path=xl/worksheets/sheet15.xml><?xml version="1.0" encoding="utf-8"?>
<worksheet xmlns="http://schemas.openxmlformats.org/spreadsheetml/2006/main" xmlns:r="http://schemas.openxmlformats.org/officeDocument/2006/relationships">
  <dimension ref="A2:O71"/>
  <sheetViews>
    <sheetView zoomScalePageLayoutView="0" workbookViewId="0" topLeftCell="A70">
      <selection activeCell="A1" sqref="A1:L81"/>
    </sheetView>
  </sheetViews>
  <sheetFormatPr defaultColWidth="11.421875" defaultRowHeight="15"/>
  <cols>
    <col min="1" max="1" width="13.421875" style="0" customWidth="1"/>
    <col min="8" max="8" width="13.421875" style="0" customWidth="1"/>
  </cols>
  <sheetData>
    <row r="2" spans="5:8" ht="15">
      <c r="E2" s="290" t="s">
        <v>255</v>
      </c>
      <c r="F2" s="290"/>
      <c r="G2" s="290"/>
      <c r="H2" s="290"/>
    </row>
    <row r="4" spans="1:12" ht="15">
      <c r="A4" s="15"/>
      <c r="B4" s="15"/>
      <c r="C4" s="15"/>
      <c r="D4" s="15"/>
      <c r="E4" s="15"/>
      <c r="F4" s="15"/>
      <c r="G4" s="15"/>
      <c r="H4" s="15"/>
      <c r="I4" s="15"/>
      <c r="J4" s="15"/>
      <c r="K4" s="15"/>
      <c r="L4" s="15"/>
    </row>
    <row r="5" spans="1:12" ht="15">
      <c r="A5" s="285" t="s">
        <v>134</v>
      </c>
      <c r="B5" s="287" t="s">
        <v>244</v>
      </c>
      <c r="C5" s="287"/>
      <c r="D5" s="287"/>
      <c r="E5" s="287"/>
      <c r="F5" s="287"/>
      <c r="G5" s="287"/>
      <c r="H5" s="287"/>
      <c r="I5" s="287"/>
      <c r="J5" s="287"/>
      <c r="K5" s="287"/>
      <c r="L5" s="287"/>
    </row>
    <row r="6" spans="1:12" ht="15">
      <c r="A6" s="286"/>
      <c r="B6" s="120">
        <v>2000</v>
      </c>
      <c r="C6" s="120">
        <v>2001</v>
      </c>
      <c r="D6" s="120">
        <v>2002</v>
      </c>
      <c r="E6" s="120">
        <v>2003</v>
      </c>
      <c r="F6" s="120">
        <v>2004</v>
      </c>
      <c r="G6" s="120">
        <v>2005</v>
      </c>
      <c r="H6" s="120">
        <v>2006</v>
      </c>
      <c r="I6" s="120">
        <v>2007</v>
      </c>
      <c r="J6" s="120">
        <v>2008</v>
      </c>
      <c r="K6" s="120">
        <v>2009</v>
      </c>
      <c r="L6" s="120">
        <v>2010</v>
      </c>
    </row>
    <row r="7" spans="1:12" ht="15">
      <c r="A7" s="121"/>
      <c r="B7" s="121"/>
      <c r="C7" s="121"/>
      <c r="D7" s="121"/>
      <c r="E7" s="121"/>
      <c r="F7" s="121"/>
      <c r="G7" s="121"/>
      <c r="H7" s="121"/>
      <c r="I7" s="121"/>
      <c r="J7" s="121"/>
      <c r="K7" s="121"/>
      <c r="L7" s="121"/>
    </row>
    <row r="8" spans="1:12" ht="15">
      <c r="A8" s="15" t="s">
        <v>5</v>
      </c>
      <c r="B8" s="127">
        <v>35790</v>
      </c>
      <c r="C8" s="127">
        <v>34715</v>
      </c>
      <c r="D8" s="127">
        <v>34865</v>
      </c>
      <c r="E8" s="127">
        <v>35410</v>
      </c>
      <c r="F8" s="127">
        <v>36095</v>
      </c>
      <c r="G8" s="128">
        <v>34819.5</v>
      </c>
      <c r="H8" s="127">
        <v>35247.16</v>
      </c>
      <c r="I8" s="127">
        <v>34972.17</v>
      </c>
      <c r="J8" s="128">
        <v>34962.69</v>
      </c>
      <c r="K8" s="129">
        <v>35075.36</v>
      </c>
      <c r="L8" s="130">
        <v>35029.30997912113</v>
      </c>
    </row>
    <row r="9" spans="1:12" ht="15">
      <c r="A9" s="125" t="s">
        <v>217</v>
      </c>
      <c r="B9" s="125"/>
      <c r="C9" s="125"/>
      <c r="D9" s="125"/>
      <c r="E9" s="125"/>
      <c r="F9" s="125"/>
      <c r="G9" s="125"/>
      <c r="H9" s="125"/>
      <c r="I9" s="125"/>
      <c r="J9" s="125"/>
      <c r="K9" s="125"/>
      <c r="L9" s="125"/>
    </row>
    <row r="10" spans="1:12" ht="15">
      <c r="A10" s="15"/>
      <c r="B10" s="15"/>
      <c r="C10" s="15"/>
      <c r="D10" s="15"/>
      <c r="E10" s="15"/>
      <c r="F10" s="15"/>
      <c r="G10" s="15"/>
      <c r="H10" s="15"/>
      <c r="I10" s="15"/>
      <c r="J10" s="15"/>
      <c r="K10" s="15"/>
      <c r="L10" s="15"/>
    </row>
    <row r="11" spans="1:12" ht="15">
      <c r="A11" s="285" t="s">
        <v>134</v>
      </c>
      <c r="B11" s="287" t="s">
        <v>250</v>
      </c>
      <c r="C11" s="287"/>
      <c r="D11" s="287"/>
      <c r="E11" s="287"/>
      <c r="F11" s="287"/>
      <c r="G11" s="287"/>
      <c r="H11" s="287"/>
      <c r="I11" s="287"/>
      <c r="J11" s="287"/>
      <c r="K11" s="287"/>
      <c r="L11" s="287"/>
    </row>
    <row r="12" spans="1:12" ht="15">
      <c r="A12" s="286"/>
      <c r="B12" s="126">
        <v>2000</v>
      </c>
      <c r="C12" s="126">
        <v>2001</v>
      </c>
      <c r="D12" s="126">
        <v>2002</v>
      </c>
      <c r="E12" s="126">
        <v>2003</v>
      </c>
      <c r="F12" s="126">
        <v>2004</v>
      </c>
      <c r="G12" s="126">
        <v>2005</v>
      </c>
      <c r="H12" s="126">
        <v>2006</v>
      </c>
      <c r="I12" s="126">
        <v>2007</v>
      </c>
      <c r="J12" s="126">
        <v>2008</v>
      </c>
      <c r="K12" s="126">
        <v>2009</v>
      </c>
      <c r="L12" s="126">
        <v>2010</v>
      </c>
    </row>
    <row r="13" spans="1:12" ht="15">
      <c r="A13" s="15"/>
      <c r="B13" s="15"/>
      <c r="C13" s="15"/>
      <c r="D13" s="15"/>
      <c r="E13" s="15"/>
      <c r="F13" s="15"/>
      <c r="G13" s="15"/>
      <c r="H13" s="15"/>
      <c r="I13" s="15"/>
      <c r="J13" s="15"/>
      <c r="K13" s="15"/>
      <c r="L13" s="15"/>
    </row>
    <row r="14" spans="1:12" ht="15">
      <c r="A14" s="15" t="s">
        <v>5</v>
      </c>
      <c r="B14" s="113">
        <v>805000</v>
      </c>
      <c r="C14" s="113">
        <v>1135000</v>
      </c>
      <c r="D14" s="113">
        <v>1050000</v>
      </c>
      <c r="E14" s="113">
        <v>1150000</v>
      </c>
      <c r="F14" s="113">
        <v>1250000</v>
      </c>
      <c r="G14" s="113">
        <v>1300000</v>
      </c>
      <c r="H14" s="113">
        <v>1471857.6600882215</v>
      </c>
      <c r="I14" s="113">
        <v>1507842.8770338118</v>
      </c>
      <c r="J14" s="113">
        <v>1504100.8588990043</v>
      </c>
      <c r="K14" s="113">
        <v>1330617.4050276077</v>
      </c>
      <c r="L14" s="113">
        <v>1624242.4040596802</v>
      </c>
    </row>
    <row r="15" spans="1:12" ht="15">
      <c r="A15" s="125" t="s">
        <v>251</v>
      </c>
      <c r="B15" s="125"/>
      <c r="C15" s="125"/>
      <c r="D15" s="125"/>
      <c r="E15" s="125"/>
      <c r="F15" s="125"/>
      <c r="G15" s="125"/>
      <c r="H15" s="125"/>
      <c r="I15" s="125"/>
      <c r="J15" s="125"/>
      <c r="K15" s="125"/>
      <c r="L15" s="12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289" t="s">
        <v>252</v>
      </c>
      <c r="F41" s="289"/>
      <c r="G41" s="289"/>
      <c r="H41" s="289"/>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285" t="s">
        <v>134</v>
      </c>
      <c r="B44" s="287" t="s">
        <v>218</v>
      </c>
      <c r="C44" s="287"/>
      <c r="D44" s="287"/>
      <c r="E44" s="287"/>
      <c r="F44" s="287"/>
      <c r="G44" s="287"/>
      <c r="H44" s="287"/>
      <c r="I44" s="287"/>
      <c r="J44" s="287"/>
      <c r="K44" s="287"/>
      <c r="L44" s="287"/>
    </row>
    <row r="45" spans="1:12" ht="15">
      <c r="A45" s="286"/>
      <c r="B45" s="126">
        <v>2000</v>
      </c>
      <c r="C45" s="126">
        <v>2001</v>
      </c>
      <c r="D45" s="126">
        <v>2002</v>
      </c>
      <c r="E45" s="126">
        <v>2003</v>
      </c>
      <c r="F45" s="126">
        <v>2004</v>
      </c>
      <c r="G45" s="126">
        <v>2005</v>
      </c>
      <c r="H45" s="126">
        <v>2006</v>
      </c>
      <c r="I45" s="126">
        <v>2007</v>
      </c>
      <c r="J45" s="126">
        <v>2008</v>
      </c>
      <c r="K45" s="126">
        <v>2009</v>
      </c>
      <c r="L45" s="126">
        <v>2010</v>
      </c>
    </row>
    <row r="46" spans="1:15" ht="15">
      <c r="A46" s="15" t="s">
        <v>221</v>
      </c>
      <c r="B46" s="113">
        <v>805000</v>
      </c>
      <c r="C46" s="113">
        <v>1135000</v>
      </c>
      <c r="D46" s="113">
        <v>1050000</v>
      </c>
      <c r="E46" s="113">
        <v>1150000</v>
      </c>
      <c r="F46" s="113">
        <v>1250000</v>
      </c>
      <c r="G46" s="113">
        <v>1300000</v>
      </c>
      <c r="H46" s="113">
        <v>1471857.6600882215</v>
      </c>
      <c r="I46" s="113">
        <v>1507842.8770338118</v>
      </c>
      <c r="J46" s="113">
        <v>1504100.8588990043</v>
      </c>
      <c r="K46" s="113">
        <v>1330617.4050276077</v>
      </c>
      <c r="L46" s="113">
        <v>1624242.4040596802</v>
      </c>
      <c r="O46" s="201"/>
    </row>
    <row r="47" spans="1:15" ht="15">
      <c r="A47" s="156" t="s">
        <v>219</v>
      </c>
      <c r="B47" s="156">
        <v>387714.053</v>
      </c>
      <c r="C47" s="156">
        <v>540746.438</v>
      </c>
      <c r="D47" s="156">
        <v>548194.21</v>
      </c>
      <c r="E47" s="156">
        <v>596407.956</v>
      </c>
      <c r="F47" s="156">
        <v>739048.423</v>
      </c>
      <c r="G47" s="156">
        <v>639371.196</v>
      </c>
      <c r="H47" s="156">
        <v>725107.866</v>
      </c>
      <c r="I47" s="156">
        <v>774634.4</v>
      </c>
      <c r="J47" s="156">
        <v>770708.218</v>
      </c>
      <c r="K47" s="156">
        <v>678499.468</v>
      </c>
      <c r="L47" s="156">
        <v>837149.04</v>
      </c>
      <c r="O47" s="201"/>
    </row>
    <row r="48" spans="1:12" ht="15">
      <c r="A48" s="113" t="s">
        <v>253</v>
      </c>
      <c r="B48" s="113"/>
      <c r="C48" s="113"/>
      <c r="D48" s="113"/>
      <c r="E48" s="113"/>
      <c r="F48" s="113"/>
      <c r="G48" s="113"/>
      <c r="H48" s="113"/>
      <c r="I48" s="113"/>
      <c r="J48" s="113"/>
      <c r="K48" s="113"/>
      <c r="L48" s="113"/>
    </row>
    <row r="49" spans="1:12" ht="15">
      <c r="A49" s="113"/>
      <c r="B49" s="113"/>
      <c r="C49" s="113"/>
      <c r="D49" s="113"/>
      <c r="E49" s="113"/>
      <c r="F49" s="113"/>
      <c r="G49" s="113"/>
      <c r="H49" s="113"/>
      <c r="I49" s="113"/>
      <c r="J49" s="113"/>
      <c r="K49" s="113"/>
      <c r="L49" s="113"/>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sheetData>
  <sheetProtection/>
  <mergeCells count="8">
    <mergeCell ref="A44:A45"/>
    <mergeCell ref="B44:L44"/>
    <mergeCell ref="E2:H2"/>
    <mergeCell ref="E41:H41"/>
    <mergeCell ref="A5:A6"/>
    <mergeCell ref="B5:L5"/>
    <mergeCell ref="A11:A12"/>
    <mergeCell ref="B11:L11"/>
  </mergeCells>
  <printOptions/>
  <pageMargins left="0.7086614173228347" right="0.7086614173228347" top="0.7480314960629921" bottom="0.7086614173228347" header="0.31496062992125984" footer="0.31496062992125984"/>
  <pageSetup fitToHeight="2" horizontalDpi="600" verticalDpi="600" orientation="landscape" scale="8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3:L71"/>
  <sheetViews>
    <sheetView zoomScalePageLayoutView="0" workbookViewId="0" topLeftCell="A64">
      <selection activeCell="G90" sqref="G90"/>
    </sheetView>
  </sheetViews>
  <sheetFormatPr defaultColWidth="11.421875" defaultRowHeight="15"/>
  <cols>
    <col min="1" max="1" width="24.00390625" style="0" customWidth="1"/>
    <col min="2" max="2" width="11.57421875" style="0" customWidth="1"/>
  </cols>
  <sheetData>
    <row r="3" spans="5:8" ht="15">
      <c r="E3" s="289" t="s">
        <v>256</v>
      </c>
      <c r="F3" s="289"/>
      <c r="G3" s="289"/>
      <c r="H3" s="289"/>
    </row>
    <row r="5" spans="1:12" ht="15">
      <c r="A5" s="15"/>
      <c r="B5" s="15"/>
      <c r="C5" s="15"/>
      <c r="D5" s="15"/>
      <c r="E5" s="15"/>
      <c r="F5" s="15"/>
      <c r="G5" s="15"/>
      <c r="H5" s="15"/>
      <c r="I5" s="15"/>
      <c r="J5" s="15"/>
      <c r="K5" s="15"/>
      <c r="L5" s="15"/>
    </row>
    <row r="6" spans="1:12" ht="15">
      <c r="A6" s="285" t="s">
        <v>134</v>
      </c>
      <c r="B6" s="287" t="s">
        <v>244</v>
      </c>
      <c r="C6" s="287"/>
      <c r="D6" s="287"/>
      <c r="E6" s="287"/>
      <c r="F6" s="287"/>
      <c r="G6" s="287"/>
      <c r="H6" s="287"/>
      <c r="I6" s="287"/>
      <c r="J6" s="287"/>
      <c r="K6" s="287"/>
      <c r="L6" s="287"/>
    </row>
    <row r="7" spans="1:12" ht="15">
      <c r="A7" s="286"/>
      <c r="B7" s="120">
        <v>2000</v>
      </c>
      <c r="C7" s="120">
        <v>2001</v>
      </c>
      <c r="D7" s="120">
        <v>2002</v>
      </c>
      <c r="E7" s="120">
        <v>2003</v>
      </c>
      <c r="F7" s="120">
        <v>2004</v>
      </c>
      <c r="G7" s="120">
        <v>2005</v>
      </c>
      <c r="H7" s="120">
        <v>2006</v>
      </c>
      <c r="I7" s="120">
        <v>2007</v>
      </c>
      <c r="J7" s="120">
        <v>2008</v>
      </c>
      <c r="K7" s="120">
        <v>2009</v>
      </c>
      <c r="L7" s="120">
        <v>2010</v>
      </c>
    </row>
    <row r="8" spans="1:12" ht="15">
      <c r="A8" s="121"/>
      <c r="B8" s="121"/>
      <c r="C8" s="121"/>
      <c r="D8" s="121"/>
      <c r="E8" s="121"/>
      <c r="F8" s="121"/>
      <c r="G8" s="121"/>
      <c r="H8" s="121"/>
      <c r="I8" s="121"/>
      <c r="J8" s="121"/>
      <c r="K8" s="121"/>
      <c r="L8" s="121"/>
    </row>
    <row r="9" spans="1:12" ht="15">
      <c r="A9" s="15" t="s">
        <v>223</v>
      </c>
      <c r="B9" s="127">
        <v>7808</v>
      </c>
      <c r="C9" s="127">
        <v>8300</v>
      </c>
      <c r="D9" s="127">
        <v>8650</v>
      </c>
      <c r="E9" s="127">
        <v>8900</v>
      </c>
      <c r="F9" s="127">
        <v>9230</v>
      </c>
      <c r="G9" s="128">
        <v>9616.27</v>
      </c>
      <c r="H9" s="122">
        <v>9733</v>
      </c>
      <c r="I9" s="122">
        <v>10067</v>
      </c>
      <c r="J9" s="123">
        <v>11134</v>
      </c>
      <c r="K9" s="124">
        <v>12555</v>
      </c>
      <c r="L9" s="124">
        <v>15458</v>
      </c>
    </row>
    <row r="10" spans="1:12" ht="15">
      <c r="A10" s="125" t="s">
        <v>217</v>
      </c>
      <c r="B10" s="125"/>
      <c r="C10" s="125"/>
      <c r="D10" s="125"/>
      <c r="E10" s="125"/>
      <c r="F10" s="125"/>
      <c r="G10" s="125"/>
      <c r="H10" s="125"/>
      <c r="I10" s="125"/>
      <c r="J10" s="125"/>
      <c r="K10" s="125"/>
      <c r="L10" s="125"/>
    </row>
    <row r="11" spans="1:12" ht="15">
      <c r="A11" s="15"/>
      <c r="B11" s="15"/>
      <c r="C11" s="15"/>
      <c r="D11" s="15"/>
      <c r="E11" s="15"/>
      <c r="F11" s="15"/>
      <c r="G11" s="15"/>
      <c r="H11" s="15"/>
      <c r="I11" s="15"/>
      <c r="J11" s="15"/>
      <c r="K11" s="15"/>
      <c r="L11" s="15"/>
    </row>
    <row r="12" spans="1:12" ht="15">
      <c r="A12" s="15"/>
      <c r="B12" s="15"/>
      <c r="C12" s="15"/>
      <c r="D12" s="15"/>
      <c r="E12" s="15"/>
      <c r="F12" s="15"/>
      <c r="G12" s="15"/>
      <c r="H12" s="15"/>
      <c r="I12" s="15"/>
      <c r="J12" s="15"/>
      <c r="K12" s="15"/>
      <c r="L12" s="15"/>
    </row>
    <row r="13" spans="1:12" ht="15">
      <c r="A13" s="285" t="s">
        <v>134</v>
      </c>
      <c r="B13" s="287" t="s">
        <v>246</v>
      </c>
      <c r="C13" s="287"/>
      <c r="D13" s="287"/>
      <c r="E13" s="287"/>
      <c r="F13" s="287"/>
      <c r="G13" s="287"/>
      <c r="H13" s="287"/>
      <c r="I13" s="287"/>
      <c r="J13" s="287"/>
      <c r="K13" s="287"/>
      <c r="L13" s="287"/>
    </row>
    <row r="14" spans="1:12" ht="15">
      <c r="A14" s="286"/>
      <c r="B14" s="126">
        <v>2000</v>
      </c>
      <c r="C14" s="126">
        <v>2001</v>
      </c>
      <c r="D14" s="126">
        <v>2002</v>
      </c>
      <c r="E14" s="126">
        <v>2003</v>
      </c>
      <c r="F14" s="126">
        <v>2004</v>
      </c>
      <c r="G14" s="126">
        <v>2005</v>
      </c>
      <c r="H14" s="126">
        <v>2006</v>
      </c>
      <c r="I14" s="126">
        <v>2007</v>
      </c>
      <c r="J14" s="126">
        <v>2008</v>
      </c>
      <c r="K14" s="126">
        <v>2009</v>
      </c>
      <c r="L14" s="126">
        <v>2010</v>
      </c>
    </row>
    <row r="15" spans="1:12" ht="15">
      <c r="A15" s="15"/>
      <c r="B15" s="15"/>
      <c r="C15" s="15"/>
      <c r="D15" s="15"/>
      <c r="E15" s="15"/>
      <c r="F15" s="15"/>
      <c r="G15" s="15"/>
      <c r="H15" s="15"/>
      <c r="I15" s="15"/>
      <c r="J15" s="15"/>
      <c r="K15" s="15"/>
      <c r="L15" s="15"/>
    </row>
    <row r="16" spans="1:12" ht="15">
      <c r="A16" s="15" t="s">
        <v>223</v>
      </c>
      <c r="B16" s="113">
        <v>11300</v>
      </c>
      <c r="C16" s="113">
        <v>12500</v>
      </c>
      <c r="D16" s="113">
        <v>13000</v>
      </c>
      <c r="E16" s="113">
        <v>14000</v>
      </c>
      <c r="F16" s="113">
        <v>13600</v>
      </c>
      <c r="G16" s="113">
        <v>14500</v>
      </c>
      <c r="H16" s="113">
        <v>18909.71896222577</v>
      </c>
      <c r="I16" s="113">
        <v>22666.43194692204</v>
      </c>
      <c r="J16" s="113">
        <v>24161.561512221073</v>
      </c>
      <c r="K16" s="113">
        <v>28406.440709792503</v>
      </c>
      <c r="L16" s="113">
        <v>33570.13425969392</v>
      </c>
    </row>
    <row r="17" spans="1:12" ht="15">
      <c r="A17" s="125" t="s">
        <v>217</v>
      </c>
      <c r="B17" s="125"/>
      <c r="C17" s="125"/>
      <c r="D17" s="125"/>
      <c r="E17" s="125"/>
      <c r="F17" s="125"/>
      <c r="G17" s="125"/>
      <c r="H17" s="125"/>
      <c r="I17" s="125"/>
      <c r="J17" s="125"/>
      <c r="K17" s="125"/>
      <c r="L17" s="12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289" t="s">
        <v>224</v>
      </c>
      <c r="F43" s="289"/>
      <c r="G43" s="289"/>
      <c r="H43" s="289"/>
      <c r="I43" s="15"/>
      <c r="J43" s="15"/>
      <c r="K43" s="15"/>
      <c r="L43" s="15"/>
    </row>
    <row r="44" spans="1:12" ht="15">
      <c r="A44" s="15"/>
      <c r="B44" s="15"/>
      <c r="C44" s="15"/>
      <c r="D44" s="15"/>
      <c r="E44" s="15"/>
      <c r="F44" s="15"/>
      <c r="G44" s="15"/>
      <c r="H44" s="15"/>
      <c r="I44" s="15"/>
      <c r="J44" s="15"/>
      <c r="K44" s="15"/>
      <c r="L44" s="15"/>
    </row>
    <row r="45" spans="1:12" ht="15">
      <c r="A45" s="15"/>
      <c r="B45" s="15"/>
      <c r="C45" s="15"/>
      <c r="D45" s="15"/>
      <c r="E45" s="15"/>
      <c r="F45" s="15"/>
      <c r="G45" s="15"/>
      <c r="H45" s="15"/>
      <c r="I45" s="15"/>
      <c r="J45" s="15"/>
      <c r="K45" s="15"/>
      <c r="L45" s="15"/>
    </row>
    <row r="46" spans="1:12" ht="15">
      <c r="A46" s="285" t="s">
        <v>134</v>
      </c>
      <c r="B46" s="287" t="s">
        <v>218</v>
      </c>
      <c r="C46" s="287"/>
      <c r="D46" s="287"/>
      <c r="E46" s="287"/>
      <c r="F46" s="287"/>
      <c r="G46" s="287"/>
      <c r="H46" s="287"/>
      <c r="I46" s="287"/>
      <c r="J46" s="287"/>
      <c r="K46" s="287"/>
      <c r="L46" s="287"/>
    </row>
    <row r="47" spans="1:12" ht="15">
      <c r="A47" s="286"/>
      <c r="B47" s="126">
        <v>2000</v>
      </c>
      <c r="C47" s="126">
        <v>2001</v>
      </c>
      <c r="D47" s="126">
        <v>2002</v>
      </c>
      <c r="E47" s="126">
        <v>2003</v>
      </c>
      <c r="F47" s="126">
        <v>2004</v>
      </c>
      <c r="G47" s="126">
        <v>2005</v>
      </c>
      <c r="H47" s="126">
        <v>2006</v>
      </c>
      <c r="I47" s="126">
        <v>2007</v>
      </c>
      <c r="J47" s="126">
        <v>2008</v>
      </c>
      <c r="K47" s="126">
        <v>2009</v>
      </c>
      <c r="L47" s="126">
        <v>2010</v>
      </c>
    </row>
    <row r="48" spans="1:12" ht="15">
      <c r="A48" s="15" t="s">
        <v>221</v>
      </c>
      <c r="B48" s="113">
        <v>11300</v>
      </c>
      <c r="C48" s="113">
        <v>12500</v>
      </c>
      <c r="D48" s="113">
        <v>13000</v>
      </c>
      <c r="E48" s="113">
        <v>14000</v>
      </c>
      <c r="F48" s="113">
        <v>13600</v>
      </c>
      <c r="G48" s="113">
        <v>14500</v>
      </c>
      <c r="H48" s="113">
        <v>18909.71896222577</v>
      </c>
      <c r="I48" s="113">
        <v>22666.43194692204</v>
      </c>
      <c r="J48" s="113">
        <v>24161.561512221073</v>
      </c>
      <c r="K48" s="113">
        <v>28406.440709792503</v>
      </c>
      <c r="L48" s="113">
        <v>33570.13425969392</v>
      </c>
    </row>
    <row r="49" spans="1:12" ht="15">
      <c r="A49" s="157" t="s">
        <v>257</v>
      </c>
      <c r="B49" s="156">
        <v>8002.8</v>
      </c>
      <c r="C49" s="156">
        <v>9550.8</v>
      </c>
      <c r="D49" s="156">
        <v>8889.6</v>
      </c>
      <c r="E49" s="156">
        <v>12195.900000000001</v>
      </c>
      <c r="F49" s="156">
        <v>10791.7</v>
      </c>
      <c r="G49" s="156">
        <v>12781.2</v>
      </c>
      <c r="H49" s="156">
        <v>16668.2</v>
      </c>
      <c r="I49" s="156">
        <v>19979.6</v>
      </c>
      <c r="J49" s="156">
        <v>21297.5</v>
      </c>
      <c r="K49" s="156">
        <v>25039.199999999997</v>
      </c>
      <c r="L49" s="156">
        <v>29590.8</v>
      </c>
    </row>
    <row r="50" spans="1:12" ht="15">
      <c r="A50" s="15" t="s">
        <v>258</v>
      </c>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sheetData>
  <sheetProtection/>
  <mergeCells count="8">
    <mergeCell ref="A46:A47"/>
    <mergeCell ref="B46:L46"/>
    <mergeCell ref="E3:H3"/>
    <mergeCell ref="E43:H43"/>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81"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3:M72"/>
  <sheetViews>
    <sheetView zoomScalePageLayoutView="0" workbookViewId="0" topLeftCell="A1">
      <selection activeCell="J87" sqref="J87"/>
    </sheetView>
  </sheetViews>
  <sheetFormatPr defaultColWidth="11.421875" defaultRowHeight="15"/>
  <cols>
    <col min="1" max="1" width="13.7109375" style="0" customWidth="1"/>
  </cols>
  <sheetData>
    <row r="3" spans="5:8" ht="15">
      <c r="E3" s="290" t="s">
        <v>259</v>
      </c>
      <c r="F3" s="290"/>
      <c r="G3" s="290"/>
      <c r="H3" s="290"/>
    </row>
    <row r="5" spans="1:12" ht="15">
      <c r="A5" s="15"/>
      <c r="B5" s="15"/>
      <c r="C5" s="15"/>
      <c r="D5" s="15"/>
      <c r="E5" s="15"/>
      <c r="F5" s="15"/>
      <c r="G5" s="15"/>
      <c r="H5" s="15"/>
      <c r="I5" s="15"/>
      <c r="J5" s="15"/>
      <c r="K5" s="15"/>
      <c r="L5" s="15"/>
    </row>
    <row r="6" spans="1:12" ht="15">
      <c r="A6" s="285" t="s">
        <v>134</v>
      </c>
      <c r="B6" s="287" t="s">
        <v>244</v>
      </c>
      <c r="C6" s="287"/>
      <c r="D6" s="287"/>
      <c r="E6" s="287"/>
      <c r="F6" s="287"/>
      <c r="G6" s="287"/>
      <c r="H6" s="287"/>
      <c r="I6" s="287"/>
      <c r="J6" s="287"/>
      <c r="K6" s="287"/>
      <c r="L6" s="287"/>
    </row>
    <row r="7" spans="1:12" ht="15">
      <c r="A7" s="286"/>
      <c r="B7" s="120">
        <v>2000</v>
      </c>
      <c r="C7" s="120">
        <v>2001</v>
      </c>
      <c r="D7" s="120">
        <v>2002</v>
      </c>
      <c r="E7" s="120">
        <v>2003</v>
      </c>
      <c r="F7" s="120">
        <v>2004</v>
      </c>
      <c r="G7" s="120">
        <v>2005</v>
      </c>
      <c r="H7" s="120">
        <v>2006</v>
      </c>
      <c r="I7" s="120">
        <v>2007</v>
      </c>
      <c r="J7" s="120">
        <v>2008</v>
      </c>
      <c r="K7" s="120">
        <v>2009</v>
      </c>
      <c r="L7" s="120">
        <v>2010</v>
      </c>
    </row>
    <row r="8" spans="1:12" ht="15">
      <c r="A8" s="121"/>
      <c r="B8" s="121"/>
      <c r="C8" s="121"/>
      <c r="D8" s="121"/>
      <c r="E8" s="121"/>
      <c r="F8" s="121"/>
      <c r="G8" s="121"/>
      <c r="H8" s="121"/>
      <c r="I8" s="121"/>
      <c r="J8" s="121"/>
      <c r="K8" s="121"/>
      <c r="L8" s="121"/>
    </row>
    <row r="9" spans="1:13" ht="15">
      <c r="A9" s="15" t="s">
        <v>225</v>
      </c>
      <c r="B9" s="131">
        <v>21208</v>
      </c>
      <c r="C9" s="131">
        <v>22290</v>
      </c>
      <c r="D9" s="131">
        <v>23260</v>
      </c>
      <c r="E9" s="131">
        <v>23800</v>
      </c>
      <c r="F9" s="131">
        <v>24000</v>
      </c>
      <c r="G9" s="132">
        <v>26731</v>
      </c>
      <c r="H9" s="131">
        <v>26743.6</v>
      </c>
      <c r="I9" s="131">
        <v>26759</v>
      </c>
      <c r="J9" s="132">
        <v>33836.77</v>
      </c>
      <c r="K9" s="133">
        <v>33531.41</v>
      </c>
      <c r="L9" s="133">
        <v>34056.940022001414</v>
      </c>
      <c r="M9" s="195"/>
    </row>
    <row r="10" spans="1:12" ht="15">
      <c r="A10" s="125" t="s">
        <v>217</v>
      </c>
      <c r="B10" s="125"/>
      <c r="C10" s="125"/>
      <c r="D10" s="125"/>
      <c r="E10" s="125"/>
      <c r="F10" s="125"/>
      <c r="G10" s="125"/>
      <c r="H10" s="125"/>
      <c r="I10" s="125"/>
      <c r="J10" s="125"/>
      <c r="K10" s="125"/>
      <c r="L10" s="125"/>
    </row>
    <row r="11" spans="1:12" ht="15">
      <c r="A11" s="15"/>
      <c r="B11" s="15"/>
      <c r="C11" s="15"/>
      <c r="D11" s="15"/>
      <c r="E11" s="15"/>
      <c r="F11" s="15"/>
      <c r="G11" s="15"/>
      <c r="H11" s="15"/>
      <c r="I11" s="15"/>
      <c r="J11" s="15"/>
      <c r="K11" s="15"/>
      <c r="L11" s="15"/>
    </row>
    <row r="12" spans="1:12" ht="15">
      <c r="A12" s="285" t="s">
        <v>134</v>
      </c>
      <c r="B12" s="287" t="s">
        <v>246</v>
      </c>
      <c r="C12" s="287"/>
      <c r="D12" s="287"/>
      <c r="E12" s="287"/>
      <c r="F12" s="287"/>
      <c r="G12" s="287"/>
      <c r="H12" s="287"/>
      <c r="I12" s="287"/>
      <c r="J12" s="287"/>
      <c r="K12" s="287"/>
      <c r="L12" s="287"/>
    </row>
    <row r="13" spans="1:12" ht="15">
      <c r="A13" s="286"/>
      <c r="B13" s="126">
        <v>2000</v>
      </c>
      <c r="C13" s="126">
        <v>2001</v>
      </c>
      <c r="D13" s="126">
        <v>2002</v>
      </c>
      <c r="E13" s="126">
        <v>2003</v>
      </c>
      <c r="F13" s="126">
        <v>2004</v>
      </c>
      <c r="G13" s="126">
        <v>2005</v>
      </c>
      <c r="H13" s="126">
        <v>2006</v>
      </c>
      <c r="I13" s="126">
        <v>2007</v>
      </c>
      <c r="J13" s="126">
        <v>2008</v>
      </c>
      <c r="K13" s="126">
        <v>2009</v>
      </c>
      <c r="L13" s="126">
        <v>2010</v>
      </c>
    </row>
    <row r="14" spans="1:12" ht="15">
      <c r="A14" s="15"/>
      <c r="B14" s="15"/>
      <c r="C14" s="15"/>
      <c r="D14" s="15"/>
      <c r="E14" s="15"/>
      <c r="F14" s="15"/>
      <c r="G14" s="15"/>
      <c r="H14" s="15"/>
      <c r="I14" s="15"/>
      <c r="J14" s="15"/>
      <c r="K14" s="15"/>
      <c r="L14" s="15"/>
    </row>
    <row r="15" spans="1:12" ht="15">
      <c r="A15" s="15" t="s">
        <v>225</v>
      </c>
      <c r="B15" s="113">
        <v>110000</v>
      </c>
      <c r="C15" s="113">
        <v>130000</v>
      </c>
      <c r="D15" s="113">
        <v>140000</v>
      </c>
      <c r="E15" s="113">
        <v>140000</v>
      </c>
      <c r="F15" s="113">
        <v>160000</v>
      </c>
      <c r="G15" s="113">
        <v>188604.05062777156</v>
      </c>
      <c r="H15" s="113">
        <v>163119.31290658348</v>
      </c>
      <c r="I15" s="113">
        <v>209644.63889567798</v>
      </c>
      <c r="J15" s="113">
        <v>122632.58789934102</v>
      </c>
      <c r="K15" s="113">
        <v>232202.09254584223</v>
      </c>
      <c r="L15" s="113">
        <v>166381.5542372921</v>
      </c>
    </row>
    <row r="16" spans="1:12" ht="15">
      <c r="A16" s="125" t="s">
        <v>260</v>
      </c>
      <c r="B16" s="125"/>
      <c r="C16" s="125"/>
      <c r="D16" s="125"/>
      <c r="E16" s="125"/>
      <c r="F16" s="125"/>
      <c r="G16" s="125"/>
      <c r="H16" s="125"/>
      <c r="I16" s="125"/>
      <c r="J16" s="125"/>
      <c r="K16" s="125"/>
      <c r="L16" s="12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289" t="s">
        <v>226</v>
      </c>
      <c r="F42" s="289"/>
      <c r="G42" s="289"/>
      <c r="H42" s="289"/>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15"/>
      <c r="F44" s="15"/>
      <c r="G44" s="15"/>
      <c r="H44" s="15"/>
      <c r="I44" s="15"/>
      <c r="J44" s="15"/>
      <c r="K44" s="15"/>
      <c r="L44" s="15"/>
    </row>
    <row r="45" spans="1:12" ht="15">
      <c r="A45" s="285" t="s">
        <v>134</v>
      </c>
      <c r="B45" s="287" t="s">
        <v>218</v>
      </c>
      <c r="C45" s="287"/>
      <c r="D45" s="287"/>
      <c r="E45" s="287"/>
      <c r="F45" s="287"/>
      <c r="G45" s="287"/>
      <c r="H45" s="287"/>
      <c r="I45" s="287"/>
      <c r="J45" s="287"/>
      <c r="K45" s="287"/>
      <c r="L45" s="287"/>
    </row>
    <row r="46" spans="1:12" ht="15">
      <c r="A46" s="286"/>
      <c r="B46" s="126">
        <v>2000</v>
      </c>
      <c r="C46" s="126">
        <v>2001</v>
      </c>
      <c r="D46" s="126">
        <v>2002</v>
      </c>
      <c r="E46" s="126">
        <v>2003</v>
      </c>
      <c r="F46" s="126">
        <v>2004</v>
      </c>
      <c r="G46" s="126">
        <v>2005</v>
      </c>
      <c r="H46" s="126">
        <v>2006</v>
      </c>
      <c r="I46" s="126">
        <v>2007</v>
      </c>
      <c r="J46" s="126">
        <v>2008</v>
      </c>
      <c r="K46" s="126">
        <v>2009</v>
      </c>
      <c r="L46" s="126">
        <v>2010</v>
      </c>
    </row>
    <row r="47" spans="1:12" ht="15">
      <c r="A47" s="15" t="s">
        <v>221</v>
      </c>
      <c r="B47" s="113">
        <v>110000</v>
      </c>
      <c r="C47" s="113">
        <v>130000</v>
      </c>
      <c r="D47" s="113">
        <v>140000</v>
      </c>
      <c r="E47" s="113">
        <v>140000</v>
      </c>
      <c r="F47" s="113">
        <v>160000</v>
      </c>
      <c r="G47" s="113">
        <v>188604.05062777156</v>
      </c>
      <c r="H47" s="113">
        <v>163119.31290658348</v>
      </c>
      <c r="I47" s="113">
        <v>209644.63889567798</v>
      </c>
      <c r="J47" s="113">
        <v>122632.58789934102</v>
      </c>
      <c r="K47" s="113">
        <v>232202.09254584223</v>
      </c>
      <c r="L47" s="113">
        <v>166381.5542372921</v>
      </c>
    </row>
    <row r="48" spans="1:12" ht="15">
      <c r="A48" s="156" t="s">
        <v>219</v>
      </c>
      <c r="B48" s="156">
        <v>52048.686</v>
      </c>
      <c r="C48" s="156">
        <v>52490.832</v>
      </c>
      <c r="D48" s="156">
        <v>78070.044</v>
      </c>
      <c r="E48" s="156">
        <v>97646.939</v>
      </c>
      <c r="F48" s="156">
        <v>113592.48</v>
      </c>
      <c r="G48" s="156">
        <v>136412.216</v>
      </c>
      <c r="H48" s="156">
        <v>110892.513</v>
      </c>
      <c r="I48" s="156">
        <v>146396.449</v>
      </c>
      <c r="J48" s="156">
        <v>84998.301</v>
      </c>
      <c r="K48" s="156">
        <v>166183.932</v>
      </c>
      <c r="L48" s="156">
        <v>107921.734</v>
      </c>
    </row>
    <row r="49" spans="1:12" ht="15">
      <c r="A49" t="s">
        <v>298</v>
      </c>
      <c r="C49" s="196">
        <f>SUM(C48-B48)/B48*100</f>
        <v>0.8494854221680075</v>
      </c>
      <c r="D49" s="196">
        <f aca="true" t="shared" si="0" ref="D49:L49">SUM(D48-C48)/C48*100</f>
        <v>48.73081836462411</v>
      </c>
      <c r="E49" s="196">
        <f t="shared" si="0"/>
        <v>25.076065026939148</v>
      </c>
      <c r="F49" s="196">
        <f t="shared" si="0"/>
        <v>16.329790942038642</v>
      </c>
      <c r="G49" s="196">
        <f t="shared" si="0"/>
        <v>20.089125618174716</v>
      </c>
      <c r="H49" s="196">
        <f t="shared" si="0"/>
        <v>-18.707784206071384</v>
      </c>
      <c r="I49" s="196">
        <f t="shared" si="0"/>
        <v>32.01653117916084</v>
      </c>
      <c r="J49" s="196">
        <f t="shared" si="0"/>
        <v>-41.93964294857998</v>
      </c>
      <c r="K49" s="196">
        <f t="shared" si="0"/>
        <v>95.51441622344898</v>
      </c>
      <c r="L49" s="196">
        <f t="shared" si="0"/>
        <v>-35.05886357292353</v>
      </c>
    </row>
    <row r="50" spans="1:12" ht="15">
      <c r="A50" s="113" t="s">
        <v>249</v>
      </c>
      <c r="B50" s="113"/>
      <c r="C50" s="113"/>
      <c r="D50" s="113"/>
      <c r="E50" s="113"/>
      <c r="F50" s="113"/>
      <c r="G50" s="113"/>
      <c r="H50" s="113"/>
      <c r="I50" s="113"/>
      <c r="J50" s="113"/>
      <c r="K50" s="113"/>
      <c r="L50" s="113"/>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sheetData>
  <sheetProtection/>
  <mergeCells count="8">
    <mergeCell ref="A45:A46"/>
    <mergeCell ref="B45:L45"/>
    <mergeCell ref="E3:H3"/>
    <mergeCell ref="E42:H42"/>
    <mergeCell ref="A6:A7"/>
    <mergeCell ref="B6:L6"/>
    <mergeCell ref="A12:A13"/>
    <mergeCell ref="B12:L12"/>
  </mergeCells>
  <printOptions/>
  <pageMargins left="0.7086614173228347" right="0.7086614173228347" top="0.55" bottom="0.69" header="0.27" footer="0.31496062992125984"/>
  <pageSetup fitToHeight="3" fitToWidth="1" horizontalDpi="600" verticalDpi="600" orientation="landscape" scale="8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3:M72"/>
  <sheetViews>
    <sheetView zoomScalePageLayoutView="0" workbookViewId="0" topLeftCell="A67">
      <selection activeCell="N79" sqref="N79"/>
    </sheetView>
  </sheetViews>
  <sheetFormatPr defaultColWidth="11.421875" defaultRowHeight="15"/>
  <cols>
    <col min="1" max="1" width="13.7109375" style="0" customWidth="1"/>
  </cols>
  <sheetData>
    <row r="3" spans="5:8" ht="15">
      <c r="E3" s="290" t="s">
        <v>261</v>
      </c>
      <c r="F3" s="290"/>
      <c r="G3" s="290"/>
      <c r="H3" s="290"/>
    </row>
    <row r="6" spans="1:12" ht="15">
      <c r="A6" s="285" t="s">
        <v>134</v>
      </c>
      <c r="B6" s="287" t="s">
        <v>244</v>
      </c>
      <c r="C6" s="287"/>
      <c r="D6" s="287"/>
      <c r="E6" s="287"/>
      <c r="F6" s="287"/>
      <c r="G6" s="287"/>
      <c r="H6" s="287"/>
      <c r="I6" s="287"/>
      <c r="J6" s="287"/>
      <c r="K6" s="287"/>
      <c r="L6" s="287"/>
    </row>
    <row r="7" spans="1:12" ht="15">
      <c r="A7" s="286"/>
      <c r="B7" s="120">
        <v>2000</v>
      </c>
      <c r="C7" s="120">
        <v>2001</v>
      </c>
      <c r="D7" s="120">
        <v>2002</v>
      </c>
      <c r="E7" s="120">
        <v>2003</v>
      </c>
      <c r="F7" s="120">
        <v>2004</v>
      </c>
      <c r="G7" s="120">
        <v>2005</v>
      </c>
      <c r="H7" s="120">
        <v>2006</v>
      </c>
      <c r="I7" s="120">
        <v>2007</v>
      </c>
      <c r="J7" s="120">
        <v>2008</v>
      </c>
      <c r="K7" s="120">
        <v>2009</v>
      </c>
      <c r="L7" s="120">
        <v>2010</v>
      </c>
    </row>
    <row r="8" spans="1:12" ht="15">
      <c r="A8" s="121"/>
      <c r="B8" s="121"/>
      <c r="C8" s="121"/>
      <c r="D8" s="121"/>
      <c r="E8" s="121"/>
      <c r="F8" s="121"/>
      <c r="G8" s="121"/>
      <c r="H8" s="121"/>
      <c r="I8" s="121"/>
      <c r="J8" s="121"/>
      <c r="K8" s="121"/>
      <c r="L8" s="121"/>
    </row>
    <row r="9" spans="1:13" ht="15">
      <c r="A9" s="15" t="s">
        <v>4</v>
      </c>
      <c r="B9" s="134">
        <v>44890</v>
      </c>
      <c r="C9" s="134">
        <v>46900</v>
      </c>
      <c r="D9" s="134">
        <v>47600</v>
      </c>
      <c r="E9" s="134">
        <v>48200</v>
      </c>
      <c r="F9" s="134">
        <v>48500</v>
      </c>
      <c r="G9" s="135">
        <v>50960.48</v>
      </c>
      <c r="H9" s="134">
        <v>50952.47</v>
      </c>
      <c r="I9" s="134">
        <v>50846.43</v>
      </c>
      <c r="J9" s="135">
        <v>52186.94</v>
      </c>
      <c r="K9" s="136">
        <v>53338.50999999999</v>
      </c>
      <c r="L9" s="136">
        <v>52654.94899999999</v>
      </c>
      <c r="M9" s="194"/>
    </row>
    <row r="10" spans="1:12" ht="15">
      <c r="A10" s="125" t="s">
        <v>217</v>
      </c>
      <c r="B10" s="125"/>
      <c r="C10" s="125"/>
      <c r="D10" s="125"/>
      <c r="E10" s="125"/>
      <c r="F10" s="125"/>
      <c r="G10" s="125"/>
      <c r="H10" s="125"/>
      <c r="I10" s="125"/>
      <c r="J10" s="125"/>
      <c r="K10" s="125"/>
      <c r="L10" s="125"/>
    </row>
    <row r="11" spans="1:12" ht="15">
      <c r="A11" s="15"/>
      <c r="B11" s="15"/>
      <c r="C11" s="15"/>
      <c r="D11" s="15"/>
      <c r="E11" s="15"/>
      <c r="F11" s="15"/>
      <c r="G11" s="15"/>
      <c r="H11" s="15"/>
      <c r="I11" s="15"/>
      <c r="J11" s="15"/>
      <c r="K11" s="15"/>
      <c r="L11" s="15"/>
    </row>
    <row r="12" spans="1:12" ht="15">
      <c r="A12" s="285" t="s">
        <v>134</v>
      </c>
      <c r="B12" s="287" t="s">
        <v>262</v>
      </c>
      <c r="C12" s="287"/>
      <c r="D12" s="287"/>
      <c r="E12" s="287"/>
      <c r="F12" s="287"/>
      <c r="G12" s="287"/>
      <c r="H12" s="287"/>
      <c r="I12" s="287"/>
      <c r="J12" s="287"/>
      <c r="K12" s="287"/>
      <c r="L12" s="287"/>
    </row>
    <row r="13" spans="1:12" ht="15">
      <c r="A13" s="286"/>
      <c r="B13" s="126">
        <v>2000</v>
      </c>
      <c r="C13" s="126">
        <v>2001</v>
      </c>
      <c r="D13" s="126">
        <v>2002</v>
      </c>
      <c r="E13" s="126">
        <v>2003</v>
      </c>
      <c r="F13" s="126">
        <v>2004</v>
      </c>
      <c r="G13" s="126">
        <v>2005</v>
      </c>
      <c r="H13" s="126">
        <v>2006</v>
      </c>
      <c r="I13" s="126">
        <v>2007</v>
      </c>
      <c r="J13" s="126">
        <v>2008</v>
      </c>
      <c r="K13" s="126">
        <v>2009</v>
      </c>
      <c r="L13" s="126">
        <v>2010</v>
      </c>
    </row>
    <row r="14" spans="1:12" ht="15">
      <c r="A14" s="15"/>
      <c r="B14" s="15"/>
      <c r="C14" s="15"/>
      <c r="D14" s="15"/>
      <c r="E14" s="15"/>
      <c r="F14" s="15"/>
      <c r="G14" s="15"/>
      <c r="H14" s="15"/>
      <c r="I14" s="15"/>
      <c r="J14" s="15"/>
      <c r="K14" s="15"/>
      <c r="L14" s="15"/>
    </row>
    <row r="15" spans="1:12" ht="15">
      <c r="A15" s="15" t="s">
        <v>4</v>
      </c>
      <c r="B15" s="137">
        <v>999000</v>
      </c>
      <c r="C15" s="137">
        <v>905000</v>
      </c>
      <c r="D15" s="137">
        <v>999000</v>
      </c>
      <c r="E15" s="137">
        <v>1050000</v>
      </c>
      <c r="F15" s="137">
        <v>1100000</v>
      </c>
      <c r="G15" s="137">
        <v>1150000</v>
      </c>
      <c r="H15" s="137">
        <v>1288421.062698797</v>
      </c>
      <c r="I15" s="137">
        <v>1238234.2774814353</v>
      </c>
      <c r="J15" s="137">
        <v>1335073.7311692277</v>
      </c>
      <c r="K15" s="137">
        <v>1377980.9710091718</v>
      </c>
      <c r="L15" s="137">
        <v>1251053.3447276922</v>
      </c>
    </row>
    <row r="16" spans="1:12" ht="15">
      <c r="A16" s="125" t="s">
        <v>260</v>
      </c>
      <c r="B16" s="125"/>
      <c r="C16" s="125"/>
      <c r="D16" s="125"/>
      <c r="E16" s="125"/>
      <c r="F16" s="125"/>
      <c r="G16" s="125"/>
      <c r="H16" s="125"/>
      <c r="I16" s="125"/>
      <c r="J16" s="125"/>
      <c r="K16" s="125"/>
      <c r="L16" s="12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289" t="s">
        <v>227</v>
      </c>
      <c r="F43" s="289"/>
      <c r="G43" s="289"/>
      <c r="H43" s="289"/>
      <c r="I43" s="15"/>
      <c r="J43" s="15"/>
      <c r="K43" s="15"/>
      <c r="L43" s="15"/>
    </row>
    <row r="44" spans="1:12" ht="15">
      <c r="A44" s="15"/>
      <c r="B44" s="15"/>
      <c r="C44" s="15"/>
      <c r="D44" s="15"/>
      <c r="E44" s="15"/>
      <c r="F44" s="15"/>
      <c r="G44" s="15"/>
      <c r="H44" s="15"/>
      <c r="I44" s="15"/>
      <c r="J44" s="15"/>
      <c r="K44" s="15"/>
      <c r="L44" s="15"/>
    </row>
    <row r="45" spans="1:12" ht="15">
      <c r="A45" s="15"/>
      <c r="B45" s="15"/>
      <c r="C45" s="15"/>
      <c r="D45" s="15"/>
      <c r="E45" s="15"/>
      <c r="F45" s="15"/>
      <c r="G45" s="15"/>
      <c r="H45" s="15"/>
      <c r="I45" s="15"/>
      <c r="J45" s="15"/>
      <c r="K45" s="15"/>
      <c r="L45" s="15"/>
    </row>
    <row r="46" spans="1:12" ht="15">
      <c r="A46" s="285" t="s">
        <v>134</v>
      </c>
      <c r="B46" s="287" t="s">
        <v>218</v>
      </c>
      <c r="C46" s="287"/>
      <c r="D46" s="287"/>
      <c r="E46" s="287"/>
      <c r="F46" s="287"/>
      <c r="G46" s="287"/>
      <c r="H46" s="287"/>
      <c r="I46" s="287"/>
      <c r="J46" s="287"/>
      <c r="K46" s="287"/>
      <c r="L46" s="287"/>
    </row>
    <row r="47" spans="1:12" ht="15">
      <c r="A47" s="286"/>
      <c r="B47" s="126">
        <v>2000</v>
      </c>
      <c r="C47" s="126">
        <v>2001</v>
      </c>
      <c r="D47" s="126">
        <v>2002</v>
      </c>
      <c r="E47" s="126">
        <v>2003</v>
      </c>
      <c r="F47" s="126">
        <v>2004</v>
      </c>
      <c r="G47" s="126">
        <v>2005</v>
      </c>
      <c r="H47" s="126">
        <v>2006</v>
      </c>
      <c r="I47" s="126">
        <v>2007</v>
      </c>
      <c r="J47" s="126">
        <v>2008</v>
      </c>
      <c r="K47" s="126">
        <v>2009</v>
      </c>
      <c r="L47" s="126">
        <v>2010</v>
      </c>
    </row>
    <row r="48" spans="1:12" ht="15">
      <c r="A48" s="15" t="s">
        <v>221</v>
      </c>
      <c r="B48" s="137">
        <v>999000</v>
      </c>
      <c r="C48" s="137">
        <v>905000</v>
      </c>
      <c r="D48" s="137">
        <v>999000</v>
      </c>
      <c r="E48" s="137">
        <v>1050000</v>
      </c>
      <c r="F48" s="137">
        <v>1100000</v>
      </c>
      <c r="G48" s="137">
        <v>1150000</v>
      </c>
      <c r="H48" s="137">
        <v>1288421.062698797</v>
      </c>
      <c r="I48" s="137">
        <v>1238234.2774814353</v>
      </c>
      <c r="J48" s="137">
        <v>1335073.7311692277</v>
      </c>
      <c r="K48" s="137">
        <v>1377980.9710091718</v>
      </c>
      <c r="L48" s="137">
        <v>1251053.3447276922</v>
      </c>
    </row>
    <row r="49" spans="1:12" ht="15">
      <c r="A49" s="156" t="s">
        <v>219</v>
      </c>
      <c r="B49" s="156">
        <v>596195.553</v>
      </c>
      <c r="C49" s="156">
        <v>545280.659</v>
      </c>
      <c r="D49" s="156">
        <v>654932.413</v>
      </c>
      <c r="E49" s="156">
        <v>706331.512</v>
      </c>
      <c r="F49" s="156">
        <v>693053.073</v>
      </c>
      <c r="G49" s="156">
        <v>738469.058</v>
      </c>
      <c r="H49" s="156">
        <v>823247.355</v>
      </c>
      <c r="I49" s="156">
        <v>776370.276</v>
      </c>
      <c r="J49" s="156">
        <v>836884.534</v>
      </c>
      <c r="K49" s="156">
        <v>850405.202</v>
      </c>
      <c r="L49" s="156">
        <v>781085.135</v>
      </c>
    </row>
    <row r="50" spans="1:12" ht="15">
      <c r="A50" s="113" t="s">
        <v>263</v>
      </c>
      <c r="B50" s="113"/>
      <c r="C50" s="113"/>
      <c r="D50" s="113"/>
      <c r="E50" s="113"/>
      <c r="F50" s="113"/>
      <c r="G50" s="113"/>
      <c r="H50" s="113"/>
      <c r="I50" s="113"/>
      <c r="J50" s="113"/>
      <c r="K50" s="113"/>
      <c r="L50" s="113"/>
    </row>
    <row r="51" spans="1:12" ht="15">
      <c r="A51" s="113"/>
      <c r="B51" s="113"/>
      <c r="C51" s="113"/>
      <c r="D51" s="113"/>
      <c r="E51" s="113"/>
      <c r="F51" s="113"/>
      <c r="G51" s="113"/>
      <c r="H51" s="113"/>
      <c r="I51" s="113"/>
      <c r="J51" s="113"/>
      <c r="K51" s="113"/>
      <c r="L51" s="113"/>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sheetData>
  <sheetProtection/>
  <mergeCells count="8">
    <mergeCell ref="A46:A47"/>
    <mergeCell ref="B46:L46"/>
    <mergeCell ref="E3:H3"/>
    <mergeCell ref="E43:H43"/>
    <mergeCell ref="A6:A7"/>
    <mergeCell ref="B6:L6"/>
    <mergeCell ref="A12:A13"/>
    <mergeCell ref="B12:L12"/>
  </mergeCells>
  <printOptions/>
  <pageMargins left="0.7086614173228347" right="0.7086614173228347" top="0.9055118110236221" bottom="0.65" header="0.31496062992125984" footer="0.2"/>
  <pageSetup fitToHeight="3" fitToWidth="1" horizontalDpi="600" verticalDpi="600" orientation="landscape" scale="80" r:id="rId2"/>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3">
      <selection activeCell="J20" sqref="J20"/>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143" customWidth="1"/>
  </cols>
  <sheetData>
    <row r="1" spans="1:6" s="1" customFormat="1" ht="15">
      <c r="A1" s="230" t="s">
        <v>119</v>
      </c>
      <c r="B1" s="230"/>
      <c r="C1" s="230"/>
      <c r="D1" s="230"/>
      <c r="E1" s="230"/>
      <c r="F1" s="138"/>
    </row>
    <row r="2" spans="1:6" s="1" customFormat="1" ht="15">
      <c r="A2" s="54"/>
      <c r="B2" s="54"/>
      <c r="C2" s="54"/>
      <c r="D2" s="54"/>
      <c r="E2" s="54"/>
      <c r="F2" s="139"/>
    </row>
    <row r="3" spans="1:6" s="1" customFormat="1" ht="15">
      <c r="A3" s="55" t="s">
        <v>118</v>
      </c>
      <c r="B3" s="231" t="s">
        <v>117</v>
      </c>
      <c r="C3" s="231"/>
      <c r="D3" s="231"/>
      <c r="E3" s="231"/>
      <c r="F3" s="140" t="s">
        <v>116</v>
      </c>
    </row>
    <row r="4" spans="1:6" s="1" customFormat="1" ht="15">
      <c r="A4" s="54"/>
      <c r="B4" s="54"/>
      <c r="C4" s="54"/>
      <c r="D4" s="54"/>
      <c r="E4" s="54"/>
      <c r="F4" s="144"/>
    </row>
    <row r="5" spans="1:6" s="1" customFormat="1" ht="15.75">
      <c r="A5" s="56"/>
      <c r="B5" s="232" t="s">
        <v>120</v>
      </c>
      <c r="C5" s="232"/>
      <c r="D5" s="232"/>
      <c r="E5" s="232"/>
      <c r="F5" s="145"/>
    </row>
    <row r="6" spans="1:6" s="1" customFormat="1" ht="15" customHeight="1">
      <c r="A6" s="57">
        <v>1</v>
      </c>
      <c r="B6" s="229" t="s">
        <v>143</v>
      </c>
      <c r="C6" s="229"/>
      <c r="D6" s="229"/>
      <c r="E6" s="229"/>
      <c r="F6" s="146">
        <v>4</v>
      </c>
    </row>
    <row r="7" spans="1:6" s="1" customFormat="1" ht="15" customHeight="1">
      <c r="A7" s="57">
        <v>2</v>
      </c>
      <c r="B7" s="229" t="s">
        <v>15</v>
      </c>
      <c r="C7" s="229"/>
      <c r="D7" s="229"/>
      <c r="E7" s="229"/>
      <c r="F7" s="146">
        <v>5</v>
      </c>
    </row>
    <row r="8" spans="1:6" s="1" customFormat="1" ht="15" customHeight="1">
      <c r="A8" s="57">
        <v>3</v>
      </c>
      <c r="B8" s="229" t="s">
        <v>144</v>
      </c>
      <c r="C8" s="229"/>
      <c r="D8" s="229"/>
      <c r="E8" s="229"/>
      <c r="F8" s="213">
        <v>6</v>
      </c>
    </row>
    <row r="9" spans="1:6" s="1" customFormat="1" ht="15" customHeight="1">
      <c r="A9" s="57">
        <v>4</v>
      </c>
      <c r="B9" s="229" t="s">
        <v>121</v>
      </c>
      <c r="C9" s="229"/>
      <c r="D9" s="229"/>
      <c r="E9" s="229"/>
      <c r="F9" s="146">
        <v>7</v>
      </c>
    </row>
    <row r="10" spans="1:20" s="1" customFormat="1" ht="15" customHeight="1">
      <c r="A10" s="57">
        <v>5</v>
      </c>
      <c r="B10" s="229" t="s">
        <v>122</v>
      </c>
      <c r="C10" s="229"/>
      <c r="D10" s="229"/>
      <c r="E10" s="229"/>
      <c r="F10" s="146">
        <v>8</v>
      </c>
      <c r="G10" s="9"/>
      <c r="H10" s="9"/>
      <c r="I10" s="9"/>
      <c r="J10" s="9"/>
      <c r="K10" s="9"/>
      <c r="L10" s="9"/>
      <c r="M10" s="9"/>
      <c r="N10" s="9"/>
      <c r="O10" s="9"/>
      <c r="P10" s="9"/>
      <c r="Q10" s="9"/>
      <c r="R10" s="9"/>
      <c r="S10" s="9"/>
      <c r="T10" s="9"/>
    </row>
    <row r="11" spans="1:20" s="1" customFormat="1" ht="15" customHeight="1">
      <c r="A11" s="57">
        <v>6</v>
      </c>
      <c r="B11" s="229" t="s">
        <v>185</v>
      </c>
      <c r="C11" s="229"/>
      <c r="D11" s="229"/>
      <c r="E11" s="229"/>
      <c r="F11" s="146">
        <v>9</v>
      </c>
      <c r="G11" s="10"/>
      <c r="H11" s="10"/>
      <c r="I11" s="10"/>
      <c r="J11" s="10"/>
      <c r="K11" s="10"/>
      <c r="L11" s="10"/>
      <c r="M11" s="10"/>
      <c r="N11" s="10"/>
      <c r="O11" s="10"/>
      <c r="P11" s="10"/>
      <c r="Q11" s="10"/>
      <c r="R11" s="10"/>
      <c r="S11" s="10"/>
      <c r="T11" s="10"/>
    </row>
    <row r="12" spans="1:20" s="1" customFormat="1" ht="15" customHeight="1">
      <c r="A12" s="57">
        <v>7</v>
      </c>
      <c r="B12" s="229" t="s">
        <v>123</v>
      </c>
      <c r="C12" s="229"/>
      <c r="D12" s="229"/>
      <c r="E12" s="229"/>
      <c r="F12" s="146">
        <v>10</v>
      </c>
      <c r="G12" s="4"/>
      <c r="H12" s="4"/>
      <c r="I12" s="4"/>
      <c r="J12" s="4"/>
      <c r="K12" s="4"/>
      <c r="L12" s="4"/>
      <c r="M12" s="4"/>
      <c r="N12" s="4"/>
      <c r="O12" s="4"/>
      <c r="P12" s="4"/>
      <c r="Q12" s="4"/>
      <c r="R12" s="4"/>
      <c r="S12" s="4"/>
      <c r="T12" s="4"/>
    </row>
    <row r="13" spans="1:20" s="1" customFormat="1" ht="15" customHeight="1">
      <c r="A13" s="57"/>
      <c r="B13" s="58"/>
      <c r="C13" s="58"/>
      <c r="D13" s="58"/>
      <c r="E13" s="58"/>
      <c r="F13" s="147"/>
      <c r="G13" s="4"/>
      <c r="H13" s="4"/>
      <c r="I13" s="4"/>
      <c r="J13" s="4"/>
      <c r="K13" s="4"/>
      <c r="L13" s="4"/>
      <c r="M13" s="4"/>
      <c r="N13" s="4"/>
      <c r="O13" s="4"/>
      <c r="P13" s="4"/>
      <c r="Q13" s="4"/>
      <c r="R13" s="4"/>
      <c r="S13" s="4"/>
      <c r="T13" s="4"/>
    </row>
    <row r="14" spans="1:20" s="1" customFormat="1" ht="15" customHeight="1">
      <c r="A14" s="57"/>
      <c r="B14" s="59" t="s">
        <v>124</v>
      </c>
      <c r="C14" s="58"/>
      <c r="D14" s="58"/>
      <c r="E14" s="58"/>
      <c r="F14" s="147"/>
      <c r="G14" s="4"/>
      <c r="H14" s="4"/>
      <c r="I14" s="4"/>
      <c r="J14" s="4"/>
      <c r="K14" s="4"/>
      <c r="L14" s="4"/>
      <c r="M14" s="4"/>
      <c r="N14" s="4"/>
      <c r="O14" s="4"/>
      <c r="P14" s="4"/>
      <c r="Q14" s="4"/>
      <c r="R14" s="4"/>
      <c r="S14" s="4"/>
      <c r="T14" s="4"/>
    </row>
    <row r="15" spans="1:20" s="1" customFormat="1" ht="15" customHeight="1">
      <c r="A15" s="57">
        <v>8</v>
      </c>
      <c r="B15" s="229" t="s">
        <v>301</v>
      </c>
      <c r="C15" s="229"/>
      <c r="D15" s="229"/>
      <c r="E15" s="229"/>
      <c r="F15" s="146">
        <v>11</v>
      </c>
      <c r="G15" s="4"/>
      <c r="H15" s="4"/>
      <c r="I15" s="4"/>
      <c r="J15" s="4"/>
      <c r="K15" s="4"/>
      <c r="L15" s="4"/>
      <c r="M15" s="4"/>
      <c r="N15" s="4"/>
      <c r="O15" s="4"/>
      <c r="P15" s="4"/>
      <c r="Q15" s="4"/>
      <c r="R15" s="4"/>
      <c r="S15" s="4"/>
      <c r="T15" s="4"/>
    </row>
    <row r="16" spans="1:20" s="1" customFormat="1" ht="15" customHeight="1">
      <c r="A16" s="57">
        <v>9</v>
      </c>
      <c r="B16" s="229" t="s">
        <v>302</v>
      </c>
      <c r="C16" s="229"/>
      <c r="D16" s="229"/>
      <c r="E16" s="229"/>
      <c r="F16" s="146">
        <v>12</v>
      </c>
      <c r="G16" s="4"/>
      <c r="H16" s="4"/>
      <c r="I16" s="4"/>
      <c r="J16" s="4"/>
      <c r="K16" s="4"/>
      <c r="L16" s="4"/>
      <c r="M16" s="4"/>
      <c r="N16" s="4"/>
      <c r="O16" s="4"/>
      <c r="P16" s="4"/>
      <c r="Q16" s="4"/>
      <c r="R16" s="4"/>
      <c r="S16" s="4"/>
      <c r="T16" s="4"/>
    </row>
    <row r="17" spans="1:20" s="1" customFormat="1" ht="15" customHeight="1">
      <c r="A17" s="57"/>
      <c r="B17" s="118"/>
      <c r="C17" s="118"/>
      <c r="D17" s="118"/>
      <c r="E17" s="118"/>
      <c r="F17" s="146"/>
      <c r="G17" s="4"/>
      <c r="H17" s="4"/>
      <c r="I17" s="4"/>
      <c r="J17" s="4"/>
      <c r="K17" s="4"/>
      <c r="L17" s="4"/>
      <c r="M17" s="4"/>
      <c r="N17" s="4"/>
      <c r="O17" s="4"/>
      <c r="P17" s="4"/>
      <c r="Q17" s="4"/>
      <c r="R17" s="4"/>
      <c r="S17" s="4"/>
      <c r="T17" s="4"/>
    </row>
    <row r="18" spans="1:20" s="1" customFormat="1" ht="15" customHeight="1">
      <c r="A18" s="57"/>
      <c r="B18" s="59" t="s">
        <v>234</v>
      </c>
      <c r="C18" s="118"/>
      <c r="D18" s="118"/>
      <c r="E18" s="118"/>
      <c r="F18" s="146"/>
      <c r="G18" s="4"/>
      <c r="H18" s="4"/>
      <c r="I18" s="4"/>
      <c r="J18" s="4"/>
      <c r="K18" s="4"/>
      <c r="L18" s="4"/>
      <c r="M18" s="4"/>
      <c r="N18" s="4"/>
      <c r="O18" s="4"/>
      <c r="P18" s="4"/>
      <c r="Q18" s="4"/>
      <c r="R18" s="4"/>
      <c r="S18" s="4"/>
      <c r="T18" s="4"/>
    </row>
    <row r="19" spans="1:20" s="1" customFormat="1" ht="15" customHeight="1">
      <c r="A19" s="57">
        <v>12</v>
      </c>
      <c r="B19" s="118" t="s">
        <v>235</v>
      </c>
      <c r="C19" s="118"/>
      <c r="D19" s="118"/>
      <c r="E19" s="118"/>
      <c r="F19" s="211">
        <v>13</v>
      </c>
      <c r="G19" s="4"/>
      <c r="H19" s="4"/>
      <c r="I19" s="4"/>
      <c r="J19" s="4"/>
      <c r="K19" s="4"/>
      <c r="L19" s="4"/>
      <c r="M19" s="4"/>
      <c r="N19" s="4"/>
      <c r="O19" s="4"/>
      <c r="P19" s="4"/>
      <c r="Q19" s="4"/>
      <c r="R19" s="4"/>
      <c r="S19" s="4"/>
      <c r="T19" s="4"/>
    </row>
    <row r="20" spans="1:20" s="1" customFormat="1" ht="15" customHeight="1">
      <c r="A20" s="57">
        <v>13</v>
      </c>
      <c r="B20" s="229" t="s">
        <v>228</v>
      </c>
      <c r="C20" s="229"/>
      <c r="D20" s="229"/>
      <c r="E20" s="229"/>
      <c r="F20" s="212">
        <v>14</v>
      </c>
      <c r="G20" s="4"/>
      <c r="H20" s="4"/>
      <c r="I20" s="4"/>
      <c r="J20" s="4"/>
      <c r="K20" s="4"/>
      <c r="L20" s="4"/>
      <c r="M20" s="4"/>
      <c r="N20" s="4"/>
      <c r="O20" s="4"/>
      <c r="P20" s="4"/>
      <c r="Q20" s="4"/>
      <c r="R20" s="4"/>
      <c r="S20" s="4"/>
      <c r="T20" s="4"/>
    </row>
    <row r="21" spans="1:20" s="1" customFormat="1" ht="15" customHeight="1">
      <c r="A21" s="57">
        <v>14</v>
      </c>
      <c r="B21" s="229" t="s">
        <v>229</v>
      </c>
      <c r="C21" s="229"/>
      <c r="D21" s="229"/>
      <c r="E21" s="229"/>
      <c r="F21" s="212">
        <v>15</v>
      </c>
      <c r="G21" s="4"/>
      <c r="H21" s="4"/>
      <c r="I21" s="4"/>
      <c r="J21" s="4"/>
      <c r="K21" s="4"/>
      <c r="L21" s="4"/>
      <c r="M21" s="4"/>
      <c r="N21" s="4"/>
      <c r="O21" s="4"/>
      <c r="P21" s="4"/>
      <c r="Q21" s="4"/>
      <c r="R21" s="4"/>
      <c r="S21" s="4"/>
      <c r="T21" s="4"/>
    </row>
    <row r="22" spans="1:20" s="1" customFormat="1" ht="15" customHeight="1">
      <c r="A22" s="57">
        <v>15</v>
      </c>
      <c r="B22" s="229" t="s">
        <v>230</v>
      </c>
      <c r="C22" s="229"/>
      <c r="D22" s="229"/>
      <c r="E22" s="229"/>
      <c r="F22" s="212">
        <v>16</v>
      </c>
      <c r="G22" s="4"/>
      <c r="H22" s="4"/>
      <c r="I22" s="4"/>
      <c r="J22" s="4"/>
      <c r="K22" s="4"/>
      <c r="L22" s="4"/>
      <c r="M22" s="4"/>
      <c r="N22" s="4"/>
      <c r="O22" s="4"/>
      <c r="P22" s="4"/>
      <c r="Q22" s="4"/>
      <c r="R22" s="4"/>
      <c r="S22" s="4"/>
      <c r="T22" s="4"/>
    </row>
    <row r="23" spans="1:20" s="1" customFormat="1" ht="17.25" customHeight="1">
      <c r="A23" s="57">
        <v>16</v>
      </c>
      <c r="B23" s="229" t="s">
        <v>231</v>
      </c>
      <c r="C23" s="229"/>
      <c r="D23" s="229"/>
      <c r="E23" s="229"/>
      <c r="F23" s="212">
        <v>17</v>
      </c>
      <c r="G23" s="4"/>
      <c r="H23" s="4"/>
      <c r="I23" s="4"/>
      <c r="J23" s="4"/>
      <c r="K23" s="4"/>
      <c r="L23" s="4"/>
      <c r="M23" s="4"/>
      <c r="N23" s="4"/>
      <c r="O23" s="4"/>
      <c r="P23" s="4"/>
      <c r="Q23" s="4"/>
      <c r="R23" s="4"/>
      <c r="S23" s="4"/>
      <c r="T23" s="4"/>
    </row>
    <row r="24" spans="1:20" s="1" customFormat="1" ht="15" customHeight="1">
      <c r="A24" s="57">
        <v>17</v>
      </c>
      <c r="B24" s="229" t="s">
        <v>232</v>
      </c>
      <c r="C24" s="229"/>
      <c r="D24" s="229"/>
      <c r="E24" s="229"/>
      <c r="F24" s="212">
        <v>18</v>
      </c>
      <c r="G24" s="4"/>
      <c r="H24" s="4"/>
      <c r="I24" s="4"/>
      <c r="J24" s="4"/>
      <c r="K24" s="4"/>
      <c r="L24" s="4"/>
      <c r="M24" s="4"/>
      <c r="N24" s="4"/>
      <c r="O24" s="4"/>
      <c r="P24" s="4"/>
      <c r="Q24" s="4"/>
      <c r="R24" s="4"/>
      <c r="S24" s="4"/>
      <c r="T24" s="4"/>
    </row>
    <row r="25" spans="1:20" s="1" customFormat="1" ht="16.5" customHeight="1">
      <c r="A25" s="57">
        <v>18</v>
      </c>
      <c r="B25" s="229" t="s">
        <v>233</v>
      </c>
      <c r="C25" s="229"/>
      <c r="D25" s="229"/>
      <c r="E25" s="229"/>
      <c r="F25" s="212">
        <v>19</v>
      </c>
      <c r="G25" s="4"/>
      <c r="H25" s="4"/>
      <c r="I25" s="4"/>
      <c r="J25" s="4"/>
      <c r="K25" s="4"/>
      <c r="L25" s="4"/>
      <c r="M25" s="4"/>
      <c r="N25" s="4"/>
      <c r="O25" s="4"/>
      <c r="P25" s="4"/>
      <c r="Q25" s="4"/>
      <c r="R25" s="4"/>
      <c r="S25" s="4"/>
      <c r="T25" s="4"/>
    </row>
    <row r="26" spans="1:7" s="1" customFormat="1" ht="15">
      <c r="A26" s="60"/>
      <c r="B26" s="60"/>
      <c r="C26" s="61"/>
      <c r="D26" s="61"/>
      <c r="E26" s="61"/>
      <c r="F26" s="148"/>
      <c r="G26" s="4"/>
    </row>
    <row r="27" spans="1:7" s="1" customFormat="1" ht="114.75" customHeight="1">
      <c r="A27" s="234" t="s">
        <v>291</v>
      </c>
      <c r="B27" s="234"/>
      <c r="C27" s="234"/>
      <c r="D27" s="234"/>
      <c r="E27" s="234"/>
      <c r="F27" s="234"/>
      <c r="G27" s="12"/>
    </row>
    <row r="28" spans="1:20" s="1" customFormat="1" ht="15" customHeight="1">
      <c r="A28" s="62"/>
      <c r="B28" s="63"/>
      <c r="C28" s="63"/>
      <c r="D28" s="63"/>
      <c r="E28" s="63"/>
      <c r="F28" s="141"/>
      <c r="G28" s="4"/>
      <c r="H28" s="4"/>
      <c r="I28" s="4"/>
      <c r="J28" s="4"/>
      <c r="K28" s="4"/>
      <c r="L28" s="4"/>
      <c r="M28" s="4"/>
      <c r="N28" s="4"/>
      <c r="O28" s="4"/>
      <c r="P28" s="4"/>
      <c r="Q28" s="4"/>
      <c r="R28" s="4"/>
      <c r="S28" s="4"/>
      <c r="T28" s="4"/>
    </row>
    <row r="29" spans="1:20" s="1" customFormat="1" ht="15">
      <c r="A29" s="62"/>
      <c r="B29" s="197"/>
      <c r="C29" s="63"/>
      <c r="D29" s="63"/>
      <c r="E29" s="63"/>
      <c r="F29" s="141"/>
      <c r="G29" s="4"/>
      <c r="H29" s="4"/>
      <c r="I29" s="4"/>
      <c r="J29" s="4"/>
      <c r="K29" s="4"/>
      <c r="L29" s="4"/>
      <c r="M29" s="4"/>
      <c r="N29" s="4"/>
      <c r="O29" s="4"/>
      <c r="P29" s="4"/>
      <c r="Q29" s="4"/>
      <c r="R29" s="4"/>
      <c r="S29" s="4"/>
      <c r="T29" s="4"/>
    </row>
    <row r="30" spans="1:6" s="1" customFormat="1" ht="15">
      <c r="A30" s="62"/>
      <c r="B30" s="233"/>
      <c r="C30" s="233"/>
      <c r="D30" s="233"/>
      <c r="E30" s="233"/>
      <c r="F30" s="142"/>
    </row>
    <row r="31" spans="1:6" s="1" customFormat="1" ht="15">
      <c r="A31" s="62"/>
      <c r="B31" s="63"/>
      <c r="C31" s="63"/>
      <c r="D31" s="63"/>
      <c r="E31" s="63"/>
      <c r="F31" s="142"/>
    </row>
    <row r="32" spans="1:6" s="1" customFormat="1" ht="15">
      <c r="A32" s="62"/>
      <c r="B32" s="63"/>
      <c r="C32" s="63"/>
      <c r="D32" s="63"/>
      <c r="E32" s="63"/>
      <c r="F32" s="142"/>
    </row>
    <row r="33" spans="1:6" s="1" customFormat="1" ht="15">
      <c r="A33" s="62"/>
      <c r="B33" s="233"/>
      <c r="C33" s="233"/>
      <c r="D33" s="233"/>
      <c r="E33" s="233"/>
      <c r="F33" s="142"/>
    </row>
    <row r="34" spans="1:3" ht="15">
      <c r="A34" s="1"/>
      <c r="B34" s="1"/>
      <c r="C34" s="4"/>
    </row>
    <row r="35" spans="2:3" ht="15">
      <c r="B35" s="1"/>
      <c r="C35" s="4"/>
    </row>
    <row r="36" spans="2:3" ht="15">
      <c r="B36" s="3"/>
      <c r="C36" s="4"/>
    </row>
    <row r="37" spans="2:3" ht="15">
      <c r="B37" s="1"/>
      <c r="C37" s="1"/>
    </row>
  </sheetData>
  <sheetProtection/>
  <mergeCells count="21">
    <mergeCell ref="B9:E9"/>
    <mergeCell ref="B10:E10"/>
    <mergeCell ref="B11:E11"/>
    <mergeCell ref="B12:E12"/>
    <mergeCell ref="B25:E25"/>
    <mergeCell ref="B15:E15"/>
    <mergeCell ref="B23:E23"/>
    <mergeCell ref="B24:E24"/>
    <mergeCell ref="B16:E16"/>
    <mergeCell ref="B33:E33"/>
    <mergeCell ref="A27:F27"/>
    <mergeCell ref="B20:E20"/>
    <mergeCell ref="B21:E21"/>
    <mergeCell ref="B22:E22"/>
    <mergeCell ref="B30:E30"/>
    <mergeCell ref="B8:E8"/>
    <mergeCell ref="A1:E1"/>
    <mergeCell ref="B3:E3"/>
    <mergeCell ref="B5:E5"/>
    <mergeCell ref="B6:E6"/>
    <mergeCell ref="B7:E7"/>
  </mergeCells>
  <hyperlinks>
    <hyperlink ref="F6" location="'Pág.4 - C1'!A1" display="'Pág.4 - C1'!A1"/>
    <hyperlink ref="F7" location="'Pág.5 - C2'!A1" display="'Pág.5 - C2'!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Q56"/>
  <sheetViews>
    <sheetView zoomScalePageLayoutView="0" workbookViewId="0" topLeftCell="A1">
      <selection activeCell="Q27" sqref="Q27"/>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57421875" style="5" customWidth="1"/>
    <col min="7" max="7" width="12.57421875" style="5" customWidth="1"/>
    <col min="8" max="8" width="12.140625" style="5" customWidth="1"/>
    <col min="9" max="9" width="11.28125" style="5" customWidth="1"/>
    <col min="10" max="10" width="12.00390625" style="5" customWidth="1"/>
    <col min="11" max="11" width="1.57421875" style="5" customWidth="1"/>
    <col min="12" max="12" width="9.00390625" style="5" customWidth="1"/>
    <col min="13" max="13" width="9.28125" style="5" customWidth="1"/>
    <col min="14" max="14" width="9.00390625" style="5" customWidth="1"/>
    <col min="15" max="15" width="10.8515625" style="5" customWidth="1"/>
    <col min="16" max="16" width="12.28125" style="5" customWidth="1"/>
    <col min="17" max="16384" width="11.421875" style="5" customWidth="1"/>
  </cols>
  <sheetData>
    <row r="1" spans="1:15" ht="15" customHeight="1">
      <c r="A1" s="238" t="s">
        <v>148</v>
      </c>
      <c r="B1" s="238"/>
      <c r="C1" s="238"/>
      <c r="D1" s="238"/>
      <c r="E1" s="238"/>
      <c r="F1" s="238"/>
      <c r="G1" s="238"/>
      <c r="H1" s="238"/>
      <c r="I1" s="238"/>
      <c r="J1" s="238"/>
      <c r="K1" s="238"/>
      <c r="L1" s="238"/>
      <c r="M1" s="238"/>
      <c r="N1" s="238"/>
      <c r="O1" s="238"/>
    </row>
    <row r="2" spans="1:15" s="14" customFormat="1" ht="15" customHeight="1">
      <c r="A2" s="238" t="s">
        <v>149</v>
      </c>
      <c r="B2" s="238"/>
      <c r="C2" s="238"/>
      <c r="D2" s="238"/>
      <c r="E2" s="238"/>
      <c r="F2" s="238"/>
      <c r="G2" s="238"/>
      <c r="H2" s="238"/>
      <c r="I2" s="238"/>
      <c r="J2" s="238"/>
      <c r="K2" s="238"/>
      <c r="L2" s="238"/>
      <c r="M2" s="238"/>
      <c r="N2" s="238"/>
      <c r="O2" s="238"/>
    </row>
    <row r="3" spans="1:15" s="14" customFormat="1" ht="15" customHeight="1">
      <c r="A3" s="37"/>
      <c r="B3" s="37"/>
      <c r="C3" s="37"/>
      <c r="D3" s="37"/>
      <c r="E3" s="37"/>
      <c r="F3" s="37"/>
      <c r="G3" s="37"/>
      <c r="H3" s="37"/>
      <c r="I3" s="37"/>
      <c r="J3" s="37"/>
      <c r="K3" s="37"/>
      <c r="L3" s="37"/>
      <c r="M3" s="37"/>
      <c r="N3" s="37"/>
      <c r="O3" s="37"/>
    </row>
    <row r="4" spans="1:15" ht="15" customHeight="1">
      <c r="A4" s="243" t="s">
        <v>1</v>
      </c>
      <c r="B4" s="237" t="s">
        <v>0</v>
      </c>
      <c r="C4" s="237"/>
      <c r="D4" s="237"/>
      <c r="E4" s="237"/>
      <c r="F4" s="20"/>
      <c r="G4" s="237" t="s">
        <v>363</v>
      </c>
      <c r="H4" s="237"/>
      <c r="I4" s="237"/>
      <c r="J4" s="237"/>
      <c r="K4" s="20"/>
      <c r="L4" s="246" t="s">
        <v>362</v>
      </c>
      <c r="M4" s="246"/>
      <c r="N4" s="246"/>
      <c r="O4" s="246"/>
    </row>
    <row r="5" spans="1:15" ht="12.75" customHeight="1">
      <c r="A5" s="244"/>
      <c r="B5" s="239">
        <v>2010</v>
      </c>
      <c r="C5" s="235" t="s">
        <v>303</v>
      </c>
      <c r="D5" s="235"/>
      <c r="E5" s="235"/>
      <c r="F5" s="21"/>
      <c r="G5" s="239">
        <v>2010</v>
      </c>
      <c r="H5" s="235" t="s">
        <v>303</v>
      </c>
      <c r="I5" s="235"/>
      <c r="J5" s="235"/>
      <c r="K5" s="21"/>
      <c r="L5" s="239">
        <v>2010</v>
      </c>
      <c r="M5" s="235" t="s">
        <v>304</v>
      </c>
      <c r="N5" s="235"/>
      <c r="O5" s="235"/>
    </row>
    <row r="6" spans="1:15" ht="12.75">
      <c r="A6" s="245"/>
      <c r="B6" s="240"/>
      <c r="C6" s="38">
        <v>2010</v>
      </c>
      <c r="D6" s="38">
        <v>2011</v>
      </c>
      <c r="E6" s="39" t="s">
        <v>2</v>
      </c>
      <c r="F6" s="40"/>
      <c r="G6" s="240"/>
      <c r="H6" s="38">
        <f>+C6</f>
        <v>2010</v>
      </c>
      <c r="I6" s="38">
        <f>+D6</f>
        <v>2011</v>
      </c>
      <c r="J6" s="39" t="str">
        <f>+E6</f>
        <v>Var % 11/10</v>
      </c>
      <c r="K6" s="40"/>
      <c r="L6" s="240"/>
      <c r="M6" s="38">
        <v>2010</v>
      </c>
      <c r="N6" s="38">
        <v>2011</v>
      </c>
      <c r="O6" s="39" t="str">
        <f>+J6</f>
        <v>Var % 11/10</v>
      </c>
    </row>
    <row r="7" spans="1:17" ht="12.75">
      <c r="A7" s="114" t="s">
        <v>3</v>
      </c>
      <c r="B7" s="115">
        <f>SUM(B8:B21)</f>
        <v>2437747.669</v>
      </c>
      <c r="C7" s="115">
        <f>SUM(C8:C21)</f>
        <v>2293783.985</v>
      </c>
      <c r="D7" s="115">
        <f>SUM(D8:D21)</f>
        <v>2453348.2679999997</v>
      </c>
      <c r="E7" s="116">
        <f>+D7/C7*100-100</f>
        <v>6.956377934603111</v>
      </c>
      <c r="F7" s="43"/>
      <c r="G7" s="115">
        <f>SUM(G8:G21)</f>
        <v>3301112.195</v>
      </c>
      <c r="H7" s="115">
        <f>SUM(H8:H21)</f>
        <v>2993771.579</v>
      </c>
      <c r="I7" s="115">
        <f>SUM(I8:I21)</f>
        <v>3039183.3109999998</v>
      </c>
      <c r="J7" s="116">
        <f>+I7/H7*100-100</f>
        <v>1.516873642549868</v>
      </c>
      <c r="K7" s="43"/>
      <c r="L7" s="189">
        <f>SUM(G7/B7)</f>
        <v>1.354164845270538</v>
      </c>
      <c r="M7" s="189">
        <f>SUM(H7/C7)</f>
        <v>1.3051671816428696</v>
      </c>
      <c r="N7" s="165" t="s">
        <v>264</v>
      </c>
      <c r="O7" s="165" t="s">
        <v>264</v>
      </c>
      <c r="Q7" s="95"/>
    </row>
    <row r="8" spans="1:17" ht="12.75">
      <c r="A8" s="117" t="s">
        <v>4</v>
      </c>
      <c r="B8" s="96">
        <v>781085.135</v>
      </c>
      <c r="C8" s="96">
        <v>763617.746</v>
      </c>
      <c r="D8" s="96">
        <v>829120.844</v>
      </c>
      <c r="E8" s="97">
        <f aca="true" t="shared" si="0" ref="E8:E21">+D8/C8*100-100</f>
        <v>8.577995776436538</v>
      </c>
      <c r="F8" s="30"/>
      <c r="G8" s="96">
        <v>1306974.416</v>
      </c>
      <c r="H8" s="96">
        <v>1255486.238</v>
      </c>
      <c r="I8" s="96">
        <v>1246719.884</v>
      </c>
      <c r="J8" s="97">
        <f aca="true" t="shared" si="1" ref="J8:J21">+I8/H8*100-100</f>
        <v>-0.698243734950438</v>
      </c>
      <c r="K8" s="30"/>
      <c r="L8" s="189">
        <f aca="true" t="shared" si="2" ref="L8:L21">SUM(G8/B8)</f>
        <v>1.6732803601492172</v>
      </c>
      <c r="M8" s="189">
        <f aca="true" t="shared" si="3" ref="M8:M21">SUM(H8/C8)</f>
        <v>1.6441292054519643</v>
      </c>
      <c r="N8" s="165" t="s">
        <v>264</v>
      </c>
      <c r="O8" s="165" t="s">
        <v>264</v>
      </c>
      <c r="Q8" s="95"/>
    </row>
    <row r="9" spans="1:17" ht="12.75">
      <c r="A9" s="117" t="s">
        <v>5</v>
      </c>
      <c r="B9" s="96">
        <v>837149.04</v>
      </c>
      <c r="C9" s="96">
        <v>793772.6</v>
      </c>
      <c r="D9" s="96">
        <v>788406.923</v>
      </c>
      <c r="E9" s="97">
        <f t="shared" si="0"/>
        <v>-0.6759715565893885</v>
      </c>
      <c r="F9" s="30"/>
      <c r="G9" s="96">
        <v>624930.927</v>
      </c>
      <c r="H9" s="96">
        <v>595177.289</v>
      </c>
      <c r="I9" s="96">
        <v>601278.416</v>
      </c>
      <c r="J9" s="97">
        <f t="shared" si="1"/>
        <v>1.025094053950042</v>
      </c>
      <c r="K9" s="30"/>
      <c r="L9" s="189">
        <f t="shared" si="2"/>
        <v>0.7464990069151844</v>
      </c>
      <c r="M9" s="189">
        <f t="shared" si="3"/>
        <v>0.7498083065603424</v>
      </c>
      <c r="N9" s="165" t="s">
        <v>264</v>
      </c>
      <c r="O9" s="165" t="s">
        <v>264</v>
      </c>
      <c r="Q9" s="95"/>
    </row>
    <row r="10" spans="1:17" ht="12.75">
      <c r="A10" s="117" t="s">
        <v>6</v>
      </c>
      <c r="B10" s="96">
        <v>181869.98</v>
      </c>
      <c r="C10" s="96">
        <v>178669.607</v>
      </c>
      <c r="D10" s="96">
        <v>177230.104</v>
      </c>
      <c r="E10" s="97">
        <f t="shared" si="0"/>
        <v>-0.8056787184851117</v>
      </c>
      <c r="F10" s="30"/>
      <c r="G10" s="96">
        <v>149354.157</v>
      </c>
      <c r="H10" s="96">
        <v>146585.743</v>
      </c>
      <c r="I10" s="96">
        <v>156974.53</v>
      </c>
      <c r="J10" s="97">
        <f t="shared" si="1"/>
        <v>7.087174228123956</v>
      </c>
      <c r="K10" s="30"/>
      <c r="L10" s="189">
        <f t="shared" si="2"/>
        <v>0.821213907869787</v>
      </c>
      <c r="M10" s="189">
        <f t="shared" si="3"/>
        <v>0.8204290895429126</v>
      </c>
      <c r="N10" s="165" t="s">
        <v>264</v>
      </c>
      <c r="O10" s="165" t="s">
        <v>264</v>
      </c>
      <c r="Q10" s="95"/>
    </row>
    <row r="11" spans="1:17" ht="12.75">
      <c r="A11" s="117" t="s">
        <v>207</v>
      </c>
      <c r="B11" s="96">
        <v>107921.734</v>
      </c>
      <c r="C11" s="96">
        <v>75640.267</v>
      </c>
      <c r="D11" s="96">
        <v>73988.78</v>
      </c>
      <c r="E11" s="97">
        <f t="shared" si="0"/>
        <v>-2.183343694437255</v>
      </c>
      <c r="F11" s="30"/>
      <c r="G11" s="96">
        <v>173603.935</v>
      </c>
      <c r="H11" s="96">
        <v>117447.534</v>
      </c>
      <c r="I11" s="96">
        <v>125476.031</v>
      </c>
      <c r="J11" s="97">
        <f t="shared" si="1"/>
        <v>6.835815726875978</v>
      </c>
      <c r="K11" s="30"/>
      <c r="L11" s="189">
        <f t="shared" si="2"/>
        <v>1.608609578122605</v>
      </c>
      <c r="M11" s="189">
        <f t="shared" si="3"/>
        <v>1.5527117851130798</v>
      </c>
      <c r="N11" s="165" t="s">
        <v>264</v>
      </c>
      <c r="O11" s="165" t="s">
        <v>264</v>
      </c>
      <c r="Q11" s="95"/>
    </row>
    <row r="12" spans="1:17" ht="12.75">
      <c r="A12" s="117" t="s">
        <v>7</v>
      </c>
      <c r="B12" s="96">
        <v>74398.585</v>
      </c>
      <c r="C12" s="96">
        <v>73502.622</v>
      </c>
      <c r="D12" s="96">
        <v>100001.561</v>
      </c>
      <c r="E12" s="97">
        <f t="shared" si="0"/>
        <v>36.0516921423565</v>
      </c>
      <c r="F12" s="30"/>
      <c r="G12" s="96">
        <v>111384.491</v>
      </c>
      <c r="H12" s="96">
        <v>110154.321</v>
      </c>
      <c r="I12" s="96">
        <v>117144.716</v>
      </c>
      <c r="J12" s="97">
        <f t="shared" si="1"/>
        <v>6.34600162439385</v>
      </c>
      <c r="K12" s="30"/>
      <c r="L12" s="189">
        <f t="shared" si="2"/>
        <v>1.497131847332849</v>
      </c>
      <c r="M12" s="189">
        <f t="shared" si="3"/>
        <v>1.4986447830391683</v>
      </c>
      <c r="N12" s="165" t="s">
        <v>264</v>
      </c>
      <c r="O12" s="165" t="s">
        <v>264</v>
      </c>
      <c r="Q12" s="95"/>
    </row>
    <row r="13" spans="1:17" ht="12.75">
      <c r="A13" s="117" t="s">
        <v>8</v>
      </c>
      <c r="B13" s="96">
        <v>116281.41</v>
      </c>
      <c r="C13" s="96">
        <v>115375.56</v>
      </c>
      <c r="D13" s="96">
        <v>133326.953</v>
      </c>
      <c r="E13" s="97">
        <f t="shared" si="0"/>
        <v>15.559095011109818</v>
      </c>
      <c r="F13" s="30"/>
      <c r="G13" s="96">
        <v>106949.118</v>
      </c>
      <c r="H13" s="96">
        <v>106138.712</v>
      </c>
      <c r="I13" s="96">
        <v>120038.846</v>
      </c>
      <c r="J13" s="97">
        <f t="shared" si="1"/>
        <v>13.096196230457366</v>
      </c>
      <c r="K13" s="30"/>
      <c r="L13" s="189">
        <f t="shared" si="2"/>
        <v>0.9197439040341874</v>
      </c>
      <c r="M13" s="189">
        <f t="shared" si="3"/>
        <v>0.9199410343057056</v>
      </c>
      <c r="N13" s="165" t="s">
        <v>264</v>
      </c>
      <c r="O13" s="165" t="s">
        <v>264</v>
      </c>
      <c r="Q13" s="95"/>
    </row>
    <row r="14" spans="1:17" ht="12.75">
      <c r="A14" s="117" t="s">
        <v>9</v>
      </c>
      <c r="B14" s="96">
        <v>55011.49</v>
      </c>
      <c r="C14" s="96">
        <v>43080.462</v>
      </c>
      <c r="D14" s="96">
        <v>56722.718</v>
      </c>
      <c r="E14" s="97">
        <f t="shared" si="0"/>
        <v>31.666921306461376</v>
      </c>
      <c r="F14" s="30"/>
      <c r="G14" s="96">
        <v>307721.892</v>
      </c>
      <c r="H14" s="96">
        <v>246467.325</v>
      </c>
      <c r="I14" s="96">
        <v>272672.016</v>
      </c>
      <c r="J14" s="97">
        <f t="shared" si="1"/>
        <v>10.632115636423606</v>
      </c>
      <c r="K14" s="30"/>
      <c r="L14" s="189">
        <f t="shared" si="2"/>
        <v>5.593774900479882</v>
      </c>
      <c r="M14" s="189">
        <f t="shared" si="3"/>
        <v>5.721092893572033</v>
      </c>
      <c r="N14" s="165" t="s">
        <v>264</v>
      </c>
      <c r="O14" s="165" t="s">
        <v>264</v>
      </c>
      <c r="Q14" s="95"/>
    </row>
    <row r="15" spans="1:17" ht="12.75">
      <c r="A15" s="117" t="s">
        <v>10</v>
      </c>
      <c r="B15" s="96">
        <v>55203.45</v>
      </c>
      <c r="C15" s="96">
        <v>50501.03</v>
      </c>
      <c r="D15" s="96">
        <v>57242.478</v>
      </c>
      <c r="E15" s="97">
        <f t="shared" si="0"/>
        <v>13.349129710819767</v>
      </c>
      <c r="F15" s="30"/>
      <c r="G15" s="96">
        <v>77394.058</v>
      </c>
      <c r="H15" s="96">
        <v>70936.195</v>
      </c>
      <c r="I15" s="96">
        <v>66915.004</v>
      </c>
      <c r="J15" s="97">
        <f t="shared" si="1"/>
        <v>-5.668743580058106</v>
      </c>
      <c r="K15" s="30"/>
      <c r="L15" s="189">
        <f t="shared" si="2"/>
        <v>1.4019786444506641</v>
      </c>
      <c r="M15" s="189">
        <f t="shared" si="3"/>
        <v>1.404648479446855</v>
      </c>
      <c r="N15" s="165" t="s">
        <v>264</v>
      </c>
      <c r="O15" s="165" t="s">
        <v>264</v>
      </c>
      <c r="Q15" s="95"/>
    </row>
    <row r="16" spans="1:17" ht="12.75">
      <c r="A16" s="117" t="s">
        <v>208</v>
      </c>
      <c r="B16" s="96">
        <v>36636.158</v>
      </c>
      <c r="C16" s="96">
        <v>32248.97</v>
      </c>
      <c r="D16" s="96">
        <v>33432.195</v>
      </c>
      <c r="E16" s="97">
        <f t="shared" si="0"/>
        <v>3.6690319101664386</v>
      </c>
      <c r="F16" s="30"/>
      <c r="G16" s="96">
        <v>49179.766</v>
      </c>
      <c r="H16" s="96">
        <v>42531.23</v>
      </c>
      <c r="I16" s="96">
        <v>34623.488</v>
      </c>
      <c r="J16" s="97">
        <f t="shared" si="1"/>
        <v>-18.592789345617334</v>
      </c>
      <c r="K16" s="30"/>
      <c r="L16" s="189">
        <f t="shared" si="2"/>
        <v>1.3423832815657144</v>
      </c>
      <c r="M16" s="189">
        <f t="shared" si="3"/>
        <v>1.3188399505472579</v>
      </c>
      <c r="N16" s="165" t="s">
        <v>264</v>
      </c>
      <c r="O16" s="165" t="s">
        <v>264</v>
      </c>
      <c r="Q16" s="95"/>
    </row>
    <row r="17" spans="1:17" ht="12.75">
      <c r="A17" s="117" t="s">
        <v>11</v>
      </c>
      <c r="B17" s="96">
        <v>44967.804</v>
      </c>
      <c r="C17" s="96">
        <v>43917.172</v>
      </c>
      <c r="D17" s="96">
        <v>46535.502</v>
      </c>
      <c r="E17" s="97">
        <f t="shared" si="0"/>
        <v>5.961973143443757</v>
      </c>
      <c r="F17" s="30"/>
      <c r="G17" s="96">
        <v>43651.207</v>
      </c>
      <c r="H17" s="96">
        <v>42780.554</v>
      </c>
      <c r="I17" s="96">
        <v>37237.164</v>
      </c>
      <c r="J17" s="97">
        <f t="shared" si="1"/>
        <v>-12.957733085924971</v>
      </c>
      <c r="K17" s="30"/>
      <c r="L17" s="189">
        <f t="shared" si="2"/>
        <v>0.9707213409843186</v>
      </c>
      <c r="M17" s="189">
        <f t="shared" si="3"/>
        <v>0.9741190530209913</v>
      </c>
      <c r="N17" s="165" t="s">
        <v>264</v>
      </c>
      <c r="O17" s="165" t="s">
        <v>264</v>
      </c>
      <c r="Q17" s="95"/>
    </row>
    <row r="18" spans="1:17" ht="12.75">
      <c r="A18" s="117" t="s">
        <v>209</v>
      </c>
      <c r="B18" s="96">
        <v>39721.663</v>
      </c>
      <c r="C18" s="96">
        <v>39684.442</v>
      </c>
      <c r="D18" s="96">
        <v>47210.08</v>
      </c>
      <c r="E18" s="97">
        <f t="shared" si="0"/>
        <v>18.963698670627636</v>
      </c>
      <c r="F18" s="30"/>
      <c r="G18" s="96">
        <v>46451.026</v>
      </c>
      <c r="H18" s="96">
        <v>46393.931</v>
      </c>
      <c r="I18" s="96">
        <v>46420.744</v>
      </c>
      <c r="J18" s="97">
        <f t="shared" si="1"/>
        <v>0.05779419726256663</v>
      </c>
      <c r="K18" s="30"/>
      <c r="L18" s="189">
        <f t="shared" si="2"/>
        <v>1.1694129221125509</v>
      </c>
      <c r="M18" s="189">
        <f t="shared" si="3"/>
        <v>1.1690710178059198</v>
      </c>
      <c r="N18" s="165" t="s">
        <v>264</v>
      </c>
      <c r="O18" s="165" t="s">
        <v>264</v>
      </c>
      <c r="Q18" s="95"/>
    </row>
    <row r="19" spans="1:17" ht="12.75">
      <c r="A19" s="117" t="s">
        <v>12</v>
      </c>
      <c r="B19" s="96">
        <v>44112.113</v>
      </c>
      <c r="C19" s="96">
        <v>23034.211</v>
      </c>
      <c r="D19" s="96">
        <v>36488.286</v>
      </c>
      <c r="E19" s="97">
        <f t="shared" si="0"/>
        <v>58.40909853608619</v>
      </c>
      <c r="F19" s="30"/>
      <c r="G19" s="96">
        <v>227855.093</v>
      </c>
      <c r="H19" s="96">
        <v>142302.554</v>
      </c>
      <c r="I19" s="96">
        <v>134695.43</v>
      </c>
      <c r="J19" s="97">
        <f t="shared" si="1"/>
        <v>-5.345739613359299</v>
      </c>
      <c r="K19" s="30"/>
      <c r="L19" s="189">
        <f t="shared" si="2"/>
        <v>5.165363377628272</v>
      </c>
      <c r="M19" s="189">
        <f t="shared" si="3"/>
        <v>6.177878374041117</v>
      </c>
      <c r="N19" s="165" t="s">
        <v>264</v>
      </c>
      <c r="O19" s="165" t="s">
        <v>264</v>
      </c>
      <c r="Q19" s="95"/>
    </row>
    <row r="20" spans="1:17" ht="12.75">
      <c r="A20" s="117" t="s">
        <v>13</v>
      </c>
      <c r="B20" s="96">
        <v>52732.827</v>
      </c>
      <c r="C20" s="96">
        <v>52236.103</v>
      </c>
      <c r="D20" s="96">
        <v>61225.989</v>
      </c>
      <c r="E20" s="97">
        <f t="shared" si="0"/>
        <v>17.21010083772903</v>
      </c>
      <c r="F20" s="30"/>
      <c r="G20" s="96">
        <v>50230.79</v>
      </c>
      <c r="H20" s="96">
        <v>49858.705</v>
      </c>
      <c r="I20" s="96">
        <v>52102.672</v>
      </c>
      <c r="J20" s="97">
        <f t="shared" si="1"/>
        <v>4.5006523935990685</v>
      </c>
      <c r="K20" s="30"/>
      <c r="L20" s="189">
        <f t="shared" si="2"/>
        <v>0.9525525722336108</v>
      </c>
      <c r="M20" s="189">
        <f t="shared" si="3"/>
        <v>0.9544874547781637</v>
      </c>
      <c r="N20" s="165" t="s">
        <v>264</v>
      </c>
      <c r="O20" s="165" t="s">
        <v>264</v>
      </c>
      <c r="Q20" s="95"/>
    </row>
    <row r="21" spans="1:17" ht="12.75">
      <c r="A21" s="117" t="s">
        <v>14</v>
      </c>
      <c r="B21" s="96">
        <v>10656.28</v>
      </c>
      <c r="C21" s="96">
        <v>8503.193</v>
      </c>
      <c r="D21" s="96">
        <v>12415.855</v>
      </c>
      <c r="E21" s="97">
        <f t="shared" si="0"/>
        <v>46.01403261104389</v>
      </c>
      <c r="F21" s="30"/>
      <c r="G21" s="96">
        <v>25431.319</v>
      </c>
      <c r="H21" s="96">
        <v>21511.248</v>
      </c>
      <c r="I21" s="96">
        <v>26884.37</v>
      </c>
      <c r="J21" s="97">
        <f t="shared" si="1"/>
        <v>24.978197452793054</v>
      </c>
      <c r="K21" s="30"/>
      <c r="L21" s="189">
        <f t="shared" si="2"/>
        <v>2.3865100203823473</v>
      </c>
      <c r="M21" s="189">
        <f t="shared" si="3"/>
        <v>2.5297847526217505</v>
      </c>
      <c r="N21" s="165" t="s">
        <v>264</v>
      </c>
      <c r="O21" s="165" t="s">
        <v>264</v>
      </c>
      <c r="Q21" s="95"/>
    </row>
    <row r="22" spans="1:15" ht="12.75">
      <c r="A22" s="242" t="s">
        <v>151</v>
      </c>
      <c r="B22" s="242"/>
      <c r="C22" s="242"/>
      <c r="D22" s="242"/>
      <c r="E22" s="242"/>
      <c r="F22" s="242"/>
      <c r="G22" s="242"/>
      <c r="H22" s="242"/>
      <c r="I22" s="242"/>
      <c r="J22" s="242"/>
      <c r="K22" s="242"/>
      <c r="L22" s="242"/>
      <c r="M22" s="242"/>
      <c r="N22" s="242"/>
      <c r="O22" s="242"/>
    </row>
    <row r="23" spans="1:15" s="14" customFormat="1" ht="12.75">
      <c r="A23" s="241" t="s">
        <v>150</v>
      </c>
      <c r="B23" s="241"/>
      <c r="C23" s="241"/>
      <c r="D23" s="241"/>
      <c r="E23" s="241"/>
      <c r="F23" s="241"/>
      <c r="G23" s="241"/>
      <c r="H23" s="241"/>
      <c r="I23" s="241"/>
      <c r="J23" s="241"/>
      <c r="K23" s="241"/>
      <c r="L23" s="241"/>
      <c r="M23" s="241"/>
      <c r="N23" s="241"/>
      <c r="O23" s="241"/>
    </row>
    <row r="24" spans="1:16" ht="12.75" customHeight="1">
      <c r="A24" s="291" t="s">
        <v>361</v>
      </c>
      <c r="B24" s="291"/>
      <c r="C24" s="291"/>
      <c r="D24" s="291"/>
      <c r="E24" s="291"/>
      <c r="F24" s="291"/>
      <c r="G24" s="291"/>
      <c r="H24" s="291"/>
      <c r="I24" s="291"/>
      <c r="J24" s="291"/>
      <c r="K24" s="291"/>
      <c r="L24" s="291"/>
      <c r="M24" s="291"/>
      <c r="N24" s="291"/>
      <c r="O24" s="291"/>
      <c r="P24" s="291"/>
    </row>
    <row r="25" spans="1:15" ht="12.75" customHeight="1">
      <c r="A25" s="45"/>
      <c r="B25" s="29"/>
      <c r="C25" s="29"/>
      <c r="D25" s="29"/>
      <c r="E25" s="30"/>
      <c r="F25" s="30"/>
      <c r="G25" s="29"/>
      <c r="H25" s="29"/>
      <c r="I25" s="29"/>
      <c r="J25" s="30"/>
      <c r="K25" s="30"/>
      <c r="L25" s="46"/>
      <c r="M25" s="46"/>
      <c r="N25" s="46"/>
      <c r="O25" s="35"/>
    </row>
    <row r="26" spans="1:15" ht="12.75">
      <c r="A26" s="47"/>
      <c r="B26" s="29"/>
      <c r="C26" s="29"/>
      <c r="D26" s="29"/>
      <c r="E26" s="30"/>
      <c r="F26" s="30"/>
      <c r="G26" s="29"/>
      <c r="H26" s="29"/>
      <c r="I26" s="29"/>
      <c r="J26" s="30"/>
      <c r="K26" s="30"/>
      <c r="L26" s="46"/>
      <c r="M26" s="46"/>
      <c r="N26" s="46"/>
      <c r="O26" s="35"/>
    </row>
    <row r="27" spans="1:15" ht="12.75">
      <c r="A27" s="45"/>
      <c r="B27" s="29"/>
      <c r="C27" s="29"/>
      <c r="D27" s="29"/>
      <c r="E27" s="30"/>
      <c r="F27" s="30"/>
      <c r="G27" s="29"/>
      <c r="H27" s="29"/>
      <c r="I27" s="29"/>
      <c r="J27" s="30"/>
      <c r="K27" s="30"/>
      <c r="L27" s="46"/>
      <c r="M27" s="46"/>
      <c r="N27" s="46"/>
      <c r="O27" s="35"/>
    </row>
    <row r="28" spans="1:15" ht="12.75">
      <c r="A28" s="45"/>
      <c r="B28" s="29"/>
      <c r="C28" s="29"/>
      <c r="D28" s="29"/>
      <c r="E28" s="30"/>
      <c r="F28" s="30"/>
      <c r="G28" s="29"/>
      <c r="H28" s="29"/>
      <c r="I28" s="29"/>
      <c r="J28" s="30"/>
      <c r="K28" s="30"/>
      <c r="L28" s="46"/>
      <c r="M28" s="46"/>
      <c r="N28" s="46"/>
      <c r="O28" s="35"/>
    </row>
    <row r="29" spans="1:15" ht="12.75">
      <c r="A29" s="45"/>
      <c r="B29" s="29"/>
      <c r="C29" s="29"/>
      <c r="D29" s="29"/>
      <c r="E29" s="30"/>
      <c r="F29" s="30"/>
      <c r="G29" s="29"/>
      <c r="H29" s="29"/>
      <c r="I29" s="29"/>
      <c r="J29" s="30"/>
      <c r="K29" s="30"/>
      <c r="L29" s="46"/>
      <c r="M29" s="46"/>
      <c r="N29" s="46"/>
      <c r="O29" s="35"/>
    </row>
    <row r="30" spans="1:15" ht="12.75">
      <c r="A30" s="45"/>
      <c r="B30" s="29"/>
      <c r="C30" s="29"/>
      <c r="D30" s="29"/>
      <c r="E30" s="30"/>
      <c r="F30" s="30"/>
      <c r="G30" s="29"/>
      <c r="H30" s="29"/>
      <c r="I30" s="29"/>
      <c r="J30" s="30"/>
      <c r="K30" s="30"/>
      <c r="L30" s="46"/>
      <c r="M30" s="46"/>
      <c r="N30" s="46"/>
      <c r="O30" s="35"/>
    </row>
    <row r="31" spans="1:15" ht="12.75">
      <c r="A31" s="45"/>
      <c r="B31" s="29"/>
      <c r="C31" s="29"/>
      <c r="D31" s="29"/>
      <c r="E31" s="30"/>
      <c r="F31" s="30"/>
      <c r="G31" s="29"/>
      <c r="H31" s="29"/>
      <c r="I31" s="29"/>
      <c r="J31" s="30"/>
      <c r="K31" s="30"/>
      <c r="L31" s="46"/>
      <c r="M31" s="46"/>
      <c r="N31" s="46"/>
      <c r="O31" s="35"/>
    </row>
    <row r="32" spans="1:15" ht="12.75">
      <c r="A32" s="45"/>
      <c r="B32" s="29"/>
      <c r="C32" s="29"/>
      <c r="D32" s="29"/>
      <c r="E32" s="30"/>
      <c r="F32" s="30"/>
      <c r="G32" s="29"/>
      <c r="H32" s="29"/>
      <c r="I32" s="29"/>
      <c r="J32" s="30"/>
      <c r="K32" s="30"/>
      <c r="L32" s="46"/>
      <c r="M32" s="46"/>
      <c r="N32" s="46"/>
      <c r="O32" s="35"/>
    </row>
    <row r="33" spans="1:15" ht="12.75">
      <c r="A33" s="45"/>
      <c r="B33" s="29"/>
      <c r="C33" s="29"/>
      <c r="D33" s="29"/>
      <c r="E33" s="30"/>
      <c r="F33" s="30"/>
      <c r="G33" s="29"/>
      <c r="H33" s="29"/>
      <c r="I33" s="29"/>
      <c r="J33" s="30"/>
      <c r="K33" s="30"/>
      <c r="L33" s="46"/>
      <c r="M33" s="46"/>
      <c r="N33" s="46"/>
      <c r="O33" s="35"/>
    </row>
    <row r="34" spans="1:15" ht="12.75">
      <c r="A34" s="45"/>
      <c r="B34" s="29"/>
      <c r="C34" s="29"/>
      <c r="D34" s="29"/>
      <c r="E34" s="30"/>
      <c r="F34" s="30"/>
      <c r="G34" s="29"/>
      <c r="H34" s="29"/>
      <c r="I34" s="29"/>
      <c r="J34" s="30"/>
      <c r="K34" s="30"/>
      <c r="L34" s="46"/>
      <c r="M34" s="46"/>
      <c r="N34" s="46"/>
      <c r="O34" s="35"/>
    </row>
    <row r="35" spans="1:15" ht="12.75">
      <c r="A35" s="45"/>
      <c r="B35" s="29"/>
      <c r="C35" s="29"/>
      <c r="D35" s="29"/>
      <c r="E35" s="30"/>
      <c r="F35" s="30"/>
      <c r="G35" s="29"/>
      <c r="H35" s="29"/>
      <c r="I35" s="29"/>
      <c r="J35" s="30"/>
      <c r="K35" s="30"/>
      <c r="L35" s="46"/>
      <c r="M35" s="46"/>
      <c r="N35" s="46"/>
      <c r="O35" s="35"/>
    </row>
    <row r="36" spans="1:15" ht="12.75">
      <c r="A36" s="28"/>
      <c r="B36" s="29"/>
      <c r="C36" s="29"/>
      <c r="D36" s="29"/>
      <c r="E36" s="29"/>
      <c r="F36" s="29"/>
      <c r="G36" s="29"/>
      <c r="H36" s="29"/>
      <c r="I36" s="29"/>
      <c r="J36" s="28"/>
      <c r="K36" s="28"/>
      <c r="L36" s="46"/>
      <c r="M36" s="46"/>
      <c r="N36" s="46"/>
      <c r="O36" s="35"/>
    </row>
    <row r="37" spans="1:15" ht="12.75">
      <c r="A37" s="28"/>
      <c r="B37" s="28"/>
      <c r="C37" s="28"/>
      <c r="D37" s="28"/>
      <c r="E37" s="28"/>
      <c r="F37" s="28"/>
      <c r="G37" s="28"/>
      <c r="H37" s="28"/>
      <c r="I37" s="28"/>
      <c r="J37" s="28"/>
      <c r="K37" s="28"/>
      <c r="L37" s="46"/>
      <c r="M37" s="46"/>
      <c r="N37" s="46"/>
      <c r="O37" s="35"/>
    </row>
    <row r="38" spans="1:15" ht="12.75">
      <c r="A38" s="28"/>
      <c r="B38" s="29"/>
      <c r="C38" s="29"/>
      <c r="D38" s="29"/>
      <c r="E38" s="30"/>
      <c r="F38" s="30"/>
      <c r="G38" s="29"/>
      <c r="H38" s="29"/>
      <c r="I38" s="29"/>
      <c r="J38" s="30"/>
      <c r="K38" s="30"/>
      <c r="L38" s="46"/>
      <c r="M38" s="46"/>
      <c r="N38" s="46"/>
      <c r="O38" s="35"/>
    </row>
    <row r="39" spans="1:15" ht="12.75">
      <c r="A39" s="238"/>
      <c r="B39" s="238"/>
      <c r="C39" s="238"/>
      <c r="D39" s="238"/>
      <c r="E39" s="238"/>
      <c r="F39" s="238"/>
      <c r="G39" s="238"/>
      <c r="H39" s="238"/>
      <c r="I39" s="238"/>
      <c r="J39" s="238"/>
      <c r="K39" s="238"/>
      <c r="L39" s="46"/>
      <c r="M39" s="46"/>
      <c r="N39" s="46"/>
      <c r="O39" s="35"/>
    </row>
    <row r="40" spans="1:15" ht="12.75">
      <c r="A40" s="41"/>
      <c r="B40" s="235"/>
      <c r="C40" s="235"/>
      <c r="D40" s="235"/>
      <c r="E40" s="235"/>
      <c r="F40" s="21"/>
      <c r="G40" s="235"/>
      <c r="H40" s="235"/>
      <c r="I40" s="235"/>
      <c r="J40" s="235"/>
      <c r="K40" s="21"/>
      <c r="L40" s="236"/>
      <c r="M40" s="236"/>
      <c r="N40" s="236"/>
      <c r="O40" s="35"/>
    </row>
    <row r="41" spans="1:15" ht="12.75">
      <c r="A41" s="41"/>
      <c r="B41" s="48"/>
      <c r="C41" s="235"/>
      <c r="D41" s="235"/>
      <c r="E41" s="235"/>
      <c r="F41" s="21"/>
      <c r="G41" s="48"/>
      <c r="H41" s="235"/>
      <c r="I41" s="235"/>
      <c r="J41" s="235"/>
      <c r="K41" s="21"/>
      <c r="L41" s="49"/>
      <c r="M41" s="236"/>
      <c r="N41" s="236"/>
      <c r="O41" s="35"/>
    </row>
    <row r="42" spans="1:15" ht="12.75">
      <c r="A42" s="41"/>
      <c r="B42" s="41"/>
      <c r="C42" s="48"/>
      <c r="D42" s="48"/>
      <c r="E42" s="21"/>
      <c r="F42" s="21"/>
      <c r="G42" s="41"/>
      <c r="H42" s="48"/>
      <c r="I42" s="48"/>
      <c r="J42" s="21"/>
      <c r="K42" s="21"/>
      <c r="L42" s="46"/>
      <c r="M42" s="50"/>
      <c r="N42" s="51"/>
      <c r="O42" s="35"/>
    </row>
    <row r="43" spans="1:15" ht="12.75">
      <c r="A43" s="41"/>
      <c r="B43" s="42"/>
      <c r="C43" s="42"/>
      <c r="D43" s="42"/>
      <c r="E43" s="43"/>
      <c r="F43" s="43"/>
      <c r="G43" s="42"/>
      <c r="H43" s="42"/>
      <c r="I43" s="42"/>
      <c r="J43" s="43"/>
      <c r="K43" s="43"/>
      <c r="L43" s="52"/>
      <c r="M43" s="52"/>
      <c r="N43" s="52"/>
      <c r="O43" s="35"/>
    </row>
    <row r="44" spans="1:15" ht="12.75">
      <c r="A44" s="28"/>
      <c r="B44" s="29"/>
      <c r="C44" s="29"/>
      <c r="D44" s="29"/>
      <c r="E44" s="30"/>
      <c r="F44" s="30"/>
      <c r="G44" s="29"/>
      <c r="H44" s="29"/>
      <c r="I44" s="29"/>
      <c r="J44" s="30"/>
      <c r="K44" s="30"/>
      <c r="L44" s="46"/>
      <c r="M44" s="46"/>
      <c r="N44" s="46"/>
      <c r="O44" s="35"/>
    </row>
    <row r="45" spans="1:15" ht="12.75">
      <c r="A45" s="41"/>
      <c r="B45" s="42"/>
      <c r="C45" s="42"/>
      <c r="D45" s="42"/>
      <c r="E45" s="43"/>
      <c r="F45" s="43"/>
      <c r="G45" s="42"/>
      <c r="H45" s="42"/>
      <c r="I45" s="42"/>
      <c r="J45" s="43"/>
      <c r="K45" s="43"/>
      <c r="L45" s="46"/>
      <c r="M45" s="46"/>
      <c r="N45" s="46"/>
      <c r="O45" s="53"/>
    </row>
    <row r="46" spans="1:15" ht="12.75">
      <c r="A46" s="35"/>
      <c r="B46" s="35"/>
      <c r="C46" s="35"/>
      <c r="D46" s="35"/>
      <c r="E46" s="35"/>
      <c r="F46" s="35"/>
      <c r="G46" s="35"/>
      <c r="H46" s="35"/>
      <c r="I46" s="35"/>
      <c r="J46" s="35"/>
      <c r="K46" s="35"/>
      <c r="L46" s="35"/>
      <c r="M46" s="35"/>
      <c r="N46" s="35"/>
      <c r="O46" s="35"/>
    </row>
    <row r="47" spans="1:15" ht="12.75">
      <c r="A47" s="35"/>
      <c r="B47" s="35"/>
      <c r="C47" s="35"/>
      <c r="D47" s="35"/>
      <c r="E47" s="35"/>
      <c r="F47" s="35"/>
      <c r="G47" s="35"/>
      <c r="H47" s="35"/>
      <c r="I47" s="35"/>
      <c r="J47" s="35"/>
      <c r="K47" s="35"/>
      <c r="L47" s="35"/>
      <c r="M47" s="35"/>
      <c r="N47" s="35"/>
      <c r="O47" s="35"/>
    </row>
    <row r="48" spans="1:15" ht="12.75">
      <c r="A48" s="35"/>
      <c r="B48" s="35"/>
      <c r="C48" s="35"/>
      <c r="D48" s="35"/>
      <c r="E48" s="35"/>
      <c r="F48" s="35"/>
      <c r="G48" s="35"/>
      <c r="H48" s="35"/>
      <c r="I48" s="35"/>
      <c r="J48" s="35"/>
      <c r="K48" s="35"/>
      <c r="L48" s="35"/>
      <c r="M48" s="35"/>
      <c r="N48" s="35"/>
      <c r="O48" s="35"/>
    </row>
    <row r="49" spans="1:15" ht="12.75">
      <c r="A49" s="35"/>
      <c r="B49" s="35"/>
      <c r="C49" s="35"/>
      <c r="D49" s="35"/>
      <c r="E49" s="35"/>
      <c r="F49" s="35"/>
      <c r="G49" s="35"/>
      <c r="H49" s="35"/>
      <c r="I49" s="35"/>
      <c r="J49" s="35"/>
      <c r="K49" s="35"/>
      <c r="L49" s="35"/>
      <c r="M49" s="35"/>
      <c r="N49" s="35"/>
      <c r="O49" s="35"/>
    </row>
    <row r="50" spans="1:15" ht="12.75">
      <c r="A50" s="35"/>
      <c r="B50" s="35"/>
      <c r="C50" s="35"/>
      <c r="D50" s="35"/>
      <c r="E50" s="35"/>
      <c r="F50" s="35"/>
      <c r="G50" s="35"/>
      <c r="H50" s="35"/>
      <c r="I50" s="35"/>
      <c r="J50" s="35"/>
      <c r="K50" s="35"/>
      <c r="L50" s="35"/>
      <c r="M50" s="35"/>
      <c r="N50" s="35"/>
      <c r="O50" s="35"/>
    </row>
    <row r="51" spans="1:15" ht="12.75">
      <c r="A51" s="35"/>
      <c r="B51" s="35"/>
      <c r="C51" s="35"/>
      <c r="D51" s="35"/>
      <c r="E51" s="35"/>
      <c r="F51" s="35"/>
      <c r="G51" s="35"/>
      <c r="H51" s="35"/>
      <c r="I51" s="35"/>
      <c r="J51" s="35"/>
      <c r="K51" s="35"/>
      <c r="L51" s="35"/>
      <c r="M51" s="35"/>
      <c r="N51" s="35"/>
      <c r="O51" s="35"/>
    </row>
    <row r="52" spans="1:15" ht="12.75">
      <c r="A52" s="35"/>
      <c r="B52" s="35"/>
      <c r="C52" s="35"/>
      <c r="D52" s="35"/>
      <c r="E52" s="35"/>
      <c r="F52" s="35"/>
      <c r="G52" s="35"/>
      <c r="H52" s="35"/>
      <c r="I52" s="35"/>
      <c r="J52" s="35"/>
      <c r="K52" s="35"/>
      <c r="L52" s="35"/>
      <c r="M52" s="35"/>
      <c r="N52" s="35"/>
      <c r="O52" s="35"/>
    </row>
    <row r="53" spans="1:15" ht="12.75">
      <c r="A53" s="35"/>
      <c r="B53" s="35"/>
      <c r="C53" s="35"/>
      <c r="D53" s="35"/>
      <c r="E53" s="35"/>
      <c r="F53" s="35"/>
      <c r="G53" s="35"/>
      <c r="H53" s="35"/>
      <c r="I53" s="35"/>
      <c r="J53" s="35"/>
      <c r="K53" s="35"/>
      <c r="L53" s="35"/>
      <c r="M53" s="35"/>
      <c r="N53" s="35"/>
      <c r="O53" s="35"/>
    </row>
    <row r="54" spans="1:15" ht="12.75">
      <c r="A54" s="35"/>
      <c r="B54" s="35"/>
      <c r="C54" s="35"/>
      <c r="D54" s="35"/>
      <c r="E54" s="35"/>
      <c r="F54" s="35"/>
      <c r="G54" s="35"/>
      <c r="H54" s="35"/>
      <c r="I54" s="35"/>
      <c r="J54" s="35"/>
      <c r="K54" s="35"/>
      <c r="L54" s="35"/>
      <c r="M54" s="35"/>
      <c r="N54" s="35"/>
      <c r="O54" s="35"/>
    </row>
    <row r="55" spans="1:15" ht="12.75">
      <c r="A55" s="35"/>
      <c r="B55" s="35"/>
      <c r="C55" s="35"/>
      <c r="D55" s="35"/>
      <c r="E55" s="35"/>
      <c r="F55" s="35"/>
      <c r="G55" s="35"/>
      <c r="H55" s="35"/>
      <c r="I55" s="35"/>
      <c r="J55" s="35"/>
      <c r="K55" s="35"/>
      <c r="L55" s="35"/>
      <c r="M55" s="35"/>
      <c r="N55" s="35"/>
      <c r="O55" s="35"/>
    </row>
    <row r="56" spans="1:15" ht="12.75">
      <c r="A56" s="35"/>
      <c r="B56" s="35"/>
      <c r="C56" s="35"/>
      <c r="D56" s="35"/>
      <c r="E56" s="35"/>
      <c r="F56" s="35"/>
      <c r="G56" s="35"/>
      <c r="H56" s="35"/>
      <c r="I56" s="35"/>
      <c r="J56" s="35"/>
      <c r="K56" s="35"/>
      <c r="L56" s="35"/>
      <c r="M56" s="35"/>
      <c r="N56" s="35"/>
      <c r="O56" s="35"/>
    </row>
  </sheetData>
  <sheetProtection/>
  <mergeCells count="22">
    <mergeCell ref="A1:O1"/>
    <mergeCell ref="C5:E5"/>
    <mergeCell ref="H5:J5"/>
    <mergeCell ref="L5:L6"/>
    <mergeCell ref="L4:O4"/>
    <mergeCell ref="A24:P24"/>
    <mergeCell ref="B5:B6"/>
    <mergeCell ref="G5:G6"/>
    <mergeCell ref="A2:O2"/>
    <mergeCell ref="A23:O23"/>
    <mergeCell ref="A22:O22"/>
    <mergeCell ref="A4:A6"/>
    <mergeCell ref="C41:E41"/>
    <mergeCell ref="H41:J41"/>
    <mergeCell ref="M41:N41"/>
    <mergeCell ref="B4:E4"/>
    <mergeCell ref="G4:J4"/>
    <mergeCell ref="A39:K39"/>
    <mergeCell ref="B40:E40"/>
    <mergeCell ref="G40:J40"/>
    <mergeCell ref="M5:O5"/>
    <mergeCell ref="L40:N40"/>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P24" sqref="P24"/>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8.57421875" style="5" customWidth="1"/>
    <col min="15" max="15" width="11.28125" style="5" bestFit="1" customWidth="1"/>
    <col min="16" max="16384" width="11.421875" style="5" customWidth="1"/>
  </cols>
  <sheetData>
    <row r="1" spans="1:15" ht="12.75">
      <c r="A1" s="250" t="s">
        <v>154</v>
      </c>
      <c r="B1" s="250"/>
      <c r="C1" s="250"/>
      <c r="D1" s="250"/>
      <c r="E1" s="250"/>
      <c r="F1" s="250"/>
      <c r="G1" s="250"/>
      <c r="H1" s="250"/>
      <c r="I1" s="250"/>
      <c r="J1" s="250"/>
      <c r="K1" s="250"/>
      <c r="L1" s="250"/>
      <c r="M1" s="250"/>
      <c r="N1" s="250"/>
      <c r="O1" s="250"/>
    </row>
    <row r="2" spans="1:15" s="14" customFormat="1" ht="12.75">
      <c r="A2" s="254" t="s">
        <v>152</v>
      </c>
      <c r="B2" s="254"/>
      <c r="C2" s="254"/>
      <c r="D2" s="254"/>
      <c r="E2" s="254"/>
      <c r="F2" s="254"/>
      <c r="G2" s="254"/>
      <c r="H2" s="254"/>
      <c r="I2" s="254"/>
      <c r="J2" s="254"/>
      <c r="K2" s="254"/>
      <c r="L2" s="254"/>
      <c r="M2" s="254"/>
      <c r="N2" s="254"/>
      <c r="O2" s="254"/>
    </row>
    <row r="3" spans="1:15" s="14" customFormat="1" ht="12.75">
      <c r="A3" s="19"/>
      <c r="B3" s="19"/>
      <c r="C3" s="19"/>
      <c r="D3" s="19"/>
      <c r="E3" s="19"/>
      <c r="F3" s="19"/>
      <c r="G3" s="19"/>
      <c r="H3" s="19"/>
      <c r="I3" s="19"/>
      <c r="J3" s="19"/>
      <c r="K3" s="19"/>
      <c r="L3" s="19"/>
      <c r="M3" s="19"/>
      <c r="N3" s="19"/>
      <c r="O3" s="19"/>
    </row>
    <row r="4" spans="1:15" ht="15" customHeight="1">
      <c r="A4" s="243" t="s">
        <v>1</v>
      </c>
      <c r="B4" s="237" t="s">
        <v>0</v>
      </c>
      <c r="C4" s="237"/>
      <c r="D4" s="237"/>
      <c r="E4" s="237"/>
      <c r="F4" s="20"/>
      <c r="G4" s="237" t="s">
        <v>205</v>
      </c>
      <c r="H4" s="237"/>
      <c r="I4" s="237"/>
      <c r="J4" s="237"/>
      <c r="K4" s="20"/>
      <c r="L4" s="246" t="s">
        <v>206</v>
      </c>
      <c r="M4" s="246"/>
      <c r="N4" s="246"/>
      <c r="O4" s="251"/>
    </row>
    <row r="5" spans="1:15" ht="12.75">
      <c r="A5" s="244"/>
      <c r="B5" s="239">
        <v>2010</v>
      </c>
      <c r="C5" s="235" t="s">
        <v>303</v>
      </c>
      <c r="D5" s="235"/>
      <c r="E5" s="235"/>
      <c r="F5" s="21"/>
      <c r="G5" s="239">
        <v>2010</v>
      </c>
      <c r="H5" s="235" t="s">
        <v>305</v>
      </c>
      <c r="I5" s="235"/>
      <c r="J5" s="235"/>
      <c r="K5" s="21"/>
      <c r="L5" s="239">
        <v>2010</v>
      </c>
      <c r="M5" s="252" t="s">
        <v>305</v>
      </c>
      <c r="N5" s="252"/>
      <c r="O5" s="253"/>
    </row>
    <row r="6" spans="1:15" ht="12.75">
      <c r="A6" s="248"/>
      <c r="B6" s="249"/>
      <c r="C6" s="22">
        <v>2010</v>
      </c>
      <c r="D6" s="22">
        <v>2011</v>
      </c>
      <c r="E6" s="23" t="s">
        <v>2</v>
      </c>
      <c r="F6" s="24"/>
      <c r="G6" s="249"/>
      <c r="H6" s="22">
        <f>+C6</f>
        <v>2010</v>
      </c>
      <c r="I6" s="22">
        <f>+D6</f>
        <v>2011</v>
      </c>
      <c r="J6" s="23" t="str">
        <f>+E6</f>
        <v>Var % 11/10</v>
      </c>
      <c r="K6" s="24"/>
      <c r="L6" s="249"/>
      <c r="M6" s="23">
        <v>2010</v>
      </c>
      <c r="N6" s="23">
        <v>2011</v>
      </c>
      <c r="O6" s="112" t="str">
        <f>+J6</f>
        <v>Var % 11/10</v>
      </c>
    </row>
    <row r="7" spans="1:15" ht="12.75">
      <c r="A7" s="25" t="s">
        <v>16</v>
      </c>
      <c r="B7" s="115">
        <f>SUM(B8:B18)</f>
        <v>30461.184000000005</v>
      </c>
      <c r="C7" s="115">
        <f>SUM(C8:C18)</f>
        <v>27490.515000000003</v>
      </c>
      <c r="D7" s="115">
        <f>SUM(D8:D18)</f>
        <v>37009.280000000006</v>
      </c>
      <c r="E7" s="116">
        <f aca="true" t="shared" si="0" ref="E7:E18">+D7/C7*100-100</f>
        <v>34.62563360489975</v>
      </c>
      <c r="F7" s="172"/>
      <c r="G7" s="115">
        <f>SUM(G8:G18)</f>
        <v>208651.81699999998</v>
      </c>
      <c r="H7" s="115">
        <f>SUM(H8:H18)</f>
        <v>182527.864</v>
      </c>
      <c r="I7" s="115">
        <f>SUM(I8:I18)</f>
        <v>232620.672</v>
      </c>
      <c r="J7" s="116">
        <f>+I7/H7*100-100</f>
        <v>27.443923849347172</v>
      </c>
      <c r="K7" s="26"/>
      <c r="L7" s="27">
        <f>SUM(G7/B7)</f>
        <v>6.849760567415894</v>
      </c>
      <c r="M7" s="27">
        <f aca="true" t="shared" si="1" ref="M7:M18">SUM(H7/C7)</f>
        <v>6.639666954220392</v>
      </c>
      <c r="N7" s="187">
        <f>SUM(I7/D7)</f>
        <v>6.285468725681774</v>
      </c>
      <c r="O7" s="190">
        <f>SUM(N7-M7)/M7*100</f>
        <v>-5.334578239853996</v>
      </c>
    </row>
    <row r="8" spans="1:15" ht="12.75">
      <c r="A8" s="28" t="s">
        <v>126</v>
      </c>
      <c r="B8" s="96">
        <v>443.98</v>
      </c>
      <c r="C8" s="96">
        <v>439.06</v>
      </c>
      <c r="D8" s="96">
        <v>481.999</v>
      </c>
      <c r="E8" s="97">
        <f t="shared" si="0"/>
        <v>9.779756753063367</v>
      </c>
      <c r="F8" s="30"/>
      <c r="G8" s="96">
        <v>1867.593</v>
      </c>
      <c r="H8" s="96">
        <v>1840.84</v>
      </c>
      <c r="I8" s="96">
        <v>1972.451</v>
      </c>
      <c r="J8" s="97">
        <f>+I8/H8*100-100</f>
        <v>7.149507833380426</v>
      </c>
      <c r="K8" s="30"/>
      <c r="L8" s="31">
        <f aca="true" t="shared" si="2" ref="L8:L18">SUM(G8/B8)</f>
        <v>4.206480021622595</v>
      </c>
      <c r="M8" s="31">
        <f t="shared" si="1"/>
        <v>4.192684371156561</v>
      </c>
      <c r="N8" s="31">
        <f aca="true" t="shared" si="3" ref="N8:N18">SUM(I8/D8)</f>
        <v>4.092230481805979</v>
      </c>
      <c r="O8" s="110">
        <f aca="true" t="shared" si="4" ref="O8:O18">SUM(N8-M8)/M8*100</f>
        <v>-2.395932544830986</v>
      </c>
    </row>
    <row r="9" spans="1:15" ht="12.75">
      <c r="A9" s="28" t="s">
        <v>96</v>
      </c>
      <c r="B9" s="96">
        <v>6245.301</v>
      </c>
      <c r="C9" s="96">
        <v>5193.334</v>
      </c>
      <c r="D9" s="96">
        <v>6629.587</v>
      </c>
      <c r="E9" s="97">
        <f t="shared" si="0"/>
        <v>27.655702483221773</v>
      </c>
      <c r="F9" s="30"/>
      <c r="G9" s="96">
        <v>39344.084</v>
      </c>
      <c r="H9" s="96">
        <v>32472.247</v>
      </c>
      <c r="I9" s="96">
        <v>40339.796</v>
      </c>
      <c r="J9" s="97">
        <f>+I9/H9*100-100</f>
        <v>24.22853275290744</v>
      </c>
      <c r="K9" s="30"/>
      <c r="L9" s="31">
        <f t="shared" si="2"/>
        <v>6.299789874018883</v>
      </c>
      <c r="M9" s="31">
        <f t="shared" si="1"/>
        <v>6.252678337268506</v>
      </c>
      <c r="N9" s="31">
        <f t="shared" si="3"/>
        <v>6.084812824690286</v>
      </c>
      <c r="O9" s="110">
        <f t="shared" si="4"/>
        <v>-2.684697717099456</v>
      </c>
    </row>
    <row r="10" spans="1:15" ht="12.75">
      <c r="A10" s="28" t="s">
        <v>18</v>
      </c>
      <c r="B10" s="96">
        <v>2203.131</v>
      </c>
      <c r="C10" s="96">
        <v>2195.181</v>
      </c>
      <c r="D10" s="96">
        <v>4924.89</v>
      </c>
      <c r="E10" s="97">
        <f t="shared" si="0"/>
        <v>124.35006498325194</v>
      </c>
      <c r="F10" s="30"/>
      <c r="G10" s="96">
        <v>6422.474</v>
      </c>
      <c r="H10" s="96">
        <v>6397.362</v>
      </c>
      <c r="I10" s="96">
        <v>15515.022</v>
      </c>
      <c r="J10" s="97">
        <f aca="true" t="shared" si="5" ref="J10:J18">+I10/H10*100-100</f>
        <v>142.5221833624547</v>
      </c>
      <c r="K10" s="30"/>
      <c r="L10" s="31">
        <f t="shared" si="2"/>
        <v>2.9151575643935836</v>
      </c>
      <c r="M10" s="31">
        <f t="shared" si="1"/>
        <v>2.914275405991579</v>
      </c>
      <c r="N10" s="31">
        <f t="shared" si="3"/>
        <v>3.1503286367817354</v>
      </c>
      <c r="O10" s="110">
        <f t="shared" si="4"/>
        <v>8.099894413027844</v>
      </c>
    </row>
    <row r="11" spans="1:15" ht="12.75">
      <c r="A11" s="28" t="s">
        <v>127</v>
      </c>
      <c r="B11" s="96">
        <v>47.651</v>
      </c>
      <c r="C11" s="96">
        <v>39.591</v>
      </c>
      <c r="D11" s="96">
        <v>65.56</v>
      </c>
      <c r="E11" s="97">
        <f t="shared" si="0"/>
        <v>65.5931903715491</v>
      </c>
      <c r="F11" s="30"/>
      <c r="G11" s="96">
        <v>315.721</v>
      </c>
      <c r="H11" s="96">
        <v>262.404</v>
      </c>
      <c r="I11" s="96">
        <v>498.113</v>
      </c>
      <c r="J11" s="97">
        <f t="shared" si="5"/>
        <v>89.82675568969984</v>
      </c>
      <c r="K11" s="30"/>
      <c r="L11" s="31">
        <f t="shared" si="2"/>
        <v>6.625695158548614</v>
      </c>
      <c r="M11" s="31">
        <f t="shared" si="1"/>
        <v>6.627869970447829</v>
      </c>
      <c r="N11" s="31">
        <f t="shared" si="3"/>
        <v>7.597818791946309</v>
      </c>
      <c r="O11" s="110">
        <f t="shared" si="4"/>
        <v>14.634397262216392</v>
      </c>
    </row>
    <row r="12" spans="1:15" ht="12.75">
      <c r="A12" s="28" t="s">
        <v>128</v>
      </c>
      <c r="B12" s="96">
        <v>124.279</v>
      </c>
      <c r="C12" s="96">
        <v>124.279</v>
      </c>
      <c r="D12" s="96">
        <v>422.1</v>
      </c>
      <c r="E12" s="97">
        <f t="shared" si="0"/>
        <v>239.63903797101682</v>
      </c>
      <c r="F12" s="30"/>
      <c r="G12" s="96">
        <v>107.777</v>
      </c>
      <c r="H12" s="96">
        <v>107.777</v>
      </c>
      <c r="I12" s="96">
        <v>543.72</v>
      </c>
      <c r="J12" s="97">
        <f t="shared" si="5"/>
        <v>404.48611484825153</v>
      </c>
      <c r="K12" s="30"/>
      <c r="L12" s="31">
        <f t="shared" si="2"/>
        <v>0.8672181140820252</v>
      </c>
      <c r="M12" s="31">
        <f t="shared" si="1"/>
        <v>0.8672181140820252</v>
      </c>
      <c r="N12" s="31">
        <f t="shared" si="3"/>
        <v>1.288130774697939</v>
      </c>
      <c r="O12" s="110">
        <f t="shared" si="4"/>
        <v>48.535962727377026</v>
      </c>
    </row>
    <row r="13" spans="1:15" ht="12.75">
      <c r="A13" s="28" t="s">
        <v>97</v>
      </c>
      <c r="B13" s="96">
        <v>1.104</v>
      </c>
      <c r="C13" s="96">
        <v>1.104</v>
      </c>
      <c r="D13" s="96">
        <v>4.709</v>
      </c>
      <c r="E13" s="97">
        <f t="shared" si="0"/>
        <v>326.5398550724637</v>
      </c>
      <c r="F13" s="30"/>
      <c r="G13" s="96">
        <v>13.984</v>
      </c>
      <c r="H13" s="96">
        <v>13.984</v>
      </c>
      <c r="I13" s="96">
        <v>12.182</v>
      </c>
      <c r="J13" s="97">
        <f t="shared" si="5"/>
        <v>-12.886155606407328</v>
      </c>
      <c r="K13" s="30"/>
      <c r="L13" s="31">
        <f t="shared" si="2"/>
        <v>12.666666666666666</v>
      </c>
      <c r="M13" s="31">
        <f t="shared" si="1"/>
        <v>12.666666666666666</v>
      </c>
      <c r="N13" s="31">
        <f t="shared" si="3"/>
        <v>2.5869611382459126</v>
      </c>
      <c r="O13" s="110">
        <f t="shared" si="4"/>
        <v>-79.57662259279542</v>
      </c>
    </row>
    <row r="14" spans="1:15" ht="12.75">
      <c r="A14" s="28" t="s">
        <v>129</v>
      </c>
      <c r="B14" s="96">
        <v>180.375</v>
      </c>
      <c r="C14" s="96">
        <v>180.375</v>
      </c>
      <c r="D14" s="96">
        <v>0</v>
      </c>
      <c r="E14" s="97">
        <f t="shared" si="0"/>
        <v>-100</v>
      </c>
      <c r="F14" s="30"/>
      <c r="G14" s="96">
        <v>840.336</v>
      </c>
      <c r="H14" s="96">
        <v>840.336</v>
      </c>
      <c r="I14" s="96">
        <v>0</v>
      </c>
      <c r="J14" s="97">
        <f t="shared" si="5"/>
        <v>-100</v>
      </c>
      <c r="K14" s="30"/>
      <c r="L14" s="31">
        <f t="shared" si="2"/>
        <v>4.658827442827443</v>
      </c>
      <c r="M14" s="31">
        <f t="shared" si="1"/>
        <v>4.658827442827443</v>
      </c>
      <c r="N14" s="31"/>
      <c r="O14" s="110"/>
    </row>
    <row r="15" spans="1:15" ht="12.75">
      <c r="A15" s="28" t="s">
        <v>19</v>
      </c>
      <c r="B15" s="96">
        <v>12832.814</v>
      </c>
      <c r="C15" s="96">
        <v>12248.364</v>
      </c>
      <c r="D15" s="96">
        <v>17349.471</v>
      </c>
      <c r="E15" s="97">
        <f t="shared" si="0"/>
        <v>41.64725182889731</v>
      </c>
      <c r="F15" s="30"/>
      <c r="G15" s="96">
        <v>56875.643</v>
      </c>
      <c r="H15" s="96">
        <v>54745.041</v>
      </c>
      <c r="I15" s="96">
        <v>79232.882</v>
      </c>
      <c r="J15" s="97">
        <f t="shared" si="5"/>
        <v>44.73070172693815</v>
      </c>
      <c r="K15" s="30"/>
      <c r="L15" s="31">
        <f t="shared" si="2"/>
        <v>4.432047639746044</v>
      </c>
      <c r="M15" s="31">
        <f t="shared" si="1"/>
        <v>4.469579855726038</v>
      </c>
      <c r="N15" s="31">
        <f t="shared" si="3"/>
        <v>4.566875958350545</v>
      </c>
      <c r="O15" s="110">
        <f t="shared" si="4"/>
        <v>2.1768511977666054</v>
      </c>
    </row>
    <row r="16" spans="1:15" ht="12.75">
      <c r="A16" s="28" t="s">
        <v>20</v>
      </c>
      <c r="B16" s="96">
        <v>8379.023</v>
      </c>
      <c r="C16" s="96">
        <v>7065.701</v>
      </c>
      <c r="D16" s="96">
        <v>7126.814</v>
      </c>
      <c r="E16" s="97">
        <f t="shared" si="0"/>
        <v>0.8649247965630167</v>
      </c>
      <c r="F16" s="30"/>
      <c r="G16" s="96">
        <v>102825.701</v>
      </c>
      <c r="H16" s="96">
        <v>85809.369</v>
      </c>
      <c r="I16" s="96">
        <v>94450.636</v>
      </c>
      <c r="J16" s="97">
        <f t="shared" si="5"/>
        <v>10.070307124621777</v>
      </c>
      <c r="K16" s="30"/>
      <c r="L16" s="31">
        <f t="shared" si="2"/>
        <v>12.271800781546967</v>
      </c>
      <c r="M16" s="31">
        <f t="shared" si="1"/>
        <v>12.144494792519525</v>
      </c>
      <c r="N16" s="31">
        <f t="shared" si="3"/>
        <v>13.252855483530228</v>
      </c>
      <c r="O16" s="110">
        <f t="shared" si="4"/>
        <v>9.126445438417115</v>
      </c>
    </row>
    <row r="17" spans="1:15" ht="12.75">
      <c r="A17" s="28" t="s">
        <v>130</v>
      </c>
      <c r="B17" s="96">
        <v>3</v>
      </c>
      <c r="C17" s="96">
        <v>3</v>
      </c>
      <c r="D17" s="96">
        <v>3.65</v>
      </c>
      <c r="E17" s="97">
        <f t="shared" si="0"/>
        <v>21.666666666666657</v>
      </c>
      <c r="F17" s="30"/>
      <c r="G17" s="96">
        <v>34</v>
      </c>
      <c r="H17" s="96">
        <v>34</v>
      </c>
      <c r="I17" s="96">
        <v>49.02</v>
      </c>
      <c r="J17" s="97">
        <f t="shared" si="5"/>
        <v>44.176470588235304</v>
      </c>
      <c r="K17" s="30"/>
      <c r="L17" s="31">
        <f t="shared" si="2"/>
        <v>11.333333333333334</v>
      </c>
      <c r="M17" s="31">
        <f t="shared" si="1"/>
        <v>11.333333333333334</v>
      </c>
      <c r="N17" s="31">
        <f t="shared" si="3"/>
        <v>13.43013698630137</v>
      </c>
      <c r="O17" s="110">
        <f t="shared" si="4"/>
        <v>18.501208702659145</v>
      </c>
    </row>
    <row r="18" spans="1:15" ht="12.75">
      <c r="A18" s="32" t="s">
        <v>131</v>
      </c>
      <c r="B18" s="96">
        <v>0.526</v>
      </c>
      <c r="C18" s="96">
        <v>0.526</v>
      </c>
      <c r="D18" s="96">
        <v>0.5</v>
      </c>
      <c r="E18" s="97">
        <f t="shared" si="0"/>
        <v>-4.942965779467684</v>
      </c>
      <c r="F18" s="33"/>
      <c r="G18" s="96">
        <v>4.504</v>
      </c>
      <c r="H18" s="96">
        <v>4.504</v>
      </c>
      <c r="I18" s="96">
        <v>6.85</v>
      </c>
      <c r="J18" s="97">
        <f t="shared" si="5"/>
        <v>52.08703374777977</v>
      </c>
      <c r="K18" s="33"/>
      <c r="L18" s="34">
        <f t="shared" si="2"/>
        <v>8.56273764258555</v>
      </c>
      <c r="M18" s="31">
        <f t="shared" si="1"/>
        <v>8.56273764258555</v>
      </c>
      <c r="N18" s="34">
        <f t="shared" si="3"/>
        <v>13.7</v>
      </c>
      <c r="O18" s="111">
        <f t="shared" si="4"/>
        <v>59.99555950266432</v>
      </c>
    </row>
    <row r="19" spans="1:15" ht="12.75">
      <c r="A19" s="242" t="s">
        <v>151</v>
      </c>
      <c r="B19" s="242"/>
      <c r="C19" s="242"/>
      <c r="D19" s="242"/>
      <c r="E19" s="242"/>
      <c r="F19" s="242"/>
      <c r="G19" s="242"/>
      <c r="H19" s="242"/>
      <c r="I19" s="242"/>
      <c r="J19" s="242"/>
      <c r="K19" s="242"/>
      <c r="L19" s="242"/>
      <c r="M19" s="242"/>
      <c r="N19" s="241"/>
      <c r="O19" s="241"/>
    </row>
    <row r="20" spans="1:15" s="14" customFormat="1" ht="12.75">
      <c r="A20" s="247" t="s">
        <v>153</v>
      </c>
      <c r="B20" s="247"/>
      <c r="C20" s="247"/>
      <c r="D20" s="247"/>
      <c r="E20" s="247"/>
      <c r="F20" s="247"/>
      <c r="G20" s="247"/>
      <c r="H20" s="247"/>
      <c r="I20" s="247"/>
      <c r="J20" s="247"/>
      <c r="K20" s="247"/>
      <c r="L20" s="247"/>
      <c r="M20" s="247"/>
      <c r="N20" s="247"/>
      <c r="O20" s="247"/>
    </row>
    <row r="21" spans="1:15" ht="15" customHeight="1">
      <c r="A21" s="241"/>
      <c r="B21" s="241"/>
      <c r="C21" s="241"/>
      <c r="D21" s="241"/>
      <c r="E21" s="241"/>
      <c r="F21" s="241"/>
      <c r="G21" s="241"/>
      <c r="H21" s="241"/>
      <c r="I21" s="241"/>
      <c r="J21" s="241"/>
      <c r="K21" s="241"/>
      <c r="L21" s="241"/>
      <c r="M21" s="241"/>
      <c r="N21" s="241"/>
      <c r="O21" s="241"/>
    </row>
    <row r="22" spans="1:15" ht="12.75">
      <c r="A22" s="35"/>
      <c r="B22" s="35"/>
      <c r="C22" s="35"/>
      <c r="D22" s="35"/>
      <c r="E22" s="35"/>
      <c r="F22" s="35"/>
      <c r="G22" s="35"/>
      <c r="H22" s="35"/>
      <c r="I22" s="35"/>
      <c r="J22" s="35"/>
      <c r="K22" s="35"/>
      <c r="L22" s="35"/>
      <c r="M22" s="35"/>
      <c r="N22" s="35"/>
      <c r="O22" s="35"/>
    </row>
    <row r="23" spans="1:15" ht="12.75">
      <c r="A23" s="36"/>
      <c r="B23" s="35"/>
      <c r="C23" s="35"/>
      <c r="D23" s="35"/>
      <c r="E23" s="35"/>
      <c r="F23" s="35"/>
      <c r="G23" s="35"/>
      <c r="H23" s="35"/>
      <c r="I23" s="35"/>
      <c r="J23" s="35"/>
      <c r="K23" s="35"/>
      <c r="L23" s="35"/>
      <c r="M23" s="35"/>
      <c r="N23" s="35"/>
      <c r="O23" s="35"/>
    </row>
    <row r="24" spans="1:15" ht="12.75">
      <c r="A24" s="35"/>
      <c r="B24" s="35"/>
      <c r="C24" s="35"/>
      <c r="D24" s="35"/>
      <c r="E24" s="35"/>
      <c r="F24" s="35"/>
      <c r="G24" s="35"/>
      <c r="H24" s="35"/>
      <c r="I24" s="35"/>
      <c r="J24" s="35"/>
      <c r="K24" s="35"/>
      <c r="L24" s="35"/>
      <c r="M24" s="35"/>
      <c r="N24" s="35"/>
      <c r="O24" s="35"/>
    </row>
    <row r="25" spans="1:15" ht="12.75">
      <c r="A25" s="35"/>
      <c r="B25" s="35"/>
      <c r="C25" s="35"/>
      <c r="D25" s="35"/>
      <c r="E25" s="35"/>
      <c r="F25" s="35"/>
      <c r="G25" s="35"/>
      <c r="H25" s="35"/>
      <c r="I25" s="35"/>
      <c r="J25" s="35"/>
      <c r="K25" s="35"/>
      <c r="L25" s="35"/>
      <c r="M25" s="35"/>
      <c r="N25" s="35"/>
      <c r="O25" s="35"/>
    </row>
    <row r="26" spans="1:15" ht="12.75">
      <c r="A26" s="35"/>
      <c r="B26" s="35"/>
      <c r="C26" s="35"/>
      <c r="D26" s="35"/>
      <c r="E26" s="35"/>
      <c r="F26" s="35"/>
      <c r="G26" s="35"/>
      <c r="H26" s="35"/>
      <c r="I26" s="35"/>
      <c r="J26" s="35"/>
      <c r="K26" s="35"/>
      <c r="L26" s="35"/>
      <c r="M26" s="35"/>
      <c r="N26" s="35"/>
      <c r="O26" s="35"/>
    </row>
    <row r="27" spans="1:15" ht="12.75">
      <c r="A27" s="35"/>
      <c r="B27" s="35"/>
      <c r="C27" s="35"/>
      <c r="D27" s="35"/>
      <c r="E27" s="35"/>
      <c r="F27" s="35"/>
      <c r="G27" s="35"/>
      <c r="H27" s="35"/>
      <c r="I27" s="35"/>
      <c r="J27" s="35"/>
      <c r="K27" s="35"/>
      <c r="L27" s="35"/>
      <c r="M27" s="35"/>
      <c r="N27" s="35"/>
      <c r="O27" s="35"/>
    </row>
    <row r="28" spans="1:15" ht="12.75">
      <c r="A28" s="35"/>
      <c r="B28" s="35"/>
      <c r="C28" s="35"/>
      <c r="D28" s="35"/>
      <c r="E28" s="35"/>
      <c r="F28" s="35"/>
      <c r="G28" s="35"/>
      <c r="H28" s="35"/>
      <c r="I28" s="35"/>
      <c r="J28" s="35"/>
      <c r="K28" s="35"/>
      <c r="L28" s="35"/>
      <c r="M28" s="35"/>
      <c r="N28" s="35"/>
      <c r="O28" s="35"/>
    </row>
    <row r="29" spans="1:15" ht="12.75">
      <c r="A29" s="35"/>
      <c r="B29" s="35"/>
      <c r="C29" s="35"/>
      <c r="D29" s="35"/>
      <c r="E29" s="35"/>
      <c r="F29" s="35"/>
      <c r="G29" s="35"/>
      <c r="H29" s="35"/>
      <c r="I29" s="35"/>
      <c r="J29" s="35"/>
      <c r="K29" s="35"/>
      <c r="L29" s="35"/>
      <c r="M29" s="35"/>
      <c r="N29" s="35"/>
      <c r="O29" s="35"/>
    </row>
    <row r="30" spans="1:15" ht="12.75">
      <c r="A30" s="35"/>
      <c r="B30" s="35"/>
      <c r="C30" s="35"/>
      <c r="D30" s="35"/>
      <c r="E30" s="35"/>
      <c r="F30" s="35"/>
      <c r="G30" s="35"/>
      <c r="H30" s="35"/>
      <c r="I30" s="35"/>
      <c r="J30" s="35"/>
      <c r="K30" s="35"/>
      <c r="L30" s="35"/>
      <c r="M30" s="35"/>
      <c r="N30" s="35"/>
      <c r="O30" s="35"/>
    </row>
    <row r="31" spans="1:15" ht="12.75">
      <c r="A31" s="35"/>
      <c r="B31" s="35"/>
      <c r="C31" s="35"/>
      <c r="D31" s="35"/>
      <c r="E31" s="35"/>
      <c r="F31" s="35"/>
      <c r="G31" s="35"/>
      <c r="H31" s="35"/>
      <c r="I31" s="35"/>
      <c r="J31" s="35"/>
      <c r="K31" s="35"/>
      <c r="L31" s="35"/>
      <c r="M31" s="35"/>
      <c r="N31" s="35"/>
      <c r="O31" s="35"/>
    </row>
    <row r="32" spans="1:15" ht="12.75">
      <c r="A32" s="35"/>
      <c r="B32" s="35"/>
      <c r="C32" s="35"/>
      <c r="D32" s="35"/>
      <c r="E32" s="35"/>
      <c r="F32" s="35"/>
      <c r="G32" s="35"/>
      <c r="H32" s="35"/>
      <c r="I32" s="35"/>
      <c r="J32" s="35"/>
      <c r="K32" s="35"/>
      <c r="L32" s="35"/>
      <c r="M32" s="35"/>
      <c r="N32" s="35"/>
      <c r="O32" s="35"/>
    </row>
    <row r="33" spans="1:15" ht="12.75">
      <c r="A33" s="35"/>
      <c r="B33" s="35"/>
      <c r="C33" s="35"/>
      <c r="D33" s="35"/>
      <c r="E33" s="35"/>
      <c r="F33" s="35"/>
      <c r="G33" s="35"/>
      <c r="H33" s="35"/>
      <c r="I33" s="35"/>
      <c r="J33" s="35"/>
      <c r="K33" s="35"/>
      <c r="L33" s="35"/>
      <c r="M33" s="35"/>
      <c r="N33" s="35"/>
      <c r="O33" s="35"/>
    </row>
    <row r="34" spans="1:15" ht="12.75">
      <c r="A34" s="35"/>
      <c r="B34" s="35"/>
      <c r="C34" s="35"/>
      <c r="D34" s="35"/>
      <c r="E34" s="35"/>
      <c r="F34" s="35"/>
      <c r="G34" s="35"/>
      <c r="H34" s="35"/>
      <c r="I34" s="35"/>
      <c r="J34" s="35"/>
      <c r="K34" s="35"/>
      <c r="L34" s="35"/>
      <c r="M34" s="35"/>
      <c r="N34" s="35"/>
      <c r="O34" s="35"/>
    </row>
    <row r="35" spans="1:15" ht="12.75">
      <c r="A35" s="35"/>
      <c r="B35" s="35"/>
      <c r="C35" s="35"/>
      <c r="D35" s="35"/>
      <c r="E35" s="35"/>
      <c r="F35" s="35"/>
      <c r="G35" s="35"/>
      <c r="H35" s="35"/>
      <c r="I35" s="35"/>
      <c r="J35" s="35"/>
      <c r="K35" s="35"/>
      <c r="L35" s="35"/>
      <c r="M35" s="35"/>
      <c r="N35" s="35"/>
      <c r="O35" s="35"/>
    </row>
    <row r="36" spans="1:15" ht="12.75">
      <c r="A36" s="35"/>
      <c r="B36" s="35"/>
      <c r="C36" s="35"/>
      <c r="D36" s="35"/>
      <c r="E36" s="35"/>
      <c r="F36" s="35"/>
      <c r="G36" s="35"/>
      <c r="H36" s="35"/>
      <c r="I36" s="35"/>
      <c r="J36" s="35"/>
      <c r="K36" s="35"/>
      <c r="L36" s="35"/>
      <c r="M36" s="35"/>
      <c r="N36" s="35"/>
      <c r="O36" s="35"/>
    </row>
    <row r="37" spans="1:15" ht="12.75">
      <c r="A37" s="35"/>
      <c r="B37" s="35"/>
      <c r="C37" s="35"/>
      <c r="D37" s="35"/>
      <c r="E37" s="35"/>
      <c r="F37" s="35"/>
      <c r="G37" s="35"/>
      <c r="H37" s="35"/>
      <c r="I37" s="35"/>
      <c r="J37" s="35"/>
      <c r="K37" s="35"/>
      <c r="L37" s="35"/>
      <c r="M37" s="35"/>
      <c r="N37" s="35"/>
      <c r="O37" s="35"/>
    </row>
    <row r="38" spans="1:15" ht="12.75">
      <c r="A38" s="35"/>
      <c r="B38" s="35"/>
      <c r="C38" s="35"/>
      <c r="D38" s="35"/>
      <c r="E38" s="35"/>
      <c r="F38" s="35"/>
      <c r="G38" s="35"/>
      <c r="H38" s="35"/>
      <c r="I38" s="35"/>
      <c r="J38" s="35"/>
      <c r="K38" s="35"/>
      <c r="L38" s="35"/>
      <c r="M38" s="35"/>
      <c r="N38" s="35"/>
      <c r="O38" s="35"/>
    </row>
    <row r="39" spans="1:15" ht="12.75">
      <c r="A39" s="35"/>
      <c r="B39" s="35"/>
      <c r="C39" s="35"/>
      <c r="D39" s="35"/>
      <c r="E39" s="35"/>
      <c r="F39" s="35"/>
      <c r="G39" s="35"/>
      <c r="H39" s="35"/>
      <c r="I39" s="35"/>
      <c r="J39" s="35"/>
      <c r="K39" s="35"/>
      <c r="L39" s="35"/>
      <c r="M39" s="35"/>
      <c r="N39" s="35"/>
      <c r="O39" s="35"/>
    </row>
    <row r="40" spans="1:15" ht="12.75">
      <c r="A40" s="35"/>
      <c r="B40" s="35"/>
      <c r="C40" s="35"/>
      <c r="D40" s="35"/>
      <c r="E40" s="35"/>
      <c r="F40" s="35"/>
      <c r="G40" s="35"/>
      <c r="H40" s="35"/>
      <c r="I40" s="35"/>
      <c r="J40" s="35"/>
      <c r="K40" s="35"/>
      <c r="L40" s="35"/>
      <c r="M40" s="35"/>
      <c r="N40" s="35"/>
      <c r="O40" s="35"/>
    </row>
    <row r="41" spans="1:15" ht="12.75">
      <c r="A41" s="35"/>
      <c r="B41" s="35"/>
      <c r="C41" s="35"/>
      <c r="D41" s="35"/>
      <c r="E41" s="35"/>
      <c r="F41" s="35"/>
      <c r="G41" s="35"/>
      <c r="H41" s="35"/>
      <c r="I41" s="35"/>
      <c r="J41" s="35"/>
      <c r="K41" s="35"/>
      <c r="L41" s="35"/>
      <c r="M41" s="35"/>
      <c r="N41" s="35"/>
      <c r="O41" s="35"/>
    </row>
    <row r="42" spans="1:15" ht="12.75">
      <c r="A42" s="35"/>
      <c r="B42" s="35"/>
      <c r="C42" s="35"/>
      <c r="D42" s="35"/>
      <c r="E42" s="35"/>
      <c r="F42" s="35"/>
      <c r="G42" s="35"/>
      <c r="H42" s="35"/>
      <c r="I42" s="35"/>
      <c r="J42" s="35"/>
      <c r="K42" s="35"/>
      <c r="L42" s="35"/>
      <c r="M42" s="35"/>
      <c r="N42" s="35"/>
      <c r="O42" s="35"/>
    </row>
    <row r="43" spans="1:15" ht="12.75">
      <c r="A43" s="35"/>
      <c r="B43" s="35"/>
      <c r="C43" s="35"/>
      <c r="D43" s="35"/>
      <c r="E43" s="35"/>
      <c r="F43" s="35"/>
      <c r="G43" s="35"/>
      <c r="H43" s="35"/>
      <c r="I43" s="35"/>
      <c r="J43" s="35"/>
      <c r="K43" s="35"/>
      <c r="L43" s="35"/>
      <c r="M43" s="35"/>
      <c r="N43" s="35"/>
      <c r="O43" s="35"/>
    </row>
    <row r="44" spans="1:15" ht="12.75">
      <c r="A44" s="35"/>
      <c r="B44" s="35"/>
      <c r="C44" s="35"/>
      <c r="D44" s="35"/>
      <c r="E44" s="35"/>
      <c r="F44" s="35"/>
      <c r="G44" s="35"/>
      <c r="H44" s="35"/>
      <c r="I44" s="35"/>
      <c r="J44" s="35"/>
      <c r="K44" s="35"/>
      <c r="L44" s="35"/>
      <c r="M44" s="35"/>
      <c r="N44" s="35"/>
      <c r="O44" s="35"/>
    </row>
    <row r="45" spans="1:15" ht="12.75">
      <c r="A45" s="35"/>
      <c r="B45" s="35"/>
      <c r="C45" s="35"/>
      <c r="D45" s="35"/>
      <c r="E45" s="35"/>
      <c r="F45" s="35"/>
      <c r="G45" s="35"/>
      <c r="H45" s="35"/>
      <c r="I45" s="35"/>
      <c r="J45" s="35"/>
      <c r="K45" s="35"/>
      <c r="L45" s="35"/>
      <c r="M45" s="35"/>
      <c r="N45" s="35"/>
      <c r="O45" s="35"/>
    </row>
    <row r="46" spans="1:15" ht="12.75">
      <c r="A46" s="35"/>
      <c r="B46" s="35"/>
      <c r="C46" s="35"/>
      <c r="D46" s="35"/>
      <c r="E46" s="35"/>
      <c r="F46" s="35"/>
      <c r="G46" s="35"/>
      <c r="H46" s="35"/>
      <c r="I46" s="35"/>
      <c r="J46" s="35"/>
      <c r="K46" s="35"/>
      <c r="L46" s="35"/>
      <c r="M46" s="35"/>
      <c r="N46" s="35"/>
      <c r="O46" s="35"/>
    </row>
    <row r="47" spans="1:15" ht="12.75">
      <c r="A47" s="35"/>
      <c r="B47" s="35"/>
      <c r="C47" s="35"/>
      <c r="D47" s="35"/>
      <c r="E47" s="35"/>
      <c r="F47" s="35"/>
      <c r="G47" s="35"/>
      <c r="H47" s="35"/>
      <c r="I47" s="35"/>
      <c r="J47" s="35"/>
      <c r="K47" s="35"/>
      <c r="L47" s="35"/>
      <c r="M47" s="35"/>
      <c r="N47" s="35"/>
      <c r="O47" s="35"/>
    </row>
  </sheetData>
  <sheetProtection/>
  <mergeCells count="15">
    <mergeCell ref="A1:O1"/>
    <mergeCell ref="L4:O4"/>
    <mergeCell ref="M5:O5"/>
    <mergeCell ref="B5:B6"/>
    <mergeCell ref="G5:G6"/>
    <mergeCell ref="A2:O2"/>
    <mergeCell ref="A19:O19"/>
    <mergeCell ref="A20:O20"/>
    <mergeCell ref="A21:O21"/>
    <mergeCell ref="A4:A6"/>
    <mergeCell ref="L5:L6"/>
    <mergeCell ref="B4:E4"/>
    <mergeCell ref="G4:J4"/>
    <mergeCell ref="C5:E5"/>
    <mergeCell ref="H5:J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zoomScalePageLayoutView="0" workbookViewId="0" topLeftCell="A7">
      <selection activeCell="A1" sqref="A1:M33"/>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50" t="s">
        <v>155</v>
      </c>
      <c r="B1" s="250"/>
      <c r="C1" s="250"/>
      <c r="D1" s="250"/>
      <c r="E1" s="250"/>
      <c r="F1" s="250"/>
      <c r="G1" s="250"/>
      <c r="H1" s="250"/>
      <c r="I1" s="250"/>
      <c r="J1" s="250"/>
      <c r="K1" s="250"/>
      <c r="L1" s="250"/>
      <c r="M1" s="250"/>
      <c r="N1" s="35"/>
    </row>
    <row r="2" spans="1:14" s="14" customFormat="1" ht="12.75">
      <c r="A2" s="250" t="s">
        <v>276</v>
      </c>
      <c r="B2" s="250"/>
      <c r="C2" s="250"/>
      <c r="D2" s="250"/>
      <c r="E2" s="250"/>
      <c r="F2" s="250"/>
      <c r="G2" s="250"/>
      <c r="H2" s="250"/>
      <c r="I2" s="250"/>
      <c r="J2" s="250"/>
      <c r="K2" s="250"/>
      <c r="L2" s="250"/>
      <c r="M2" s="250"/>
      <c r="N2" s="35"/>
    </row>
    <row r="3" spans="1:14" s="14" customFormat="1" ht="12.75">
      <c r="A3" s="65"/>
      <c r="B3" s="65"/>
      <c r="C3" s="65"/>
      <c r="D3" s="65"/>
      <c r="E3" s="65"/>
      <c r="F3" s="65"/>
      <c r="G3" s="65"/>
      <c r="H3" s="65"/>
      <c r="I3" s="65"/>
      <c r="J3" s="65"/>
      <c r="K3" s="65"/>
      <c r="L3" s="65"/>
      <c r="M3" s="65"/>
      <c r="N3" s="35"/>
    </row>
    <row r="4" spans="1:14" ht="12.75">
      <c r="A4" s="255" t="s">
        <v>132</v>
      </c>
      <c r="B4" s="258" t="s">
        <v>238</v>
      </c>
      <c r="C4" s="258"/>
      <c r="D4" s="258"/>
      <c r="E4" s="258"/>
      <c r="F4" s="258"/>
      <c r="G4" s="258"/>
      <c r="H4" s="258" t="s">
        <v>365</v>
      </c>
      <c r="I4" s="258"/>
      <c r="J4" s="258"/>
      <c r="K4" s="258"/>
      <c r="L4" s="258"/>
      <c r="M4" s="258"/>
      <c r="N4" s="35"/>
    </row>
    <row r="5" spans="1:14" ht="12.75">
      <c r="A5" s="256"/>
      <c r="B5" s="256">
        <v>2010</v>
      </c>
      <c r="C5" s="259" t="s">
        <v>308</v>
      </c>
      <c r="D5" s="259"/>
      <c r="E5" s="259"/>
      <c r="F5" s="259"/>
      <c r="G5" s="259"/>
      <c r="H5" s="256">
        <v>2010</v>
      </c>
      <c r="I5" s="258" t="s">
        <v>305</v>
      </c>
      <c r="J5" s="258"/>
      <c r="K5" s="258"/>
      <c r="L5" s="258"/>
      <c r="M5" s="258"/>
      <c r="N5" s="35"/>
    </row>
    <row r="6" spans="1:14" ht="12.75">
      <c r="A6" s="257"/>
      <c r="B6" s="257"/>
      <c r="C6" s="69">
        <v>2010</v>
      </c>
      <c r="D6" s="69">
        <v>2011</v>
      </c>
      <c r="E6" s="69" t="s">
        <v>21</v>
      </c>
      <c r="F6" s="69" t="s">
        <v>30</v>
      </c>
      <c r="G6" s="69" t="s">
        <v>23</v>
      </c>
      <c r="H6" s="257"/>
      <c r="I6" s="69">
        <v>2010</v>
      </c>
      <c r="J6" s="69">
        <v>2011</v>
      </c>
      <c r="K6" s="69" t="s">
        <v>21</v>
      </c>
      <c r="L6" s="215" t="s">
        <v>22</v>
      </c>
      <c r="M6" s="217" t="s">
        <v>23</v>
      </c>
      <c r="N6" s="35"/>
    </row>
    <row r="7" spans="1:14" ht="15">
      <c r="A7" t="s">
        <v>98</v>
      </c>
      <c r="B7" s="191">
        <v>867722092</v>
      </c>
      <c r="C7" s="191">
        <v>803879755</v>
      </c>
      <c r="D7" s="191">
        <v>815720379</v>
      </c>
      <c r="E7">
        <v>1.5</v>
      </c>
      <c r="F7" s="201">
        <f>SUM(D7/$D$19)*100</f>
        <v>32.75505694906832</v>
      </c>
      <c r="G7" s="201">
        <f>SUM(C7/$C$19)*100</f>
        <v>34.630964620697995</v>
      </c>
      <c r="H7" s="191">
        <v>1471171211</v>
      </c>
      <c r="I7" s="191">
        <v>1288812089</v>
      </c>
      <c r="J7" s="191">
        <v>1156288971</v>
      </c>
      <c r="K7">
        <v>-10.3</v>
      </c>
      <c r="L7">
        <v>35.3</v>
      </c>
      <c r="M7" s="201">
        <f>SUM(I7/$I$19)*100</f>
        <v>40.575899899745565</v>
      </c>
      <c r="N7" s="35"/>
    </row>
    <row r="8" spans="1:14" ht="15">
      <c r="A8" t="s">
        <v>24</v>
      </c>
      <c r="B8" s="191">
        <v>208717117</v>
      </c>
      <c r="C8" s="191">
        <v>199949983</v>
      </c>
      <c r="D8" s="191">
        <v>225258560</v>
      </c>
      <c r="E8">
        <v>12.7</v>
      </c>
      <c r="F8" s="201">
        <f aca="true" t="shared" si="0" ref="F8:F19">SUM(D8/$D$19)*100</f>
        <v>9.045203664165319</v>
      </c>
      <c r="G8" s="201">
        <f aca="true" t="shared" si="1" ref="G8:G19">SUM(C8/$C$19)*100</f>
        <v>8.6138016837881</v>
      </c>
      <c r="H8" s="191">
        <v>265851959</v>
      </c>
      <c r="I8" s="191">
        <v>246897051</v>
      </c>
      <c r="J8" s="191">
        <v>273608332</v>
      </c>
      <c r="K8">
        <v>10.8</v>
      </c>
      <c r="L8">
        <v>8.4</v>
      </c>
      <c r="M8" s="201">
        <f aca="true" t="shared" si="2" ref="M8:M19">SUM(I8/$I$19)*100</f>
        <v>7.773103707221958</v>
      </c>
      <c r="N8" s="35"/>
    </row>
    <row r="9" spans="1:14" ht="15">
      <c r="A9" t="s">
        <v>25</v>
      </c>
      <c r="B9" s="191">
        <v>113803081</v>
      </c>
      <c r="C9" s="191">
        <v>111221194</v>
      </c>
      <c r="D9" s="191">
        <v>110657641</v>
      </c>
      <c r="E9">
        <v>-0.5</v>
      </c>
      <c r="F9" s="201">
        <f t="shared" si="0"/>
        <v>4.443431139047902</v>
      </c>
      <c r="G9" s="201">
        <f t="shared" si="1"/>
        <v>4.791384794216876</v>
      </c>
      <c r="H9" s="191">
        <v>175605555</v>
      </c>
      <c r="I9" s="191">
        <v>168076824</v>
      </c>
      <c r="J9" s="191">
        <v>168832204</v>
      </c>
      <c r="K9">
        <v>0.4</v>
      </c>
      <c r="L9">
        <v>5.2</v>
      </c>
      <c r="M9" s="201">
        <f t="shared" si="2"/>
        <v>5.291592501574645</v>
      </c>
      <c r="N9" s="35"/>
    </row>
    <row r="10" spans="1:14" ht="15">
      <c r="A10" t="s">
        <v>364</v>
      </c>
      <c r="B10" s="191">
        <v>59664539</v>
      </c>
      <c r="C10" s="191">
        <v>55452426</v>
      </c>
      <c r="D10" s="191">
        <v>73938031</v>
      </c>
      <c r="E10">
        <v>33.3</v>
      </c>
      <c r="F10" s="201">
        <f t="shared" si="0"/>
        <v>2.9689639715461595</v>
      </c>
      <c r="G10" s="201">
        <f t="shared" si="1"/>
        <v>2.3888784249055677</v>
      </c>
      <c r="H10" s="191">
        <v>137593585</v>
      </c>
      <c r="I10" s="191">
        <v>119174322</v>
      </c>
      <c r="J10" s="191">
        <v>143475079</v>
      </c>
      <c r="K10">
        <v>20.4</v>
      </c>
      <c r="L10">
        <v>4.4</v>
      </c>
      <c r="M10" s="201">
        <f t="shared" si="2"/>
        <v>3.75198634569298</v>
      </c>
      <c r="N10" s="35"/>
    </row>
    <row r="11" spans="1:14" ht="15">
      <c r="A11" t="s">
        <v>27</v>
      </c>
      <c r="B11" s="191">
        <v>102049128</v>
      </c>
      <c r="C11" s="191">
        <v>101902149</v>
      </c>
      <c r="D11" s="191">
        <v>109690514</v>
      </c>
      <c r="E11">
        <v>7.6</v>
      </c>
      <c r="F11" s="201">
        <f t="shared" si="0"/>
        <v>4.404596385402522</v>
      </c>
      <c r="G11" s="201">
        <f t="shared" si="1"/>
        <v>4.389922366924261</v>
      </c>
      <c r="H11" s="191">
        <v>116557822</v>
      </c>
      <c r="I11" s="191">
        <v>115947068</v>
      </c>
      <c r="J11" s="191">
        <v>119216289</v>
      </c>
      <c r="K11">
        <v>2.8</v>
      </c>
      <c r="L11">
        <v>3.6</v>
      </c>
      <c r="M11" s="201">
        <f t="shared" si="2"/>
        <v>3.6503821348288055</v>
      </c>
      <c r="N11" s="35"/>
    </row>
    <row r="12" spans="1:14" ht="15">
      <c r="A12" t="s">
        <v>28</v>
      </c>
      <c r="B12" s="191">
        <v>68303461</v>
      </c>
      <c r="C12" s="191">
        <v>53072988</v>
      </c>
      <c r="D12" s="191">
        <v>64622781</v>
      </c>
      <c r="E12">
        <v>21.8</v>
      </c>
      <c r="F12" s="201">
        <f t="shared" si="0"/>
        <v>2.594912333141759</v>
      </c>
      <c r="G12" s="201">
        <f t="shared" si="1"/>
        <v>2.2863727545206425</v>
      </c>
      <c r="H12" s="191">
        <v>116281082</v>
      </c>
      <c r="I12" s="191">
        <v>91753830</v>
      </c>
      <c r="J12" s="191">
        <v>103667678</v>
      </c>
      <c r="K12">
        <v>13</v>
      </c>
      <c r="L12">
        <v>3.2</v>
      </c>
      <c r="M12" s="201">
        <f t="shared" si="2"/>
        <v>2.88870212599183</v>
      </c>
      <c r="N12" s="35"/>
    </row>
    <row r="13" spans="1:14" ht="15">
      <c r="A13" t="s">
        <v>29</v>
      </c>
      <c r="B13" s="191">
        <v>67427932</v>
      </c>
      <c r="C13" s="191">
        <v>66557240</v>
      </c>
      <c r="D13" s="191">
        <v>64962071</v>
      </c>
      <c r="E13">
        <v>-2.4</v>
      </c>
      <c r="F13" s="201">
        <f t="shared" si="0"/>
        <v>2.6085364420378414</v>
      </c>
      <c r="G13" s="201">
        <f t="shared" si="1"/>
        <v>2.867271391467378</v>
      </c>
      <c r="H13" s="191">
        <v>98929089</v>
      </c>
      <c r="I13" s="191">
        <v>94269727</v>
      </c>
      <c r="J13" s="191">
        <v>95439532</v>
      </c>
      <c r="K13">
        <v>1.2</v>
      </c>
      <c r="L13">
        <v>2.9</v>
      </c>
      <c r="M13" s="201">
        <f t="shared" si="2"/>
        <v>2.9679105580831826</v>
      </c>
      <c r="N13" s="35"/>
    </row>
    <row r="14" spans="1:14" ht="15">
      <c r="A14" t="s">
        <v>26</v>
      </c>
      <c r="B14" s="191">
        <v>31959209</v>
      </c>
      <c r="C14" s="191">
        <v>30526150</v>
      </c>
      <c r="D14" s="191">
        <v>55987002</v>
      </c>
      <c r="E14">
        <v>83.4</v>
      </c>
      <c r="F14" s="201">
        <f t="shared" si="0"/>
        <v>2.2481446904216695</v>
      </c>
      <c r="G14" s="201">
        <f t="shared" si="1"/>
        <v>1.315059888099956</v>
      </c>
      <c r="H14" s="191">
        <v>72339304</v>
      </c>
      <c r="I14" s="191">
        <v>65647982</v>
      </c>
      <c r="J14" s="191">
        <v>94440608</v>
      </c>
      <c r="K14">
        <v>43.9</v>
      </c>
      <c r="L14">
        <v>2.9</v>
      </c>
      <c r="M14" s="201">
        <f t="shared" si="2"/>
        <v>2.0668070768323608</v>
      </c>
      <c r="N14" s="35"/>
    </row>
    <row r="15" spans="1:14" ht="15">
      <c r="A15" t="s">
        <v>306</v>
      </c>
      <c r="B15" s="191">
        <v>104915152</v>
      </c>
      <c r="C15" s="191">
        <v>94426189</v>
      </c>
      <c r="D15" s="191">
        <v>99780607</v>
      </c>
      <c r="E15">
        <v>5.7</v>
      </c>
      <c r="F15" s="201">
        <f t="shared" si="0"/>
        <v>4.0066664372223615</v>
      </c>
      <c r="G15" s="201">
        <f t="shared" si="1"/>
        <v>4.067859639687458</v>
      </c>
      <c r="H15" s="191">
        <v>85802992</v>
      </c>
      <c r="I15" s="191">
        <v>76989847</v>
      </c>
      <c r="J15" s="191">
        <v>89734456</v>
      </c>
      <c r="K15">
        <v>16.6</v>
      </c>
      <c r="L15">
        <v>2.7</v>
      </c>
      <c r="M15" s="201">
        <f t="shared" si="2"/>
        <v>2.423885027019425</v>
      </c>
      <c r="N15" s="35"/>
    </row>
    <row r="16" spans="1:14" ht="15">
      <c r="A16" t="s">
        <v>307</v>
      </c>
      <c r="B16" s="191">
        <v>41132785</v>
      </c>
      <c r="C16" s="191">
        <v>40992240</v>
      </c>
      <c r="D16" s="191">
        <v>48329145</v>
      </c>
      <c r="E16">
        <v>17.9</v>
      </c>
      <c r="F16" s="201">
        <f t="shared" si="0"/>
        <v>1.9406452719931129</v>
      </c>
      <c r="G16" s="201">
        <f t="shared" si="1"/>
        <v>1.7659367639668462</v>
      </c>
      <c r="H16" s="191">
        <v>72195887</v>
      </c>
      <c r="I16" s="191">
        <v>71804568</v>
      </c>
      <c r="J16" s="191">
        <v>84688994</v>
      </c>
      <c r="K16">
        <v>17.9</v>
      </c>
      <c r="L16">
        <v>2.6</v>
      </c>
      <c r="M16" s="201">
        <f t="shared" si="2"/>
        <v>2.260635967321745</v>
      </c>
      <c r="N16" s="35"/>
    </row>
    <row r="17" spans="1:14" ht="15">
      <c r="A17" t="s">
        <v>237</v>
      </c>
      <c r="B17" s="191">
        <v>1665694496</v>
      </c>
      <c r="C17" s="191">
        <v>1557980314</v>
      </c>
      <c r="D17" s="191">
        <v>1668946731</v>
      </c>
      <c r="E17">
        <v>7.1</v>
      </c>
      <c r="F17" s="201">
        <f t="shared" si="0"/>
        <v>67.01615728404697</v>
      </c>
      <c r="G17" s="201">
        <f t="shared" si="1"/>
        <v>67.11745232827508</v>
      </c>
      <c r="H17" s="191">
        <v>2612328486</v>
      </c>
      <c r="I17" s="191">
        <v>2339373308</v>
      </c>
      <c r="J17" s="191">
        <v>2329392143</v>
      </c>
      <c r="K17">
        <v>-0.4</v>
      </c>
      <c r="L17">
        <v>71.2</v>
      </c>
      <c r="M17" s="201">
        <f t="shared" si="2"/>
        <v>73.6509053443125</v>
      </c>
      <c r="N17" s="35"/>
    </row>
    <row r="18" spans="1:14" ht="15">
      <c r="A18" t="s">
        <v>236</v>
      </c>
      <c r="B18" s="191">
        <v>802514370</v>
      </c>
      <c r="C18" s="191">
        <v>763294198</v>
      </c>
      <c r="D18" s="191">
        <v>821417979</v>
      </c>
      <c r="E18">
        <v>7.6</v>
      </c>
      <c r="F18" s="201">
        <f t="shared" si="0"/>
        <v>32.98384271595304</v>
      </c>
      <c r="G18" s="201">
        <f t="shared" si="1"/>
        <v>32.88254767172492</v>
      </c>
      <c r="H18" s="191">
        <v>897435541</v>
      </c>
      <c r="I18" s="191">
        <v>836926151</v>
      </c>
      <c r="J18" s="191">
        <v>942489553</v>
      </c>
      <c r="K18">
        <v>12.6</v>
      </c>
      <c r="L18">
        <v>28.8</v>
      </c>
      <c r="M18" s="201">
        <f t="shared" si="2"/>
        <v>26.349094655687498</v>
      </c>
      <c r="N18" s="35"/>
    </row>
    <row r="19" spans="1:14" ht="15">
      <c r="A19" t="s">
        <v>194</v>
      </c>
      <c r="B19" s="191">
        <v>2468208866</v>
      </c>
      <c r="C19" s="191">
        <v>2321274512</v>
      </c>
      <c r="D19" s="191">
        <v>2490364710</v>
      </c>
      <c r="E19">
        <v>7.3</v>
      </c>
      <c r="F19" s="201">
        <f t="shared" si="0"/>
        <v>100</v>
      </c>
      <c r="G19" s="201">
        <f t="shared" si="1"/>
        <v>100</v>
      </c>
      <c r="H19" s="191">
        <v>3509764027</v>
      </c>
      <c r="I19" s="191">
        <v>3176299459</v>
      </c>
      <c r="J19" s="191">
        <v>3271881696</v>
      </c>
      <c r="K19">
        <v>3</v>
      </c>
      <c r="L19">
        <v>100</v>
      </c>
      <c r="M19" s="201">
        <f t="shared" si="2"/>
        <v>100</v>
      </c>
      <c r="N19" s="35"/>
    </row>
    <row r="20" spans="1:14" ht="12.75">
      <c r="A20" s="241" t="s">
        <v>151</v>
      </c>
      <c r="B20" s="241"/>
      <c r="C20" s="241"/>
      <c r="D20" s="241"/>
      <c r="E20" s="241"/>
      <c r="F20" s="241"/>
      <c r="G20" s="241"/>
      <c r="H20" s="241"/>
      <c r="I20" s="241"/>
      <c r="J20" s="241"/>
      <c r="K20" s="241"/>
      <c r="L20" s="241"/>
      <c r="M20" s="241"/>
      <c r="N20" s="35"/>
    </row>
    <row r="21" spans="1:14" s="14" customFormat="1" ht="12.75">
      <c r="A21" s="241" t="s">
        <v>153</v>
      </c>
      <c r="B21" s="241"/>
      <c r="C21" s="241"/>
      <c r="D21" s="241"/>
      <c r="E21" s="241"/>
      <c r="F21" s="241"/>
      <c r="G21" s="241"/>
      <c r="H21" s="241"/>
      <c r="I21" s="241"/>
      <c r="J21" s="241"/>
      <c r="K21" s="241"/>
      <c r="L21" s="241"/>
      <c r="M21" s="241"/>
      <c r="N21" s="35"/>
    </row>
    <row r="22" spans="1:14" ht="12.75">
      <c r="A22" s="67"/>
      <c r="B22" s="67"/>
      <c r="C22" s="67"/>
      <c r="D22" s="67"/>
      <c r="E22" s="35"/>
      <c r="F22" s="35"/>
      <c r="G22" s="35"/>
      <c r="H22" s="35"/>
      <c r="I22" s="35"/>
      <c r="J22" s="35"/>
      <c r="K22" s="35"/>
      <c r="L22" s="35"/>
      <c r="M22" s="35"/>
      <c r="N22" s="35"/>
    </row>
    <row r="23" spans="1:14" ht="12.75">
      <c r="A23" s="68"/>
      <c r="B23" s="68"/>
      <c r="C23" s="35"/>
      <c r="D23" s="35"/>
      <c r="E23" s="35"/>
      <c r="F23" s="35"/>
      <c r="G23" s="35"/>
      <c r="H23" s="35"/>
      <c r="I23" s="35"/>
      <c r="J23" s="35"/>
      <c r="K23" s="35"/>
      <c r="L23" s="35"/>
      <c r="M23" s="35"/>
      <c r="N23" s="35"/>
    </row>
    <row r="24" spans="1:14" ht="12.75">
      <c r="A24" s="35"/>
      <c r="B24" s="35"/>
      <c r="C24" s="35"/>
      <c r="D24" s="35"/>
      <c r="E24" s="35"/>
      <c r="F24" s="35"/>
      <c r="G24" s="35"/>
      <c r="H24" s="35"/>
      <c r="I24" s="35"/>
      <c r="J24" s="35"/>
      <c r="K24" s="35"/>
      <c r="L24" s="35"/>
      <c r="M24" s="35"/>
      <c r="N24" s="35"/>
    </row>
    <row r="25" spans="1:14" ht="12.75">
      <c r="A25" s="35"/>
      <c r="B25" s="35"/>
      <c r="C25" s="35"/>
      <c r="D25" s="35"/>
      <c r="E25" s="35"/>
      <c r="F25" s="35"/>
      <c r="G25" s="35"/>
      <c r="H25" s="35"/>
      <c r="I25" s="35"/>
      <c r="J25" s="35"/>
      <c r="K25" s="35"/>
      <c r="L25" s="35"/>
      <c r="M25" s="35"/>
      <c r="N25" s="35"/>
    </row>
    <row r="26" spans="1:14" ht="12.75">
      <c r="A26" s="35"/>
      <c r="B26" s="35"/>
      <c r="C26" s="35"/>
      <c r="D26" s="35"/>
      <c r="E26" s="35"/>
      <c r="F26" s="35"/>
      <c r="G26" s="35"/>
      <c r="H26" s="35"/>
      <c r="I26" s="35"/>
      <c r="J26" s="35"/>
      <c r="K26" s="35"/>
      <c r="L26" s="35"/>
      <c r="M26" s="35"/>
      <c r="N26" s="35"/>
    </row>
    <row r="27" spans="1:14" ht="12.75">
      <c r="A27" s="35"/>
      <c r="B27" s="35"/>
      <c r="C27" s="35"/>
      <c r="D27" s="35"/>
      <c r="E27" s="35"/>
      <c r="F27" s="35"/>
      <c r="G27" s="35"/>
      <c r="H27" s="35"/>
      <c r="I27" s="35"/>
      <c r="J27" s="35"/>
      <c r="K27" s="35"/>
      <c r="L27" s="35"/>
      <c r="M27" s="35"/>
      <c r="N27" s="35"/>
    </row>
    <row r="28" spans="1:14" ht="12.75">
      <c r="A28" s="35"/>
      <c r="B28" s="35"/>
      <c r="C28" s="35"/>
      <c r="D28" s="35"/>
      <c r="E28" s="35"/>
      <c r="F28" s="35"/>
      <c r="G28" s="35"/>
      <c r="H28" s="35"/>
      <c r="I28" s="35"/>
      <c r="J28" s="35"/>
      <c r="K28" s="35"/>
      <c r="L28" s="35"/>
      <c r="M28" s="35"/>
      <c r="N28" s="35"/>
    </row>
    <row r="29" spans="1:14" ht="12.75">
      <c r="A29" s="35"/>
      <c r="B29" s="35"/>
      <c r="C29" s="35"/>
      <c r="D29" s="35"/>
      <c r="E29" s="35"/>
      <c r="F29" s="35"/>
      <c r="G29" s="35"/>
      <c r="H29" s="35"/>
      <c r="I29" s="35"/>
      <c r="J29" s="35"/>
      <c r="K29" s="35"/>
      <c r="L29" s="35"/>
      <c r="M29" s="35"/>
      <c r="N29" s="35"/>
    </row>
    <row r="30" spans="1:14" ht="12.75">
      <c r="A30" s="35"/>
      <c r="B30" s="35"/>
      <c r="C30" s="35"/>
      <c r="D30" s="35"/>
      <c r="E30" s="35"/>
      <c r="F30" s="35"/>
      <c r="G30" s="35"/>
      <c r="H30" s="35"/>
      <c r="I30" s="35"/>
      <c r="J30" s="35"/>
      <c r="K30" s="35"/>
      <c r="L30" s="35"/>
      <c r="M30" s="35"/>
      <c r="N30" s="35"/>
    </row>
    <row r="31" spans="1:14" ht="12.75">
      <c r="A31" s="35"/>
      <c r="B31" s="35"/>
      <c r="C31" s="35"/>
      <c r="D31" s="35"/>
      <c r="E31" s="35"/>
      <c r="F31" s="35"/>
      <c r="G31" s="35"/>
      <c r="H31" s="35"/>
      <c r="I31" s="35"/>
      <c r="J31" s="35"/>
      <c r="K31" s="35"/>
      <c r="L31" s="35"/>
      <c r="M31" s="35"/>
      <c r="N31" s="35"/>
    </row>
    <row r="32" spans="1:14" ht="12.75">
      <c r="A32" s="35"/>
      <c r="B32" s="35"/>
      <c r="C32" s="35"/>
      <c r="D32" s="35"/>
      <c r="E32" s="35"/>
      <c r="F32" s="35"/>
      <c r="G32" s="35"/>
      <c r="H32" s="35"/>
      <c r="I32" s="35"/>
      <c r="J32" s="35"/>
      <c r="K32" s="35"/>
      <c r="L32" s="35"/>
      <c r="M32" s="35"/>
      <c r="N32" s="35"/>
    </row>
    <row r="33" spans="1:14" ht="12.75">
      <c r="A33" s="35"/>
      <c r="B33" s="35"/>
      <c r="C33" s="35"/>
      <c r="D33" s="35"/>
      <c r="E33" s="35"/>
      <c r="F33" s="35"/>
      <c r="G33" s="35"/>
      <c r="H33" s="35"/>
      <c r="I33" s="35"/>
      <c r="J33" s="35"/>
      <c r="K33" s="35"/>
      <c r="L33" s="35"/>
      <c r="M33" s="35"/>
      <c r="N33" s="35"/>
    </row>
    <row r="34" spans="1:14" ht="12.75">
      <c r="A34" s="35"/>
      <c r="B34" s="35"/>
      <c r="C34" s="35"/>
      <c r="D34" s="35"/>
      <c r="E34" s="35"/>
      <c r="F34" s="35"/>
      <c r="G34" s="35"/>
      <c r="H34" s="35"/>
      <c r="I34" s="35"/>
      <c r="J34" s="35"/>
      <c r="K34" s="35"/>
      <c r="L34" s="35"/>
      <c r="M34" s="35"/>
      <c r="N34" s="35"/>
    </row>
    <row r="35" spans="1:14" ht="12.75">
      <c r="A35" s="35"/>
      <c r="B35" s="35"/>
      <c r="C35" s="35"/>
      <c r="D35" s="35"/>
      <c r="E35" s="35"/>
      <c r="F35" s="35"/>
      <c r="G35" s="35"/>
      <c r="H35" s="35"/>
      <c r="I35" s="35"/>
      <c r="J35" s="35"/>
      <c r="K35" s="35"/>
      <c r="L35" s="35"/>
      <c r="M35" s="35"/>
      <c r="N35" s="35"/>
    </row>
    <row r="36" spans="1:14" ht="12.75">
      <c r="A36" s="35"/>
      <c r="B36" s="35"/>
      <c r="C36" s="35"/>
      <c r="D36" s="35"/>
      <c r="E36" s="35"/>
      <c r="F36" s="35"/>
      <c r="G36" s="35"/>
      <c r="H36" s="35"/>
      <c r="I36" s="35"/>
      <c r="J36" s="35"/>
      <c r="K36" s="35"/>
      <c r="L36" s="35"/>
      <c r="M36" s="35"/>
      <c r="N36" s="35"/>
    </row>
    <row r="37" spans="1:14" ht="12.75">
      <c r="A37" s="35"/>
      <c r="B37" s="35"/>
      <c r="C37" s="35"/>
      <c r="D37" s="35"/>
      <c r="E37" s="35"/>
      <c r="F37" s="35"/>
      <c r="G37" s="35"/>
      <c r="H37" s="35"/>
      <c r="I37" s="35"/>
      <c r="J37" s="35"/>
      <c r="K37" s="35"/>
      <c r="L37" s="35"/>
      <c r="M37" s="35"/>
      <c r="N37" s="35"/>
    </row>
    <row r="38" spans="1:14" ht="12.75">
      <c r="A38" s="35"/>
      <c r="B38" s="35"/>
      <c r="C38" s="35"/>
      <c r="D38" s="35"/>
      <c r="E38" s="35"/>
      <c r="F38" s="35"/>
      <c r="G38" s="35"/>
      <c r="H38" s="35"/>
      <c r="I38" s="35"/>
      <c r="J38" s="35"/>
      <c r="K38" s="35"/>
      <c r="L38" s="35"/>
      <c r="M38" s="35"/>
      <c r="N38" s="35"/>
    </row>
    <row r="39" spans="1:14" ht="12.75">
      <c r="A39" s="35"/>
      <c r="B39" s="35"/>
      <c r="C39" s="35"/>
      <c r="D39" s="35"/>
      <c r="E39" s="35"/>
      <c r="F39" s="35"/>
      <c r="G39" s="35"/>
      <c r="H39" s="35"/>
      <c r="I39" s="35"/>
      <c r="J39" s="35"/>
      <c r="K39" s="35"/>
      <c r="L39" s="35"/>
      <c r="M39" s="35"/>
      <c r="N39" s="35"/>
    </row>
    <row r="40" spans="1:14" ht="12.75">
      <c r="A40" s="35"/>
      <c r="B40" s="35"/>
      <c r="C40" s="35"/>
      <c r="D40" s="35"/>
      <c r="E40" s="35"/>
      <c r="F40" s="35"/>
      <c r="G40" s="35"/>
      <c r="H40" s="35"/>
      <c r="I40" s="35"/>
      <c r="J40" s="35"/>
      <c r="K40" s="35"/>
      <c r="L40" s="35"/>
      <c r="M40" s="35"/>
      <c r="N40" s="35"/>
    </row>
    <row r="41" spans="1:14" ht="12.75">
      <c r="A41" s="35"/>
      <c r="B41" s="35"/>
      <c r="C41" s="35"/>
      <c r="D41" s="35"/>
      <c r="E41" s="35"/>
      <c r="F41" s="35"/>
      <c r="G41" s="35"/>
      <c r="H41" s="35"/>
      <c r="I41" s="35"/>
      <c r="J41" s="35"/>
      <c r="K41" s="35"/>
      <c r="L41" s="35"/>
      <c r="M41" s="35"/>
      <c r="N41" s="35"/>
    </row>
    <row r="42" spans="1:14" ht="12.75">
      <c r="A42" s="35"/>
      <c r="B42" s="35"/>
      <c r="C42" s="35"/>
      <c r="D42" s="35"/>
      <c r="E42" s="35"/>
      <c r="F42" s="35"/>
      <c r="G42" s="35"/>
      <c r="H42" s="35"/>
      <c r="I42" s="35"/>
      <c r="J42" s="35"/>
      <c r="K42" s="35"/>
      <c r="L42" s="35"/>
      <c r="M42" s="35"/>
      <c r="N42" s="35"/>
    </row>
    <row r="43" spans="1:14" ht="12.75">
      <c r="A43" s="35"/>
      <c r="B43" s="35"/>
      <c r="C43" s="35"/>
      <c r="D43" s="35"/>
      <c r="E43" s="35"/>
      <c r="F43" s="35"/>
      <c r="G43" s="35"/>
      <c r="H43" s="35"/>
      <c r="I43" s="35"/>
      <c r="J43" s="35"/>
      <c r="K43" s="35"/>
      <c r="L43" s="35"/>
      <c r="M43" s="35"/>
      <c r="N43" s="35"/>
    </row>
    <row r="44" spans="1:14" ht="12.75">
      <c r="A44" s="35"/>
      <c r="B44" s="35"/>
      <c r="C44" s="35"/>
      <c r="D44" s="35"/>
      <c r="E44" s="35"/>
      <c r="F44" s="35"/>
      <c r="G44" s="35"/>
      <c r="H44" s="35"/>
      <c r="I44" s="35"/>
      <c r="J44" s="35"/>
      <c r="K44" s="35"/>
      <c r="L44" s="35"/>
      <c r="M44" s="35"/>
      <c r="N44" s="35"/>
    </row>
    <row r="45" spans="1:14" ht="12.75">
      <c r="A45" s="35"/>
      <c r="B45" s="35"/>
      <c r="C45" s="35"/>
      <c r="D45" s="35"/>
      <c r="E45" s="35"/>
      <c r="F45" s="35"/>
      <c r="G45" s="35"/>
      <c r="H45" s="35"/>
      <c r="I45" s="35"/>
      <c r="J45" s="35"/>
      <c r="K45" s="35"/>
      <c r="L45" s="35"/>
      <c r="M45" s="35"/>
      <c r="N45" s="35"/>
    </row>
    <row r="46" spans="1:14" ht="12.75">
      <c r="A46" s="35"/>
      <c r="B46" s="35"/>
      <c r="C46" s="35"/>
      <c r="D46" s="35"/>
      <c r="E46" s="35"/>
      <c r="F46" s="35"/>
      <c r="G46" s="35"/>
      <c r="H46" s="35"/>
      <c r="I46" s="35"/>
      <c r="J46" s="35"/>
      <c r="K46" s="35"/>
      <c r="L46" s="35"/>
      <c r="M46" s="35"/>
      <c r="N46" s="35"/>
    </row>
    <row r="47" spans="1:14" ht="12.75">
      <c r="A47" s="35"/>
      <c r="B47" s="35"/>
      <c r="C47" s="35"/>
      <c r="D47" s="35"/>
      <c r="E47" s="35"/>
      <c r="F47" s="35"/>
      <c r="G47" s="35"/>
      <c r="H47" s="35"/>
      <c r="I47" s="35"/>
      <c r="J47" s="35"/>
      <c r="K47" s="35"/>
      <c r="L47" s="35"/>
      <c r="M47" s="35"/>
      <c r="N47" s="35"/>
    </row>
    <row r="48" spans="1:14" ht="12.75">
      <c r="A48" s="35"/>
      <c r="B48" s="35"/>
      <c r="C48" s="35"/>
      <c r="D48" s="35"/>
      <c r="E48" s="35"/>
      <c r="F48" s="35"/>
      <c r="G48" s="35"/>
      <c r="H48" s="35"/>
      <c r="I48" s="35"/>
      <c r="J48" s="35"/>
      <c r="K48" s="35"/>
      <c r="L48" s="35"/>
      <c r="M48" s="35"/>
      <c r="N48" s="35"/>
    </row>
    <row r="49" spans="1:14" ht="12.75">
      <c r="A49" s="35"/>
      <c r="B49" s="35"/>
      <c r="C49" s="35"/>
      <c r="D49" s="35"/>
      <c r="E49" s="35"/>
      <c r="F49" s="35"/>
      <c r="G49" s="35"/>
      <c r="H49" s="35"/>
      <c r="I49" s="35"/>
      <c r="J49" s="35"/>
      <c r="K49" s="35"/>
      <c r="L49" s="35"/>
      <c r="M49" s="35"/>
      <c r="N49" s="35"/>
    </row>
    <row r="50" spans="1:14" ht="12.75">
      <c r="A50" s="35"/>
      <c r="B50" s="35"/>
      <c r="C50" s="35"/>
      <c r="D50" s="35"/>
      <c r="E50" s="35"/>
      <c r="F50" s="35"/>
      <c r="G50" s="35"/>
      <c r="H50" s="35"/>
      <c r="I50" s="35"/>
      <c r="J50" s="35"/>
      <c r="K50" s="35"/>
      <c r="L50" s="35"/>
      <c r="M50" s="35"/>
      <c r="N50" s="35"/>
    </row>
    <row r="51" spans="1:14" ht="12.75">
      <c r="A51" s="35"/>
      <c r="B51" s="35"/>
      <c r="C51" s="35"/>
      <c r="D51" s="35"/>
      <c r="E51" s="35"/>
      <c r="F51" s="35"/>
      <c r="G51" s="35"/>
      <c r="H51" s="35"/>
      <c r="I51" s="35"/>
      <c r="J51" s="35"/>
      <c r="K51" s="35"/>
      <c r="L51" s="35"/>
      <c r="M51" s="35"/>
      <c r="N51" s="35"/>
    </row>
    <row r="52" spans="1:14" ht="12.75">
      <c r="A52" s="35"/>
      <c r="B52" s="35"/>
      <c r="C52" s="35"/>
      <c r="D52" s="35"/>
      <c r="E52" s="35"/>
      <c r="F52" s="35"/>
      <c r="G52" s="35"/>
      <c r="H52" s="35"/>
      <c r="I52" s="35"/>
      <c r="J52" s="35"/>
      <c r="K52" s="35"/>
      <c r="L52" s="35"/>
      <c r="M52" s="35"/>
      <c r="N52" s="35"/>
    </row>
    <row r="53" spans="1:14" ht="12.75">
      <c r="A53" s="35"/>
      <c r="B53" s="35"/>
      <c r="C53" s="35"/>
      <c r="D53" s="35"/>
      <c r="E53" s="35"/>
      <c r="F53" s="35"/>
      <c r="G53" s="35"/>
      <c r="H53" s="35"/>
      <c r="I53" s="35"/>
      <c r="J53" s="35"/>
      <c r="K53" s="35"/>
      <c r="L53" s="35"/>
      <c r="M53" s="35"/>
      <c r="N53" s="35"/>
    </row>
  </sheetData>
  <sheetProtection/>
  <mergeCells count="11">
    <mergeCell ref="A2:M2"/>
    <mergeCell ref="A20:M20"/>
    <mergeCell ref="A21:M21"/>
    <mergeCell ref="A1:M1"/>
    <mergeCell ref="A4:A6"/>
    <mergeCell ref="B4:G4"/>
    <mergeCell ref="H4:M4"/>
    <mergeCell ref="B5:B6"/>
    <mergeCell ref="C5:G5"/>
    <mergeCell ref="H5:H6"/>
    <mergeCell ref="I5:M5"/>
  </mergeCells>
  <printOptions horizontalCentered="1" verticalCentered="1"/>
  <pageMargins left="0.15748031496062992" right="0.15748031496062992" top="0.7480314960629921" bottom="0.3937007874015748" header="0.31496062992125984" footer="0.15748031496062992"/>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39" sqref="A39"/>
    </sheetView>
  </sheetViews>
  <sheetFormatPr defaultColWidth="11.421875" defaultRowHeight="15"/>
  <cols>
    <col min="1" max="1" width="44.57421875" style="5" customWidth="1"/>
    <col min="2" max="2" width="8.28125" style="14" customWidth="1"/>
    <col min="3" max="3" width="12.00390625" style="5" bestFit="1" customWidth="1"/>
    <col min="4" max="4" width="12.8515625" style="5" customWidth="1"/>
    <col min="5" max="5" width="10.8515625" style="5" bestFit="1" customWidth="1"/>
    <col min="6" max="6" width="10.8515625" style="14"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1.28125" style="5" customWidth="1"/>
    <col min="13" max="16384" width="11.421875" style="5" customWidth="1"/>
  </cols>
  <sheetData>
    <row r="1" spans="1:12" ht="12.75">
      <c r="A1" s="260" t="s">
        <v>156</v>
      </c>
      <c r="B1" s="260"/>
      <c r="C1" s="260"/>
      <c r="D1" s="260"/>
      <c r="E1" s="260"/>
      <c r="F1" s="260"/>
      <c r="G1" s="260"/>
      <c r="H1" s="260"/>
      <c r="I1" s="260"/>
      <c r="J1" s="260"/>
      <c r="K1" s="260"/>
      <c r="L1" s="260"/>
    </row>
    <row r="2" spans="1:12" ht="12.75">
      <c r="A2" s="260" t="s">
        <v>121</v>
      </c>
      <c r="B2" s="260"/>
      <c r="C2" s="260"/>
      <c r="D2" s="260"/>
      <c r="E2" s="260"/>
      <c r="F2" s="260"/>
      <c r="G2" s="260"/>
      <c r="H2" s="260"/>
      <c r="I2" s="260"/>
      <c r="J2" s="260"/>
      <c r="K2" s="260"/>
      <c r="L2" s="260"/>
    </row>
    <row r="3" spans="1:12" ht="12.75">
      <c r="A3" s="151"/>
      <c r="B3" s="151"/>
      <c r="C3" s="151"/>
      <c r="D3" s="151"/>
      <c r="E3" s="151"/>
      <c r="F3" s="151"/>
      <c r="G3" s="151"/>
      <c r="H3" s="151"/>
      <c r="I3" s="151"/>
      <c r="J3" s="151"/>
      <c r="K3" s="151"/>
      <c r="L3" s="151"/>
    </row>
    <row r="4" spans="1:12" ht="12.75" customHeight="1">
      <c r="A4" s="261" t="s">
        <v>31</v>
      </c>
      <c r="B4" s="261" t="s">
        <v>159</v>
      </c>
      <c r="C4" s="263" t="s">
        <v>133</v>
      </c>
      <c r="D4" s="263"/>
      <c r="E4" s="263"/>
      <c r="F4" s="263"/>
      <c r="G4" s="263" t="s">
        <v>366</v>
      </c>
      <c r="H4" s="264" t="s">
        <v>32</v>
      </c>
      <c r="I4" s="264" t="s">
        <v>32</v>
      </c>
      <c r="J4" s="265" t="s">
        <v>99</v>
      </c>
      <c r="K4" s="265"/>
      <c r="L4" s="265"/>
    </row>
    <row r="5" spans="1:12" ht="36">
      <c r="A5" s="262" t="s">
        <v>32</v>
      </c>
      <c r="B5" s="266"/>
      <c r="C5" s="159">
        <v>2010</v>
      </c>
      <c r="D5" s="160" t="s">
        <v>311</v>
      </c>
      <c r="E5" s="160" t="s">
        <v>312</v>
      </c>
      <c r="F5" s="160" t="s">
        <v>157</v>
      </c>
      <c r="G5" s="159">
        <v>2010</v>
      </c>
      <c r="H5" s="160" t="s">
        <v>311</v>
      </c>
      <c r="I5" s="160" t="s">
        <v>313</v>
      </c>
      <c r="J5" s="160">
        <v>2010</v>
      </c>
      <c r="K5" s="160" t="s">
        <v>314</v>
      </c>
      <c r="L5" s="160" t="s">
        <v>315</v>
      </c>
    </row>
    <row r="6" spans="1:12" ht="12.75">
      <c r="A6" s="270" t="s">
        <v>33</v>
      </c>
      <c r="B6" s="270"/>
      <c r="C6" s="270"/>
      <c r="D6" s="270"/>
      <c r="E6" s="270"/>
      <c r="F6" s="270"/>
      <c r="G6" s="270"/>
      <c r="H6" s="270"/>
      <c r="I6" s="270"/>
      <c r="J6" s="270"/>
      <c r="K6" s="270"/>
      <c r="L6" s="270"/>
    </row>
    <row r="7" spans="1:12" ht="12.75" customHeight="1">
      <c r="A7" s="173" t="s">
        <v>160</v>
      </c>
      <c r="B7" s="173">
        <v>8061010</v>
      </c>
      <c r="C7" s="202">
        <v>194326.4</v>
      </c>
      <c r="D7" s="202">
        <v>193095.2</v>
      </c>
      <c r="E7" s="203">
        <v>197531.5</v>
      </c>
      <c r="F7" s="175">
        <f>SUM(E7-D7)/D7*100</f>
        <v>2.2974677775522068</v>
      </c>
      <c r="G7" s="204">
        <v>326540.7</v>
      </c>
      <c r="H7" s="202">
        <v>322413.2</v>
      </c>
      <c r="I7" s="202">
        <v>309709.5</v>
      </c>
      <c r="J7" s="174">
        <f aca="true" t="shared" si="0" ref="J7:J16">SUM(G7/C7)</f>
        <v>1.6803723014474616</v>
      </c>
      <c r="K7" s="174">
        <f aca="true" t="shared" si="1" ref="K7:K16">SUM(H7/D7)</f>
        <v>1.6697111062315375</v>
      </c>
      <c r="L7" s="174" t="s">
        <v>17</v>
      </c>
    </row>
    <row r="8" spans="1:12" ht="15">
      <c r="A8" s="173" t="s">
        <v>161</v>
      </c>
      <c r="B8" s="173">
        <v>8061030</v>
      </c>
      <c r="C8" s="202">
        <v>194860</v>
      </c>
      <c r="D8" s="202">
        <v>194842</v>
      </c>
      <c r="E8" s="203">
        <v>217740.5</v>
      </c>
      <c r="F8" s="175">
        <f aca="true" t="shared" si="2" ref="F8:F15">SUM(E8-D8)/D8*100</f>
        <v>11.752342924010224</v>
      </c>
      <c r="G8" s="204">
        <v>296099.1</v>
      </c>
      <c r="H8" s="202">
        <v>296076.4</v>
      </c>
      <c r="I8" s="202">
        <v>325104.9</v>
      </c>
      <c r="J8" s="174">
        <f t="shared" si="0"/>
        <v>1.519547880529611</v>
      </c>
      <c r="K8" s="174">
        <f t="shared" si="1"/>
        <v>1.5195717555763133</v>
      </c>
      <c r="L8" s="174"/>
    </row>
    <row r="9" spans="1:12" ht="12.75" customHeight="1">
      <c r="A9" s="173" t="s">
        <v>162</v>
      </c>
      <c r="B9" s="173">
        <v>8061050</v>
      </c>
      <c r="C9" s="202">
        <v>165100.6</v>
      </c>
      <c r="D9" s="202">
        <v>165100.6</v>
      </c>
      <c r="E9" s="203">
        <v>163484.2</v>
      </c>
      <c r="F9" s="175">
        <f t="shared" si="2"/>
        <v>-0.979039446252766</v>
      </c>
      <c r="G9" s="204">
        <v>251859.4</v>
      </c>
      <c r="H9" s="202">
        <v>251859.4</v>
      </c>
      <c r="I9" s="202">
        <v>238314.5</v>
      </c>
      <c r="J9" s="174">
        <f t="shared" si="0"/>
        <v>1.5254905191138008</v>
      </c>
      <c r="K9" s="174">
        <f t="shared" si="1"/>
        <v>1.5254905191138008</v>
      </c>
      <c r="L9" s="174"/>
    </row>
    <row r="10" spans="1:12" ht="15">
      <c r="A10" s="173" t="s">
        <v>163</v>
      </c>
      <c r="B10" s="173">
        <v>8061020</v>
      </c>
      <c r="C10" s="202">
        <v>99796.9</v>
      </c>
      <c r="D10" s="202">
        <v>92950.6</v>
      </c>
      <c r="E10" s="203">
        <v>117585</v>
      </c>
      <c r="F10" s="175">
        <f t="shared" si="2"/>
        <v>26.50267991815006</v>
      </c>
      <c r="G10" s="204">
        <v>192028.3</v>
      </c>
      <c r="H10" s="202">
        <v>172703.3</v>
      </c>
      <c r="I10" s="202">
        <v>163857.2</v>
      </c>
      <c r="J10" s="174">
        <f t="shared" si="0"/>
        <v>1.9241910319859634</v>
      </c>
      <c r="K10" s="174">
        <f t="shared" si="1"/>
        <v>1.8580116750187732</v>
      </c>
      <c r="L10" s="174"/>
    </row>
    <row r="11" spans="1:12" ht="15">
      <c r="A11" s="173" t="s">
        <v>164</v>
      </c>
      <c r="B11" s="173">
        <v>8061090</v>
      </c>
      <c r="C11" s="202">
        <v>65475.9</v>
      </c>
      <c r="D11" s="202">
        <v>60075.6</v>
      </c>
      <c r="E11" s="203">
        <v>63866.1</v>
      </c>
      <c r="F11" s="175">
        <f t="shared" si="2"/>
        <v>6.309549967041528</v>
      </c>
      <c r="G11" s="204">
        <v>124203.8</v>
      </c>
      <c r="H11" s="202">
        <v>108059.3</v>
      </c>
      <c r="I11" s="202">
        <v>105870.1</v>
      </c>
      <c r="J11" s="174">
        <f t="shared" si="0"/>
        <v>1.8969391791483583</v>
      </c>
      <c r="K11" s="174">
        <f t="shared" si="1"/>
        <v>1.7987219436842912</v>
      </c>
      <c r="L11" s="174"/>
    </row>
    <row r="12" spans="1:12" ht="15">
      <c r="A12" s="173" t="s">
        <v>165</v>
      </c>
      <c r="B12" s="173">
        <v>8061070</v>
      </c>
      <c r="C12" s="202">
        <v>47723.5</v>
      </c>
      <c r="D12" s="202">
        <v>43835.5</v>
      </c>
      <c r="E12" s="203">
        <v>54576.9</v>
      </c>
      <c r="F12" s="175">
        <f t="shared" si="2"/>
        <v>24.50388383844145</v>
      </c>
      <c r="G12" s="204">
        <v>90736.8</v>
      </c>
      <c r="H12" s="202">
        <v>79201.5</v>
      </c>
      <c r="I12" s="202">
        <v>82569.6</v>
      </c>
      <c r="J12" s="174">
        <f t="shared" si="0"/>
        <v>1.9013022934193846</v>
      </c>
      <c r="K12" s="174">
        <f t="shared" si="1"/>
        <v>1.8067890180333293</v>
      </c>
      <c r="L12" s="174"/>
    </row>
    <row r="13" spans="1:12" ht="15">
      <c r="A13" s="173" t="s">
        <v>166</v>
      </c>
      <c r="B13" s="173">
        <v>8061060</v>
      </c>
      <c r="C13" s="202">
        <v>8876.6</v>
      </c>
      <c r="D13" s="202">
        <v>8792.9</v>
      </c>
      <c r="E13" s="203">
        <v>9518.5</v>
      </c>
      <c r="F13" s="175">
        <f t="shared" si="2"/>
        <v>8.252112499857844</v>
      </c>
      <c r="G13" s="204">
        <v>18277.5</v>
      </c>
      <c r="H13" s="202">
        <v>17944.3</v>
      </c>
      <c r="I13" s="202">
        <v>14584</v>
      </c>
      <c r="J13" s="174">
        <f t="shared" si="0"/>
        <v>2.0590654079264583</v>
      </c>
      <c r="K13" s="174">
        <f t="shared" si="1"/>
        <v>2.040771531576613</v>
      </c>
      <c r="L13" s="174"/>
    </row>
    <row r="14" spans="1:12" ht="15">
      <c r="A14" s="173" t="s">
        <v>167</v>
      </c>
      <c r="B14" s="173">
        <v>8061080</v>
      </c>
      <c r="C14" s="202">
        <v>2305.6</v>
      </c>
      <c r="D14" s="202">
        <v>2305.6</v>
      </c>
      <c r="E14" s="203">
        <v>2518.2</v>
      </c>
      <c r="F14" s="175">
        <f t="shared" si="2"/>
        <v>9.22102706453851</v>
      </c>
      <c r="G14" s="204">
        <v>3316.6</v>
      </c>
      <c r="H14" s="202">
        <v>3316.6</v>
      </c>
      <c r="I14" s="202">
        <v>3300.1</v>
      </c>
      <c r="J14" s="174">
        <f t="shared" si="0"/>
        <v>1.438497571131159</v>
      </c>
      <c r="K14" s="174">
        <f t="shared" si="1"/>
        <v>1.438497571131159</v>
      </c>
      <c r="L14" s="174"/>
    </row>
    <row r="15" spans="1:12" ht="15">
      <c r="A15" s="173" t="s">
        <v>168</v>
      </c>
      <c r="B15" s="173">
        <v>8061040</v>
      </c>
      <c r="C15" s="202">
        <v>2619.7</v>
      </c>
      <c r="D15" s="202">
        <v>2619.7</v>
      </c>
      <c r="E15" s="203">
        <v>2300</v>
      </c>
      <c r="F15" s="175">
        <f t="shared" si="2"/>
        <v>-12.203687445127297</v>
      </c>
      <c r="G15" s="204">
        <v>3912.3</v>
      </c>
      <c r="H15" s="202">
        <v>3912.3</v>
      </c>
      <c r="I15" s="202">
        <v>3410.1</v>
      </c>
      <c r="J15" s="174">
        <f t="shared" si="0"/>
        <v>1.4934152765583848</v>
      </c>
      <c r="K15" s="174">
        <f t="shared" si="1"/>
        <v>1.4934152765583848</v>
      </c>
      <c r="L15" s="174"/>
    </row>
    <row r="16" spans="1:12" ht="12.75">
      <c r="A16" s="267" t="s">
        <v>34</v>
      </c>
      <c r="B16" s="267"/>
      <c r="C16" s="176">
        <f aca="true" t="shared" si="3" ref="C16:I16">SUM(C7:C15)</f>
        <v>781085.2</v>
      </c>
      <c r="D16" s="176">
        <f t="shared" si="3"/>
        <v>763617.7</v>
      </c>
      <c r="E16" s="176">
        <f t="shared" si="3"/>
        <v>829120.8999999999</v>
      </c>
      <c r="F16" s="208">
        <f>SUM(E16-D16)/D16*100</f>
        <v>8.578009650640622</v>
      </c>
      <c r="G16" s="176">
        <f t="shared" si="3"/>
        <v>1306974.5000000002</v>
      </c>
      <c r="H16" s="176">
        <f t="shared" si="3"/>
        <v>1255486.3000000003</v>
      </c>
      <c r="I16" s="176">
        <f t="shared" si="3"/>
        <v>1246720.0000000005</v>
      </c>
      <c r="J16" s="177">
        <f t="shared" si="0"/>
        <v>1.673280328445604</v>
      </c>
      <c r="K16" s="177">
        <f t="shared" si="1"/>
        <v>1.6441293856860577</v>
      </c>
      <c r="L16" s="177"/>
    </row>
    <row r="17" spans="1:12" ht="10.5" customHeight="1">
      <c r="A17" s="269" t="s">
        <v>35</v>
      </c>
      <c r="B17" s="269"/>
      <c r="C17" s="269"/>
      <c r="D17" s="269"/>
      <c r="E17" s="269"/>
      <c r="F17" s="269"/>
      <c r="G17" s="269"/>
      <c r="H17" s="269"/>
      <c r="I17" s="269"/>
      <c r="J17" s="269"/>
      <c r="K17" s="269"/>
      <c r="L17" s="269"/>
    </row>
    <row r="18" spans="1:12" ht="15">
      <c r="A18" s="94" t="s">
        <v>169</v>
      </c>
      <c r="B18" s="94">
        <v>8081020</v>
      </c>
      <c r="C18" s="202">
        <v>351225.3</v>
      </c>
      <c r="D18" s="202">
        <v>332805.4</v>
      </c>
      <c r="E18" s="203">
        <v>361427.6</v>
      </c>
      <c r="F18" s="205">
        <f>SUM(E18-D18)/D18*100</f>
        <v>8.60028112524615</v>
      </c>
      <c r="G18" s="204">
        <v>264993.4</v>
      </c>
      <c r="H18" s="202">
        <v>251779.5</v>
      </c>
      <c r="I18" s="202">
        <v>275064</v>
      </c>
      <c r="J18" s="178">
        <f aca="true" t="shared" si="4" ref="J18:J26">SUM(G18/C18)</f>
        <v>0.7544826639766555</v>
      </c>
      <c r="K18" s="178">
        <f aca="true" t="shared" si="5" ref="K18:K26">SUM(H18/D18)</f>
        <v>0.756536702829942</v>
      </c>
      <c r="L18" s="178" t="s">
        <v>17</v>
      </c>
    </row>
    <row r="19" spans="1:12" ht="15">
      <c r="A19" s="94" t="s">
        <v>170</v>
      </c>
      <c r="B19" s="94">
        <v>8081060</v>
      </c>
      <c r="C19" s="202">
        <v>123478.2</v>
      </c>
      <c r="D19" s="202">
        <v>120234.1</v>
      </c>
      <c r="E19" s="203">
        <v>104098.1</v>
      </c>
      <c r="F19" s="205">
        <f aca="true" t="shared" si="6" ref="F19:F25">SUM(E19-D19)/D19*100</f>
        <v>-13.420485536133258</v>
      </c>
      <c r="G19" s="204">
        <v>86497.4</v>
      </c>
      <c r="H19" s="202">
        <v>84270.7</v>
      </c>
      <c r="I19" s="202">
        <v>71514.6</v>
      </c>
      <c r="J19" s="178">
        <f t="shared" si="4"/>
        <v>0.7005074579966342</v>
      </c>
      <c r="K19" s="178">
        <f t="shared" si="5"/>
        <v>0.7008885166520978</v>
      </c>
      <c r="L19" s="178"/>
    </row>
    <row r="20" spans="1:12" ht="15">
      <c r="A20" s="94" t="s">
        <v>239</v>
      </c>
      <c r="B20" s="94">
        <v>8081010</v>
      </c>
      <c r="C20" s="202">
        <v>110531.9</v>
      </c>
      <c r="D20" s="202">
        <v>99175.1</v>
      </c>
      <c r="E20" s="203">
        <v>97228.5</v>
      </c>
      <c r="F20" s="205">
        <f t="shared" si="6"/>
        <v>-1.9627910634826742</v>
      </c>
      <c r="G20" s="204">
        <v>73271.1</v>
      </c>
      <c r="H20" s="202">
        <v>65348.9</v>
      </c>
      <c r="I20" s="202">
        <v>67922.9</v>
      </c>
      <c r="J20" s="178">
        <f t="shared" si="4"/>
        <v>0.6628955079936201</v>
      </c>
      <c r="K20" s="178">
        <f t="shared" si="5"/>
        <v>0.6589244679360041</v>
      </c>
      <c r="L20" s="178"/>
    </row>
    <row r="21" spans="1:12" ht="15">
      <c r="A21" s="94" t="s">
        <v>171</v>
      </c>
      <c r="B21" s="94">
        <v>8081090</v>
      </c>
      <c r="C21" s="202">
        <v>103861.9</v>
      </c>
      <c r="D21" s="202">
        <v>98747.4</v>
      </c>
      <c r="E21" s="203">
        <v>106627.1</v>
      </c>
      <c r="F21" s="205">
        <f t="shared" si="6"/>
        <v>7.979653135171167</v>
      </c>
      <c r="G21" s="204">
        <v>76101</v>
      </c>
      <c r="H21" s="202">
        <v>73130.3</v>
      </c>
      <c r="I21" s="202">
        <v>85188.2</v>
      </c>
      <c r="J21" s="178">
        <f t="shared" si="4"/>
        <v>0.7327133433915614</v>
      </c>
      <c r="K21" s="178">
        <f t="shared" si="5"/>
        <v>0.7405794988019938</v>
      </c>
      <c r="L21" s="178"/>
    </row>
    <row r="22" spans="1:12" ht="12.75" customHeight="1">
      <c r="A22" s="94" t="s">
        <v>172</v>
      </c>
      <c r="B22" s="94">
        <v>8081070</v>
      </c>
      <c r="C22" s="202">
        <v>38275.8</v>
      </c>
      <c r="D22" s="202">
        <v>34774.3</v>
      </c>
      <c r="E22" s="203">
        <v>34172.1</v>
      </c>
      <c r="F22" s="205">
        <f t="shared" si="6"/>
        <v>-1.7317386690745875</v>
      </c>
      <c r="G22" s="204">
        <v>24295.7</v>
      </c>
      <c r="H22" s="202">
        <v>21941.8</v>
      </c>
      <c r="I22" s="202">
        <v>23345.1</v>
      </c>
      <c r="J22" s="178">
        <f t="shared" si="4"/>
        <v>0.6347535518526066</v>
      </c>
      <c r="K22" s="178">
        <f t="shared" si="5"/>
        <v>0.6309774747442795</v>
      </c>
      <c r="L22" s="178"/>
    </row>
    <row r="23" spans="1:12" ht="15">
      <c r="A23" s="94" t="s">
        <v>173</v>
      </c>
      <c r="B23" s="94">
        <v>8081030</v>
      </c>
      <c r="C23" s="202">
        <v>10850.1</v>
      </c>
      <c r="D23" s="202">
        <v>10087.1</v>
      </c>
      <c r="E23" s="203">
        <v>7235.6</v>
      </c>
      <c r="F23" s="205">
        <f t="shared" si="6"/>
        <v>-28.26877893547204</v>
      </c>
      <c r="G23" s="204">
        <v>7346.6</v>
      </c>
      <c r="H23" s="202">
        <v>6861.1</v>
      </c>
      <c r="I23" s="202">
        <v>5437.9</v>
      </c>
      <c r="J23" s="178">
        <f t="shared" si="4"/>
        <v>0.6770997502327167</v>
      </c>
      <c r="K23" s="178">
        <f t="shared" si="5"/>
        <v>0.6801855835671303</v>
      </c>
      <c r="L23" s="178"/>
    </row>
    <row r="24" spans="1:12" ht="15">
      <c r="A24" s="94" t="s">
        <v>174</v>
      </c>
      <c r="B24" s="94">
        <v>8081050</v>
      </c>
      <c r="C24" s="202">
        <v>23227.9</v>
      </c>
      <c r="D24" s="202">
        <v>23055.4</v>
      </c>
      <c r="E24" s="203">
        <v>14606.9</v>
      </c>
      <c r="F24" s="205">
        <f t="shared" si="6"/>
        <v>-36.64434362448711</v>
      </c>
      <c r="G24" s="204">
        <v>16697.5</v>
      </c>
      <c r="H24" s="202">
        <v>16614.3</v>
      </c>
      <c r="I24" s="202">
        <v>9670.6</v>
      </c>
      <c r="J24" s="178">
        <f t="shared" si="4"/>
        <v>0.7188553420670831</v>
      </c>
      <c r="K24" s="178">
        <f t="shared" si="5"/>
        <v>0.7206251030127432</v>
      </c>
      <c r="L24" s="178"/>
    </row>
    <row r="25" spans="1:12" ht="15">
      <c r="A25" s="94" t="s">
        <v>175</v>
      </c>
      <c r="B25" s="94">
        <v>8081040</v>
      </c>
      <c r="C25" s="202">
        <v>75698</v>
      </c>
      <c r="D25" s="202">
        <v>74893.8</v>
      </c>
      <c r="E25" s="203">
        <v>63010.9</v>
      </c>
      <c r="F25" s="205">
        <f t="shared" si="6"/>
        <v>-15.86633339475364</v>
      </c>
      <c r="G25" s="204">
        <v>75728.3</v>
      </c>
      <c r="H25" s="202">
        <v>75230.8</v>
      </c>
      <c r="I25" s="202">
        <v>63135.1</v>
      </c>
      <c r="J25" s="178">
        <f t="shared" si="4"/>
        <v>1.0004002747760838</v>
      </c>
      <c r="K25" s="178">
        <f t="shared" si="5"/>
        <v>1.0044997049154936</v>
      </c>
      <c r="L25" s="178"/>
    </row>
    <row r="26" spans="1:12" ht="12.75">
      <c r="A26" s="268" t="s">
        <v>34</v>
      </c>
      <c r="B26" s="268"/>
      <c r="C26" s="179">
        <f aca="true" t="shared" si="7" ref="C26:I26">SUM(C18:C25)</f>
        <v>837149.1000000001</v>
      </c>
      <c r="D26" s="179">
        <f t="shared" si="7"/>
        <v>793772.6000000001</v>
      </c>
      <c r="E26" s="179">
        <f t="shared" si="7"/>
        <v>788406.7999999999</v>
      </c>
      <c r="F26" s="180">
        <f>SUM(E26-D26)/D26*100</f>
        <v>-0.6759870522111953</v>
      </c>
      <c r="G26" s="179">
        <f t="shared" si="7"/>
        <v>624931</v>
      </c>
      <c r="H26" s="179">
        <f t="shared" si="7"/>
        <v>595177.4</v>
      </c>
      <c r="I26" s="179">
        <f t="shared" si="7"/>
        <v>601278.3999999999</v>
      </c>
      <c r="J26" s="181">
        <f t="shared" si="4"/>
        <v>0.7464990406129565</v>
      </c>
      <c r="K26" s="181">
        <f t="shared" si="5"/>
        <v>0.7498084463988804</v>
      </c>
      <c r="L26" s="181"/>
    </row>
    <row r="27" spans="1:12" ht="12.75">
      <c r="A27" s="271" t="s">
        <v>36</v>
      </c>
      <c r="B27" s="271"/>
      <c r="C27" s="271"/>
      <c r="D27" s="271"/>
      <c r="E27" s="271"/>
      <c r="F27" s="271"/>
      <c r="G27" s="271"/>
      <c r="H27" s="271"/>
      <c r="I27" s="271"/>
      <c r="J27" s="271"/>
      <c r="K27" s="271"/>
      <c r="L27" s="271"/>
    </row>
    <row r="28" spans="1:12" ht="15">
      <c r="A28" s="94" t="s">
        <v>176</v>
      </c>
      <c r="B28" s="94">
        <v>8082011</v>
      </c>
      <c r="C28" s="202">
        <v>57406.9</v>
      </c>
      <c r="D28" s="202">
        <v>56575</v>
      </c>
      <c r="E28" s="202">
        <v>60677.1</v>
      </c>
      <c r="F28" s="199">
        <f aca="true" t="shared" si="8" ref="F28:F36">SUM(E28-D28)/D28*100</f>
        <v>7.25072912063632</v>
      </c>
      <c r="G28" s="202">
        <v>44109.4</v>
      </c>
      <c r="H28" s="202">
        <v>43354.1</v>
      </c>
      <c r="I28" s="202">
        <v>50038.5</v>
      </c>
      <c r="J28" s="178">
        <f aca="true" t="shared" si="9" ref="J28:J36">SUM(G28/C28)</f>
        <v>0.7683640816696251</v>
      </c>
      <c r="K28" s="178">
        <f aca="true" t="shared" si="10" ref="K28:K36">SUM(H28/D28)</f>
        <v>0.7663119752540875</v>
      </c>
      <c r="L28" s="178" t="s">
        <v>17</v>
      </c>
    </row>
    <row r="29" spans="1:12" ht="15">
      <c r="A29" s="94" t="s">
        <v>177</v>
      </c>
      <c r="B29" s="94">
        <v>8082014</v>
      </c>
      <c r="C29" s="202">
        <v>17012.3</v>
      </c>
      <c r="D29" s="202">
        <v>17012.3</v>
      </c>
      <c r="E29" s="202">
        <v>21694.4</v>
      </c>
      <c r="F29" s="199">
        <f t="shared" si="8"/>
        <v>27.52185183661235</v>
      </c>
      <c r="G29" s="202">
        <v>20697.8</v>
      </c>
      <c r="H29" s="202">
        <v>20697.8</v>
      </c>
      <c r="I29" s="202">
        <v>24462</v>
      </c>
      <c r="J29" s="178">
        <f t="shared" si="9"/>
        <v>1.2166373741351846</v>
      </c>
      <c r="K29" s="178">
        <f t="shared" si="10"/>
        <v>1.2166373741351846</v>
      </c>
      <c r="L29" s="178"/>
    </row>
    <row r="30" spans="1:12" ht="15">
      <c r="A30" s="94" t="s">
        <v>178</v>
      </c>
      <c r="B30" s="94">
        <v>8082019</v>
      </c>
      <c r="C30" s="202">
        <v>12827.8</v>
      </c>
      <c r="D30" s="202">
        <v>12753.8</v>
      </c>
      <c r="E30" s="202">
        <v>14979.4</v>
      </c>
      <c r="F30" s="199">
        <f t="shared" si="8"/>
        <v>17.450485345544074</v>
      </c>
      <c r="G30" s="202">
        <v>14350</v>
      </c>
      <c r="H30" s="202">
        <v>14294.9</v>
      </c>
      <c r="I30" s="202">
        <v>15853.9</v>
      </c>
      <c r="J30" s="178">
        <f t="shared" si="9"/>
        <v>1.1186641512964033</v>
      </c>
      <c r="K30" s="178">
        <f t="shared" si="10"/>
        <v>1.120834574793395</v>
      </c>
      <c r="L30" s="178"/>
    </row>
    <row r="31" spans="1:12" ht="15">
      <c r="A31" s="94" t="s">
        <v>179</v>
      </c>
      <c r="B31" s="94">
        <v>8082017</v>
      </c>
      <c r="C31" s="202">
        <v>7642.3</v>
      </c>
      <c r="D31" s="202">
        <v>7642.3</v>
      </c>
      <c r="E31" s="202">
        <v>9558.3</v>
      </c>
      <c r="F31" s="199">
        <f t="shared" si="8"/>
        <v>25.070986483126795</v>
      </c>
      <c r="G31" s="202">
        <v>9937.8</v>
      </c>
      <c r="H31" s="202">
        <v>9937.8</v>
      </c>
      <c r="I31" s="202">
        <v>10892.6</v>
      </c>
      <c r="J31" s="178">
        <f t="shared" si="9"/>
        <v>1.3003676903549977</v>
      </c>
      <c r="K31" s="178">
        <f t="shared" si="10"/>
        <v>1.3003676903549977</v>
      </c>
      <c r="L31" s="178"/>
    </row>
    <row r="32" spans="1:12" ht="15">
      <c r="A32" s="94" t="s">
        <v>180</v>
      </c>
      <c r="B32" s="94">
        <v>8082015</v>
      </c>
      <c r="C32" s="202">
        <v>6693</v>
      </c>
      <c r="D32" s="202">
        <v>6693</v>
      </c>
      <c r="E32" s="202">
        <v>6785.5</v>
      </c>
      <c r="F32" s="199">
        <f t="shared" si="8"/>
        <v>1.3820409382937398</v>
      </c>
      <c r="G32" s="202">
        <v>5384</v>
      </c>
      <c r="H32" s="202">
        <v>5384</v>
      </c>
      <c r="I32" s="202">
        <v>4066.2</v>
      </c>
      <c r="J32" s="178">
        <f t="shared" si="9"/>
        <v>0.80442253100254</v>
      </c>
      <c r="K32" s="178">
        <f t="shared" si="10"/>
        <v>0.80442253100254</v>
      </c>
      <c r="L32" s="178"/>
    </row>
    <row r="33" spans="1:12" ht="15">
      <c r="A33" s="94" t="s">
        <v>181</v>
      </c>
      <c r="B33" s="94">
        <v>8082016</v>
      </c>
      <c r="C33" s="202">
        <v>8555.5</v>
      </c>
      <c r="D33" s="202">
        <v>8555.5</v>
      </c>
      <c r="E33" s="202">
        <v>14112</v>
      </c>
      <c r="F33" s="199">
        <f t="shared" si="8"/>
        <v>64.94652562678979</v>
      </c>
      <c r="G33" s="202">
        <v>7170.8</v>
      </c>
      <c r="H33" s="202">
        <v>7170.8</v>
      </c>
      <c r="I33" s="202">
        <v>9773.7</v>
      </c>
      <c r="J33" s="178">
        <f t="shared" si="9"/>
        <v>0.8381508970837473</v>
      </c>
      <c r="K33" s="178">
        <f t="shared" si="10"/>
        <v>0.8381508970837473</v>
      </c>
      <c r="L33" s="178"/>
    </row>
    <row r="34" spans="1:12" ht="15">
      <c r="A34" s="94" t="s">
        <v>182</v>
      </c>
      <c r="B34" s="94">
        <v>8082018</v>
      </c>
      <c r="C34" s="202">
        <v>3912.3</v>
      </c>
      <c r="D34" s="202">
        <v>3912.3</v>
      </c>
      <c r="E34" s="202">
        <v>2833.9</v>
      </c>
      <c r="F34" s="199">
        <f t="shared" si="8"/>
        <v>-27.564348337295197</v>
      </c>
      <c r="G34" s="202">
        <v>2753.8</v>
      </c>
      <c r="H34" s="202">
        <v>2753.8</v>
      </c>
      <c r="I34" s="202">
        <v>2158.5</v>
      </c>
      <c r="J34" s="178">
        <f t="shared" si="9"/>
        <v>0.7038826265879407</v>
      </c>
      <c r="K34" s="178">
        <f t="shared" si="10"/>
        <v>0.7038826265879407</v>
      </c>
      <c r="L34" s="178"/>
    </row>
    <row r="35" spans="1:12" ht="15">
      <c r="A35" s="94" t="s">
        <v>183</v>
      </c>
      <c r="B35" s="94">
        <v>8082013</v>
      </c>
      <c r="C35" s="202">
        <v>2231.3</v>
      </c>
      <c r="D35" s="202">
        <v>2231.3</v>
      </c>
      <c r="E35" s="202">
        <v>2686.2</v>
      </c>
      <c r="F35" s="199">
        <f t="shared" si="8"/>
        <v>20.387218213597436</v>
      </c>
      <c r="G35" s="202">
        <v>2545.4</v>
      </c>
      <c r="H35" s="202">
        <v>2545.4</v>
      </c>
      <c r="I35" s="202">
        <v>2793.6</v>
      </c>
      <c r="J35" s="178">
        <f t="shared" si="9"/>
        <v>1.140769954734908</v>
      </c>
      <c r="K35" s="178">
        <f t="shared" si="10"/>
        <v>1.140769954734908</v>
      </c>
      <c r="L35" s="178"/>
    </row>
    <row r="36" spans="1:12" ht="12.75">
      <c r="A36" s="268" t="s">
        <v>34</v>
      </c>
      <c r="B36" s="268"/>
      <c r="C36" s="182">
        <f aca="true" t="shared" si="11" ref="C36:I36">SUM(C28:C35)</f>
        <v>116281.40000000001</v>
      </c>
      <c r="D36" s="182">
        <f t="shared" si="11"/>
        <v>115375.50000000001</v>
      </c>
      <c r="E36" s="182">
        <f t="shared" si="11"/>
        <v>133326.8</v>
      </c>
      <c r="F36" s="207">
        <f t="shared" si="8"/>
        <v>15.5590224961105</v>
      </c>
      <c r="G36" s="182">
        <f t="shared" si="11"/>
        <v>106949</v>
      </c>
      <c r="H36" s="182">
        <f t="shared" si="11"/>
        <v>106138.59999999999</v>
      </c>
      <c r="I36" s="182">
        <f t="shared" si="11"/>
        <v>120039</v>
      </c>
      <c r="J36" s="181">
        <f t="shared" si="9"/>
        <v>0.9197429683509142</v>
      </c>
      <c r="K36" s="181">
        <f t="shared" si="10"/>
        <v>0.919940541969482</v>
      </c>
      <c r="L36" s="183"/>
    </row>
    <row r="37" spans="1:12" ht="12.75">
      <c r="A37" s="161" t="s">
        <v>151</v>
      </c>
      <c r="B37" s="161"/>
      <c r="C37" s="161"/>
      <c r="D37" s="161"/>
      <c r="E37" s="161"/>
      <c r="F37" s="161"/>
      <c r="G37" s="161"/>
      <c r="H37" s="161"/>
      <c r="I37" s="161"/>
      <c r="J37" s="184"/>
      <c r="K37" s="184"/>
      <c r="L37" s="184"/>
    </row>
    <row r="38" spans="1:14" s="14" customFormat="1" ht="15">
      <c r="A38" s="161" t="s">
        <v>153</v>
      </c>
      <c r="B38" s="161"/>
      <c r="C38" s="161"/>
      <c r="D38" s="161"/>
      <c r="E38" s="161"/>
      <c r="F38" s="161"/>
      <c r="G38" s="161"/>
      <c r="H38" s="161"/>
      <c r="I38" s="161"/>
      <c r="J38" s="151"/>
      <c r="K38" s="151"/>
      <c r="L38" s="206"/>
      <c r="M38" s="206"/>
      <c r="N38" s="206"/>
    </row>
    <row r="39" spans="1:12" ht="12.75">
      <c r="A39" s="162" t="s">
        <v>367</v>
      </c>
      <c r="B39" s="162"/>
      <c r="C39" s="162"/>
      <c r="D39" s="162"/>
      <c r="E39" s="162"/>
      <c r="F39" s="162"/>
      <c r="G39" s="162"/>
      <c r="H39" s="162"/>
      <c r="I39" s="162"/>
      <c r="J39" s="162"/>
      <c r="K39" s="162"/>
      <c r="L39" s="163"/>
    </row>
    <row r="40" spans="1:12" ht="12.75">
      <c r="A40" s="151"/>
      <c r="B40" s="151"/>
      <c r="C40" s="151"/>
      <c r="D40" s="151"/>
      <c r="E40" s="151"/>
      <c r="F40" s="151"/>
      <c r="G40" s="151"/>
      <c r="H40" s="151"/>
      <c r="I40" s="151"/>
      <c r="J40" s="151"/>
      <c r="K40" s="151"/>
      <c r="L40" s="151"/>
    </row>
    <row r="41" spans="1:12" ht="12.75">
      <c r="A41" s="151"/>
      <c r="B41" s="151"/>
      <c r="C41" s="151"/>
      <c r="D41" s="151"/>
      <c r="E41" s="151"/>
      <c r="F41" s="151"/>
      <c r="G41" s="151"/>
      <c r="H41" s="151"/>
      <c r="I41" s="151"/>
      <c r="J41" s="151"/>
      <c r="K41" s="151"/>
      <c r="L41" s="151"/>
    </row>
    <row r="42" spans="1:12" ht="12.75">
      <c r="A42" s="151"/>
      <c r="B42" s="151"/>
      <c r="C42" s="151"/>
      <c r="D42" s="151"/>
      <c r="E42" s="151"/>
      <c r="F42" s="151"/>
      <c r="G42" s="151"/>
      <c r="H42" s="151"/>
      <c r="I42" s="151"/>
      <c r="J42" s="151"/>
      <c r="K42" s="151"/>
      <c r="L42" s="151"/>
    </row>
    <row r="43" spans="1:12" ht="12.75">
      <c r="A43" s="151"/>
      <c r="B43" s="151"/>
      <c r="C43" s="151"/>
      <c r="D43" s="151"/>
      <c r="E43" s="151"/>
      <c r="F43" s="151"/>
      <c r="G43" s="151"/>
      <c r="H43" s="151"/>
      <c r="I43" s="151"/>
      <c r="J43" s="151"/>
      <c r="K43" s="151"/>
      <c r="L43" s="151"/>
    </row>
    <row r="44" spans="1:12" ht="12.75">
      <c r="A44" s="151"/>
      <c r="B44" s="151"/>
      <c r="C44" s="151"/>
      <c r="D44" s="151"/>
      <c r="E44" s="151"/>
      <c r="F44" s="151"/>
      <c r="G44" s="151"/>
      <c r="H44" s="151"/>
      <c r="I44" s="151"/>
      <c r="J44" s="151"/>
      <c r="K44" s="151"/>
      <c r="L44" s="151"/>
    </row>
    <row r="45" spans="1:12" ht="12.75">
      <c r="A45" s="151"/>
      <c r="B45" s="151"/>
      <c r="C45" s="151"/>
      <c r="D45" s="151"/>
      <c r="E45" s="151"/>
      <c r="F45" s="151"/>
      <c r="G45" s="151"/>
      <c r="H45" s="151"/>
      <c r="I45" s="151"/>
      <c r="J45" s="151"/>
      <c r="K45" s="151"/>
      <c r="L45" s="151"/>
    </row>
    <row r="46" spans="1:12" ht="12.75">
      <c r="A46" s="151"/>
      <c r="B46" s="151"/>
      <c r="C46" s="151"/>
      <c r="D46" s="151"/>
      <c r="E46" s="151"/>
      <c r="F46" s="151"/>
      <c r="G46" s="151"/>
      <c r="H46" s="151"/>
      <c r="I46" s="151"/>
      <c r="J46" s="151"/>
      <c r="K46" s="151"/>
      <c r="L46" s="151"/>
    </row>
    <row r="47" spans="1:12" ht="12.75">
      <c r="A47" s="151"/>
      <c r="B47" s="151"/>
      <c r="C47" s="151"/>
      <c r="D47" s="151"/>
      <c r="E47" s="151"/>
      <c r="F47" s="151"/>
      <c r="G47" s="151"/>
      <c r="H47" s="151"/>
      <c r="I47" s="151"/>
      <c r="J47" s="151"/>
      <c r="K47" s="151"/>
      <c r="L47" s="151"/>
    </row>
    <row r="48" spans="1:12" ht="12.75">
      <c r="A48" s="151"/>
      <c r="B48" s="151"/>
      <c r="C48" s="151"/>
      <c r="D48" s="151"/>
      <c r="E48" s="151"/>
      <c r="F48" s="151"/>
      <c r="G48" s="151"/>
      <c r="H48" s="151"/>
      <c r="I48" s="151"/>
      <c r="J48" s="151"/>
      <c r="K48" s="151"/>
      <c r="L48" s="151"/>
    </row>
    <row r="49" spans="1:12" ht="12.75">
      <c r="A49" s="151"/>
      <c r="B49" s="151"/>
      <c r="C49" s="151"/>
      <c r="D49" s="151"/>
      <c r="E49" s="151"/>
      <c r="F49" s="151"/>
      <c r="G49" s="151"/>
      <c r="H49" s="151"/>
      <c r="I49" s="151"/>
      <c r="J49" s="151"/>
      <c r="K49" s="151"/>
      <c r="L49" s="151"/>
    </row>
    <row r="50" spans="1:12" ht="12.75">
      <c r="A50" s="151"/>
      <c r="B50" s="151"/>
      <c r="C50" s="151"/>
      <c r="D50" s="151"/>
      <c r="E50" s="151"/>
      <c r="F50" s="151"/>
      <c r="G50" s="151"/>
      <c r="H50" s="151"/>
      <c r="I50" s="151"/>
      <c r="J50" s="151"/>
      <c r="K50" s="151"/>
      <c r="L50" s="151"/>
    </row>
    <row r="51" spans="1:12" ht="12.75">
      <c r="A51" s="151"/>
      <c r="B51" s="151"/>
      <c r="C51" s="151"/>
      <c r="D51" s="151"/>
      <c r="E51" s="151"/>
      <c r="F51" s="151"/>
      <c r="G51" s="151"/>
      <c r="H51" s="151"/>
      <c r="I51" s="151"/>
      <c r="J51" s="151"/>
      <c r="K51" s="151"/>
      <c r="L51" s="151"/>
    </row>
    <row r="52" spans="1:12" ht="12.75">
      <c r="A52" s="151"/>
      <c r="B52" s="151"/>
      <c r="C52" s="151"/>
      <c r="D52" s="151"/>
      <c r="E52" s="151"/>
      <c r="F52" s="151"/>
      <c r="G52" s="151"/>
      <c r="H52" s="151"/>
      <c r="I52" s="151"/>
      <c r="J52" s="151"/>
      <c r="K52" s="151"/>
      <c r="L52" s="151"/>
    </row>
    <row r="53" spans="1:12" ht="12.75">
      <c r="A53" s="151"/>
      <c r="B53" s="151"/>
      <c r="C53" s="151"/>
      <c r="D53" s="151"/>
      <c r="E53" s="151"/>
      <c r="F53" s="151"/>
      <c r="G53" s="151"/>
      <c r="H53" s="151"/>
      <c r="I53" s="151"/>
      <c r="J53" s="151"/>
      <c r="K53" s="151"/>
      <c r="L53" s="151"/>
    </row>
    <row r="54" spans="1:12" ht="12.75">
      <c r="A54" s="151"/>
      <c r="B54" s="151"/>
      <c r="C54" s="151"/>
      <c r="D54" s="151"/>
      <c r="E54" s="151"/>
      <c r="F54" s="151"/>
      <c r="G54" s="151"/>
      <c r="H54" s="151"/>
      <c r="I54" s="151"/>
      <c r="J54" s="151"/>
      <c r="K54" s="151"/>
      <c r="L54" s="151"/>
    </row>
    <row r="55" spans="1:12" ht="12.75">
      <c r="A55" s="164"/>
      <c r="B55" s="164"/>
      <c r="C55" s="164"/>
      <c r="D55" s="164"/>
      <c r="E55" s="164"/>
      <c r="F55" s="164"/>
      <c r="G55" s="164"/>
      <c r="H55" s="164"/>
      <c r="I55" s="164"/>
      <c r="J55" s="164"/>
      <c r="K55" s="164"/>
      <c r="L55" s="164"/>
    </row>
    <row r="56" spans="1:12" ht="12.75">
      <c r="A56" s="164"/>
      <c r="B56" s="164"/>
      <c r="C56" s="164"/>
      <c r="D56" s="164"/>
      <c r="E56" s="164"/>
      <c r="F56" s="164"/>
      <c r="G56" s="164"/>
      <c r="H56" s="164"/>
      <c r="I56" s="164"/>
      <c r="J56" s="164"/>
      <c r="K56" s="164"/>
      <c r="L56" s="164"/>
    </row>
    <row r="57" spans="1:12" ht="12.75">
      <c r="A57" s="164"/>
      <c r="B57" s="164"/>
      <c r="C57" s="164"/>
      <c r="D57" s="164"/>
      <c r="E57" s="164"/>
      <c r="F57" s="164"/>
      <c r="G57" s="164"/>
      <c r="H57" s="164"/>
      <c r="I57" s="164"/>
      <c r="J57" s="164"/>
      <c r="K57" s="164"/>
      <c r="L57" s="164"/>
    </row>
    <row r="58" spans="1:12" ht="12.75">
      <c r="A58" s="164"/>
      <c r="B58" s="164"/>
      <c r="C58" s="164"/>
      <c r="D58" s="164"/>
      <c r="E58" s="164"/>
      <c r="F58" s="164"/>
      <c r="G58" s="164"/>
      <c r="H58" s="164"/>
      <c r="I58" s="164"/>
      <c r="J58" s="164"/>
      <c r="K58" s="164"/>
      <c r="L58" s="164"/>
    </row>
  </sheetData>
  <sheetProtection/>
  <mergeCells count="13">
    <mergeCell ref="A16:B16"/>
    <mergeCell ref="A26:B26"/>
    <mergeCell ref="A36:B36"/>
    <mergeCell ref="A17:L17"/>
    <mergeCell ref="A6:L6"/>
    <mergeCell ref="A27:L27"/>
    <mergeCell ref="A1:L1"/>
    <mergeCell ref="A4:A5"/>
    <mergeCell ref="G4:I4"/>
    <mergeCell ref="J4:L4"/>
    <mergeCell ref="C4:F4"/>
    <mergeCell ref="A2:L2"/>
    <mergeCell ref="B4:B5"/>
  </mergeCells>
  <printOptions horizontalCentered="1" verticalCentered="1"/>
  <pageMargins left="0.15748031496062992" right="0.1968503937007874" top="0.17" bottom="0.23" header="0.15748031496062992" footer="0.17"/>
  <pageSetup fitToHeight="2" fitToWidth="1" horizontalDpi="600" verticalDpi="600" orientation="landscape" scale="81" r:id="rId2"/>
  <headerFooter>
    <oddFooter>&amp;C&amp;"Arial,Normal"&amp;10 10</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dimension ref="A1:X123"/>
  <sheetViews>
    <sheetView zoomScalePageLayoutView="0" workbookViewId="0" topLeftCell="A19">
      <selection activeCell="A1" sqref="A1:K46"/>
    </sheetView>
  </sheetViews>
  <sheetFormatPr defaultColWidth="11.421875" defaultRowHeight="15"/>
  <cols>
    <col min="1" max="1" width="13.28125" style="6" customWidth="1"/>
    <col min="2" max="2" width="9.140625" style="6" bestFit="1" customWidth="1"/>
    <col min="3" max="3" width="18.00390625" style="6" bestFit="1" customWidth="1"/>
    <col min="4" max="4" width="13.140625" style="6" customWidth="1"/>
    <col min="5" max="5" width="15.14062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250" t="s">
        <v>158</v>
      </c>
      <c r="B1" s="250"/>
      <c r="C1" s="250"/>
      <c r="D1" s="250"/>
      <c r="E1" s="250"/>
      <c r="F1" s="250"/>
      <c r="G1" s="250"/>
      <c r="H1" s="250"/>
      <c r="I1" s="250"/>
      <c r="J1" s="250"/>
      <c r="K1" s="250"/>
      <c r="L1" s="5"/>
      <c r="N1" s="275"/>
      <c r="O1" s="275"/>
      <c r="P1" s="275"/>
      <c r="Q1" s="275"/>
      <c r="R1" s="275"/>
      <c r="S1" s="275"/>
      <c r="T1" s="275"/>
      <c r="U1" s="275"/>
      <c r="V1" s="275"/>
      <c r="W1" s="275"/>
      <c r="X1" s="275"/>
    </row>
    <row r="2" spans="1:24" ht="14.25">
      <c r="A2" s="250" t="s">
        <v>122</v>
      </c>
      <c r="B2" s="250"/>
      <c r="C2" s="250"/>
      <c r="D2" s="250"/>
      <c r="E2" s="250"/>
      <c r="F2" s="250"/>
      <c r="G2" s="250"/>
      <c r="H2" s="250"/>
      <c r="I2" s="250"/>
      <c r="J2" s="250"/>
      <c r="K2" s="250"/>
      <c r="L2" s="14"/>
      <c r="N2" s="152"/>
      <c r="O2" s="152"/>
      <c r="P2" s="152"/>
      <c r="Q2" s="152"/>
      <c r="R2" s="152"/>
      <c r="S2" s="152"/>
      <c r="T2" s="152"/>
      <c r="U2" s="152"/>
      <c r="V2" s="152"/>
      <c r="W2" s="152"/>
      <c r="X2" s="152"/>
    </row>
    <row r="3" spans="1:24" ht="14.25">
      <c r="A3" s="274" t="s">
        <v>100</v>
      </c>
      <c r="B3" s="274"/>
      <c r="C3" s="274"/>
      <c r="D3" s="274"/>
      <c r="E3" s="274"/>
      <c r="F3" s="274"/>
      <c r="G3" s="274"/>
      <c r="H3" s="274"/>
      <c r="I3" s="274"/>
      <c r="J3" s="274"/>
      <c r="K3" s="274"/>
      <c r="L3" s="5"/>
      <c r="N3" s="276"/>
      <c r="O3" s="276"/>
      <c r="P3" s="276"/>
      <c r="Q3" s="276"/>
      <c r="R3" s="276"/>
      <c r="S3" s="276"/>
      <c r="T3" s="276"/>
      <c r="U3" s="276"/>
      <c r="V3" s="276"/>
      <c r="W3" s="276"/>
      <c r="X3" s="276"/>
    </row>
    <row r="4" spans="1:24" ht="14.25">
      <c r="A4" s="273" t="s">
        <v>378</v>
      </c>
      <c r="B4" s="273"/>
      <c r="C4" s="273"/>
      <c r="D4" s="273"/>
      <c r="E4" s="273"/>
      <c r="F4" s="273"/>
      <c r="G4" s="273"/>
      <c r="H4" s="273"/>
      <c r="I4" s="273"/>
      <c r="J4" s="273"/>
      <c r="K4" s="273"/>
      <c r="L4" s="5"/>
      <c r="N4" s="276"/>
      <c r="O4" s="276"/>
      <c r="P4" s="276"/>
      <c r="Q4" s="276"/>
      <c r="R4" s="276"/>
      <c r="S4" s="276"/>
      <c r="T4" s="276"/>
      <c r="U4" s="276"/>
      <c r="V4" s="276"/>
      <c r="W4" s="276"/>
      <c r="X4" s="276"/>
    </row>
    <row r="5" spans="1:24" ht="12.75">
      <c r="A5" s="98"/>
      <c r="B5" s="98"/>
      <c r="C5" s="98"/>
      <c r="D5" s="98"/>
      <c r="E5" s="98"/>
      <c r="F5" s="98"/>
      <c r="G5" s="98"/>
      <c r="H5" s="98"/>
      <c r="I5" s="98"/>
      <c r="J5" s="98"/>
      <c r="K5" s="98"/>
      <c r="L5" s="14"/>
      <c r="N5" s="153"/>
      <c r="O5" s="153"/>
      <c r="P5" s="153"/>
      <c r="Q5" s="153"/>
      <c r="R5" s="153"/>
      <c r="S5" s="153"/>
      <c r="T5" s="153"/>
      <c r="U5" s="153"/>
      <c r="V5" s="153"/>
      <c r="W5" s="272"/>
      <c r="X5" s="272"/>
    </row>
    <row r="6" spans="1:24" ht="25.5">
      <c r="A6" s="70" t="s">
        <v>134</v>
      </c>
      <c r="B6" s="70" t="s">
        <v>135</v>
      </c>
      <c r="C6" s="70" t="s">
        <v>136</v>
      </c>
      <c r="D6" s="70" t="s">
        <v>137</v>
      </c>
      <c r="E6" s="70" t="s">
        <v>138</v>
      </c>
      <c r="F6" s="70" t="s">
        <v>139</v>
      </c>
      <c r="G6" s="70" t="s">
        <v>140</v>
      </c>
      <c r="H6" s="70" t="s">
        <v>141</v>
      </c>
      <c r="I6" s="70" t="s">
        <v>142</v>
      </c>
      <c r="J6" s="71" t="s">
        <v>240</v>
      </c>
      <c r="K6" s="71" t="s">
        <v>241</v>
      </c>
      <c r="L6" s="5"/>
      <c r="N6" s="154"/>
      <c r="O6" s="154"/>
      <c r="P6" s="154"/>
      <c r="Q6" s="154"/>
      <c r="R6" s="154"/>
      <c r="S6" s="154"/>
      <c r="T6" s="154"/>
      <c r="U6" s="154"/>
      <c r="V6" s="154"/>
      <c r="W6" s="154"/>
      <c r="X6" s="154"/>
    </row>
    <row r="7" spans="1:24" ht="12.75">
      <c r="A7" s="15" t="s">
        <v>369</v>
      </c>
      <c r="B7" s="101">
        <v>40868</v>
      </c>
      <c r="C7" s="216" t="s">
        <v>370</v>
      </c>
      <c r="D7" s="15" t="s">
        <v>49</v>
      </c>
      <c r="E7" s="216" t="s">
        <v>370</v>
      </c>
      <c r="F7" s="216" t="s">
        <v>317</v>
      </c>
      <c r="G7" s="15" t="s">
        <v>39</v>
      </c>
      <c r="H7" s="15" t="s">
        <v>40</v>
      </c>
      <c r="I7" s="15" t="s">
        <v>318</v>
      </c>
      <c r="J7" s="102">
        <v>18</v>
      </c>
      <c r="K7" s="102">
        <v>22</v>
      </c>
      <c r="N7" s="155"/>
      <c r="O7" s="155"/>
      <c r="P7" s="155"/>
      <c r="Q7" s="155"/>
      <c r="R7" s="155"/>
      <c r="S7" s="155"/>
      <c r="T7" s="155"/>
      <c r="U7" s="155"/>
      <c r="V7" s="155"/>
      <c r="W7" s="155"/>
      <c r="X7" s="155"/>
    </row>
    <row r="8" spans="1:11" ht="12.75">
      <c r="A8" s="15" t="s">
        <v>369</v>
      </c>
      <c r="B8" s="101">
        <v>40868</v>
      </c>
      <c r="C8" s="216" t="s">
        <v>370</v>
      </c>
      <c r="D8" s="15" t="s">
        <v>49</v>
      </c>
      <c r="E8" s="216" t="s">
        <v>370</v>
      </c>
      <c r="F8" s="216" t="s">
        <v>317</v>
      </c>
      <c r="G8" s="15" t="s">
        <v>372</v>
      </c>
      <c r="H8" s="15" t="s">
        <v>371</v>
      </c>
      <c r="I8" s="15" t="s">
        <v>288</v>
      </c>
      <c r="J8" s="102">
        <v>18</v>
      </c>
      <c r="K8" s="102">
        <v>20</v>
      </c>
    </row>
    <row r="9" spans="1:11" ht="12.75">
      <c r="A9" s="15" t="s">
        <v>369</v>
      </c>
      <c r="B9" s="101">
        <v>40868</v>
      </c>
      <c r="C9" s="216" t="s">
        <v>370</v>
      </c>
      <c r="D9" s="15" t="s">
        <v>49</v>
      </c>
      <c r="E9" s="216" t="s">
        <v>370</v>
      </c>
      <c r="F9" s="216" t="s">
        <v>317</v>
      </c>
      <c r="G9" s="15" t="s">
        <v>372</v>
      </c>
      <c r="H9" s="15" t="s">
        <v>371</v>
      </c>
      <c r="I9" s="15" t="s">
        <v>318</v>
      </c>
      <c r="J9" s="102">
        <v>18</v>
      </c>
      <c r="K9" s="102">
        <v>22</v>
      </c>
    </row>
    <row r="10" spans="1:11" ht="12.75">
      <c r="A10" s="15" t="s">
        <v>369</v>
      </c>
      <c r="B10" s="101">
        <v>40868</v>
      </c>
      <c r="C10" s="216" t="s">
        <v>370</v>
      </c>
      <c r="D10" s="15" t="s">
        <v>38</v>
      </c>
      <c r="E10" s="216" t="s">
        <v>370</v>
      </c>
      <c r="F10" s="216" t="s">
        <v>317</v>
      </c>
      <c r="G10" s="15" t="s">
        <v>39</v>
      </c>
      <c r="H10" s="15" t="s">
        <v>40</v>
      </c>
      <c r="I10" s="15" t="s">
        <v>318</v>
      </c>
      <c r="J10" s="102">
        <v>20</v>
      </c>
      <c r="K10" s="102">
        <v>22</v>
      </c>
    </row>
    <row r="11" spans="1:11" ht="12.75">
      <c r="A11" s="15" t="s">
        <v>369</v>
      </c>
      <c r="B11" s="101">
        <v>40868</v>
      </c>
      <c r="C11" s="216" t="s">
        <v>370</v>
      </c>
      <c r="D11" s="15" t="s">
        <v>62</v>
      </c>
      <c r="E11" s="15" t="s">
        <v>319</v>
      </c>
      <c r="F11" s="216" t="s">
        <v>317</v>
      </c>
      <c r="G11" s="15" t="s">
        <v>39</v>
      </c>
      <c r="H11" s="15" t="s">
        <v>40</v>
      </c>
      <c r="I11" s="15" t="s">
        <v>318</v>
      </c>
      <c r="J11" s="102">
        <v>6</v>
      </c>
      <c r="K11" s="102">
        <v>7</v>
      </c>
    </row>
    <row r="12" spans="1:11" ht="12.75">
      <c r="A12" s="15" t="s">
        <v>369</v>
      </c>
      <c r="B12" s="101">
        <v>40870</v>
      </c>
      <c r="C12" s="216" t="s">
        <v>370</v>
      </c>
      <c r="D12" s="15" t="s">
        <v>49</v>
      </c>
      <c r="E12" s="15" t="s">
        <v>320</v>
      </c>
      <c r="F12" s="216" t="s">
        <v>317</v>
      </c>
      <c r="G12" s="15" t="s">
        <v>39</v>
      </c>
      <c r="H12" s="15" t="s">
        <v>40</v>
      </c>
      <c r="I12" s="15" t="s">
        <v>288</v>
      </c>
      <c r="J12" s="102">
        <v>8</v>
      </c>
      <c r="K12" s="102">
        <v>9</v>
      </c>
    </row>
    <row r="13" spans="1:11" ht="12.75">
      <c r="A13" s="15" t="s">
        <v>369</v>
      </c>
      <c r="B13" s="101">
        <v>40870</v>
      </c>
      <c r="C13" s="216" t="s">
        <v>370</v>
      </c>
      <c r="D13" s="15" t="s">
        <v>49</v>
      </c>
      <c r="E13" s="15" t="s">
        <v>320</v>
      </c>
      <c r="F13" s="216" t="s">
        <v>317</v>
      </c>
      <c r="G13" s="15" t="s">
        <v>39</v>
      </c>
      <c r="H13" s="15" t="s">
        <v>40</v>
      </c>
      <c r="I13" s="15" t="s">
        <v>318</v>
      </c>
      <c r="J13" s="102">
        <v>12</v>
      </c>
      <c r="K13" s="102">
        <v>14</v>
      </c>
    </row>
    <row r="14" spans="1:11" ht="12.75">
      <c r="A14" s="15" t="s">
        <v>369</v>
      </c>
      <c r="B14" s="101">
        <v>40870</v>
      </c>
      <c r="C14" s="216" t="s">
        <v>370</v>
      </c>
      <c r="D14" s="15" t="s">
        <v>49</v>
      </c>
      <c r="E14" s="216" t="s">
        <v>370</v>
      </c>
      <c r="F14" s="216" t="s">
        <v>317</v>
      </c>
      <c r="G14" s="15" t="s">
        <v>39</v>
      </c>
      <c r="H14" s="15" t="s">
        <v>40</v>
      </c>
      <c r="I14" s="15" t="s">
        <v>318</v>
      </c>
      <c r="J14" s="102">
        <v>18</v>
      </c>
      <c r="K14" s="102">
        <v>20</v>
      </c>
    </row>
    <row r="15" spans="1:11" ht="12.75">
      <c r="A15" s="15" t="s">
        <v>369</v>
      </c>
      <c r="B15" s="101">
        <v>40870</v>
      </c>
      <c r="C15" s="216" t="s">
        <v>370</v>
      </c>
      <c r="D15" s="15" t="s">
        <v>49</v>
      </c>
      <c r="E15" s="216" t="s">
        <v>370</v>
      </c>
      <c r="F15" s="216" t="s">
        <v>317</v>
      </c>
      <c r="G15" s="15" t="s">
        <v>372</v>
      </c>
      <c r="H15" s="15" t="s">
        <v>371</v>
      </c>
      <c r="I15" s="15" t="s">
        <v>288</v>
      </c>
      <c r="J15" s="102">
        <v>18</v>
      </c>
      <c r="K15" s="102">
        <v>20</v>
      </c>
    </row>
    <row r="16" spans="1:11" ht="12.75">
      <c r="A16" s="15" t="s">
        <v>369</v>
      </c>
      <c r="B16" s="101">
        <v>40870</v>
      </c>
      <c r="C16" s="216" t="s">
        <v>370</v>
      </c>
      <c r="D16" s="15" t="s">
        <v>49</v>
      </c>
      <c r="E16" s="216" t="s">
        <v>370</v>
      </c>
      <c r="F16" s="216" t="s">
        <v>317</v>
      </c>
      <c r="G16" s="15" t="s">
        <v>372</v>
      </c>
      <c r="H16" s="15" t="s">
        <v>371</v>
      </c>
      <c r="I16" s="15" t="s">
        <v>318</v>
      </c>
      <c r="J16" s="102">
        <v>18</v>
      </c>
      <c r="K16" s="102">
        <v>20</v>
      </c>
    </row>
    <row r="17" spans="1:11" ht="12.75">
      <c r="A17" s="15" t="s">
        <v>188</v>
      </c>
      <c r="B17" s="101">
        <v>40868</v>
      </c>
      <c r="C17" s="216" t="s">
        <v>321</v>
      </c>
      <c r="D17" s="15" t="s">
        <v>38</v>
      </c>
      <c r="E17" s="216" t="s">
        <v>370</v>
      </c>
      <c r="F17" s="216" t="s">
        <v>322</v>
      </c>
      <c r="G17" s="15" t="s">
        <v>39</v>
      </c>
      <c r="H17" s="15" t="s">
        <v>40</v>
      </c>
      <c r="I17" s="15" t="s">
        <v>43</v>
      </c>
      <c r="J17" s="102">
        <v>56</v>
      </c>
      <c r="K17" s="102">
        <v>60</v>
      </c>
    </row>
    <row r="18" spans="1:11" ht="12.75">
      <c r="A18" s="15" t="s">
        <v>188</v>
      </c>
      <c r="B18" s="101">
        <v>40868</v>
      </c>
      <c r="C18" s="216" t="s">
        <v>321</v>
      </c>
      <c r="D18" s="15" t="s">
        <v>38</v>
      </c>
      <c r="E18" s="216" t="s">
        <v>370</v>
      </c>
      <c r="F18" s="216" t="s">
        <v>323</v>
      </c>
      <c r="G18" s="15" t="s">
        <v>372</v>
      </c>
      <c r="H18" s="15" t="s">
        <v>371</v>
      </c>
      <c r="I18" s="15" t="s">
        <v>43</v>
      </c>
      <c r="J18" s="102">
        <v>60</v>
      </c>
      <c r="K18" s="102">
        <v>65</v>
      </c>
    </row>
    <row r="19" spans="1:11" ht="12.75">
      <c r="A19" s="15" t="s">
        <v>188</v>
      </c>
      <c r="B19" s="101">
        <v>40868</v>
      </c>
      <c r="C19" s="216" t="s">
        <v>321</v>
      </c>
      <c r="D19" s="15" t="s">
        <v>38</v>
      </c>
      <c r="E19" s="216" t="s">
        <v>370</v>
      </c>
      <c r="F19" s="216" t="s">
        <v>322</v>
      </c>
      <c r="G19" s="15" t="s">
        <v>372</v>
      </c>
      <c r="H19" s="15" t="s">
        <v>371</v>
      </c>
      <c r="I19" s="15" t="s">
        <v>43</v>
      </c>
      <c r="J19" s="102">
        <v>58</v>
      </c>
      <c r="K19" s="102">
        <v>60</v>
      </c>
    </row>
    <row r="20" spans="1:11" ht="12.75">
      <c r="A20" s="15" t="s">
        <v>188</v>
      </c>
      <c r="B20" s="101">
        <v>40868</v>
      </c>
      <c r="C20" s="216" t="s">
        <v>324</v>
      </c>
      <c r="D20" s="15" t="s">
        <v>38</v>
      </c>
      <c r="E20" s="216" t="s">
        <v>370</v>
      </c>
      <c r="F20" s="216" t="s">
        <v>373</v>
      </c>
      <c r="G20" s="15" t="s">
        <v>372</v>
      </c>
      <c r="H20" s="15" t="s">
        <v>371</v>
      </c>
      <c r="I20" s="15" t="s">
        <v>43</v>
      </c>
      <c r="J20" s="102">
        <v>50</v>
      </c>
      <c r="K20" s="102">
        <v>50</v>
      </c>
    </row>
    <row r="21" spans="1:11" ht="12.75">
      <c r="A21" s="15" t="s">
        <v>188</v>
      </c>
      <c r="B21" s="101">
        <v>40868</v>
      </c>
      <c r="C21" s="216" t="s">
        <v>325</v>
      </c>
      <c r="D21" s="15" t="s">
        <v>38</v>
      </c>
      <c r="E21" s="216" t="s">
        <v>370</v>
      </c>
      <c r="F21" s="216" t="s">
        <v>322</v>
      </c>
      <c r="G21" s="15" t="s">
        <v>372</v>
      </c>
      <c r="H21" s="15" t="s">
        <v>371</v>
      </c>
      <c r="I21" s="15" t="s">
        <v>43</v>
      </c>
      <c r="J21" s="102">
        <v>70</v>
      </c>
      <c r="K21" s="102">
        <v>70</v>
      </c>
    </row>
    <row r="22" spans="1:11" ht="12.75">
      <c r="A22" s="15" t="s">
        <v>188</v>
      </c>
      <c r="B22" s="101">
        <v>40868</v>
      </c>
      <c r="C22" s="216" t="s">
        <v>325</v>
      </c>
      <c r="D22" s="15" t="s">
        <v>38</v>
      </c>
      <c r="E22" s="216" t="s">
        <v>370</v>
      </c>
      <c r="F22" s="216" t="s">
        <v>326</v>
      </c>
      <c r="G22" s="15" t="s">
        <v>372</v>
      </c>
      <c r="H22" s="15" t="s">
        <v>371</v>
      </c>
      <c r="I22" s="15" t="s">
        <v>43</v>
      </c>
      <c r="J22" s="102">
        <v>65</v>
      </c>
      <c r="K22" s="102">
        <v>65</v>
      </c>
    </row>
    <row r="23" spans="1:11" ht="12.75">
      <c r="A23" s="15" t="s">
        <v>188</v>
      </c>
      <c r="B23" s="101">
        <v>40870</v>
      </c>
      <c r="C23" s="216" t="s">
        <v>321</v>
      </c>
      <c r="D23" s="15" t="s">
        <v>38</v>
      </c>
      <c r="E23" s="15" t="s">
        <v>320</v>
      </c>
      <c r="F23" s="216" t="s">
        <v>327</v>
      </c>
      <c r="G23" s="15" t="s">
        <v>372</v>
      </c>
      <c r="H23" s="15" t="s">
        <v>371</v>
      </c>
      <c r="I23" s="15" t="s">
        <v>43</v>
      </c>
      <c r="J23" s="102">
        <v>20</v>
      </c>
      <c r="K23" s="102">
        <v>20</v>
      </c>
    </row>
    <row r="24" spans="1:11" ht="12.75">
      <c r="A24" s="15" t="s">
        <v>188</v>
      </c>
      <c r="B24" s="101">
        <v>40870</v>
      </c>
      <c r="C24" s="216" t="s">
        <v>321</v>
      </c>
      <c r="D24" s="15" t="s">
        <v>38</v>
      </c>
      <c r="E24" s="216" t="s">
        <v>370</v>
      </c>
      <c r="F24" s="216" t="s">
        <v>323</v>
      </c>
      <c r="G24" s="15" t="s">
        <v>372</v>
      </c>
      <c r="H24" s="15" t="s">
        <v>371</v>
      </c>
      <c r="I24" s="15" t="s">
        <v>43</v>
      </c>
      <c r="J24" s="102">
        <v>60</v>
      </c>
      <c r="K24" s="102">
        <v>62</v>
      </c>
    </row>
    <row r="25" spans="1:11" ht="12.75">
      <c r="A25" s="15" t="s">
        <v>188</v>
      </c>
      <c r="B25" s="101">
        <v>40870</v>
      </c>
      <c r="C25" s="216" t="s">
        <v>321</v>
      </c>
      <c r="D25" s="15" t="s">
        <v>38</v>
      </c>
      <c r="E25" s="216" t="s">
        <v>370</v>
      </c>
      <c r="F25" s="216" t="s">
        <v>322</v>
      </c>
      <c r="G25" s="15" t="s">
        <v>372</v>
      </c>
      <c r="H25" s="15" t="s">
        <v>371</v>
      </c>
      <c r="I25" s="15" t="s">
        <v>43</v>
      </c>
      <c r="J25" s="102">
        <v>58</v>
      </c>
      <c r="K25" s="102">
        <v>60</v>
      </c>
    </row>
    <row r="26" spans="1:11" ht="12.75">
      <c r="A26" s="15" t="s">
        <v>44</v>
      </c>
      <c r="B26" s="101">
        <v>40868</v>
      </c>
      <c r="C26" s="216" t="s">
        <v>45</v>
      </c>
      <c r="D26" s="15" t="s">
        <v>38</v>
      </c>
      <c r="E26" s="216" t="s">
        <v>370</v>
      </c>
      <c r="F26" s="216" t="s">
        <v>328</v>
      </c>
      <c r="G26" s="15" t="s">
        <v>372</v>
      </c>
      <c r="H26" s="15" t="s">
        <v>42</v>
      </c>
      <c r="I26" s="15" t="s">
        <v>41</v>
      </c>
      <c r="J26" s="102">
        <v>16</v>
      </c>
      <c r="K26" s="102">
        <v>17</v>
      </c>
    </row>
    <row r="27" spans="1:11" ht="12.75">
      <c r="A27" s="15" t="s">
        <v>44</v>
      </c>
      <c r="B27" s="101">
        <v>40870</v>
      </c>
      <c r="C27" s="216" t="s">
        <v>45</v>
      </c>
      <c r="D27" s="15" t="s">
        <v>38</v>
      </c>
      <c r="E27" s="216" t="s">
        <v>370</v>
      </c>
      <c r="F27" s="216" t="s">
        <v>328</v>
      </c>
      <c r="G27" s="15" t="s">
        <v>372</v>
      </c>
      <c r="H27" s="15" t="s">
        <v>42</v>
      </c>
      <c r="I27" s="15" t="s">
        <v>41</v>
      </c>
      <c r="J27" s="102">
        <v>16</v>
      </c>
      <c r="K27" s="102">
        <v>17</v>
      </c>
    </row>
    <row r="28" spans="1:11" ht="12.75">
      <c r="A28" s="15" t="s">
        <v>190</v>
      </c>
      <c r="B28" s="101">
        <v>40868</v>
      </c>
      <c r="C28" s="216" t="s">
        <v>370</v>
      </c>
      <c r="D28" s="15" t="s">
        <v>38</v>
      </c>
      <c r="E28" s="15" t="s">
        <v>320</v>
      </c>
      <c r="F28" s="216" t="s">
        <v>329</v>
      </c>
      <c r="G28" s="15" t="s">
        <v>372</v>
      </c>
      <c r="H28" s="15" t="s">
        <v>42</v>
      </c>
      <c r="I28" s="15" t="s">
        <v>266</v>
      </c>
      <c r="J28" s="102">
        <v>10</v>
      </c>
      <c r="K28" s="102">
        <v>11</v>
      </c>
    </row>
    <row r="29" spans="1:11" ht="12.75">
      <c r="A29" s="15" t="s">
        <v>190</v>
      </c>
      <c r="B29" s="101">
        <v>40870</v>
      </c>
      <c r="C29" s="216" t="s">
        <v>370</v>
      </c>
      <c r="D29" s="15" t="s">
        <v>38</v>
      </c>
      <c r="E29" s="15" t="s">
        <v>320</v>
      </c>
      <c r="F29" s="216" t="s">
        <v>329</v>
      </c>
      <c r="G29" s="15" t="s">
        <v>372</v>
      </c>
      <c r="H29" s="15" t="s">
        <v>42</v>
      </c>
      <c r="I29" s="15" t="s">
        <v>266</v>
      </c>
      <c r="J29" s="102">
        <v>10</v>
      </c>
      <c r="K29" s="102">
        <v>11</v>
      </c>
    </row>
    <row r="30" spans="1:11" ht="12.75">
      <c r="A30" s="15" t="s">
        <v>214</v>
      </c>
      <c r="B30" s="101">
        <v>40868</v>
      </c>
      <c r="C30" s="216" t="s">
        <v>215</v>
      </c>
      <c r="D30" s="15" t="s">
        <v>28</v>
      </c>
      <c r="E30" s="216" t="s">
        <v>370</v>
      </c>
      <c r="F30" s="216" t="s">
        <v>370</v>
      </c>
      <c r="G30" s="15" t="s">
        <v>39</v>
      </c>
      <c r="H30" s="15" t="s">
        <v>40</v>
      </c>
      <c r="I30" s="15" t="s">
        <v>43</v>
      </c>
      <c r="J30" s="102">
        <v>10</v>
      </c>
      <c r="K30" s="102">
        <v>10</v>
      </c>
    </row>
    <row r="31" spans="1:11" ht="12.75">
      <c r="A31" s="15" t="s">
        <v>63</v>
      </c>
      <c r="B31" s="101">
        <v>40868</v>
      </c>
      <c r="C31" s="216" t="s">
        <v>267</v>
      </c>
      <c r="D31" s="15" t="s">
        <v>38</v>
      </c>
      <c r="E31" s="15" t="s">
        <v>320</v>
      </c>
      <c r="F31" s="216" t="s">
        <v>212</v>
      </c>
      <c r="G31" s="15" t="s">
        <v>372</v>
      </c>
      <c r="H31" s="15" t="s">
        <v>42</v>
      </c>
      <c r="I31" s="15" t="s">
        <v>211</v>
      </c>
      <c r="J31" s="102">
        <v>17</v>
      </c>
      <c r="K31" s="102">
        <v>17</v>
      </c>
    </row>
    <row r="32" spans="1:11" ht="12.75">
      <c r="A32" s="15" t="s">
        <v>63</v>
      </c>
      <c r="B32" s="101">
        <v>40868</v>
      </c>
      <c r="C32" s="216" t="s">
        <v>267</v>
      </c>
      <c r="D32" s="15" t="s">
        <v>38</v>
      </c>
      <c r="E32" s="216" t="s">
        <v>370</v>
      </c>
      <c r="F32" s="216" t="s">
        <v>268</v>
      </c>
      <c r="G32" s="15" t="s">
        <v>372</v>
      </c>
      <c r="H32" s="15" t="s">
        <v>42</v>
      </c>
      <c r="I32" s="15" t="s">
        <v>211</v>
      </c>
      <c r="J32" s="102">
        <v>27</v>
      </c>
      <c r="K32" s="102">
        <v>30</v>
      </c>
    </row>
    <row r="33" spans="1:11" ht="12.75">
      <c r="A33" s="15" t="s">
        <v>63</v>
      </c>
      <c r="B33" s="101">
        <v>40868</v>
      </c>
      <c r="C33" s="216" t="s">
        <v>267</v>
      </c>
      <c r="D33" s="15" t="s">
        <v>38</v>
      </c>
      <c r="E33" s="216" t="s">
        <v>370</v>
      </c>
      <c r="F33" s="216" t="s">
        <v>270</v>
      </c>
      <c r="G33" s="15" t="s">
        <v>372</v>
      </c>
      <c r="H33" s="15" t="s">
        <v>42</v>
      </c>
      <c r="I33" s="15" t="s">
        <v>211</v>
      </c>
      <c r="J33" s="102">
        <v>23</v>
      </c>
      <c r="K33" s="102">
        <v>25</v>
      </c>
    </row>
    <row r="34" spans="1:11" ht="12.75">
      <c r="A34" s="15" t="s">
        <v>63</v>
      </c>
      <c r="B34" s="101">
        <v>40868</v>
      </c>
      <c r="C34" s="216" t="s">
        <v>267</v>
      </c>
      <c r="D34" s="15" t="s">
        <v>38</v>
      </c>
      <c r="E34" s="216" t="s">
        <v>370</v>
      </c>
      <c r="F34" s="216" t="s">
        <v>269</v>
      </c>
      <c r="G34" s="15" t="s">
        <v>372</v>
      </c>
      <c r="H34" s="15" t="s">
        <v>42</v>
      </c>
      <c r="I34" s="15" t="s">
        <v>211</v>
      </c>
      <c r="J34" s="102">
        <v>18</v>
      </c>
      <c r="K34" s="102">
        <v>20</v>
      </c>
    </row>
    <row r="35" spans="1:11" ht="12.75">
      <c r="A35" s="15" t="s">
        <v>63</v>
      </c>
      <c r="B35" s="101">
        <v>40870</v>
      </c>
      <c r="C35" s="216" t="s">
        <v>267</v>
      </c>
      <c r="D35" s="15" t="s">
        <v>38</v>
      </c>
      <c r="E35" s="15" t="s">
        <v>320</v>
      </c>
      <c r="F35" s="216" t="s">
        <v>212</v>
      </c>
      <c r="G35" s="15" t="s">
        <v>372</v>
      </c>
      <c r="H35" s="15" t="s">
        <v>42</v>
      </c>
      <c r="I35" s="15" t="s">
        <v>211</v>
      </c>
      <c r="J35" s="102">
        <v>17</v>
      </c>
      <c r="K35" s="102">
        <v>17</v>
      </c>
    </row>
    <row r="36" spans="1:11" ht="12.75">
      <c r="A36" s="15" t="s">
        <v>63</v>
      </c>
      <c r="B36" s="101">
        <v>40870</v>
      </c>
      <c r="C36" s="216" t="s">
        <v>267</v>
      </c>
      <c r="D36" s="15" t="s">
        <v>38</v>
      </c>
      <c r="E36" s="216" t="s">
        <v>370</v>
      </c>
      <c r="F36" s="216" t="s">
        <v>268</v>
      </c>
      <c r="G36" s="15" t="s">
        <v>372</v>
      </c>
      <c r="H36" s="15" t="s">
        <v>42</v>
      </c>
      <c r="I36" s="15" t="s">
        <v>211</v>
      </c>
      <c r="J36" s="102">
        <v>27</v>
      </c>
      <c r="K36" s="102">
        <v>30</v>
      </c>
    </row>
    <row r="37" spans="1:11" ht="12.75">
      <c r="A37" s="15" t="s">
        <v>63</v>
      </c>
      <c r="B37" s="101">
        <v>40870</v>
      </c>
      <c r="C37" s="216" t="s">
        <v>267</v>
      </c>
      <c r="D37" s="15" t="s">
        <v>38</v>
      </c>
      <c r="E37" s="216" t="s">
        <v>370</v>
      </c>
      <c r="F37" s="216" t="s">
        <v>270</v>
      </c>
      <c r="G37" s="15" t="s">
        <v>372</v>
      </c>
      <c r="H37" s="15" t="s">
        <v>42</v>
      </c>
      <c r="I37" s="15" t="s">
        <v>211</v>
      </c>
      <c r="J37" s="102">
        <v>23</v>
      </c>
      <c r="K37" s="102">
        <v>25</v>
      </c>
    </row>
    <row r="38" spans="1:11" ht="12.75">
      <c r="A38" s="15" t="s">
        <v>63</v>
      </c>
      <c r="B38" s="101">
        <v>40870</v>
      </c>
      <c r="C38" s="216" t="s">
        <v>267</v>
      </c>
      <c r="D38" s="15" t="s">
        <v>38</v>
      </c>
      <c r="E38" s="216" t="s">
        <v>370</v>
      </c>
      <c r="F38" s="216" t="s">
        <v>269</v>
      </c>
      <c r="G38" s="15" t="s">
        <v>372</v>
      </c>
      <c r="H38" s="15" t="s">
        <v>42</v>
      </c>
      <c r="I38" s="15" t="s">
        <v>211</v>
      </c>
      <c r="J38" s="102">
        <v>18</v>
      </c>
      <c r="K38" s="102">
        <v>20</v>
      </c>
    </row>
    <row r="39" spans="1:11" ht="12.75">
      <c r="A39" s="15" t="s">
        <v>201</v>
      </c>
      <c r="B39" s="101">
        <v>40868</v>
      </c>
      <c r="C39" s="216" t="s">
        <v>370</v>
      </c>
      <c r="D39" s="15" t="s">
        <v>202</v>
      </c>
      <c r="E39" s="216" t="s">
        <v>370</v>
      </c>
      <c r="F39" s="216" t="s">
        <v>203</v>
      </c>
      <c r="G39" s="15" t="s">
        <v>372</v>
      </c>
      <c r="H39" s="15" t="s">
        <v>371</v>
      </c>
      <c r="I39" s="15" t="s">
        <v>204</v>
      </c>
      <c r="J39" s="102">
        <v>13.5</v>
      </c>
      <c r="K39" s="102">
        <v>14</v>
      </c>
    </row>
    <row r="40" spans="1:11" ht="12.75">
      <c r="A40" s="15" t="s">
        <v>201</v>
      </c>
      <c r="B40" s="101">
        <v>40870</v>
      </c>
      <c r="C40" s="216" t="s">
        <v>370</v>
      </c>
      <c r="D40" s="15" t="s">
        <v>202</v>
      </c>
      <c r="E40" s="216" t="s">
        <v>370</v>
      </c>
      <c r="F40" s="216" t="s">
        <v>203</v>
      </c>
      <c r="G40" s="15" t="s">
        <v>372</v>
      </c>
      <c r="H40" s="15" t="s">
        <v>371</v>
      </c>
      <c r="I40" s="15" t="s">
        <v>204</v>
      </c>
      <c r="J40" s="102">
        <v>13.5</v>
      </c>
      <c r="K40" s="102">
        <v>14</v>
      </c>
    </row>
    <row r="41" spans="1:11" ht="12.75">
      <c r="A41" s="15" t="s">
        <v>330</v>
      </c>
      <c r="B41" s="101">
        <v>40868</v>
      </c>
      <c r="C41" s="216" t="s">
        <v>331</v>
      </c>
      <c r="D41" s="15" t="s">
        <v>374</v>
      </c>
      <c r="E41" s="216" t="s">
        <v>370</v>
      </c>
      <c r="F41" s="218" t="s">
        <v>277</v>
      </c>
      <c r="G41" s="15" t="s">
        <v>372</v>
      </c>
      <c r="H41" s="15" t="s">
        <v>371</v>
      </c>
      <c r="I41" s="15" t="s">
        <v>332</v>
      </c>
      <c r="J41" s="102">
        <v>27</v>
      </c>
      <c r="K41" s="102">
        <v>27</v>
      </c>
    </row>
    <row r="42" spans="1:11" ht="12.75">
      <c r="A42" s="15" t="s">
        <v>330</v>
      </c>
      <c r="B42" s="101">
        <v>40870</v>
      </c>
      <c r="C42" s="216" t="s">
        <v>331</v>
      </c>
      <c r="D42" s="15" t="s">
        <v>374</v>
      </c>
      <c r="E42" s="216" t="s">
        <v>370</v>
      </c>
      <c r="F42" s="218" t="s">
        <v>277</v>
      </c>
      <c r="G42" s="15" t="s">
        <v>372</v>
      </c>
      <c r="H42" s="15" t="s">
        <v>371</v>
      </c>
      <c r="I42" s="15" t="s">
        <v>332</v>
      </c>
      <c r="J42" s="102">
        <v>27</v>
      </c>
      <c r="K42" s="102">
        <v>27</v>
      </c>
    </row>
    <row r="43" spans="1:11" ht="12.75">
      <c r="A43" s="15"/>
      <c r="B43" s="15"/>
      <c r="C43" s="15"/>
      <c r="D43" s="15"/>
      <c r="E43" s="15"/>
      <c r="F43" s="15"/>
      <c r="G43" s="15"/>
      <c r="H43" s="15"/>
      <c r="I43" s="15"/>
      <c r="J43" s="15"/>
      <c r="K43" s="15"/>
    </row>
    <row r="44" spans="1:11" ht="12.75">
      <c r="A44" s="15"/>
      <c r="B44" s="15"/>
      <c r="C44" s="15"/>
      <c r="D44" s="15"/>
      <c r="E44" s="15"/>
      <c r="F44" s="15"/>
      <c r="G44" s="15"/>
      <c r="H44" s="15"/>
      <c r="I44" s="15"/>
      <c r="J44" s="15"/>
      <c r="K44" s="15"/>
    </row>
    <row r="45" spans="1:11" ht="12.75">
      <c r="A45" s="15" t="s">
        <v>368</v>
      </c>
      <c r="B45" s="15"/>
      <c r="C45" s="15"/>
      <c r="D45" s="15"/>
      <c r="E45" s="15"/>
      <c r="F45" s="15"/>
      <c r="G45" s="15"/>
      <c r="H45" s="15"/>
      <c r="I45" s="15"/>
      <c r="J45" s="15"/>
      <c r="K45" s="15"/>
    </row>
    <row r="46" spans="1:11" ht="12.75">
      <c r="A46" s="15" t="s">
        <v>333</v>
      </c>
      <c r="B46" s="15"/>
      <c r="C46" s="15"/>
      <c r="D46" s="15"/>
      <c r="E46" s="15"/>
      <c r="F46" s="15"/>
      <c r="G46" s="15"/>
      <c r="H46" s="15"/>
      <c r="I46" s="15"/>
      <c r="J46" s="15"/>
      <c r="K46" s="15"/>
    </row>
    <row r="47" spans="1:11" ht="12.75">
      <c r="A47" s="15"/>
      <c r="B47" s="101"/>
      <c r="C47" s="15"/>
      <c r="D47" s="15"/>
      <c r="E47" s="200"/>
      <c r="F47" s="15"/>
      <c r="G47" s="15"/>
      <c r="H47" s="15"/>
      <c r="I47" s="15"/>
      <c r="J47" s="102"/>
      <c r="K47" s="102"/>
    </row>
    <row r="48" spans="1:11" ht="12.75">
      <c r="A48" s="15"/>
      <c r="B48" s="101"/>
      <c r="C48" s="15"/>
      <c r="D48" s="15"/>
      <c r="E48" s="200"/>
      <c r="F48" s="15"/>
      <c r="G48" s="15"/>
      <c r="H48" s="15"/>
      <c r="I48" s="15"/>
      <c r="J48" s="102"/>
      <c r="K48" s="102"/>
    </row>
    <row r="49" spans="1:11" ht="12.75">
      <c r="A49" s="15"/>
      <c r="B49" s="101"/>
      <c r="C49" s="15"/>
      <c r="D49" s="15"/>
      <c r="E49" s="200"/>
      <c r="F49" s="15"/>
      <c r="G49" s="15"/>
      <c r="H49" s="15"/>
      <c r="I49" s="15"/>
      <c r="J49" s="102"/>
      <c r="K49" s="102"/>
    </row>
    <row r="50" spans="1:11" ht="12.75">
      <c r="A50" s="15"/>
      <c r="B50" s="101"/>
      <c r="C50" s="15"/>
      <c r="D50" s="15"/>
      <c r="E50" s="200"/>
      <c r="F50" s="15"/>
      <c r="G50" s="15"/>
      <c r="H50" s="15"/>
      <c r="I50" s="15"/>
      <c r="J50" s="102"/>
      <c r="K50" s="102"/>
    </row>
    <row r="51" spans="1:11" ht="12.75">
      <c r="A51" s="15"/>
      <c r="B51" s="101"/>
      <c r="C51" s="15"/>
      <c r="D51" s="15"/>
      <c r="E51" s="200"/>
      <c r="F51" s="15"/>
      <c r="G51" s="15"/>
      <c r="H51" s="15"/>
      <c r="I51" s="15"/>
      <c r="J51" s="102"/>
      <c r="K51" s="102"/>
    </row>
    <row r="52" spans="1:11" ht="12.75">
      <c r="A52" s="15"/>
      <c r="B52" s="101"/>
      <c r="C52" s="15"/>
      <c r="D52" s="15"/>
      <c r="E52" s="200"/>
      <c r="F52" s="15"/>
      <c r="G52" s="15"/>
      <c r="H52" s="15"/>
      <c r="I52" s="15"/>
      <c r="J52" s="102"/>
      <c r="K52" s="102"/>
    </row>
    <row r="53" spans="1:11" ht="12.75">
      <c r="A53" s="15"/>
      <c r="B53" s="101"/>
      <c r="C53" s="200"/>
      <c r="D53" s="15"/>
      <c r="E53" s="200"/>
      <c r="F53" s="15"/>
      <c r="G53" s="15"/>
      <c r="H53" s="15"/>
      <c r="I53" s="15"/>
      <c r="J53" s="102"/>
      <c r="K53" s="102"/>
    </row>
    <row r="54" spans="1:11" ht="12.75">
      <c r="A54" s="15"/>
      <c r="B54" s="101"/>
      <c r="C54" s="200"/>
      <c r="D54" s="15"/>
      <c r="E54" s="200"/>
      <c r="F54" s="15"/>
      <c r="G54" s="15"/>
      <c r="H54" s="15"/>
      <c r="I54" s="15"/>
      <c r="J54" s="102"/>
      <c r="K54" s="102"/>
    </row>
    <row r="55" spans="1:11" ht="12.75">
      <c r="A55" s="15"/>
      <c r="B55" s="101"/>
      <c r="C55" s="15"/>
      <c r="D55" s="15"/>
      <c r="E55" s="200"/>
      <c r="F55" s="15"/>
      <c r="G55" s="15"/>
      <c r="H55" s="15"/>
      <c r="I55" s="15"/>
      <c r="J55" s="102"/>
      <c r="K55" s="102"/>
    </row>
    <row r="56" spans="1:11" ht="12.75">
      <c r="A56" s="15"/>
      <c r="B56" s="101"/>
      <c r="C56" s="15"/>
      <c r="D56" s="15"/>
      <c r="E56" s="200"/>
      <c r="F56" s="15"/>
      <c r="G56" s="15"/>
      <c r="H56" s="15"/>
      <c r="I56" s="15"/>
      <c r="J56" s="102"/>
      <c r="K56" s="102"/>
    </row>
    <row r="57" spans="1:11" ht="12.75">
      <c r="A57" s="15"/>
      <c r="B57" s="101"/>
      <c r="C57" s="15"/>
      <c r="D57" s="15"/>
      <c r="E57" s="15"/>
      <c r="F57" s="15"/>
      <c r="G57" s="15"/>
      <c r="H57" s="15"/>
      <c r="I57" s="15"/>
      <c r="J57" s="102"/>
      <c r="K57" s="102"/>
    </row>
    <row r="58" spans="1:11" ht="12.75">
      <c r="A58" s="15"/>
      <c r="B58" s="101"/>
      <c r="C58" s="15"/>
      <c r="D58" s="15"/>
      <c r="E58" s="15"/>
      <c r="F58" s="15"/>
      <c r="G58" s="15"/>
      <c r="H58" s="15"/>
      <c r="I58" s="15"/>
      <c r="J58" s="102"/>
      <c r="K58" s="102"/>
    </row>
    <row r="59" spans="1:11" ht="12.75">
      <c r="A59" s="15"/>
      <c r="B59" s="101"/>
      <c r="C59" s="15"/>
      <c r="D59" s="15"/>
      <c r="E59" s="15"/>
      <c r="F59" s="15"/>
      <c r="G59" s="15"/>
      <c r="H59" s="15"/>
      <c r="I59" s="15"/>
      <c r="J59" s="102"/>
      <c r="K59" s="102"/>
    </row>
    <row r="60" spans="1:11" ht="12.75">
      <c r="A60" s="15"/>
      <c r="B60" s="101"/>
      <c r="C60" s="15"/>
      <c r="D60" s="15"/>
      <c r="E60" s="15"/>
      <c r="F60" s="15"/>
      <c r="G60" s="15"/>
      <c r="H60" s="15"/>
      <c r="I60" s="15"/>
      <c r="J60" s="102"/>
      <c r="K60" s="102"/>
    </row>
    <row r="61" spans="1:11" ht="12.75">
      <c r="A61" s="15"/>
      <c r="B61" s="101"/>
      <c r="C61" s="15"/>
      <c r="D61" s="15"/>
      <c r="E61" s="15"/>
      <c r="F61" s="15"/>
      <c r="G61" s="15"/>
      <c r="H61" s="15"/>
      <c r="I61" s="15"/>
      <c r="J61" s="102"/>
      <c r="K61" s="102"/>
    </row>
    <row r="62" spans="1:11" ht="12.75">
      <c r="A62" s="15"/>
      <c r="B62" s="101"/>
      <c r="C62" s="15"/>
      <c r="D62" s="15"/>
      <c r="E62" s="15"/>
      <c r="F62" s="15"/>
      <c r="G62" s="15"/>
      <c r="H62" s="15"/>
      <c r="I62" s="15"/>
      <c r="J62" s="102"/>
      <c r="K62" s="102"/>
    </row>
    <row r="63" spans="1:11" ht="12.75">
      <c r="A63" s="15"/>
      <c r="B63" s="101"/>
      <c r="C63" s="15"/>
      <c r="D63" s="15"/>
      <c r="E63" s="15"/>
      <c r="F63" s="15"/>
      <c r="G63" s="15"/>
      <c r="H63" s="15"/>
      <c r="I63" s="15"/>
      <c r="J63" s="102"/>
      <c r="K63" s="102"/>
    </row>
    <row r="64" spans="1:11" ht="12.75">
      <c r="A64" s="15"/>
      <c r="B64" s="101"/>
      <c r="C64" s="15"/>
      <c r="D64" s="15"/>
      <c r="E64" s="15"/>
      <c r="F64" s="15"/>
      <c r="G64" s="15"/>
      <c r="H64" s="15"/>
      <c r="I64" s="15"/>
      <c r="J64" s="102"/>
      <c r="K64" s="102"/>
    </row>
    <row r="65" spans="1:11" ht="12.75">
      <c r="A65" s="15"/>
      <c r="B65" s="101"/>
      <c r="C65" s="15"/>
      <c r="D65" s="15"/>
      <c r="E65" s="15"/>
      <c r="F65" s="15"/>
      <c r="G65" s="15"/>
      <c r="H65" s="15"/>
      <c r="I65" s="15"/>
      <c r="J65" s="102"/>
      <c r="K65" s="102"/>
    </row>
    <row r="66" spans="1:11" ht="12.75">
      <c r="A66" s="15"/>
      <c r="B66" s="101"/>
      <c r="C66" s="15"/>
      <c r="D66" s="15"/>
      <c r="E66" s="15"/>
      <c r="F66" s="15"/>
      <c r="G66" s="15"/>
      <c r="H66" s="15"/>
      <c r="I66" s="15"/>
      <c r="J66" s="102"/>
      <c r="K66" s="102"/>
    </row>
    <row r="67" spans="1:11" ht="12.75">
      <c r="A67" s="15"/>
      <c r="B67" s="101"/>
      <c r="C67" s="15"/>
      <c r="D67" s="15"/>
      <c r="E67" s="15"/>
      <c r="F67" s="15"/>
      <c r="G67" s="15"/>
      <c r="H67" s="15"/>
      <c r="I67" s="15"/>
      <c r="J67" s="102"/>
      <c r="K67" s="102"/>
    </row>
    <row r="68" spans="1:11" ht="12.75">
      <c r="A68" s="15"/>
      <c r="B68" s="101"/>
      <c r="C68" s="15"/>
      <c r="D68" s="15"/>
      <c r="E68" s="15"/>
      <c r="F68" s="15"/>
      <c r="G68" s="15"/>
      <c r="H68" s="15"/>
      <c r="I68" s="15"/>
      <c r="J68" s="102"/>
      <c r="K68" s="102"/>
    </row>
    <row r="69" spans="1:11" ht="12.75">
      <c r="A69" s="15"/>
      <c r="B69" s="101"/>
      <c r="C69" s="15"/>
      <c r="D69" s="15"/>
      <c r="E69" s="15"/>
      <c r="F69" s="15"/>
      <c r="G69" s="15"/>
      <c r="H69" s="15"/>
      <c r="I69" s="15"/>
      <c r="J69" s="102"/>
      <c r="K69" s="102"/>
    </row>
    <row r="70" spans="1:11" ht="12.75">
      <c r="A70" s="15"/>
      <c r="B70" s="101"/>
      <c r="C70" s="15"/>
      <c r="D70" s="15"/>
      <c r="E70" s="15"/>
      <c r="F70" s="15"/>
      <c r="G70" s="15"/>
      <c r="H70" s="15"/>
      <c r="I70" s="15"/>
      <c r="J70" s="102"/>
      <c r="K70" s="102"/>
    </row>
    <row r="71" spans="1:11" ht="12.75">
      <c r="A71" s="15"/>
      <c r="B71" s="101"/>
      <c r="C71" s="15"/>
      <c r="D71" s="15"/>
      <c r="E71" s="15"/>
      <c r="F71" s="15"/>
      <c r="G71" s="15"/>
      <c r="H71" s="15"/>
      <c r="I71" s="15"/>
      <c r="J71" s="102"/>
      <c r="K71" s="102"/>
    </row>
    <row r="72" spans="1:11" ht="12.75">
      <c r="A72" s="15"/>
      <c r="B72" s="101"/>
      <c r="C72" s="15"/>
      <c r="D72" s="15"/>
      <c r="E72" s="15"/>
      <c r="F72" s="15"/>
      <c r="G72" s="15"/>
      <c r="H72" s="15"/>
      <c r="I72" s="15"/>
      <c r="J72" s="102"/>
      <c r="K72" s="102"/>
    </row>
    <row r="73" spans="1:11" ht="12.75">
      <c r="A73" s="15"/>
      <c r="B73" s="101"/>
      <c r="C73" s="15"/>
      <c r="D73" s="15"/>
      <c r="E73" s="15"/>
      <c r="F73" s="15"/>
      <c r="G73" s="15"/>
      <c r="H73" s="15"/>
      <c r="I73" s="15"/>
      <c r="J73" s="102"/>
      <c r="K73" s="102"/>
    </row>
    <row r="74" spans="1:11" ht="12.75">
      <c r="A74" s="15"/>
      <c r="B74" s="101"/>
      <c r="C74" s="15"/>
      <c r="D74" s="15"/>
      <c r="E74" s="15"/>
      <c r="F74" s="15"/>
      <c r="G74" s="15"/>
      <c r="H74" s="15"/>
      <c r="I74" s="15"/>
      <c r="J74" s="102"/>
      <c r="K74" s="102"/>
    </row>
    <row r="75" spans="1:11" ht="12.75">
      <c r="A75" s="15"/>
      <c r="B75" s="101"/>
      <c r="C75" s="15"/>
      <c r="D75" s="15"/>
      <c r="E75" s="15"/>
      <c r="F75" s="15"/>
      <c r="G75" s="15"/>
      <c r="H75" s="15"/>
      <c r="I75" s="15"/>
      <c r="J75" s="102"/>
      <c r="K75" s="102"/>
    </row>
    <row r="76" spans="1:11" ht="12.75">
      <c r="A76" s="15"/>
      <c r="B76" s="101"/>
      <c r="C76" s="15"/>
      <c r="D76" s="15"/>
      <c r="E76" s="15"/>
      <c r="F76" s="15"/>
      <c r="G76" s="15"/>
      <c r="H76" s="15"/>
      <c r="I76" s="15"/>
      <c r="J76" s="102"/>
      <c r="K76" s="102"/>
    </row>
    <row r="77" spans="1:11" ht="12.75">
      <c r="A77" s="15"/>
      <c r="B77" s="101"/>
      <c r="C77" s="15"/>
      <c r="D77" s="15"/>
      <c r="E77" s="15"/>
      <c r="F77" s="15"/>
      <c r="G77" s="15"/>
      <c r="H77" s="15"/>
      <c r="I77" s="15"/>
      <c r="J77" s="102"/>
      <c r="K77" s="102"/>
    </row>
    <row r="78" spans="1:11" ht="12.75">
      <c r="A78" s="15"/>
      <c r="B78" s="101"/>
      <c r="C78" s="15"/>
      <c r="D78" s="15"/>
      <c r="E78" s="15"/>
      <c r="F78" s="15"/>
      <c r="G78" s="15"/>
      <c r="H78" s="15"/>
      <c r="I78" s="15"/>
      <c r="J78" s="102"/>
      <c r="K78" s="102"/>
    </row>
    <row r="79" spans="1:11" ht="12.75">
      <c r="A79" s="15"/>
      <c r="B79" s="101"/>
      <c r="C79" s="15"/>
      <c r="D79" s="15"/>
      <c r="E79" s="15"/>
      <c r="F79" s="15"/>
      <c r="G79" s="15"/>
      <c r="H79" s="15"/>
      <c r="I79" s="15"/>
      <c r="J79" s="102"/>
      <c r="K79" s="102"/>
    </row>
    <row r="80" spans="1:12" ht="12.75">
      <c r="A80" s="15"/>
      <c r="B80" s="101"/>
      <c r="C80" s="15"/>
      <c r="D80" s="15"/>
      <c r="E80" s="15"/>
      <c r="F80" s="15"/>
      <c r="G80" s="15"/>
      <c r="H80" s="15"/>
      <c r="I80" s="15"/>
      <c r="J80" s="102"/>
      <c r="K80" s="102"/>
      <c r="L80" s="5"/>
    </row>
    <row r="81" spans="1:12" ht="12.75">
      <c r="A81" s="15"/>
      <c r="B81" s="101"/>
      <c r="C81" s="15"/>
      <c r="D81" s="15"/>
      <c r="E81" s="15"/>
      <c r="F81" s="15"/>
      <c r="G81" s="15"/>
      <c r="H81" s="15"/>
      <c r="I81" s="15"/>
      <c r="J81" s="102"/>
      <c r="K81" s="102"/>
      <c r="L81" s="14"/>
    </row>
    <row r="82" spans="1:12" ht="11.25" customHeight="1">
      <c r="A82" s="15"/>
      <c r="B82" s="101"/>
      <c r="C82" s="15"/>
      <c r="D82" s="15"/>
      <c r="E82" s="15"/>
      <c r="F82" s="15"/>
      <c r="G82" s="15"/>
      <c r="H82" s="15"/>
      <c r="I82" s="15"/>
      <c r="J82" s="102"/>
      <c r="K82" s="102"/>
      <c r="L82" s="5"/>
    </row>
    <row r="83" spans="1:12" ht="12.75" customHeight="1">
      <c r="A83" s="15"/>
      <c r="B83" s="101"/>
      <c r="C83" s="15"/>
      <c r="D83" s="15"/>
      <c r="E83" s="15"/>
      <c r="F83" s="15"/>
      <c r="G83" s="15"/>
      <c r="H83" s="15"/>
      <c r="I83" s="15"/>
      <c r="J83" s="102"/>
      <c r="K83" s="102"/>
      <c r="L83" s="14"/>
    </row>
    <row r="84" spans="1:12" ht="12.75" customHeight="1">
      <c r="A84" s="15"/>
      <c r="B84" s="101"/>
      <c r="C84" s="15"/>
      <c r="D84" s="15"/>
      <c r="E84" s="15"/>
      <c r="F84" s="15"/>
      <c r="G84" s="15"/>
      <c r="H84" s="15"/>
      <c r="I84" s="15"/>
      <c r="J84" s="102"/>
      <c r="K84" s="102"/>
      <c r="L84" s="14"/>
    </row>
    <row r="85" spans="1:12" ht="12.75" customHeight="1">
      <c r="A85" s="15"/>
      <c r="B85" s="101"/>
      <c r="C85" s="15"/>
      <c r="D85" s="15"/>
      <c r="E85" s="15"/>
      <c r="F85" s="15"/>
      <c r="G85" s="15"/>
      <c r="H85" s="15"/>
      <c r="I85" s="15"/>
      <c r="J85" s="102"/>
      <c r="K85" s="102"/>
      <c r="L85" s="14"/>
    </row>
    <row r="86" spans="1:11" ht="12.75">
      <c r="A86" s="15"/>
      <c r="B86" s="101"/>
      <c r="C86" s="15"/>
      <c r="D86" s="15"/>
      <c r="E86" s="15"/>
      <c r="F86" s="15"/>
      <c r="G86" s="15"/>
      <c r="H86" s="15"/>
      <c r="I86" s="15"/>
      <c r="J86" s="102"/>
      <c r="K86" s="102"/>
    </row>
    <row r="87" spans="1:11" ht="12.75">
      <c r="A87" s="15"/>
      <c r="B87" s="15"/>
      <c r="C87" s="15"/>
      <c r="D87" s="15"/>
      <c r="E87" s="15"/>
      <c r="F87" s="103"/>
      <c r="G87" s="15"/>
      <c r="H87" s="15"/>
      <c r="I87" s="15"/>
      <c r="J87" s="102"/>
      <c r="K87" s="102"/>
    </row>
    <row r="88" spans="1:11" ht="12.75">
      <c r="A88" s="15"/>
      <c r="B88" s="15"/>
      <c r="C88" s="15"/>
      <c r="D88" s="15"/>
      <c r="E88" s="15"/>
      <c r="F88" s="103"/>
      <c r="G88" s="15"/>
      <c r="H88" s="15"/>
      <c r="I88" s="15"/>
      <c r="J88" s="102"/>
      <c r="K88" s="102"/>
    </row>
    <row r="89" spans="1:11" ht="12.75">
      <c r="A89" s="15"/>
      <c r="B89" s="101"/>
      <c r="C89" s="15"/>
      <c r="D89" s="15"/>
      <c r="E89" s="15"/>
      <c r="F89" s="15"/>
      <c r="G89" s="15"/>
      <c r="H89" s="15"/>
      <c r="I89" s="15"/>
      <c r="J89" s="102"/>
      <c r="K89" s="15"/>
    </row>
    <row r="90" spans="1:11" ht="12.75">
      <c r="A90" s="15"/>
      <c r="B90" s="101"/>
      <c r="C90" s="15"/>
      <c r="D90" s="15"/>
      <c r="E90" s="15"/>
      <c r="F90" s="103"/>
      <c r="G90" s="15"/>
      <c r="H90" s="15"/>
      <c r="I90" s="15"/>
      <c r="J90" s="102"/>
      <c r="K90" s="15"/>
    </row>
    <row r="91" spans="1:11" ht="12.75">
      <c r="A91" s="15"/>
      <c r="B91" s="101"/>
      <c r="C91" s="15"/>
      <c r="D91" s="15"/>
      <c r="E91" s="15"/>
      <c r="F91" s="103"/>
      <c r="G91" s="15"/>
      <c r="H91" s="15"/>
      <c r="I91" s="15"/>
      <c r="J91" s="102"/>
      <c r="K91" s="15"/>
    </row>
    <row r="92" spans="1:11" ht="12.75">
      <c r="A92" s="15"/>
      <c r="B92" s="15"/>
      <c r="C92" s="15"/>
      <c r="D92" s="15"/>
      <c r="E92" s="15"/>
      <c r="F92" s="15"/>
      <c r="G92" s="15"/>
      <c r="H92" s="15"/>
      <c r="I92" s="15"/>
      <c r="J92" s="15"/>
      <c r="K92" s="15"/>
    </row>
    <row r="93" spans="1:11" ht="12.75">
      <c r="A93" s="15"/>
      <c r="B93" s="15"/>
      <c r="C93" s="15"/>
      <c r="D93" s="15"/>
      <c r="E93" s="15"/>
      <c r="F93" s="15"/>
      <c r="G93" s="15"/>
      <c r="H93" s="15"/>
      <c r="I93" s="15"/>
      <c r="J93" s="15"/>
      <c r="K93" s="15"/>
    </row>
    <row r="94" spans="1:11" ht="12.75">
      <c r="A94" s="15"/>
      <c r="B94" s="15"/>
      <c r="C94" s="15"/>
      <c r="D94" s="15"/>
      <c r="E94" s="15"/>
      <c r="F94" s="15"/>
      <c r="G94" s="15"/>
      <c r="H94" s="15"/>
      <c r="I94" s="15"/>
      <c r="J94" s="15"/>
      <c r="K94" s="15"/>
    </row>
    <row r="95" spans="1:11" ht="12.75">
      <c r="A95" s="15"/>
      <c r="B95" s="15"/>
      <c r="C95" s="15"/>
      <c r="D95" s="15"/>
      <c r="E95" s="15"/>
      <c r="F95" s="15"/>
      <c r="G95" s="15"/>
      <c r="H95" s="15"/>
      <c r="I95" s="15"/>
      <c r="J95" s="15"/>
      <c r="K95" s="15"/>
    </row>
    <row r="96" spans="1:11" ht="12.75">
      <c r="A96" s="15"/>
      <c r="B96" s="101"/>
      <c r="C96" s="15"/>
      <c r="D96" s="15"/>
      <c r="E96" s="15"/>
      <c r="F96" s="15"/>
      <c r="G96" s="15"/>
      <c r="H96" s="15"/>
      <c r="I96" s="15"/>
      <c r="J96" s="102"/>
      <c r="K96" s="102"/>
    </row>
    <row r="97" spans="1:11" ht="12.75">
      <c r="A97" s="15"/>
      <c r="B97" s="15"/>
      <c r="C97" s="15"/>
      <c r="D97" s="15"/>
      <c r="E97" s="15"/>
      <c r="F97" s="15"/>
      <c r="G97" s="15"/>
      <c r="H97" s="15"/>
      <c r="I97" s="15"/>
      <c r="J97" s="15"/>
      <c r="K97" s="15"/>
    </row>
    <row r="98" spans="1:11" ht="12.75">
      <c r="A98" s="15"/>
      <c r="B98" s="15"/>
      <c r="C98" s="15"/>
      <c r="D98" s="15"/>
      <c r="E98" s="15"/>
      <c r="F98" s="15"/>
      <c r="G98" s="15"/>
      <c r="H98" s="15"/>
      <c r="I98" s="15"/>
      <c r="J98" s="15"/>
      <c r="K98" s="15"/>
    </row>
    <row r="99" spans="1:11" ht="12.75">
      <c r="A99" s="15"/>
      <c r="B99" s="15"/>
      <c r="C99" s="15"/>
      <c r="D99" s="15"/>
      <c r="E99" s="15"/>
      <c r="F99" s="15"/>
      <c r="G99" s="15"/>
      <c r="H99" s="15"/>
      <c r="I99" s="15"/>
      <c r="J99" s="15"/>
      <c r="K99" s="15"/>
    </row>
    <row r="100" spans="1:11" ht="12.75">
      <c r="A100" s="15"/>
      <c r="B100" s="15"/>
      <c r="C100" s="15"/>
      <c r="D100" s="15"/>
      <c r="E100" s="15"/>
      <c r="F100" s="15"/>
      <c r="G100" s="15"/>
      <c r="H100" s="15"/>
      <c r="I100" s="15"/>
      <c r="J100" s="15"/>
      <c r="K100" s="15"/>
    </row>
    <row r="101" spans="1:12" ht="12.75">
      <c r="A101" s="35"/>
      <c r="B101" s="35"/>
      <c r="C101" s="35"/>
      <c r="D101" s="35"/>
      <c r="E101" s="35"/>
      <c r="F101" s="35"/>
      <c r="G101" s="35"/>
      <c r="H101" s="35"/>
      <c r="I101" s="72"/>
      <c r="J101" s="35"/>
      <c r="K101" s="35"/>
      <c r="L101" s="5"/>
    </row>
    <row r="102" spans="1:11" ht="12.75">
      <c r="A102" s="73"/>
      <c r="B102" s="73"/>
      <c r="C102" s="73"/>
      <c r="D102" s="73"/>
      <c r="E102" s="73"/>
      <c r="F102" s="73"/>
      <c r="G102" s="73"/>
      <c r="H102" s="73"/>
      <c r="I102" s="74"/>
      <c r="J102" s="73"/>
      <c r="K102" s="73"/>
    </row>
    <row r="103" spans="1:11" ht="12.75">
      <c r="A103" s="73"/>
      <c r="B103" s="73"/>
      <c r="C103" s="73"/>
      <c r="D103" s="73"/>
      <c r="E103" s="73"/>
      <c r="F103" s="73"/>
      <c r="G103" s="73"/>
      <c r="H103" s="73"/>
      <c r="I103" s="74"/>
      <c r="J103" s="73"/>
      <c r="K103" s="73"/>
    </row>
    <row r="104" spans="1:11" ht="12.75">
      <c r="A104" s="73"/>
      <c r="B104" s="73"/>
      <c r="C104" s="73"/>
      <c r="D104" s="73"/>
      <c r="E104" s="73"/>
      <c r="F104" s="73"/>
      <c r="G104" s="73"/>
      <c r="H104" s="73"/>
      <c r="I104" s="74"/>
      <c r="J104" s="73"/>
      <c r="K104" s="73"/>
    </row>
    <row r="105" spans="1:11" ht="12.75">
      <c r="A105" s="73"/>
      <c r="B105" s="73"/>
      <c r="C105" s="73"/>
      <c r="D105" s="73"/>
      <c r="E105" s="73"/>
      <c r="F105" s="73"/>
      <c r="G105" s="73"/>
      <c r="H105" s="73"/>
      <c r="I105" s="74"/>
      <c r="J105" s="73"/>
      <c r="K105" s="73"/>
    </row>
    <row r="106" spans="1:11" ht="12.75">
      <c r="A106" s="73"/>
      <c r="B106" s="73"/>
      <c r="C106" s="73"/>
      <c r="D106" s="73"/>
      <c r="E106" s="73"/>
      <c r="F106" s="73"/>
      <c r="G106" s="73"/>
      <c r="H106" s="73"/>
      <c r="I106" s="74"/>
      <c r="J106" s="73"/>
      <c r="K106" s="73"/>
    </row>
    <row r="107" spans="1:11" ht="12.75">
      <c r="A107" s="73"/>
      <c r="B107" s="73"/>
      <c r="C107" s="73"/>
      <c r="D107" s="73"/>
      <c r="E107" s="73"/>
      <c r="F107" s="73"/>
      <c r="G107" s="73"/>
      <c r="H107" s="73"/>
      <c r="I107" s="74"/>
      <c r="J107" s="73"/>
      <c r="K107" s="73"/>
    </row>
    <row r="108" spans="1:11" ht="12.75">
      <c r="A108" s="73"/>
      <c r="B108" s="73"/>
      <c r="C108" s="73"/>
      <c r="D108" s="73"/>
      <c r="E108" s="73"/>
      <c r="F108" s="73"/>
      <c r="G108" s="73"/>
      <c r="H108" s="73"/>
      <c r="I108" s="74"/>
      <c r="J108" s="73"/>
      <c r="K108" s="73"/>
    </row>
    <row r="109" spans="1:11" ht="12.75">
      <c r="A109" s="73"/>
      <c r="B109" s="73"/>
      <c r="C109" s="73"/>
      <c r="D109" s="73"/>
      <c r="E109" s="73"/>
      <c r="F109" s="73"/>
      <c r="G109" s="73"/>
      <c r="H109" s="73"/>
      <c r="I109" s="74"/>
      <c r="J109" s="73"/>
      <c r="K109" s="73"/>
    </row>
    <row r="110" spans="1:11" ht="12.75">
      <c r="A110" s="73"/>
      <c r="B110" s="73"/>
      <c r="C110" s="73"/>
      <c r="D110" s="73"/>
      <c r="E110" s="73"/>
      <c r="F110" s="73"/>
      <c r="G110" s="73"/>
      <c r="H110" s="73"/>
      <c r="I110" s="74"/>
      <c r="J110" s="73"/>
      <c r="K110" s="73"/>
    </row>
    <row r="111" spans="1:11" ht="12.75">
      <c r="A111" s="73"/>
      <c r="B111" s="73"/>
      <c r="C111" s="73"/>
      <c r="D111" s="73"/>
      <c r="E111" s="73"/>
      <c r="F111" s="73"/>
      <c r="G111" s="73"/>
      <c r="H111" s="73"/>
      <c r="I111" s="74"/>
      <c r="J111" s="73"/>
      <c r="K111" s="73"/>
    </row>
    <row r="112" spans="1:11" ht="12.75">
      <c r="A112" s="73"/>
      <c r="B112" s="73"/>
      <c r="C112" s="73"/>
      <c r="D112" s="73"/>
      <c r="E112" s="73"/>
      <c r="F112" s="73"/>
      <c r="G112" s="73"/>
      <c r="H112" s="73"/>
      <c r="I112" s="74"/>
      <c r="J112" s="73"/>
      <c r="K112" s="73"/>
    </row>
    <row r="113" spans="1:11" ht="12.75">
      <c r="A113" s="73"/>
      <c r="B113" s="73"/>
      <c r="C113" s="73"/>
      <c r="D113" s="73"/>
      <c r="E113" s="73"/>
      <c r="F113" s="73"/>
      <c r="G113" s="73"/>
      <c r="H113" s="73"/>
      <c r="I113" s="74"/>
      <c r="J113" s="73"/>
      <c r="K113" s="73"/>
    </row>
    <row r="114" spans="1:11" ht="12.75">
      <c r="A114" s="73"/>
      <c r="B114" s="73"/>
      <c r="C114" s="73"/>
      <c r="D114" s="73"/>
      <c r="E114" s="73"/>
      <c r="F114" s="73"/>
      <c r="G114" s="73"/>
      <c r="H114" s="73"/>
      <c r="I114" s="74"/>
      <c r="J114" s="73"/>
      <c r="K114" s="73"/>
    </row>
    <row r="115" spans="1:11" ht="12.75">
      <c r="A115" s="73"/>
      <c r="B115" s="73"/>
      <c r="C115" s="73"/>
      <c r="D115" s="73"/>
      <c r="E115" s="73"/>
      <c r="F115" s="73"/>
      <c r="G115" s="73"/>
      <c r="H115" s="73"/>
      <c r="I115" s="74"/>
      <c r="J115" s="73"/>
      <c r="K115" s="73"/>
    </row>
    <row r="116" spans="1:11" ht="12.75">
      <c r="A116" s="73"/>
      <c r="B116" s="73"/>
      <c r="C116" s="73"/>
      <c r="D116" s="73"/>
      <c r="E116" s="73"/>
      <c r="F116" s="73"/>
      <c r="G116" s="73"/>
      <c r="H116" s="73"/>
      <c r="I116" s="74"/>
      <c r="J116" s="73"/>
      <c r="K116" s="73"/>
    </row>
    <row r="117" spans="1:11" ht="12.75">
      <c r="A117" s="73"/>
      <c r="B117" s="73"/>
      <c r="C117" s="73"/>
      <c r="D117" s="73"/>
      <c r="E117" s="73"/>
      <c r="F117" s="73"/>
      <c r="G117" s="73"/>
      <c r="H117" s="73"/>
      <c r="I117" s="74"/>
      <c r="J117" s="73"/>
      <c r="K117" s="73"/>
    </row>
    <row r="118" spans="1:11" ht="12.75">
      <c r="A118" s="73"/>
      <c r="B118" s="73"/>
      <c r="C118" s="73"/>
      <c r="D118" s="73"/>
      <c r="E118" s="73"/>
      <c r="F118" s="73"/>
      <c r="G118" s="73"/>
      <c r="H118" s="73"/>
      <c r="I118" s="74"/>
      <c r="J118" s="73"/>
      <c r="K118" s="73"/>
    </row>
    <row r="119" spans="1:11" ht="12.75">
      <c r="A119" s="73"/>
      <c r="B119" s="73"/>
      <c r="C119" s="73"/>
      <c r="D119" s="73"/>
      <c r="E119" s="73"/>
      <c r="F119" s="73"/>
      <c r="G119" s="73"/>
      <c r="H119" s="73"/>
      <c r="I119" s="74"/>
      <c r="J119" s="73"/>
      <c r="K119" s="73"/>
    </row>
    <row r="120" spans="1:11" ht="12.75">
      <c r="A120" s="73"/>
      <c r="B120" s="73"/>
      <c r="C120" s="73"/>
      <c r="D120" s="73"/>
      <c r="E120" s="73"/>
      <c r="F120" s="73"/>
      <c r="G120" s="73"/>
      <c r="H120" s="73"/>
      <c r="I120" s="74"/>
      <c r="J120" s="73"/>
      <c r="K120" s="73"/>
    </row>
    <row r="121" spans="1:11" ht="12.75">
      <c r="A121" s="73"/>
      <c r="B121" s="73"/>
      <c r="C121" s="73"/>
      <c r="D121" s="73"/>
      <c r="E121" s="73"/>
      <c r="F121" s="73"/>
      <c r="G121" s="73"/>
      <c r="H121" s="73"/>
      <c r="I121" s="74"/>
      <c r="J121" s="73"/>
      <c r="K121" s="73"/>
    </row>
    <row r="122" spans="1:11" ht="12.75">
      <c r="A122" s="73"/>
      <c r="B122" s="73"/>
      <c r="C122" s="73"/>
      <c r="D122" s="73"/>
      <c r="E122" s="73"/>
      <c r="F122" s="73"/>
      <c r="G122" s="73"/>
      <c r="H122" s="73"/>
      <c r="I122" s="74"/>
      <c r="J122" s="73"/>
      <c r="K122" s="73"/>
    </row>
    <row r="123" spans="1:11" ht="12.75">
      <c r="A123" s="73"/>
      <c r="B123" s="73"/>
      <c r="C123" s="73"/>
      <c r="D123" s="73"/>
      <c r="E123" s="73"/>
      <c r="F123" s="73"/>
      <c r="G123" s="73"/>
      <c r="H123" s="73"/>
      <c r="I123" s="74"/>
      <c r="J123" s="73"/>
      <c r="K123" s="73"/>
    </row>
  </sheetData>
  <sheetProtection/>
  <mergeCells count="8">
    <mergeCell ref="W5:X5"/>
    <mergeCell ref="A4:K4"/>
    <mergeCell ref="A1:K1"/>
    <mergeCell ref="A3:K3"/>
    <mergeCell ref="A2:K2"/>
    <mergeCell ref="N1:X1"/>
    <mergeCell ref="N3:X3"/>
    <mergeCell ref="N4:X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30"/>
  <sheetViews>
    <sheetView zoomScalePageLayoutView="0" workbookViewId="0" topLeftCell="A4">
      <selection activeCell="M16" sqref="M16"/>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7.57421875" style="5" bestFit="1" customWidth="1"/>
    <col min="7" max="7" width="7.421875" style="5" bestFit="1" customWidth="1"/>
    <col min="8" max="8" width="11.00390625" style="5" customWidth="1"/>
    <col min="9" max="9" width="7.7109375" style="5" bestFit="1" customWidth="1"/>
    <col min="10" max="10" width="8.28125" style="5" bestFit="1" customWidth="1"/>
    <col min="11" max="16384" width="11.421875" style="5" customWidth="1"/>
  </cols>
  <sheetData>
    <row r="1" spans="1:11" ht="12.75">
      <c r="A1" s="250" t="s">
        <v>184</v>
      </c>
      <c r="B1" s="250"/>
      <c r="C1" s="250"/>
      <c r="D1" s="250"/>
      <c r="E1" s="250"/>
      <c r="F1" s="250"/>
      <c r="G1" s="250"/>
      <c r="H1" s="250"/>
      <c r="I1" s="250"/>
      <c r="J1" s="250"/>
      <c r="K1" s="17"/>
    </row>
    <row r="2" spans="1:11" s="14" customFormat="1" ht="12.75">
      <c r="A2" s="250" t="s">
        <v>185</v>
      </c>
      <c r="B2" s="250"/>
      <c r="C2" s="250"/>
      <c r="D2" s="250"/>
      <c r="E2" s="250"/>
      <c r="F2" s="250"/>
      <c r="G2" s="250"/>
      <c r="H2" s="250"/>
      <c r="I2" s="250"/>
      <c r="J2" s="250"/>
      <c r="K2" s="13"/>
    </row>
    <row r="3" spans="1:11" ht="12.75">
      <c r="A3" s="274" t="s">
        <v>101</v>
      </c>
      <c r="B3" s="274"/>
      <c r="C3" s="274"/>
      <c r="D3" s="274"/>
      <c r="E3" s="274"/>
      <c r="F3" s="274"/>
      <c r="G3" s="274"/>
      <c r="H3" s="274"/>
      <c r="I3" s="274"/>
      <c r="J3" s="274"/>
      <c r="K3" s="15"/>
    </row>
    <row r="4" spans="1:11" ht="12.75">
      <c r="A4" s="277" t="s">
        <v>379</v>
      </c>
      <c r="B4" s="277"/>
      <c r="C4" s="277"/>
      <c r="D4" s="277"/>
      <c r="E4" s="277"/>
      <c r="F4" s="277"/>
      <c r="G4" s="277"/>
      <c r="H4" s="277"/>
      <c r="I4" s="277"/>
      <c r="J4" s="277"/>
      <c r="K4" s="214"/>
    </row>
    <row r="5" spans="1:11" s="14" customFormat="1" ht="12.75">
      <c r="A5" s="98"/>
      <c r="B5" s="98"/>
      <c r="C5" s="98"/>
      <c r="D5" s="98"/>
      <c r="E5" s="98"/>
      <c r="F5" s="98"/>
      <c r="G5" s="98"/>
      <c r="H5" s="98"/>
      <c r="I5" s="98"/>
      <c r="J5" s="98"/>
      <c r="K5" s="15"/>
    </row>
    <row r="6" spans="1:10" ht="38.25">
      <c r="A6" s="70" t="s">
        <v>134</v>
      </c>
      <c r="B6" s="70" t="s">
        <v>135</v>
      </c>
      <c r="C6" s="70" t="s">
        <v>136</v>
      </c>
      <c r="D6" s="70" t="s">
        <v>137</v>
      </c>
      <c r="E6" s="70" t="s">
        <v>138</v>
      </c>
      <c r="F6" s="70" t="s">
        <v>139</v>
      </c>
      <c r="G6" s="70" t="s">
        <v>141</v>
      </c>
      <c r="H6" s="70" t="s">
        <v>142</v>
      </c>
      <c r="I6" s="71" t="s">
        <v>240</v>
      </c>
      <c r="J6" s="71" t="s">
        <v>241</v>
      </c>
    </row>
    <row r="7" spans="1:10" ht="12.75">
      <c r="A7" s="15" t="s">
        <v>105</v>
      </c>
      <c r="B7" s="219">
        <v>40872</v>
      </c>
      <c r="C7" s="15" t="s">
        <v>271</v>
      </c>
      <c r="D7" s="15" t="s">
        <v>49</v>
      </c>
      <c r="E7" s="216" t="s">
        <v>370</v>
      </c>
      <c r="F7" s="216" t="s">
        <v>278</v>
      </c>
      <c r="G7" s="15" t="s">
        <v>40</v>
      </c>
      <c r="H7" s="15" t="s">
        <v>272</v>
      </c>
      <c r="I7" s="102">
        <v>8.5</v>
      </c>
      <c r="J7" s="102">
        <v>8.5</v>
      </c>
    </row>
    <row r="8" spans="1:10" ht="12.75">
      <c r="A8" s="15" t="s">
        <v>105</v>
      </c>
      <c r="B8" s="219">
        <v>40872</v>
      </c>
      <c r="C8" s="15" t="s">
        <v>334</v>
      </c>
      <c r="D8" s="15" t="s">
        <v>28</v>
      </c>
      <c r="E8" s="216" t="s">
        <v>370</v>
      </c>
      <c r="F8" s="216" t="s">
        <v>335</v>
      </c>
      <c r="G8" s="15" t="s">
        <v>40</v>
      </c>
      <c r="H8" s="15" t="s">
        <v>55</v>
      </c>
      <c r="I8" s="102">
        <v>7</v>
      </c>
      <c r="J8" s="102">
        <v>7.75</v>
      </c>
    </row>
    <row r="9" spans="1:10" ht="12.75">
      <c r="A9" s="15" t="s">
        <v>105</v>
      </c>
      <c r="B9" s="219">
        <v>40872</v>
      </c>
      <c r="C9" s="15" t="s">
        <v>336</v>
      </c>
      <c r="D9" s="15" t="s">
        <v>38</v>
      </c>
      <c r="E9" s="216" t="s">
        <v>370</v>
      </c>
      <c r="F9" s="216" t="s">
        <v>51</v>
      </c>
      <c r="G9" s="15" t="s">
        <v>40</v>
      </c>
      <c r="H9" s="15" t="s">
        <v>55</v>
      </c>
      <c r="I9" s="102">
        <v>7.5</v>
      </c>
      <c r="J9" s="102">
        <v>9.5</v>
      </c>
    </row>
    <row r="10" spans="1:10" ht="12.75">
      <c r="A10" s="15" t="s">
        <v>105</v>
      </c>
      <c r="B10" s="219">
        <v>40872</v>
      </c>
      <c r="C10" s="15" t="s">
        <v>337</v>
      </c>
      <c r="D10" s="15" t="s">
        <v>374</v>
      </c>
      <c r="E10" s="216" t="s">
        <v>370</v>
      </c>
      <c r="F10" s="216" t="s">
        <v>338</v>
      </c>
      <c r="G10" s="15" t="s">
        <v>40</v>
      </c>
      <c r="H10" s="15" t="s">
        <v>55</v>
      </c>
      <c r="I10" s="102">
        <v>8.5</v>
      </c>
      <c r="J10" s="102">
        <v>10</v>
      </c>
    </row>
    <row r="11" spans="1:10" ht="12.75">
      <c r="A11" s="15" t="s">
        <v>105</v>
      </c>
      <c r="B11" s="219">
        <v>40872</v>
      </c>
      <c r="C11" s="15" t="s">
        <v>337</v>
      </c>
      <c r="D11" s="15" t="s">
        <v>374</v>
      </c>
      <c r="E11" s="216" t="s">
        <v>370</v>
      </c>
      <c r="F11" s="216" t="s">
        <v>339</v>
      </c>
      <c r="G11" s="15" t="s">
        <v>40</v>
      </c>
      <c r="H11" s="15" t="s">
        <v>55</v>
      </c>
      <c r="I11" s="102">
        <v>7.5</v>
      </c>
      <c r="J11" s="102">
        <v>9.5</v>
      </c>
    </row>
    <row r="12" spans="1:10" ht="12.75">
      <c r="A12" s="15" t="s">
        <v>105</v>
      </c>
      <c r="B12" s="219">
        <v>40872</v>
      </c>
      <c r="C12" s="15" t="s">
        <v>273</v>
      </c>
      <c r="D12" s="15" t="s">
        <v>374</v>
      </c>
      <c r="E12" s="216" t="s">
        <v>370</v>
      </c>
      <c r="F12" s="216" t="s">
        <v>279</v>
      </c>
      <c r="G12" s="15" t="s">
        <v>40</v>
      </c>
      <c r="H12" s="15" t="s">
        <v>55</v>
      </c>
      <c r="I12" s="102">
        <v>6.5</v>
      </c>
      <c r="J12" s="102">
        <v>9.5</v>
      </c>
    </row>
    <row r="13" spans="1:10" ht="12.75">
      <c r="A13" s="15" t="s">
        <v>105</v>
      </c>
      <c r="B13" s="219">
        <v>40872</v>
      </c>
      <c r="C13" s="15" t="s">
        <v>273</v>
      </c>
      <c r="D13" s="15" t="s">
        <v>374</v>
      </c>
      <c r="E13" s="216" t="s">
        <v>370</v>
      </c>
      <c r="F13" s="216" t="s">
        <v>340</v>
      </c>
      <c r="G13" s="15" t="s">
        <v>40</v>
      </c>
      <c r="H13" s="15" t="s">
        <v>55</v>
      </c>
      <c r="I13" s="102">
        <v>7.5</v>
      </c>
      <c r="J13" s="102">
        <v>10</v>
      </c>
    </row>
    <row r="14" spans="1:10" ht="12.75">
      <c r="A14" s="15" t="s">
        <v>105</v>
      </c>
      <c r="B14" s="219">
        <v>40872</v>
      </c>
      <c r="C14" s="15" t="s">
        <v>271</v>
      </c>
      <c r="D14" s="15" t="s">
        <v>374</v>
      </c>
      <c r="E14" s="216" t="s">
        <v>370</v>
      </c>
      <c r="F14" s="216" t="s">
        <v>279</v>
      </c>
      <c r="G14" s="15" t="s">
        <v>40</v>
      </c>
      <c r="H14" s="15" t="s">
        <v>272</v>
      </c>
      <c r="I14" s="102">
        <v>7</v>
      </c>
      <c r="J14" s="102">
        <v>9.5</v>
      </c>
    </row>
    <row r="15" spans="1:10" ht="12.75">
      <c r="A15" s="15" t="s">
        <v>105</v>
      </c>
      <c r="B15" s="219">
        <v>40872</v>
      </c>
      <c r="C15" s="15" t="s">
        <v>271</v>
      </c>
      <c r="D15" s="15" t="s">
        <v>374</v>
      </c>
      <c r="E15" s="216" t="s">
        <v>370</v>
      </c>
      <c r="F15" s="216" t="s">
        <v>341</v>
      </c>
      <c r="G15" s="15" t="s">
        <v>40</v>
      </c>
      <c r="H15" s="15" t="s">
        <v>272</v>
      </c>
      <c r="I15" s="102">
        <v>8.5</v>
      </c>
      <c r="J15" s="102">
        <v>10</v>
      </c>
    </row>
    <row r="16" spans="1:10" ht="12.75">
      <c r="A16" s="15" t="s">
        <v>105</v>
      </c>
      <c r="B16" s="219">
        <v>40872</v>
      </c>
      <c r="C16" s="15" t="s">
        <v>271</v>
      </c>
      <c r="D16" s="15" t="s">
        <v>374</v>
      </c>
      <c r="E16" s="216" t="s">
        <v>370</v>
      </c>
      <c r="F16" s="216" t="s">
        <v>280</v>
      </c>
      <c r="G16" s="15" t="s">
        <v>40</v>
      </c>
      <c r="H16" s="15" t="s">
        <v>272</v>
      </c>
      <c r="I16" s="102">
        <v>8</v>
      </c>
      <c r="J16" s="102">
        <v>10</v>
      </c>
    </row>
    <row r="17" spans="1:10" ht="12.75">
      <c r="A17" s="15" t="s">
        <v>105</v>
      </c>
      <c r="B17" s="219">
        <v>40872</v>
      </c>
      <c r="C17" s="15" t="s">
        <v>334</v>
      </c>
      <c r="D17" s="15" t="s">
        <v>62</v>
      </c>
      <c r="E17" s="216" t="s">
        <v>370</v>
      </c>
      <c r="F17" s="216" t="s">
        <v>342</v>
      </c>
      <c r="G17" s="15" t="s">
        <v>40</v>
      </c>
      <c r="H17" s="15" t="s">
        <v>55</v>
      </c>
      <c r="I17" s="102">
        <v>8</v>
      </c>
      <c r="J17" s="102">
        <v>8</v>
      </c>
    </row>
    <row r="18" spans="1:10" ht="12.75">
      <c r="A18" s="15" t="s">
        <v>375</v>
      </c>
      <c r="B18" s="219">
        <v>40872</v>
      </c>
      <c r="C18" s="15" t="s">
        <v>343</v>
      </c>
      <c r="D18" s="15" t="s">
        <v>28</v>
      </c>
      <c r="E18" s="216" t="s">
        <v>370</v>
      </c>
      <c r="F18" s="216" t="s">
        <v>370</v>
      </c>
      <c r="G18" s="15" t="s">
        <v>40</v>
      </c>
      <c r="H18" s="15" t="s">
        <v>282</v>
      </c>
      <c r="I18" s="102">
        <v>0.45</v>
      </c>
      <c r="J18" s="102">
        <v>0.55</v>
      </c>
    </row>
    <row r="19" spans="1:10" ht="12.75">
      <c r="A19" s="15" t="s">
        <v>375</v>
      </c>
      <c r="B19" s="219">
        <v>40872</v>
      </c>
      <c r="C19" s="15" t="s">
        <v>281</v>
      </c>
      <c r="D19" s="15" t="s">
        <v>28</v>
      </c>
      <c r="E19" s="216" t="s">
        <v>370</v>
      </c>
      <c r="F19" s="216" t="s">
        <v>370</v>
      </c>
      <c r="G19" s="15" t="s">
        <v>40</v>
      </c>
      <c r="H19" s="15" t="s">
        <v>282</v>
      </c>
      <c r="I19" s="102">
        <v>0.45</v>
      </c>
      <c r="J19" s="102">
        <v>0.6</v>
      </c>
    </row>
    <row r="20" spans="1:10" ht="12.75">
      <c r="A20" s="15" t="s">
        <v>375</v>
      </c>
      <c r="B20" s="219">
        <v>40872</v>
      </c>
      <c r="C20" s="15" t="s">
        <v>283</v>
      </c>
      <c r="D20" s="15" t="s">
        <v>28</v>
      </c>
      <c r="E20" s="216" t="s">
        <v>370</v>
      </c>
      <c r="F20" s="216" t="s">
        <v>370</v>
      </c>
      <c r="G20" s="15" t="s">
        <v>40</v>
      </c>
      <c r="H20" s="15" t="s">
        <v>282</v>
      </c>
      <c r="I20" s="102">
        <v>0.45</v>
      </c>
      <c r="J20" s="102">
        <v>0.65</v>
      </c>
    </row>
    <row r="21" spans="1:10" ht="12.75">
      <c r="A21" s="15" t="s">
        <v>50</v>
      </c>
      <c r="B21" s="219">
        <v>40872</v>
      </c>
      <c r="C21" s="15" t="s">
        <v>376</v>
      </c>
      <c r="D21" s="15" t="s">
        <v>28</v>
      </c>
      <c r="E21" s="216" t="s">
        <v>370</v>
      </c>
      <c r="F21" s="216" t="s">
        <v>284</v>
      </c>
      <c r="G21" s="15" t="s">
        <v>40</v>
      </c>
      <c r="H21" s="15" t="s">
        <v>286</v>
      </c>
      <c r="I21" s="102">
        <v>14</v>
      </c>
      <c r="J21" s="102">
        <v>16.5</v>
      </c>
    </row>
    <row r="22" spans="1:10" ht="12.75">
      <c r="A22" s="15" t="s">
        <v>50</v>
      </c>
      <c r="B22" s="219">
        <v>40872</v>
      </c>
      <c r="C22" s="15" t="s">
        <v>377</v>
      </c>
      <c r="D22" s="15" t="s">
        <v>28</v>
      </c>
      <c r="E22" s="216" t="s">
        <v>370</v>
      </c>
      <c r="F22" s="216" t="s">
        <v>284</v>
      </c>
      <c r="G22" s="15" t="s">
        <v>40</v>
      </c>
      <c r="H22" s="15" t="s">
        <v>56</v>
      </c>
      <c r="I22" s="102">
        <v>11.5</v>
      </c>
      <c r="J22" s="102">
        <v>11.5</v>
      </c>
    </row>
    <row r="23" spans="1:10" ht="12.75">
      <c r="A23" s="15" t="s">
        <v>50</v>
      </c>
      <c r="B23" s="219">
        <v>40872</v>
      </c>
      <c r="C23" s="15" t="s">
        <v>344</v>
      </c>
      <c r="D23" s="15" t="s">
        <v>28</v>
      </c>
      <c r="E23" s="216" t="s">
        <v>370</v>
      </c>
      <c r="F23" s="216" t="s">
        <v>284</v>
      </c>
      <c r="G23" s="15" t="s">
        <v>40</v>
      </c>
      <c r="H23" s="15" t="s">
        <v>56</v>
      </c>
      <c r="I23" s="102">
        <v>10.5</v>
      </c>
      <c r="J23" s="102">
        <v>11</v>
      </c>
    </row>
    <row r="24" spans="1:10" ht="12.75">
      <c r="A24" s="15" t="s">
        <v>50</v>
      </c>
      <c r="B24" s="219">
        <v>40872</v>
      </c>
      <c r="C24" s="15" t="s">
        <v>345</v>
      </c>
      <c r="D24" s="15" t="s">
        <v>28</v>
      </c>
      <c r="E24" s="216" t="s">
        <v>370</v>
      </c>
      <c r="F24" s="216" t="s">
        <v>284</v>
      </c>
      <c r="G24" s="15" t="s">
        <v>40</v>
      </c>
      <c r="H24" s="15" t="s">
        <v>56</v>
      </c>
      <c r="I24" s="102">
        <v>15</v>
      </c>
      <c r="J24" s="102">
        <v>15</v>
      </c>
    </row>
    <row r="25" spans="1:10" ht="12.75">
      <c r="A25" s="15" t="s">
        <v>50</v>
      </c>
      <c r="B25" s="219">
        <v>40872</v>
      </c>
      <c r="C25" s="15" t="s">
        <v>346</v>
      </c>
      <c r="D25" s="15" t="s">
        <v>28</v>
      </c>
      <c r="E25" s="216" t="s">
        <v>370</v>
      </c>
      <c r="F25" s="216" t="s">
        <v>284</v>
      </c>
      <c r="G25" s="15" t="s">
        <v>40</v>
      </c>
      <c r="H25" s="15" t="s">
        <v>286</v>
      </c>
      <c r="I25" s="102">
        <v>12</v>
      </c>
      <c r="J25" s="102">
        <v>16</v>
      </c>
    </row>
    <row r="26" spans="1:10" ht="12.75">
      <c r="A26" s="15" t="s">
        <v>50</v>
      </c>
      <c r="B26" s="219">
        <v>40872</v>
      </c>
      <c r="C26" s="15" t="s">
        <v>285</v>
      </c>
      <c r="D26" s="15" t="s">
        <v>28</v>
      </c>
      <c r="E26" s="216" t="s">
        <v>370</v>
      </c>
      <c r="F26" s="216" t="s">
        <v>284</v>
      </c>
      <c r="G26" s="15" t="s">
        <v>40</v>
      </c>
      <c r="H26" s="15" t="s">
        <v>286</v>
      </c>
      <c r="I26" s="102">
        <v>12.5</v>
      </c>
      <c r="J26" s="102">
        <v>15</v>
      </c>
    </row>
    <row r="27" spans="1:10" ht="12.75">
      <c r="A27" s="15"/>
      <c r="B27" s="101"/>
      <c r="C27" s="15"/>
      <c r="D27" s="15"/>
      <c r="E27" s="15"/>
      <c r="F27" s="15"/>
      <c r="G27" s="15"/>
      <c r="H27" s="15"/>
      <c r="I27" s="102"/>
      <c r="J27" s="102"/>
    </row>
    <row r="28" spans="1:10" ht="12.75">
      <c r="A28" s="15"/>
      <c r="B28" s="101"/>
      <c r="C28" s="15"/>
      <c r="D28" s="15"/>
      <c r="E28" s="15"/>
      <c r="F28" s="15"/>
      <c r="G28" s="15"/>
      <c r="H28" s="15"/>
      <c r="I28" s="102"/>
      <c r="J28" s="102"/>
    </row>
    <row r="29" spans="1:10" ht="12.75">
      <c r="A29" s="15" t="s">
        <v>293</v>
      </c>
      <c r="B29" s="101"/>
      <c r="C29" s="15"/>
      <c r="D29" s="15"/>
      <c r="E29" s="15"/>
      <c r="F29" s="15"/>
      <c r="G29" s="15"/>
      <c r="H29" s="15"/>
      <c r="I29" s="102"/>
      <c r="J29" s="102"/>
    </row>
    <row r="30" spans="1:10" ht="12.75">
      <c r="A30" s="15" t="s">
        <v>292</v>
      </c>
      <c r="B30" s="101"/>
      <c r="C30" s="15"/>
      <c r="D30" s="15"/>
      <c r="E30" s="15"/>
      <c r="F30" s="15"/>
      <c r="G30" s="15"/>
      <c r="H30" s="15"/>
      <c r="I30" s="102"/>
      <c r="J30" s="102"/>
    </row>
  </sheetData>
  <sheetProtection/>
  <mergeCells count="4">
    <mergeCell ref="A3:J3"/>
    <mergeCell ref="A2:J2"/>
    <mergeCell ref="A1:J1"/>
    <mergeCell ref="A4:J4"/>
  </mergeCells>
  <printOptions/>
  <pageMargins left="0.7086614173228347" right="0.7086614173228347" top="0.7086614173228347" bottom="0.7480314960629921" header="0.31496062992125984" footer="0.31496062992125984"/>
  <pageSetup horizontalDpi="600" verticalDpi="600" orientation="landscape"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103"/>
  <sheetViews>
    <sheetView zoomScalePageLayoutView="0" workbookViewId="0" topLeftCell="A52">
      <selection activeCell="A1" sqref="A1:K71"/>
    </sheetView>
  </sheetViews>
  <sheetFormatPr defaultColWidth="11.421875" defaultRowHeight="15"/>
  <cols>
    <col min="1" max="1" width="11.57421875" style="5" customWidth="1"/>
    <col min="2" max="2" width="11.421875" style="5" customWidth="1"/>
    <col min="3" max="3" width="17.7109375" style="5"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1" customWidth="1"/>
    <col min="12" max="16384" width="11.421875" style="5" customWidth="1"/>
  </cols>
  <sheetData>
    <row r="1" spans="1:11" ht="12.75">
      <c r="A1" s="250" t="s">
        <v>186</v>
      </c>
      <c r="B1" s="250"/>
      <c r="C1" s="250"/>
      <c r="D1" s="250"/>
      <c r="E1" s="250"/>
      <c r="F1" s="250"/>
      <c r="G1" s="250"/>
      <c r="H1" s="250"/>
      <c r="I1" s="250"/>
      <c r="J1" s="250"/>
      <c r="K1" s="250"/>
    </row>
    <row r="2" spans="1:11" s="14" customFormat="1" ht="12.75">
      <c r="A2" s="250" t="s">
        <v>123</v>
      </c>
      <c r="B2" s="250"/>
      <c r="C2" s="250"/>
      <c r="D2" s="250"/>
      <c r="E2" s="250"/>
      <c r="F2" s="250"/>
      <c r="G2" s="250"/>
      <c r="H2" s="250"/>
      <c r="I2" s="250"/>
      <c r="J2" s="250"/>
      <c r="K2" s="250"/>
    </row>
    <row r="3" spans="1:11" ht="12.75">
      <c r="A3" s="274" t="s">
        <v>294</v>
      </c>
      <c r="B3" s="274"/>
      <c r="C3" s="274"/>
      <c r="D3" s="274"/>
      <c r="E3" s="274"/>
      <c r="F3" s="274"/>
      <c r="G3" s="274"/>
      <c r="H3" s="274"/>
      <c r="I3" s="274"/>
      <c r="J3" s="274"/>
      <c r="K3" s="35"/>
    </row>
    <row r="4" spans="1:11" ht="12.75">
      <c r="A4" s="277" t="s">
        <v>383</v>
      </c>
      <c r="B4" s="277"/>
      <c r="C4" s="277"/>
      <c r="D4" s="277"/>
      <c r="E4" s="277"/>
      <c r="F4" s="277"/>
      <c r="G4" s="277"/>
      <c r="H4" s="277"/>
      <c r="I4" s="277"/>
      <c r="J4" s="277"/>
      <c r="K4" s="35"/>
    </row>
    <row r="5" spans="1:11" s="14" customFormat="1" ht="12.75">
      <c r="A5" s="44"/>
      <c r="B5" s="44"/>
      <c r="C5" s="44"/>
      <c r="D5" s="44"/>
      <c r="E5" s="44"/>
      <c r="F5" s="44"/>
      <c r="G5" s="44"/>
      <c r="H5" s="44"/>
      <c r="I5" s="44"/>
      <c r="J5" s="44"/>
      <c r="K5" s="35"/>
    </row>
    <row r="6" spans="1:11" ht="25.5">
      <c r="A6" s="70" t="s">
        <v>134</v>
      </c>
      <c r="B6" s="70" t="s">
        <v>135</v>
      </c>
      <c r="C6" s="70" t="s">
        <v>136</v>
      </c>
      <c r="D6" s="70" t="s">
        <v>137</v>
      </c>
      <c r="E6" s="70" t="s">
        <v>138</v>
      </c>
      <c r="F6" s="70" t="s">
        <v>139</v>
      </c>
      <c r="G6" s="70" t="s">
        <v>140</v>
      </c>
      <c r="H6" s="70" t="s">
        <v>141</v>
      </c>
      <c r="I6" s="70" t="s">
        <v>142</v>
      </c>
      <c r="J6" s="71" t="s">
        <v>296</v>
      </c>
      <c r="K6" s="71" t="s">
        <v>295</v>
      </c>
    </row>
    <row r="7" spans="1:11" ht="12.75">
      <c r="A7" s="15" t="s">
        <v>369</v>
      </c>
      <c r="B7" s="219">
        <v>40870</v>
      </c>
      <c r="C7" s="216" t="s">
        <v>370</v>
      </c>
      <c r="D7" s="15" t="s">
        <v>49</v>
      </c>
      <c r="E7" s="216" t="s">
        <v>370</v>
      </c>
      <c r="F7" s="216" t="s">
        <v>370</v>
      </c>
      <c r="G7" s="15" t="s">
        <v>58</v>
      </c>
      <c r="H7" s="216" t="s">
        <v>370</v>
      </c>
      <c r="I7" s="7" t="s">
        <v>287</v>
      </c>
      <c r="J7" s="137">
        <v>145</v>
      </c>
      <c r="K7" s="102" t="s">
        <v>347</v>
      </c>
    </row>
    <row r="8" spans="1:11" ht="12.75">
      <c r="A8" s="15" t="s">
        <v>369</v>
      </c>
      <c r="B8" s="219">
        <v>40870</v>
      </c>
      <c r="C8" s="216" t="s">
        <v>370</v>
      </c>
      <c r="D8" s="15" t="s">
        <v>49</v>
      </c>
      <c r="E8" s="216" t="s">
        <v>370</v>
      </c>
      <c r="F8" s="216" t="s">
        <v>370</v>
      </c>
      <c r="G8" s="15" t="s">
        <v>59</v>
      </c>
      <c r="H8" s="216" t="s">
        <v>370</v>
      </c>
      <c r="I8" s="7" t="s">
        <v>287</v>
      </c>
      <c r="J8" s="137">
        <v>105</v>
      </c>
      <c r="K8" s="102" t="s">
        <v>347</v>
      </c>
    </row>
    <row r="9" spans="1:11" ht="12.75">
      <c r="A9" s="15" t="s">
        <v>369</v>
      </c>
      <c r="B9" s="219">
        <v>40870</v>
      </c>
      <c r="C9" s="216" t="s">
        <v>370</v>
      </c>
      <c r="D9" s="15" t="s">
        <v>49</v>
      </c>
      <c r="E9" s="216" t="s">
        <v>370</v>
      </c>
      <c r="F9" s="216" t="s">
        <v>370</v>
      </c>
      <c r="G9" s="15" t="s">
        <v>289</v>
      </c>
      <c r="H9" s="216" t="s">
        <v>370</v>
      </c>
      <c r="I9" s="7" t="s">
        <v>287</v>
      </c>
      <c r="J9" s="137">
        <v>110</v>
      </c>
      <c r="K9" s="102" t="s">
        <v>347</v>
      </c>
    </row>
    <row r="10" spans="1:11" ht="12.75">
      <c r="A10" s="15" t="s">
        <v>369</v>
      </c>
      <c r="B10" s="219">
        <v>40870</v>
      </c>
      <c r="C10" s="216" t="s">
        <v>370</v>
      </c>
      <c r="D10" s="15" t="s">
        <v>374</v>
      </c>
      <c r="E10" s="216" t="s">
        <v>370</v>
      </c>
      <c r="F10" s="216" t="s">
        <v>370</v>
      </c>
      <c r="G10" s="15" t="s">
        <v>61</v>
      </c>
      <c r="H10" s="216" t="s">
        <v>370</v>
      </c>
      <c r="I10" s="7" t="s">
        <v>288</v>
      </c>
      <c r="J10" s="137">
        <v>1200</v>
      </c>
      <c r="K10" s="102" t="s">
        <v>347</v>
      </c>
    </row>
    <row r="11" spans="1:11" ht="12.75">
      <c r="A11" s="15" t="s">
        <v>369</v>
      </c>
      <c r="B11" s="219">
        <v>40870</v>
      </c>
      <c r="C11" s="216" t="s">
        <v>370</v>
      </c>
      <c r="D11" s="15" t="s">
        <v>62</v>
      </c>
      <c r="E11" s="216" t="s">
        <v>370</v>
      </c>
      <c r="F11" s="216" t="s">
        <v>370</v>
      </c>
      <c r="G11" s="15" t="s">
        <v>59</v>
      </c>
      <c r="H11" s="216" t="s">
        <v>370</v>
      </c>
      <c r="I11" s="7" t="s">
        <v>287</v>
      </c>
      <c r="J11" s="137">
        <v>90</v>
      </c>
      <c r="K11" s="102" t="s">
        <v>347</v>
      </c>
    </row>
    <row r="12" spans="1:11" ht="12.75">
      <c r="A12" s="15" t="s">
        <v>188</v>
      </c>
      <c r="B12" s="219">
        <v>40870</v>
      </c>
      <c r="C12" s="216" t="s">
        <v>370</v>
      </c>
      <c r="D12" s="15" t="s">
        <v>49</v>
      </c>
      <c r="E12" s="216" t="s">
        <v>370</v>
      </c>
      <c r="F12" s="216" t="s">
        <v>370</v>
      </c>
      <c r="G12" s="15" t="s">
        <v>60</v>
      </c>
      <c r="H12" s="216" t="s">
        <v>370</v>
      </c>
      <c r="I12" s="7" t="s">
        <v>348</v>
      </c>
      <c r="J12" s="137">
        <v>2200</v>
      </c>
      <c r="K12" s="102" t="s">
        <v>347</v>
      </c>
    </row>
    <row r="13" spans="1:11" ht="12.75">
      <c r="A13" s="15" t="s">
        <v>188</v>
      </c>
      <c r="B13" s="219">
        <v>40870</v>
      </c>
      <c r="C13" s="216" t="s">
        <v>370</v>
      </c>
      <c r="D13" s="15" t="s">
        <v>38</v>
      </c>
      <c r="E13" s="216" t="s">
        <v>370</v>
      </c>
      <c r="F13" s="216" t="s">
        <v>370</v>
      </c>
      <c r="G13" s="15" t="s">
        <v>58</v>
      </c>
      <c r="H13" s="216" t="s">
        <v>370</v>
      </c>
      <c r="I13" s="7" t="s">
        <v>349</v>
      </c>
      <c r="J13" s="137">
        <v>725</v>
      </c>
      <c r="K13" s="102" t="s">
        <v>347</v>
      </c>
    </row>
    <row r="14" spans="1:11" ht="12.75">
      <c r="A14" s="15" t="s">
        <v>188</v>
      </c>
      <c r="B14" s="219">
        <v>40870</v>
      </c>
      <c r="C14" s="216" t="s">
        <v>370</v>
      </c>
      <c r="D14" s="15" t="s">
        <v>38</v>
      </c>
      <c r="E14" s="216" t="s">
        <v>370</v>
      </c>
      <c r="F14" s="216" t="s">
        <v>370</v>
      </c>
      <c r="G14" s="15" t="s">
        <v>60</v>
      </c>
      <c r="H14" s="216" t="s">
        <v>370</v>
      </c>
      <c r="I14" s="7" t="s">
        <v>43</v>
      </c>
      <c r="J14" s="137">
        <v>4350</v>
      </c>
      <c r="K14" s="102" t="s">
        <v>347</v>
      </c>
    </row>
    <row r="15" spans="1:11" ht="12.75">
      <c r="A15" s="15" t="s">
        <v>350</v>
      </c>
      <c r="B15" s="219">
        <v>40870</v>
      </c>
      <c r="C15" s="216" t="s">
        <v>370</v>
      </c>
      <c r="D15" s="15" t="s">
        <v>374</v>
      </c>
      <c r="E15" s="216" t="s">
        <v>370</v>
      </c>
      <c r="F15" s="216" t="s">
        <v>370</v>
      </c>
      <c r="G15" s="15" t="s">
        <v>60</v>
      </c>
      <c r="H15" s="216" t="s">
        <v>370</v>
      </c>
      <c r="I15" s="7" t="s">
        <v>64</v>
      </c>
      <c r="J15" s="137">
        <v>1800</v>
      </c>
      <c r="K15" s="102" t="s">
        <v>347</v>
      </c>
    </row>
    <row r="16" spans="1:11" ht="12.75">
      <c r="A16" s="15" t="s">
        <v>189</v>
      </c>
      <c r="B16" s="219">
        <v>40870</v>
      </c>
      <c r="C16" s="216" t="s">
        <v>370</v>
      </c>
      <c r="D16" s="15" t="s">
        <v>374</v>
      </c>
      <c r="E16" s="216" t="s">
        <v>370</v>
      </c>
      <c r="F16" s="216" t="s">
        <v>370</v>
      </c>
      <c r="G16" s="15" t="s">
        <v>60</v>
      </c>
      <c r="H16" s="216" t="s">
        <v>370</v>
      </c>
      <c r="I16" s="7" t="s">
        <v>348</v>
      </c>
      <c r="J16" s="137">
        <v>925</v>
      </c>
      <c r="K16" s="102" t="s">
        <v>347</v>
      </c>
    </row>
    <row r="17" spans="1:11" ht="12.75">
      <c r="A17" s="15" t="s">
        <v>189</v>
      </c>
      <c r="B17" s="219">
        <v>40870</v>
      </c>
      <c r="C17" s="216" t="s">
        <v>370</v>
      </c>
      <c r="D17" s="15" t="s">
        <v>374</v>
      </c>
      <c r="E17" s="216" t="s">
        <v>370</v>
      </c>
      <c r="F17" s="216" t="s">
        <v>370</v>
      </c>
      <c r="G17" s="15" t="s">
        <v>289</v>
      </c>
      <c r="H17" s="216" t="s">
        <v>370</v>
      </c>
      <c r="I17" s="7" t="s">
        <v>348</v>
      </c>
      <c r="J17" s="137">
        <v>700</v>
      </c>
      <c r="K17" s="102" t="s">
        <v>347</v>
      </c>
    </row>
    <row r="18" spans="1:11" ht="12.75">
      <c r="A18" s="15" t="s">
        <v>44</v>
      </c>
      <c r="B18" s="219">
        <v>40870</v>
      </c>
      <c r="C18" s="216" t="s">
        <v>370</v>
      </c>
      <c r="D18" s="15" t="s">
        <v>351</v>
      </c>
      <c r="E18" s="216" t="s">
        <v>370</v>
      </c>
      <c r="F18" s="216" t="s">
        <v>370</v>
      </c>
      <c r="G18" s="15" t="s">
        <v>61</v>
      </c>
      <c r="H18" s="216" t="s">
        <v>370</v>
      </c>
      <c r="I18" s="7" t="s">
        <v>352</v>
      </c>
      <c r="J18" s="137">
        <v>1200</v>
      </c>
      <c r="K18" s="102" t="s">
        <v>347</v>
      </c>
    </row>
    <row r="19" spans="1:11" ht="12.75">
      <c r="A19" s="15" t="s">
        <v>380</v>
      </c>
      <c r="B19" s="219">
        <v>40870</v>
      </c>
      <c r="C19" s="15" t="s">
        <v>353</v>
      </c>
      <c r="D19" s="15" t="s">
        <v>28</v>
      </c>
      <c r="E19" s="216" t="s">
        <v>370</v>
      </c>
      <c r="F19" s="216" t="s">
        <v>370</v>
      </c>
      <c r="G19" s="15" t="s">
        <v>57</v>
      </c>
      <c r="H19" s="216" t="s">
        <v>370</v>
      </c>
      <c r="I19" s="7" t="s">
        <v>43</v>
      </c>
      <c r="J19" s="137">
        <v>700</v>
      </c>
      <c r="K19" s="102" t="s">
        <v>347</v>
      </c>
    </row>
    <row r="20" spans="1:11" ht="12.75">
      <c r="A20" s="15" t="s">
        <v>380</v>
      </c>
      <c r="B20" s="219">
        <v>40870</v>
      </c>
      <c r="C20" s="15" t="s">
        <v>354</v>
      </c>
      <c r="D20" s="15" t="s">
        <v>28</v>
      </c>
      <c r="E20" s="216" t="s">
        <v>370</v>
      </c>
      <c r="F20" s="216" t="s">
        <v>370</v>
      </c>
      <c r="G20" s="15" t="s">
        <v>57</v>
      </c>
      <c r="H20" s="216" t="s">
        <v>370</v>
      </c>
      <c r="I20" s="7" t="s">
        <v>43</v>
      </c>
      <c r="J20" s="137">
        <v>600</v>
      </c>
      <c r="K20" s="102" t="s">
        <v>347</v>
      </c>
    </row>
    <row r="21" spans="1:11" ht="12.75">
      <c r="A21" s="15" t="s">
        <v>380</v>
      </c>
      <c r="B21" s="219">
        <v>40870</v>
      </c>
      <c r="C21" s="15" t="s">
        <v>353</v>
      </c>
      <c r="D21" s="15" t="s">
        <v>28</v>
      </c>
      <c r="E21" s="216" t="s">
        <v>370</v>
      </c>
      <c r="F21" s="216" t="s">
        <v>370</v>
      </c>
      <c r="G21" s="15" t="s">
        <v>58</v>
      </c>
      <c r="H21" s="216" t="s">
        <v>370</v>
      </c>
      <c r="I21" s="7" t="s">
        <v>53</v>
      </c>
      <c r="J21" s="137">
        <v>1000</v>
      </c>
      <c r="K21" s="102" t="s">
        <v>347</v>
      </c>
    </row>
    <row r="22" spans="1:11" ht="12.75">
      <c r="A22" s="15" t="s">
        <v>380</v>
      </c>
      <c r="B22" s="219">
        <v>40870</v>
      </c>
      <c r="C22" s="15" t="s">
        <v>354</v>
      </c>
      <c r="D22" s="15" t="s">
        <v>28</v>
      </c>
      <c r="E22" s="216" t="s">
        <v>370</v>
      </c>
      <c r="F22" s="216" t="s">
        <v>370</v>
      </c>
      <c r="G22" s="15" t="s">
        <v>58</v>
      </c>
      <c r="H22" s="216" t="s">
        <v>370</v>
      </c>
      <c r="I22" s="7" t="s">
        <v>43</v>
      </c>
      <c r="J22" s="137">
        <v>660</v>
      </c>
      <c r="K22" s="102" t="s">
        <v>347</v>
      </c>
    </row>
    <row r="23" spans="1:11" ht="12.75">
      <c r="A23" s="15" t="s">
        <v>380</v>
      </c>
      <c r="B23" s="219">
        <v>40870</v>
      </c>
      <c r="C23" s="15" t="s">
        <v>355</v>
      </c>
      <c r="D23" s="15" t="s">
        <v>28</v>
      </c>
      <c r="E23" s="216" t="s">
        <v>370</v>
      </c>
      <c r="F23" s="216" t="s">
        <v>370</v>
      </c>
      <c r="G23" s="15" t="s">
        <v>58</v>
      </c>
      <c r="H23" s="216" t="s">
        <v>370</v>
      </c>
      <c r="I23" s="7" t="s">
        <v>53</v>
      </c>
      <c r="J23" s="137">
        <v>750</v>
      </c>
      <c r="K23" s="102" t="s">
        <v>347</v>
      </c>
    </row>
    <row r="24" spans="1:11" ht="12.75">
      <c r="A24" s="15" t="s">
        <v>380</v>
      </c>
      <c r="B24" s="219">
        <v>40870</v>
      </c>
      <c r="C24" s="15" t="s">
        <v>354</v>
      </c>
      <c r="D24" s="15" t="s">
        <v>28</v>
      </c>
      <c r="E24" s="216" t="s">
        <v>370</v>
      </c>
      <c r="F24" s="216" t="s">
        <v>370</v>
      </c>
      <c r="G24" s="15" t="s">
        <v>59</v>
      </c>
      <c r="H24" s="216" t="s">
        <v>370</v>
      </c>
      <c r="I24" s="7" t="s">
        <v>43</v>
      </c>
      <c r="J24" s="137">
        <v>700</v>
      </c>
      <c r="K24" s="102" t="s">
        <v>347</v>
      </c>
    </row>
    <row r="25" spans="1:11" ht="12.75">
      <c r="A25" s="15" t="s">
        <v>380</v>
      </c>
      <c r="B25" s="219">
        <v>40870</v>
      </c>
      <c r="C25" s="15" t="s">
        <v>355</v>
      </c>
      <c r="D25" s="15" t="s">
        <v>28</v>
      </c>
      <c r="E25" s="216" t="s">
        <v>370</v>
      </c>
      <c r="F25" s="216" t="s">
        <v>370</v>
      </c>
      <c r="G25" s="15" t="s">
        <v>59</v>
      </c>
      <c r="H25" s="216" t="s">
        <v>370</v>
      </c>
      <c r="I25" s="7" t="s">
        <v>53</v>
      </c>
      <c r="J25" s="137">
        <v>775</v>
      </c>
      <c r="K25" s="102" t="s">
        <v>347</v>
      </c>
    </row>
    <row r="26" spans="1:11" ht="12.75">
      <c r="A26" s="15" t="s">
        <v>380</v>
      </c>
      <c r="B26" s="219">
        <v>40870</v>
      </c>
      <c r="C26" s="15" t="s">
        <v>353</v>
      </c>
      <c r="D26" s="15" t="s">
        <v>28</v>
      </c>
      <c r="E26" s="216" t="s">
        <v>370</v>
      </c>
      <c r="F26" s="216" t="s">
        <v>370</v>
      </c>
      <c r="G26" s="15" t="s">
        <v>60</v>
      </c>
      <c r="H26" s="216" t="s">
        <v>370</v>
      </c>
      <c r="I26" s="7" t="s">
        <v>43</v>
      </c>
      <c r="J26" s="137">
        <v>575</v>
      </c>
      <c r="K26" s="102" t="s">
        <v>347</v>
      </c>
    </row>
    <row r="27" spans="1:11" ht="12.75">
      <c r="A27" s="15" t="s">
        <v>380</v>
      </c>
      <c r="B27" s="219">
        <v>40870</v>
      </c>
      <c r="C27" s="15" t="s">
        <v>356</v>
      </c>
      <c r="D27" s="15" t="s">
        <v>28</v>
      </c>
      <c r="E27" s="216" t="s">
        <v>370</v>
      </c>
      <c r="F27" s="216" t="s">
        <v>370</v>
      </c>
      <c r="G27" s="15" t="s">
        <v>60</v>
      </c>
      <c r="H27" s="216" t="s">
        <v>370</v>
      </c>
      <c r="I27" s="7" t="s">
        <v>43</v>
      </c>
      <c r="J27" s="137">
        <v>625</v>
      </c>
      <c r="K27" s="102" t="s">
        <v>347</v>
      </c>
    </row>
    <row r="28" spans="1:11" ht="12.75">
      <c r="A28" s="15" t="s">
        <v>380</v>
      </c>
      <c r="B28" s="219">
        <v>40870</v>
      </c>
      <c r="C28" s="15" t="s">
        <v>354</v>
      </c>
      <c r="D28" s="15" t="s">
        <v>28</v>
      </c>
      <c r="E28" s="216" t="s">
        <v>370</v>
      </c>
      <c r="F28" s="216" t="s">
        <v>370</v>
      </c>
      <c r="G28" s="15" t="s">
        <v>60</v>
      </c>
      <c r="H28" s="216" t="s">
        <v>370</v>
      </c>
      <c r="I28" s="7" t="s">
        <v>43</v>
      </c>
      <c r="J28" s="137">
        <v>650</v>
      </c>
      <c r="K28" s="102" t="s">
        <v>347</v>
      </c>
    </row>
    <row r="29" spans="1:11" ht="12.75">
      <c r="A29" s="15" t="s">
        <v>380</v>
      </c>
      <c r="B29" s="219">
        <v>40870</v>
      </c>
      <c r="C29" s="15" t="s">
        <v>355</v>
      </c>
      <c r="D29" s="15" t="s">
        <v>28</v>
      </c>
      <c r="E29" s="216" t="s">
        <v>370</v>
      </c>
      <c r="F29" s="216" t="s">
        <v>370</v>
      </c>
      <c r="G29" s="15" t="s">
        <v>60</v>
      </c>
      <c r="H29" s="216" t="s">
        <v>370</v>
      </c>
      <c r="I29" s="7" t="s">
        <v>53</v>
      </c>
      <c r="J29" s="137">
        <v>800</v>
      </c>
      <c r="K29" s="102" t="s">
        <v>347</v>
      </c>
    </row>
    <row r="30" spans="1:11" ht="12.75">
      <c r="A30" s="15" t="s">
        <v>380</v>
      </c>
      <c r="B30" s="219">
        <v>40870</v>
      </c>
      <c r="C30" s="15" t="s">
        <v>353</v>
      </c>
      <c r="D30" s="15" t="s">
        <v>28</v>
      </c>
      <c r="E30" s="216" t="s">
        <v>370</v>
      </c>
      <c r="F30" s="216" t="s">
        <v>370</v>
      </c>
      <c r="G30" s="15" t="s">
        <v>289</v>
      </c>
      <c r="H30" s="216" t="s">
        <v>370</v>
      </c>
      <c r="I30" s="7" t="s">
        <v>43</v>
      </c>
      <c r="J30" s="137">
        <v>500</v>
      </c>
      <c r="K30" s="102" t="s">
        <v>347</v>
      </c>
    </row>
    <row r="31" spans="1:11" ht="12.75">
      <c r="A31" s="15" t="s">
        <v>380</v>
      </c>
      <c r="B31" s="219">
        <v>40870</v>
      </c>
      <c r="C31" s="15" t="s">
        <v>354</v>
      </c>
      <c r="D31" s="15" t="s">
        <v>28</v>
      </c>
      <c r="E31" s="216" t="s">
        <v>370</v>
      </c>
      <c r="F31" s="216" t="s">
        <v>370</v>
      </c>
      <c r="G31" s="15" t="s">
        <v>289</v>
      </c>
      <c r="H31" s="216" t="s">
        <v>370</v>
      </c>
      <c r="I31" s="7" t="s">
        <v>43</v>
      </c>
      <c r="J31" s="137">
        <v>500</v>
      </c>
      <c r="K31" s="102" t="s">
        <v>347</v>
      </c>
    </row>
    <row r="32" spans="1:11" ht="12.75">
      <c r="A32" s="15" t="s">
        <v>380</v>
      </c>
      <c r="B32" s="219">
        <v>40870</v>
      </c>
      <c r="C32" s="15" t="s">
        <v>355</v>
      </c>
      <c r="D32" s="15" t="s">
        <v>28</v>
      </c>
      <c r="E32" s="216" t="s">
        <v>370</v>
      </c>
      <c r="F32" s="216" t="s">
        <v>370</v>
      </c>
      <c r="G32" s="15" t="s">
        <v>289</v>
      </c>
      <c r="H32" s="216" t="s">
        <v>370</v>
      </c>
      <c r="I32" s="7" t="s">
        <v>53</v>
      </c>
      <c r="J32" s="137">
        <v>750</v>
      </c>
      <c r="K32" s="102" t="s">
        <v>347</v>
      </c>
    </row>
    <row r="33" spans="1:11" ht="12.75">
      <c r="A33" s="15" t="s">
        <v>357</v>
      </c>
      <c r="B33" s="219">
        <v>40870</v>
      </c>
      <c r="C33" s="216" t="s">
        <v>370</v>
      </c>
      <c r="D33" s="15" t="s">
        <v>49</v>
      </c>
      <c r="E33" s="216" t="s">
        <v>370</v>
      </c>
      <c r="F33" s="216" t="s">
        <v>370</v>
      </c>
      <c r="G33" s="15" t="s">
        <v>60</v>
      </c>
      <c r="H33" s="216" t="s">
        <v>370</v>
      </c>
      <c r="I33" s="7" t="s">
        <v>287</v>
      </c>
      <c r="J33" s="137">
        <v>95</v>
      </c>
      <c r="K33" s="102" t="s">
        <v>347</v>
      </c>
    </row>
    <row r="34" spans="1:11" ht="12.75">
      <c r="A34" s="15" t="s">
        <v>105</v>
      </c>
      <c r="B34" s="219">
        <v>40870</v>
      </c>
      <c r="C34" s="216" t="s">
        <v>370</v>
      </c>
      <c r="D34" s="15" t="s">
        <v>49</v>
      </c>
      <c r="E34" s="216" t="s">
        <v>370</v>
      </c>
      <c r="F34" s="216" t="s">
        <v>370</v>
      </c>
      <c r="G34" s="15" t="s">
        <v>60</v>
      </c>
      <c r="H34" s="216" t="s">
        <v>370</v>
      </c>
      <c r="I34" s="7" t="s">
        <v>55</v>
      </c>
      <c r="J34" s="137">
        <v>800</v>
      </c>
      <c r="K34" s="102" t="s">
        <v>347</v>
      </c>
    </row>
    <row r="35" spans="1:11" ht="12.75">
      <c r="A35" s="15" t="s">
        <v>105</v>
      </c>
      <c r="B35" s="219">
        <v>40870</v>
      </c>
      <c r="C35" s="216" t="s">
        <v>370</v>
      </c>
      <c r="D35" s="15" t="s">
        <v>28</v>
      </c>
      <c r="E35" s="216" t="s">
        <v>370</v>
      </c>
      <c r="F35" s="216" t="s">
        <v>370</v>
      </c>
      <c r="G35" s="15" t="s">
        <v>58</v>
      </c>
      <c r="H35" s="216" t="s">
        <v>370</v>
      </c>
      <c r="I35" s="7" t="s">
        <v>47</v>
      </c>
      <c r="J35" s="137">
        <v>975</v>
      </c>
      <c r="K35" s="102" t="s">
        <v>347</v>
      </c>
    </row>
    <row r="36" spans="1:11" ht="12.75">
      <c r="A36" s="15" t="s">
        <v>105</v>
      </c>
      <c r="B36" s="219">
        <v>40870</v>
      </c>
      <c r="C36" s="216" t="s">
        <v>370</v>
      </c>
      <c r="D36" s="15" t="s">
        <v>38</v>
      </c>
      <c r="E36" s="216" t="s">
        <v>370</v>
      </c>
      <c r="F36" s="216" t="s">
        <v>370</v>
      </c>
      <c r="G36" s="15" t="s">
        <v>60</v>
      </c>
      <c r="H36" s="216" t="s">
        <v>370</v>
      </c>
      <c r="I36" s="7" t="s">
        <v>55</v>
      </c>
      <c r="J36" s="137">
        <v>808</v>
      </c>
      <c r="K36" s="102" t="s">
        <v>347</v>
      </c>
    </row>
    <row r="37" spans="1:11" ht="12.75">
      <c r="A37" s="15" t="s">
        <v>105</v>
      </c>
      <c r="B37" s="219">
        <v>40870</v>
      </c>
      <c r="C37" s="216" t="s">
        <v>370</v>
      </c>
      <c r="D37" s="15" t="s">
        <v>374</v>
      </c>
      <c r="E37" s="216" t="s">
        <v>370</v>
      </c>
      <c r="F37" s="216" t="s">
        <v>370</v>
      </c>
      <c r="G37" s="15" t="s">
        <v>57</v>
      </c>
      <c r="H37" s="216" t="s">
        <v>370</v>
      </c>
      <c r="I37" s="7" t="s">
        <v>55</v>
      </c>
      <c r="J37" s="137">
        <v>925</v>
      </c>
      <c r="K37" s="102" t="s">
        <v>347</v>
      </c>
    </row>
    <row r="38" spans="1:11" ht="12.75">
      <c r="A38" s="15" t="s">
        <v>105</v>
      </c>
      <c r="B38" s="219">
        <v>40870</v>
      </c>
      <c r="C38" s="216" t="s">
        <v>370</v>
      </c>
      <c r="D38" s="15" t="s">
        <v>374</v>
      </c>
      <c r="E38" s="216" t="s">
        <v>370</v>
      </c>
      <c r="F38" s="216" t="s">
        <v>370</v>
      </c>
      <c r="G38" s="15" t="s">
        <v>58</v>
      </c>
      <c r="H38" s="216" t="s">
        <v>370</v>
      </c>
      <c r="I38" s="7" t="s">
        <v>55</v>
      </c>
      <c r="J38" s="137">
        <v>1050</v>
      </c>
      <c r="K38" s="102" t="s">
        <v>347</v>
      </c>
    </row>
    <row r="39" spans="1:11" ht="12.75">
      <c r="A39" s="15" t="s">
        <v>105</v>
      </c>
      <c r="B39" s="219">
        <v>40870</v>
      </c>
      <c r="C39" s="216" t="s">
        <v>370</v>
      </c>
      <c r="D39" s="15" t="s">
        <v>374</v>
      </c>
      <c r="E39" s="216" t="s">
        <v>370</v>
      </c>
      <c r="F39" s="216" t="s">
        <v>370</v>
      </c>
      <c r="G39" s="15" t="s">
        <v>59</v>
      </c>
      <c r="H39" s="216" t="s">
        <v>370</v>
      </c>
      <c r="I39" s="7" t="s">
        <v>55</v>
      </c>
      <c r="J39" s="137">
        <v>775</v>
      </c>
      <c r="K39" s="102" t="s">
        <v>347</v>
      </c>
    </row>
    <row r="40" spans="1:11" ht="12.75">
      <c r="A40" s="15" t="s">
        <v>105</v>
      </c>
      <c r="B40" s="219">
        <v>40870</v>
      </c>
      <c r="C40" s="216" t="s">
        <v>370</v>
      </c>
      <c r="D40" s="15" t="s">
        <v>374</v>
      </c>
      <c r="E40" s="216" t="s">
        <v>370</v>
      </c>
      <c r="F40" s="216" t="s">
        <v>370</v>
      </c>
      <c r="G40" s="15" t="s">
        <v>60</v>
      </c>
      <c r="H40" s="216" t="s">
        <v>370</v>
      </c>
      <c r="I40" s="7" t="s">
        <v>55</v>
      </c>
      <c r="J40" s="137">
        <v>800</v>
      </c>
      <c r="K40" s="102" t="s">
        <v>347</v>
      </c>
    </row>
    <row r="41" spans="1:11" ht="12.75">
      <c r="A41" s="15" t="s">
        <v>105</v>
      </c>
      <c r="B41" s="219">
        <v>40870</v>
      </c>
      <c r="C41" s="216" t="s">
        <v>370</v>
      </c>
      <c r="D41" s="15" t="s">
        <v>374</v>
      </c>
      <c r="E41" s="216" t="s">
        <v>370</v>
      </c>
      <c r="F41" s="216" t="s">
        <v>370</v>
      </c>
      <c r="G41" s="15" t="s">
        <v>289</v>
      </c>
      <c r="H41" s="216" t="s">
        <v>370</v>
      </c>
      <c r="I41" s="7" t="s">
        <v>55</v>
      </c>
      <c r="J41" s="137">
        <v>1150</v>
      </c>
      <c r="K41" s="102" t="s">
        <v>347</v>
      </c>
    </row>
    <row r="42" spans="1:11" ht="12.75">
      <c r="A42" s="15" t="s">
        <v>105</v>
      </c>
      <c r="B42" s="219">
        <v>40870</v>
      </c>
      <c r="C42" s="216" t="s">
        <v>370</v>
      </c>
      <c r="D42" s="15" t="s">
        <v>62</v>
      </c>
      <c r="E42" s="216" t="s">
        <v>370</v>
      </c>
      <c r="F42" s="216" t="s">
        <v>370</v>
      </c>
      <c r="G42" s="15" t="s">
        <v>60</v>
      </c>
      <c r="H42" s="216" t="s">
        <v>370</v>
      </c>
      <c r="I42" s="7" t="s">
        <v>55</v>
      </c>
      <c r="J42" s="137">
        <v>900</v>
      </c>
      <c r="K42" s="102" t="s">
        <v>347</v>
      </c>
    </row>
    <row r="43" spans="1:11" ht="12.75">
      <c r="A43" s="15" t="s">
        <v>191</v>
      </c>
      <c r="B43" s="219">
        <v>40870</v>
      </c>
      <c r="C43" s="216" t="s">
        <v>370</v>
      </c>
      <c r="D43" s="15" t="s">
        <v>374</v>
      </c>
      <c r="E43" s="216" t="s">
        <v>370</v>
      </c>
      <c r="F43" s="216" t="s">
        <v>370</v>
      </c>
      <c r="G43" s="15" t="s">
        <v>60</v>
      </c>
      <c r="H43" s="216" t="s">
        <v>370</v>
      </c>
      <c r="I43" s="7" t="s">
        <v>348</v>
      </c>
      <c r="J43" s="137">
        <v>833</v>
      </c>
      <c r="K43" s="102" t="s">
        <v>347</v>
      </c>
    </row>
    <row r="44" spans="1:11" ht="12.75">
      <c r="A44" s="15" t="s">
        <v>63</v>
      </c>
      <c r="B44" s="219">
        <v>40870</v>
      </c>
      <c r="C44" s="216" t="s">
        <v>370</v>
      </c>
      <c r="D44" s="15" t="s">
        <v>374</v>
      </c>
      <c r="E44" s="216" t="s">
        <v>370</v>
      </c>
      <c r="F44" s="216" t="s">
        <v>370</v>
      </c>
      <c r="G44" s="15" t="s">
        <v>57</v>
      </c>
      <c r="H44" s="216" t="s">
        <v>370</v>
      </c>
      <c r="I44" s="7" t="s">
        <v>64</v>
      </c>
      <c r="J44" s="137">
        <v>650</v>
      </c>
      <c r="K44" s="102" t="s">
        <v>347</v>
      </c>
    </row>
    <row r="45" spans="1:11" ht="12.75">
      <c r="A45" s="15" t="s">
        <v>63</v>
      </c>
      <c r="B45" s="219">
        <v>40870</v>
      </c>
      <c r="C45" s="216" t="s">
        <v>370</v>
      </c>
      <c r="D45" s="15" t="s">
        <v>374</v>
      </c>
      <c r="E45" s="216" t="s">
        <v>370</v>
      </c>
      <c r="F45" s="216" t="s">
        <v>370</v>
      </c>
      <c r="G45" s="15" t="s">
        <v>58</v>
      </c>
      <c r="H45" s="216" t="s">
        <v>370</v>
      </c>
      <c r="I45" s="7" t="s">
        <v>64</v>
      </c>
      <c r="J45" s="137">
        <v>590</v>
      </c>
      <c r="K45" s="102" t="s">
        <v>347</v>
      </c>
    </row>
    <row r="46" spans="1:11" ht="12.75">
      <c r="A46" s="15" t="s">
        <v>195</v>
      </c>
      <c r="B46" s="219">
        <v>40870</v>
      </c>
      <c r="C46" s="15" t="s">
        <v>198</v>
      </c>
      <c r="D46" s="15" t="s">
        <v>374</v>
      </c>
      <c r="E46" s="216" t="s">
        <v>370</v>
      </c>
      <c r="F46" s="216" t="s">
        <v>370</v>
      </c>
      <c r="G46" s="15" t="s">
        <v>58</v>
      </c>
      <c r="H46" s="216" t="s">
        <v>370</v>
      </c>
      <c r="I46" s="7" t="s">
        <v>55</v>
      </c>
      <c r="J46" s="137">
        <v>1250</v>
      </c>
      <c r="K46" s="102" t="s">
        <v>347</v>
      </c>
    </row>
    <row r="47" spans="1:11" ht="12.75">
      <c r="A47" s="15" t="s">
        <v>195</v>
      </c>
      <c r="B47" s="219">
        <v>40870</v>
      </c>
      <c r="C47" s="15" t="s">
        <v>196</v>
      </c>
      <c r="D47" s="15" t="s">
        <v>374</v>
      </c>
      <c r="E47" s="216" t="s">
        <v>370</v>
      </c>
      <c r="F47" s="216" t="s">
        <v>370</v>
      </c>
      <c r="G47" s="15" t="s">
        <v>59</v>
      </c>
      <c r="H47" s="216" t="s">
        <v>370</v>
      </c>
      <c r="I47" s="7" t="s">
        <v>55</v>
      </c>
      <c r="J47" s="137">
        <v>800</v>
      </c>
      <c r="K47" s="102" t="s">
        <v>347</v>
      </c>
    </row>
    <row r="48" spans="1:11" ht="12.75">
      <c r="A48" s="15" t="s">
        <v>195</v>
      </c>
      <c r="B48" s="219">
        <v>40870</v>
      </c>
      <c r="C48" s="15" t="s">
        <v>196</v>
      </c>
      <c r="D48" s="15" t="s">
        <v>374</v>
      </c>
      <c r="E48" s="216" t="s">
        <v>370</v>
      </c>
      <c r="F48" s="216" t="s">
        <v>370</v>
      </c>
      <c r="G48" s="15" t="s">
        <v>60</v>
      </c>
      <c r="H48" s="216" t="s">
        <v>370</v>
      </c>
      <c r="I48" s="7" t="s">
        <v>55</v>
      </c>
      <c r="J48" s="137">
        <v>940</v>
      </c>
      <c r="K48" s="102" t="s">
        <v>347</v>
      </c>
    </row>
    <row r="49" spans="1:11" ht="12.75">
      <c r="A49" s="15" t="s">
        <v>195</v>
      </c>
      <c r="B49" s="219">
        <v>40870</v>
      </c>
      <c r="C49" s="15" t="s">
        <v>197</v>
      </c>
      <c r="D49" s="15" t="s">
        <v>374</v>
      </c>
      <c r="E49" s="216" t="s">
        <v>370</v>
      </c>
      <c r="F49" s="216" t="s">
        <v>370</v>
      </c>
      <c r="G49" s="15" t="s">
        <v>289</v>
      </c>
      <c r="H49" s="216" t="s">
        <v>370</v>
      </c>
      <c r="I49" s="7" t="s">
        <v>55</v>
      </c>
      <c r="J49" s="137">
        <v>1150</v>
      </c>
      <c r="K49" s="102" t="s">
        <v>347</v>
      </c>
    </row>
    <row r="50" spans="1:11" ht="12.75">
      <c r="A50" s="15" t="s">
        <v>375</v>
      </c>
      <c r="B50" s="219">
        <v>40870</v>
      </c>
      <c r="C50" s="15" t="s">
        <v>382</v>
      </c>
      <c r="D50" s="15" t="s">
        <v>28</v>
      </c>
      <c r="E50" s="216" t="s">
        <v>370</v>
      </c>
      <c r="F50" s="216" t="s">
        <v>370</v>
      </c>
      <c r="G50" s="15" t="s">
        <v>57</v>
      </c>
      <c r="H50" s="216" t="s">
        <v>370</v>
      </c>
      <c r="I50" s="7" t="s">
        <v>213</v>
      </c>
      <c r="J50" s="137">
        <v>1000</v>
      </c>
      <c r="K50" s="102" t="s">
        <v>347</v>
      </c>
    </row>
    <row r="51" spans="1:11" ht="12.75">
      <c r="A51" s="15" t="s">
        <v>375</v>
      </c>
      <c r="B51" s="219">
        <v>40870</v>
      </c>
      <c r="C51" s="15" t="s">
        <v>382</v>
      </c>
      <c r="D51" s="15" t="s">
        <v>28</v>
      </c>
      <c r="E51" s="216" t="s">
        <v>370</v>
      </c>
      <c r="F51" s="216" t="s">
        <v>370</v>
      </c>
      <c r="G51" s="15" t="s">
        <v>58</v>
      </c>
      <c r="H51" s="216" t="s">
        <v>370</v>
      </c>
      <c r="I51" s="7" t="s">
        <v>213</v>
      </c>
      <c r="J51" s="137">
        <v>1000</v>
      </c>
      <c r="K51" s="102" t="s">
        <v>347</v>
      </c>
    </row>
    <row r="52" spans="1:11" ht="12.75">
      <c r="A52" s="15" t="s">
        <v>375</v>
      </c>
      <c r="B52" s="219">
        <v>40870</v>
      </c>
      <c r="C52" s="216" t="s">
        <v>370</v>
      </c>
      <c r="D52" s="15" t="s">
        <v>28</v>
      </c>
      <c r="E52" s="216" t="s">
        <v>370</v>
      </c>
      <c r="F52" s="216" t="s">
        <v>370</v>
      </c>
      <c r="G52" s="15" t="s">
        <v>60</v>
      </c>
      <c r="H52" s="216" t="s">
        <v>370</v>
      </c>
      <c r="I52" s="7" t="s">
        <v>213</v>
      </c>
      <c r="J52" s="137">
        <v>650</v>
      </c>
      <c r="K52" s="102" t="s">
        <v>347</v>
      </c>
    </row>
    <row r="53" spans="1:11" ht="12.75">
      <c r="A53" s="15" t="s">
        <v>375</v>
      </c>
      <c r="B53" s="219">
        <v>40870</v>
      </c>
      <c r="C53" s="15" t="s">
        <v>382</v>
      </c>
      <c r="D53" s="15" t="s">
        <v>28</v>
      </c>
      <c r="E53" s="216" t="s">
        <v>370</v>
      </c>
      <c r="F53" s="216" t="s">
        <v>370</v>
      </c>
      <c r="G53" s="15" t="s">
        <v>60</v>
      </c>
      <c r="H53" s="216" t="s">
        <v>370</v>
      </c>
      <c r="I53" s="7" t="s">
        <v>213</v>
      </c>
      <c r="J53" s="137">
        <v>650</v>
      </c>
      <c r="K53" s="102" t="s">
        <v>347</v>
      </c>
    </row>
    <row r="54" spans="1:11" ht="12.75">
      <c r="A54" s="15" t="s">
        <v>375</v>
      </c>
      <c r="B54" s="219">
        <v>40870</v>
      </c>
      <c r="C54" s="15" t="s">
        <v>382</v>
      </c>
      <c r="D54" s="15" t="s">
        <v>202</v>
      </c>
      <c r="E54" s="216" t="s">
        <v>370</v>
      </c>
      <c r="F54" s="216" t="s">
        <v>370</v>
      </c>
      <c r="G54" s="15" t="s">
        <v>58</v>
      </c>
      <c r="H54" s="216" t="s">
        <v>370</v>
      </c>
      <c r="I54" s="7" t="s">
        <v>213</v>
      </c>
      <c r="J54" s="137">
        <v>1000</v>
      </c>
      <c r="K54" s="102" t="s">
        <v>347</v>
      </c>
    </row>
    <row r="55" spans="1:11" ht="12.75">
      <c r="A55" s="15" t="s">
        <v>375</v>
      </c>
      <c r="B55" s="219">
        <v>40870</v>
      </c>
      <c r="C55" s="216" t="s">
        <v>370</v>
      </c>
      <c r="D55" s="15" t="s">
        <v>202</v>
      </c>
      <c r="E55" s="216" t="s">
        <v>370</v>
      </c>
      <c r="F55" s="216" t="s">
        <v>370</v>
      </c>
      <c r="G55" s="15" t="s">
        <v>60</v>
      </c>
      <c r="H55" s="216" t="s">
        <v>370</v>
      </c>
      <c r="I55" s="7" t="s">
        <v>213</v>
      </c>
      <c r="J55" s="137">
        <v>750</v>
      </c>
      <c r="K55" s="102" t="s">
        <v>347</v>
      </c>
    </row>
    <row r="56" spans="1:11" ht="12.75">
      <c r="A56" s="15" t="s">
        <v>50</v>
      </c>
      <c r="B56" s="219">
        <v>40870</v>
      </c>
      <c r="C56" s="15" t="s">
        <v>376</v>
      </c>
      <c r="D56" s="15" t="s">
        <v>28</v>
      </c>
      <c r="E56" s="216" t="s">
        <v>370</v>
      </c>
      <c r="F56" s="216" t="s">
        <v>370</v>
      </c>
      <c r="G56" s="15" t="s">
        <v>57</v>
      </c>
      <c r="H56" s="216" t="s">
        <v>370</v>
      </c>
      <c r="I56" s="7" t="s">
        <v>56</v>
      </c>
      <c r="J56" s="137">
        <v>1550</v>
      </c>
      <c r="K56" s="102" t="s">
        <v>347</v>
      </c>
    </row>
    <row r="57" spans="1:11" ht="12.75">
      <c r="A57" s="15" t="s">
        <v>50</v>
      </c>
      <c r="B57" s="219">
        <v>40870</v>
      </c>
      <c r="C57" s="15" t="s">
        <v>346</v>
      </c>
      <c r="D57" s="15" t="s">
        <v>28</v>
      </c>
      <c r="E57" s="216" t="s">
        <v>370</v>
      </c>
      <c r="F57" s="216" t="s">
        <v>370</v>
      </c>
      <c r="G57" s="15" t="s">
        <v>57</v>
      </c>
      <c r="H57" s="216" t="s">
        <v>370</v>
      </c>
      <c r="I57" s="7" t="s">
        <v>56</v>
      </c>
      <c r="J57" s="137">
        <v>1300</v>
      </c>
      <c r="K57" s="102" t="s">
        <v>347</v>
      </c>
    </row>
    <row r="58" spans="1:11" ht="12.75">
      <c r="A58" s="15" t="s">
        <v>50</v>
      </c>
      <c r="B58" s="219">
        <v>40870</v>
      </c>
      <c r="C58" s="15" t="s">
        <v>376</v>
      </c>
      <c r="D58" s="15" t="s">
        <v>28</v>
      </c>
      <c r="E58" s="216" t="s">
        <v>370</v>
      </c>
      <c r="F58" s="216" t="s">
        <v>370</v>
      </c>
      <c r="G58" s="15" t="s">
        <v>61</v>
      </c>
      <c r="H58" s="216" t="s">
        <v>370</v>
      </c>
      <c r="I58" s="7" t="s">
        <v>56</v>
      </c>
      <c r="J58" s="137">
        <v>1100</v>
      </c>
      <c r="K58" s="102" t="s">
        <v>347</v>
      </c>
    </row>
    <row r="59" spans="1:11" ht="12.75">
      <c r="A59" s="15" t="s">
        <v>50</v>
      </c>
      <c r="B59" s="219">
        <v>40870</v>
      </c>
      <c r="C59" s="15" t="s">
        <v>285</v>
      </c>
      <c r="D59" s="15" t="s">
        <v>28</v>
      </c>
      <c r="E59" s="216" t="s">
        <v>370</v>
      </c>
      <c r="F59" s="216" t="s">
        <v>370</v>
      </c>
      <c r="G59" s="15" t="s">
        <v>61</v>
      </c>
      <c r="H59" s="216" t="s">
        <v>370</v>
      </c>
      <c r="I59" s="7" t="s">
        <v>56</v>
      </c>
      <c r="J59" s="137">
        <v>1100</v>
      </c>
      <c r="K59" s="102" t="s">
        <v>347</v>
      </c>
    </row>
    <row r="60" spans="1:11" ht="12.75">
      <c r="A60" s="15" t="s">
        <v>50</v>
      </c>
      <c r="B60" s="219">
        <v>40870</v>
      </c>
      <c r="C60" s="15" t="s">
        <v>285</v>
      </c>
      <c r="D60" s="15" t="s">
        <v>28</v>
      </c>
      <c r="E60" s="216" t="s">
        <v>370</v>
      </c>
      <c r="F60" s="216" t="s">
        <v>370</v>
      </c>
      <c r="G60" s="15" t="s">
        <v>58</v>
      </c>
      <c r="H60" s="216" t="s">
        <v>370</v>
      </c>
      <c r="I60" s="7" t="s">
        <v>56</v>
      </c>
      <c r="J60" s="137">
        <v>1175</v>
      </c>
      <c r="K60" s="102" t="s">
        <v>347</v>
      </c>
    </row>
    <row r="61" spans="1:11" ht="12.75">
      <c r="A61" s="15" t="s">
        <v>50</v>
      </c>
      <c r="B61" s="219">
        <v>40870</v>
      </c>
      <c r="C61" s="15" t="s">
        <v>346</v>
      </c>
      <c r="D61" s="15" t="s">
        <v>28</v>
      </c>
      <c r="E61" s="216" t="s">
        <v>370</v>
      </c>
      <c r="F61" s="216" t="s">
        <v>370</v>
      </c>
      <c r="G61" s="15" t="s">
        <v>59</v>
      </c>
      <c r="H61" s="216" t="s">
        <v>370</v>
      </c>
      <c r="I61" s="7" t="s">
        <v>56</v>
      </c>
      <c r="J61" s="137">
        <v>1275</v>
      </c>
      <c r="K61" s="102" t="s">
        <v>347</v>
      </c>
    </row>
    <row r="62" spans="1:11" ht="12.75">
      <c r="A62" s="15" t="s">
        <v>50</v>
      </c>
      <c r="B62" s="219">
        <v>40870</v>
      </c>
      <c r="C62" s="15" t="s">
        <v>376</v>
      </c>
      <c r="D62" s="15" t="s">
        <v>28</v>
      </c>
      <c r="E62" s="216" t="s">
        <v>370</v>
      </c>
      <c r="F62" s="216" t="s">
        <v>370</v>
      </c>
      <c r="G62" s="15" t="s">
        <v>60</v>
      </c>
      <c r="H62" s="216" t="s">
        <v>370</v>
      </c>
      <c r="I62" s="7" t="s">
        <v>56</v>
      </c>
      <c r="J62" s="137">
        <v>1400</v>
      </c>
      <c r="K62" s="102" t="s">
        <v>347</v>
      </c>
    </row>
    <row r="63" spans="1:11" ht="12.75">
      <c r="A63" s="15" t="s">
        <v>50</v>
      </c>
      <c r="B63" s="219">
        <v>40870</v>
      </c>
      <c r="C63" s="15" t="s">
        <v>377</v>
      </c>
      <c r="D63" s="15" t="s">
        <v>28</v>
      </c>
      <c r="E63" s="216" t="s">
        <v>370</v>
      </c>
      <c r="F63" s="216" t="s">
        <v>370</v>
      </c>
      <c r="G63" s="15" t="s">
        <v>60</v>
      </c>
      <c r="H63" s="216" t="s">
        <v>370</v>
      </c>
      <c r="I63" s="7" t="s">
        <v>56</v>
      </c>
      <c r="J63" s="137">
        <v>1100</v>
      </c>
      <c r="K63" s="102" t="s">
        <v>347</v>
      </c>
    </row>
    <row r="64" spans="1:11" ht="12.75">
      <c r="A64" s="15" t="s">
        <v>50</v>
      </c>
      <c r="B64" s="219">
        <v>40870</v>
      </c>
      <c r="C64" s="15" t="s">
        <v>346</v>
      </c>
      <c r="D64" s="15" t="s">
        <v>28</v>
      </c>
      <c r="E64" s="216" t="s">
        <v>370</v>
      </c>
      <c r="F64" s="216" t="s">
        <v>370</v>
      </c>
      <c r="G64" s="15" t="s">
        <v>60</v>
      </c>
      <c r="H64" s="216" t="s">
        <v>370</v>
      </c>
      <c r="I64" s="7" t="s">
        <v>56</v>
      </c>
      <c r="J64" s="137">
        <v>1100</v>
      </c>
      <c r="K64" s="102" t="s">
        <v>347</v>
      </c>
    </row>
    <row r="65" spans="1:11" s="14" customFormat="1" ht="12.75">
      <c r="A65" s="15" t="s">
        <v>50</v>
      </c>
      <c r="B65" s="219">
        <v>40870</v>
      </c>
      <c r="C65" s="15" t="s">
        <v>285</v>
      </c>
      <c r="D65" s="15" t="s">
        <v>28</v>
      </c>
      <c r="E65" s="216" t="s">
        <v>370</v>
      </c>
      <c r="F65" s="216" t="s">
        <v>370</v>
      </c>
      <c r="G65" s="15" t="s">
        <v>60</v>
      </c>
      <c r="H65" s="216" t="s">
        <v>370</v>
      </c>
      <c r="I65" s="7" t="s">
        <v>56</v>
      </c>
      <c r="J65" s="137">
        <v>1100</v>
      </c>
      <c r="K65" s="102" t="s">
        <v>347</v>
      </c>
    </row>
    <row r="66" spans="1:11" s="14" customFormat="1" ht="12.75">
      <c r="A66" s="15" t="s">
        <v>50</v>
      </c>
      <c r="B66" s="219">
        <v>40870</v>
      </c>
      <c r="C66" s="15" t="s">
        <v>344</v>
      </c>
      <c r="D66" s="15" t="s">
        <v>52</v>
      </c>
      <c r="E66" s="216" t="s">
        <v>370</v>
      </c>
      <c r="F66" s="216" t="s">
        <v>370</v>
      </c>
      <c r="G66" s="15" t="s">
        <v>60</v>
      </c>
      <c r="H66" s="216" t="s">
        <v>370</v>
      </c>
      <c r="I66" s="7" t="s">
        <v>358</v>
      </c>
      <c r="J66" s="137">
        <v>1650</v>
      </c>
      <c r="K66" s="102" t="s">
        <v>347</v>
      </c>
    </row>
    <row r="67" spans="1:11" ht="12.75">
      <c r="A67" s="15" t="s">
        <v>50</v>
      </c>
      <c r="B67" s="219">
        <v>40870</v>
      </c>
      <c r="C67" s="15" t="s">
        <v>346</v>
      </c>
      <c r="D67" s="15" t="s">
        <v>52</v>
      </c>
      <c r="E67" s="216" t="s">
        <v>370</v>
      </c>
      <c r="F67" s="216" t="s">
        <v>370</v>
      </c>
      <c r="G67" s="15" t="s">
        <v>60</v>
      </c>
      <c r="H67" s="216" t="s">
        <v>370</v>
      </c>
      <c r="I67" s="7" t="s">
        <v>358</v>
      </c>
      <c r="J67" s="137">
        <v>2050</v>
      </c>
      <c r="K67" s="102" t="s">
        <v>347</v>
      </c>
    </row>
    <row r="68" spans="1:11" ht="12.75">
      <c r="A68" s="15"/>
      <c r="B68" s="15"/>
      <c r="C68" s="15"/>
      <c r="D68" s="15"/>
      <c r="E68" s="15"/>
      <c r="F68" s="15"/>
      <c r="G68" s="15"/>
      <c r="H68" s="15"/>
      <c r="I68" s="15"/>
      <c r="J68" s="15"/>
      <c r="K68" s="15"/>
    </row>
    <row r="69" spans="1:11" s="14" customFormat="1" ht="12.75">
      <c r="A69" s="15"/>
      <c r="B69" s="15"/>
      <c r="C69" s="15"/>
      <c r="D69" s="15"/>
      <c r="E69" s="15"/>
      <c r="F69" s="15"/>
      <c r="G69" s="15"/>
      <c r="H69" s="15"/>
      <c r="I69" s="15"/>
      <c r="J69" s="15"/>
      <c r="K69" s="15"/>
    </row>
    <row r="70" spans="1:11" ht="12.75">
      <c r="A70" s="15" t="s">
        <v>381</v>
      </c>
      <c r="B70" s="15"/>
      <c r="C70" s="15"/>
      <c r="D70" s="15" t="s">
        <v>368</v>
      </c>
      <c r="E70" s="15"/>
      <c r="F70" s="15"/>
      <c r="G70" s="15"/>
      <c r="H70" s="15"/>
      <c r="I70" s="15"/>
      <c r="J70" s="15"/>
      <c r="K70" s="15"/>
    </row>
    <row r="71" spans="1:11" ht="12.75">
      <c r="A71" s="15" t="s">
        <v>359</v>
      </c>
      <c r="B71" s="15"/>
      <c r="C71" s="15"/>
      <c r="D71" s="15"/>
      <c r="E71" s="15"/>
      <c r="F71" s="15"/>
      <c r="G71" s="15"/>
      <c r="H71" s="15"/>
      <c r="I71" s="15"/>
      <c r="J71" s="15"/>
      <c r="K71" s="15"/>
    </row>
    <row r="72" spans="1:11" ht="12.75">
      <c r="A72" s="15"/>
      <c r="B72" s="101"/>
      <c r="C72" s="15"/>
      <c r="D72" s="15"/>
      <c r="E72" s="15"/>
      <c r="F72" s="15"/>
      <c r="G72" s="15"/>
      <c r="H72" s="15"/>
      <c r="I72" s="15"/>
      <c r="J72" s="102"/>
      <c r="K72" s="102"/>
    </row>
    <row r="73" spans="1:11" ht="12.75">
      <c r="A73" s="15"/>
      <c r="B73" s="101"/>
      <c r="C73" s="15"/>
      <c r="D73" s="15"/>
      <c r="E73" s="15"/>
      <c r="F73" s="15"/>
      <c r="G73" s="15"/>
      <c r="H73" s="15"/>
      <c r="I73" s="15"/>
      <c r="J73" s="102"/>
      <c r="K73" s="102"/>
    </row>
    <row r="74" spans="1:11" ht="12.75">
      <c r="A74" s="15"/>
      <c r="B74" s="15"/>
      <c r="C74" s="15"/>
      <c r="D74" s="15"/>
      <c r="E74" s="15"/>
      <c r="F74" s="15"/>
      <c r="G74" s="15"/>
      <c r="H74" s="15"/>
      <c r="I74" s="15"/>
      <c r="J74" s="102"/>
      <c r="K74" s="102"/>
    </row>
    <row r="75" spans="1:11" ht="12.75">
      <c r="A75" s="15"/>
      <c r="B75" s="15"/>
      <c r="C75" s="15"/>
      <c r="D75" s="15"/>
      <c r="E75" s="15"/>
      <c r="F75" s="15"/>
      <c r="G75" s="15"/>
      <c r="H75" s="15"/>
      <c r="I75" s="15"/>
      <c r="J75" s="102"/>
      <c r="K75" s="102"/>
    </row>
    <row r="76" spans="1:11" ht="12.75">
      <c r="A76" s="15"/>
      <c r="B76" s="101"/>
      <c r="C76" s="15"/>
      <c r="D76" s="15"/>
      <c r="E76" s="15"/>
      <c r="F76" s="15"/>
      <c r="G76" s="15"/>
      <c r="H76" s="15"/>
      <c r="I76" s="150"/>
      <c r="J76" s="137"/>
      <c r="K76" s="102"/>
    </row>
    <row r="77" spans="1:11" ht="12.75">
      <c r="A77" s="15"/>
      <c r="B77" s="101"/>
      <c r="C77" s="15"/>
      <c r="D77" s="15"/>
      <c r="E77" s="15"/>
      <c r="F77" s="15"/>
      <c r="G77" s="15"/>
      <c r="H77" s="15"/>
      <c r="I77" s="150"/>
      <c r="J77" s="137"/>
      <c r="K77" s="102"/>
    </row>
    <row r="78" spans="1:11" ht="12.75">
      <c r="A78" s="15"/>
      <c r="B78" s="101"/>
      <c r="C78" s="15"/>
      <c r="D78" s="15"/>
      <c r="E78" s="15"/>
      <c r="F78" s="15"/>
      <c r="G78" s="15"/>
      <c r="H78" s="15"/>
      <c r="I78" s="150"/>
      <c r="J78" s="137"/>
      <c r="K78" s="102"/>
    </row>
    <row r="79" spans="1:11" ht="12.75">
      <c r="A79" s="15"/>
      <c r="B79" s="101"/>
      <c r="C79" s="15"/>
      <c r="D79" s="15"/>
      <c r="E79" s="15"/>
      <c r="F79" s="15"/>
      <c r="G79" s="15"/>
      <c r="H79" s="15"/>
      <c r="I79" s="150"/>
      <c r="J79" s="137"/>
      <c r="K79" s="102"/>
    </row>
    <row r="80" spans="1:11" ht="12.75">
      <c r="A80" s="15"/>
      <c r="B80" s="101"/>
      <c r="C80" s="15"/>
      <c r="D80" s="15"/>
      <c r="E80" s="15"/>
      <c r="F80" s="15"/>
      <c r="G80" s="15"/>
      <c r="H80" s="15"/>
      <c r="I80" s="150"/>
      <c r="J80" s="137"/>
      <c r="K80" s="102"/>
    </row>
    <row r="81" spans="1:11" ht="12.75">
      <c r="A81" s="15"/>
      <c r="B81" s="101"/>
      <c r="C81" s="15"/>
      <c r="D81" s="15"/>
      <c r="E81" s="15"/>
      <c r="F81" s="15"/>
      <c r="G81" s="15"/>
      <c r="H81" s="15"/>
      <c r="I81" s="150"/>
      <c r="J81" s="137"/>
      <c r="K81" s="102"/>
    </row>
    <row r="82" spans="1:11" ht="12.75">
      <c r="A82" s="15"/>
      <c r="B82" s="101"/>
      <c r="C82" s="15"/>
      <c r="D82" s="15"/>
      <c r="E82" s="15"/>
      <c r="F82" s="15"/>
      <c r="G82" s="15"/>
      <c r="H82" s="15"/>
      <c r="I82" s="150"/>
      <c r="J82" s="137"/>
      <c r="K82" s="102"/>
    </row>
    <row r="83" spans="1:11" ht="12.75">
      <c r="A83" s="15"/>
      <c r="B83" s="101"/>
      <c r="C83" s="15"/>
      <c r="D83" s="15"/>
      <c r="E83" s="15"/>
      <c r="F83" s="15"/>
      <c r="G83" s="15"/>
      <c r="H83" s="15"/>
      <c r="I83" s="150"/>
      <c r="J83" s="137"/>
      <c r="K83" s="102"/>
    </row>
    <row r="84" spans="1:11" ht="12.75">
      <c r="A84" s="15"/>
      <c r="B84" s="101"/>
      <c r="C84" s="15"/>
      <c r="D84" s="15"/>
      <c r="E84" s="15"/>
      <c r="F84" s="15"/>
      <c r="G84" s="15"/>
      <c r="H84" s="15"/>
      <c r="I84" s="150"/>
      <c r="J84" s="137"/>
      <c r="K84" s="102"/>
    </row>
    <row r="85" spans="1:11" ht="12.75">
      <c r="A85" s="15"/>
      <c r="B85" s="101"/>
      <c r="C85" s="15"/>
      <c r="D85" s="15"/>
      <c r="E85" s="15"/>
      <c r="F85" s="15"/>
      <c r="G85" s="15"/>
      <c r="H85" s="15"/>
      <c r="I85" s="150"/>
      <c r="J85" s="137"/>
      <c r="K85" s="102"/>
    </row>
    <row r="86" spans="1:11" ht="12.75">
      <c r="A86" s="15"/>
      <c r="B86" s="101"/>
      <c r="C86" s="15"/>
      <c r="D86" s="15"/>
      <c r="E86" s="15"/>
      <c r="F86" s="15"/>
      <c r="G86" s="15"/>
      <c r="H86" s="15"/>
      <c r="I86" s="150"/>
      <c r="J86" s="137"/>
      <c r="K86" s="102"/>
    </row>
    <row r="87" spans="1:11" ht="12.75">
      <c r="A87" s="15"/>
      <c r="B87" s="101"/>
      <c r="C87" s="15"/>
      <c r="D87" s="15"/>
      <c r="E87" s="15"/>
      <c r="F87" s="15"/>
      <c r="G87" s="15"/>
      <c r="H87" s="15"/>
      <c r="I87" s="150"/>
      <c r="J87" s="137"/>
      <c r="K87" s="102"/>
    </row>
    <row r="88" spans="1:11" ht="12.75">
      <c r="A88" s="15"/>
      <c r="B88" s="101"/>
      <c r="C88" s="15"/>
      <c r="D88" s="15"/>
      <c r="E88" s="15"/>
      <c r="F88" s="15"/>
      <c r="G88" s="15"/>
      <c r="H88" s="15"/>
      <c r="I88" s="150"/>
      <c r="J88" s="137"/>
      <c r="K88" s="102"/>
    </row>
    <row r="89" spans="1:11" ht="12.75">
      <c r="A89" s="15"/>
      <c r="B89" s="101"/>
      <c r="C89" s="15"/>
      <c r="D89" s="15"/>
      <c r="E89" s="15"/>
      <c r="F89" s="15"/>
      <c r="G89" s="15"/>
      <c r="H89" s="15"/>
      <c r="I89" s="150"/>
      <c r="J89" s="137"/>
      <c r="K89" s="102"/>
    </row>
    <row r="90" spans="1:11" ht="12.75">
      <c r="A90" s="15"/>
      <c r="B90" s="101"/>
      <c r="C90" s="15"/>
      <c r="D90" s="15"/>
      <c r="E90" s="15"/>
      <c r="F90" s="15"/>
      <c r="G90" s="15"/>
      <c r="H90" s="15"/>
      <c r="I90" s="150"/>
      <c r="J90" s="137"/>
      <c r="K90" s="102"/>
    </row>
    <row r="91" spans="1:11" ht="12.75">
      <c r="A91" s="15"/>
      <c r="B91" s="101"/>
      <c r="C91" s="15"/>
      <c r="D91" s="15"/>
      <c r="E91" s="15"/>
      <c r="F91" s="15"/>
      <c r="G91" s="15"/>
      <c r="H91" s="15"/>
      <c r="I91" s="150"/>
      <c r="J91" s="137"/>
      <c r="K91" s="102"/>
    </row>
    <row r="92" spans="1:11" ht="12.75">
      <c r="A92" s="15"/>
      <c r="B92" s="101"/>
      <c r="C92" s="15"/>
      <c r="D92" s="15"/>
      <c r="E92" s="15"/>
      <c r="F92" s="15"/>
      <c r="G92" s="15"/>
      <c r="H92" s="15"/>
      <c r="I92" s="150"/>
      <c r="J92" s="137"/>
      <c r="K92" s="102"/>
    </row>
    <row r="93" spans="1:11" ht="12.75">
      <c r="A93" s="15"/>
      <c r="B93" s="101"/>
      <c r="C93" s="15"/>
      <c r="D93" s="15"/>
      <c r="E93" s="15"/>
      <c r="F93" s="15"/>
      <c r="G93" s="15"/>
      <c r="H93" s="15"/>
      <c r="I93" s="150"/>
      <c r="J93" s="137"/>
      <c r="K93" s="102"/>
    </row>
    <row r="94" spans="1:11" ht="12.75">
      <c r="A94" s="15"/>
      <c r="B94" s="101"/>
      <c r="C94" s="15"/>
      <c r="D94" s="15"/>
      <c r="E94" s="15"/>
      <c r="F94" s="15"/>
      <c r="G94" s="15"/>
      <c r="H94" s="15"/>
      <c r="I94" s="150"/>
      <c r="J94" s="137"/>
      <c r="K94" s="102"/>
    </row>
    <row r="95" spans="1:11" ht="12.75">
      <c r="A95" s="15"/>
      <c r="B95" s="101"/>
      <c r="C95" s="15"/>
      <c r="D95" s="15"/>
      <c r="E95" s="15"/>
      <c r="F95" s="15"/>
      <c r="G95" s="15"/>
      <c r="H95" s="15"/>
      <c r="I95" s="150"/>
      <c r="J95" s="137"/>
      <c r="K95" s="102"/>
    </row>
    <row r="96" spans="1:11" ht="12.75">
      <c r="A96" s="15"/>
      <c r="B96" s="101"/>
      <c r="C96" s="15"/>
      <c r="D96" s="15"/>
      <c r="E96" s="15"/>
      <c r="F96" s="15"/>
      <c r="G96" s="15"/>
      <c r="H96" s="15"/>
      <c r="I96" s="150"/>
      <c r="J96" s="137"/>
      <c r="K96" s="102"/>
    </row>
    <row r="97" spans="1:11" ht="12.75">
      <c r="A97" s="15"/>
      <c r="B97" s="101"/>
      <c r="C97" s="15"/>
      <c r="D97" s="15"/>
      <c r="E97" s="15"/>
      <c r="F97" s="15"/>
      <c r="G97" s="15"/>
      <c r="H97" s="15"/>
      <c r="I97" s="150"/>
      <c r="J97" s="137"/>
      <c r="K97" s="102"/>
    </row>
    <row r="98" spans="1:11" ht="12.75">
      <c r="A98" s="15"/>
      <c r="B98" s="101"/>
      <c r="C98" s="15"/>
      <c r="D98" s="15"/>
      <c r="E98" s="15"/>
      <c r="F98" s="15"/>
      <c r="G98" s="15"/>
      <c r="H98" s="15"/>
      <c r="I98" s="150"/>
      <c r="J98" s="137"/>
      <c r="K98" s="102"/>
    </row>
    <row r="99" spans="1:11" ht="12.75">
      <c r="A99" s="15"/>
      <c r="B99" s="101"/>
      <c r="C99" s="15"/>
      <c r="D99" s="15"/>
      <c r="E99" s="15"/>
      <c r="F99" s="15"/>
      <c r="G99" s="15"/>
      <c r="H99" s="15"/>
      <c r="I99" s="150"/>
      <c r="J99" s="137"/>
      <c r="K99" s="102"/>
    </row>
    <row r="100" spans="1:11" ht="12.75">
      <c r="A100" s="15"/>
      <c r="B100" s="15"/>
      <c r="C100" s="15"/>
      <c r="D100" s="15"/>
      <c r="E100" s="15"/>
      <c r="F100" s="15"/>
      <c r="G100" s="15"/>
      <c r="H100" s="15"/>
      <c r="I100" s="15"/>
      <c r="J100" s="15"/>
      <c r="K100" s="15"/>
    </row>
    <row r="101" spans="1:11" ht="12.75">
      <c r="A101" s="15"/>
      <c r="B101" s="15"/>
      <c r="C101" s="15"/>
      <c r="D101" s="15"/>
      <c r="E101" s="15"/>
      <c r="F101" s="15"/>
      <c r="G101" s="15"/>
      <c r="H101" s="15"/>
      <c r="I101" s="15"/>
      <c r="J101" s="15"/>
      <c r="K101" s="15"/>
    </row>
    <row r="102" spans="1:11" ht="12.75">
      <c r="A102" s="15"/>
      <c r="B102" s="15"/>
      <c r="C102" s="15"/>
      <c r="D102" s="15"/>
      <c r="E102" s="15"/>
      <c r="F102" s="15"/>
      <c r="G102" s="15"/>
      <c r="H102" s="15"/>
      <c r="I102" s="15"/>
      <c r="J102" s="15"/>
      <c r="K102" s="15"/>
    </row>
    <row r="103" spans="1:11" ht="12.75">
      <c r="A103" s="15"/>
      <c r="B103" s="15"/>
      <c r="C103" s="15"/>
      <c r="D103" s="15"/>
      <c r="E103" s="15"/>
      <c r="F103" s="15"/>
      <c r="G103" s="15"/>
      <c r="H103" s="15"/>
      <c r="I103" s="15"/>
      <c r="J103" s="15"/>
      <c r="K103" s="15"/>
    </row>
  </sheetData>
  <sheetProtection/>
  <mergeCells count="4">
    <mergeCell ref="A1:K1"/>
    <mergeCell ref="A3:J3"/>
    <mergeCell ref="A4:J4"/>
    <mergeCell ref="A2:K2"/>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 </cp:lastModifiedBy>
  <cp:lastPrinted>2011-12-15T18:53:53Z</cp:lastPrinted>
  <dcterms:created xsi:type="dcterms:W3CDTF">2011-06-01T19:03:54Z</dcterms:created>
  <dcterms:modified xsi:type="dcterms:W3CDTF">2011-12-15T18:56:41Z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