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3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<sst xmlns="http://schemas.openxmlformats.org/spreadsheetml/2006/main" count="156" uniqueCount="81">
  <si>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</si>
  <si>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</si>
  <si>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</si>
  <si>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</si>
  <si>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</si>
  <si>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</si>
  <si>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</si>
  <si>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</si>
  <si>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</si>
  <si>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</si>
  <si>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</si>
  <si>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</si>
  <si>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</si>
  <si>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</si>
  <si>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</si>
  <si>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</si>
  <si>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</si>
  <si>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</si>
  <si>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</si>
  <si>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</si>
  <si>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</si>
  <si>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</si>
  <si>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</si>
  <si>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</si>
  <si>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</si>
  <si>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</si>
  <si>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</si>
  <si>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</si>
  <si>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</si>
  <si>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</si>
  <si>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</si>
  <si>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</si>
  <si>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</si>
  <si>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</si>
  <si>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</si>
  <si>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</si>
  <si>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</si>
  <si>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</si>
  <si>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</si>
  <si>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</si>
  <si>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</si>
  <si>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</si>
  <si>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</si>
  <si>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</si>
  <si>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</si>
  <si>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</si>
  <si>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</si>
  <si>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</si>
  <si>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</si>
  <si>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</si>
  <si>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</si>
  <si>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</si>
  <si>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</si>
  <si>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</si>
  <si>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</si>
  <si>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</si>
  <si>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</si>
  <si>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</si>
  <si>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</si>
  <si>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</si>
  <si>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</si>
  <si>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</si>
  <si>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</si>
  <si>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</si>
  <si>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</si>
  <si>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</si>
  <si>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</si>
  <si>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</si>
  <si>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</si>
  <si>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</si>
  <si>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</si>
  <si>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</si>
  <si>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</si>
  <si>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</si>
  <si>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</si>
  <si>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</si>
  <si>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</si>
  <si>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</t>
  </si>
  <si>
    <t>Octubre 2017</t>
  </si>
  <si>
    <t>semana del  16 al 22 de octubre de 2017</t>
  </si>
  <si>
    <t>Nota: lunes 16 de octubre feriado nacional en Argentina, mercados cerrados.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</si>
</sst>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2" t="s">
        <v>53</v>
      </c>
      <c r="C22" s="222"/>
      <c r="D22" s="222"/>
      <c r="E22" s="222"/>
      <c r="F22" s="1"/>
      <c r="G22" s="1"/>
      <c r="H22" s="1"/>
      <c r="I22" s="1"/>
      <c r="J22" s="1"/>
      <c r="K22" s="1"/>
      <c r="L22" s="1"/>
    </row>
    <row r="23" spans="2:12" ht="18">
      <c r="B23" s="129" t="s">
        <v>79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30" t="s">
        <v>48</v>
      </c>
      <c r="B10" s="230"/>
      <c r="C10" s="230"/>
      <c r="D10" s="231"/>
      <c r="E10" s="230"/>
      <c r="F10" s="230"/>
      <c r="G10" s="93"/>
      <c r="H10" s="92"/>
    </row>
    <row r="11" spans="1:8" ht="18">
      <c r="A11" s="232" t="s">
        <v>50</v>
      </c>
      <c r="B11" s="232"/>
      <c r="C11" s="232"/>
      <c r="D11" s="232"/>
      <c r="E11" s="232"/>
      <c r="F11" s="232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7" t="s">
        <v>44</v>
      </c>
      <c r="B13" s="227"/>
      <c r="C13" s="227"/>
      <c r="D13" s="228"/>
      <c r="E13" s="227"/>
      <c r="F13" s="227"/>
      <c r="G13" s="95"/>
      <c r="H13" s="92"/>
    </row>
    <row r="14" spans="1:8" ht="18">
      <c r="A14" s="225" t="s">
        <v>45</v>
      </c>
      <c r="B14" s="225"/>
      <c r="C14" s="225"/>
      <c r="D14" s="226"/>
      <c r="E14" s="225"/>
      <c r="F14" s="225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5" t="s">
        <v>64</v>
      </c>
      <c r="B18" s="225"/>
      <c r="C18" s="225"/>
      <c r="D18" s="226"/>
      <c r="E18" s="225"/>
      <c r="F18" s="225"/>
      <c r="G18" s="98"/>
      <c r="H18" s="92"/>
      <c r="I18" s="92"/>
      <c r="J18" s="92"/>
      <c r="K18" s="92"/>
      <c r="L18" s="92"/>
    </row>
    <row r="19" spans="1:12" ht="18">
      <c r="A19" s="227" t="s">
        <v>65</v>
      </c>
      <c r="B19" s="227"/>
      <c r="C19" s="227"/>
      <c r="D19" s="228"/>
      <c r="E19" s="227"/>
      <c r="F19" s="227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5" t="s">
        <v>46</v>
      </c>
      <c r="B22" s="225"/>
      <c r="C22" s="225"/>
      <c r="D22" s="226"/>
      <c r="E22" s="225"/>
      <c r="F22" s="225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9" t="s">
        <v>0</v>
      </c>
      <c r="B24" s="229"/>
      <c r="C24" s="229"/>
      <c r="D24" s="229"/>
      <c r="E24" s="229"/>
      <c r="F24" s="229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3" t="s">
        <v>49</v>
      </c>
      <c r="C36" s="223"/>
      <c r="D36" s="223"/>
    </row>
    <row r="37" spans="2:4" ht="18">
      <c r="B37" s="223" t="s">
        <v>59</v>
      </c>
      <c r="C37" s="223"/>
      <c r="D37" s="12"/>
    </row>
    <row r="38" spans="2:4" ht="18">
      <c r="B38" s="223" t="s">
        <v>60</v>
      </c>
      <c r="C38" s="223"/>
      <c r="D38" s="12"/>
    </row>
    <row r="39" spans="2:4" ht="18">
      <c r="B39" s="224" t="s">
        <v>47</v>
      </c>
      <c r="C39" s="224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4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4"/>
      <c r="B2" s="235" t="s">
        <v>78</v>
      </c>
      <c r="C2" s="235"/>
      <c r="D2" s="235"/>
      <c r="E2" s="235"/>
      <c r="F2" s="235"/>
      <c r="G2" s="236" t="s">
        <v>2</v>
      </c>
      <c r="H2" s="236"/>
      <c r="I2" s="236"/>
      <c r="J2" s="236" t="s">
        <v>3</v>
      </c>
      <c r="K2" s="236"/>
      <c r="L2" s="236"/>
      <c r="M2" s="4"/>
      <c r="N2" s="4"/>
      <c r="O2" s="4"/>
    </row>
    <row r="3" spans="1:15" ht="15.75">
      <c r="A3" s="234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6"/>
      <c r="H3" s="236"/>
      <c r="I3" s="236"/>
      <c r="J3" s="237" t="s">
        <v>77</v>
      </c>
      <c r="K3" s="237"/>
      <c r="L3" s="237"/>
      <c r="M3" s="4"/>
      <c r="N3" s="4"/>
      <c r="O3" s="4"/>
    </row>
    <row r="4" spans="1:15" ht="15.75">
      <c r="A4" s="234"/>
      <c r="B4" s="64">
        <v>16</v>
      </c>
      <c r="C4" s="63">
        <v>17</v>
      </c>
      <c r="D4" s="63">
        <v>18</v>
      </c>
      <c r="E4" s="63">
        <v>19</v>
      </c>
      <c r="F4" s="149">
        <v>20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30" t="s">
        <v>67</v>
      </c>
      <c r="C6" s="162">
        <v>185</v>
      </c>
      <c r="D6" s="162">
        <v>185</v>
      </c>
      <c r="E6" s="162">
        <v>185</v>
      </c>
      <c r="F6" s="162">
        <v>185</v>
      </c>
      <c r="G6" s="82">
        <v>185</v>
      </c>
      <c r="H6" s="176">
        <f>AVERAGE(B6:F6)</f>
        <v>185</v>
      </c>
      <c r="I6" s="176">
        <f>(H6/G6-1)*100</f>
        <v>0</v>
      </c>
      <c r="J6" s="195">
        <v>200.9091</v>
      </c>
      <c r="K6" s="41">
        <v>184.95</v>
      </c>
      <c r="L6" s="176">
        <f>(K6/J6-1)*100</f>
        <v>-7.943443079482215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190.22727272727272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191.62</v>
      </c>
      <c r="C10" s="176">
        <v>190.98</v>
      </c>
      <c r="D10" s="176">
        <v>189.23</v>
      </c>
      <c r="E10" s="176">
        <v>188.4</v>
      </c>
      <c r="F10" s="176">
        <v>187.76</v>
      </c>
      <c r="G10" s="156">
        <v>191.034</v>
      </c>
      <c r="H10" s="176">
        <f>AVERAGE(B10:F10)</f>
        <v>189.598</v>
      </c>
      <c r="I10" s="176">
        <f aca="true" t="shared" si="0" ref="I10:I31">(H10/G10-1)*100</f>
        <v>-0.7516986505019974</v>
      </c>
      <c r="J10" s="198">
        <v>184.8829</v>
      </c>
      <c r="K10" s="41">
        <v>189.97</v>
      </c>
      <c r="L10" s="58">
        <f>(K10/J10-1)*100</f>
        <v>2.751525425012269</v>
      </c>
      <c r="M10" s="4"/>
      <c r="N10" s="4"/>
      <c r="O10" s="4"/>
    </row>
    <row r="11" spans="1:15" ht="15">
      <c r="A11" s="46" t="s">
        <v>14</v>
      </c>
      <c r="B11" s="31">
        <v>227.3535</v>
      </c>
      <c r="C11" s="31">
        <v>227.16978</v>
      </c>
      <c r="D11" s="31">
        <v>225.24071999999998</v>
      </c>
      <c r="E11" s="31">
        <v>227.53722</v>
      </c>
      <c r="F11" s="31">
        <v>228.82326</v>
      </c>
      <c r="G11" s="157">
        <v>227.647452</v>
      </c>
      <c r="H11" s="31">
        <f>AVERAGE(B11:F11)</f>
        <v>227.224896</v>
      </c>
      <c r="I11" s="31">
        <f t="shared" si="0"/>
        <v>-0.18561859414090165</v>
      </c>
      <c r="J11" s="47">
        <v>196.4667</v>
      </c>
      <c r="K11" s="47">
        <v>230.52</v>
      </c>
      <c r="L11" s="59">
        <f>(K11/J11-1)*100</f>
        <v>17.332860988656094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67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273.2835</v>
      </c>
      <c r="C13" s="163">
        <v>273.09978</v>
      </c>
      <c r="D13" s="163">
        <v>271.17072</v>
      </c>
      <c r="E13" s="163">
        <v>271.63002</v>
      </c>
      <c r="F13" s="163">
        <v>269.24165999999997</v>
      </c>
      <c r="G13" s="83">
        <v>270.270492</v>
      </c>
      <c r="H13" s="163">
        <f>AVERAGE(B13:F13)</f>
        <v>271.685136</v>
      </c>
      <c r="I13" s="163">
        <f t="shared" si="0"/>
        <v>0.5234178505880038</v>
      </c>
      <c r="J13" s="191">
        <v>206.8206028571429</v>
      </c>
      <c r="K13" s="62">
        <v>237.1760898</v>
      </c>
      <c r="L13" s="67">
        <f>(K13/J13-1)*100</f>
        <v>14.677206488864435</v>
      </c>
      <c r="M13" s="4"/>
      <c r="N13" s="4"/>
      <c r="O13" s="4"/>
    </row>
    <row r="14" spans="1:15" ht="15">
      <c r="A14" s="48" t="s">
        <v>15</v>
      </c>
      <c r="B14" s="164">
        <v>212.6559</v>
      </c>
      <c r="C14" s="164">
        <v>212.47217999999998</v>
      </c>
      <c r="D14" s="164">
        <v>210.54312</v>
      </c>
      <c r="E14" s="164">
        <v>211.00242</v>
      </c>
      <c r="F14" s="164">
        <v>208.61406</v>
      </c>
      <c r="G14" s="84">
        <v>211.480092</v>
      </c>
      <c r="H14" s="164">
        <f>AVERAGE(B14:F14)</f>
        <v>211.05753599999997</v>
      </c>
      <c r="I14" s="164">
        <f t="shared" si="0"/>
        <v>-0.19980887846410278</v>
      </c>
      <c r="J14" s="190">
        <v>193.4352885714286</v>
      </c>
      <c r="K14" s="61">
        <v>226.1528898</v>
      </c>
      <c r="L14" s="66">
        <f>(K14/J14-1)*100</f>
        <v>16.913977521991796</v>
      </c>
      <c r="M14" s="4"/>
      <c r="N14" s="4"/>
      <c r="O14" s="4"/>
    </row>
    <row r="15" spans="1:15" ht="15">
      <c r="A15" s="49" t="s">
        <v>43</v>
      </c>
      <c r="B15" s="163">
        <v>194.2839</v>
      </c>
      <c r="C15" s="163">
        <v>194.10018</v>
      </c>
      <c r="D15" s="163">
        <v>192.17112</v>
      </c>
      <c r="E15" s="163">
        <v>192.63042</v>
      </c>
      <c r="F15" s="163">
        <v>190.24205999999998</v>
      </c>
      <c r="G15" s="85">
        <v>193.108092</v>
      </c>
      <c r="H15" s="163">
        <f>AVERAGE(B15:F15)</f>
        <v>192.685536</v>
      </c>
      <c r="I15" s="163">
        <f t="shared" si="0"/>
        <v>-0.2188183807439792</v>
      </c>
      <c r="J15" s="191">
        <v>191.59808857142863</v>
      </c>
      <c r="K15" s="62">
        <v>224.31568980000003</v>
      </c>
      <c r="L15" s="67">
        <f>(K15/J15-1)*100</f>
        <v>17.076162644688452</v>
      </c>
      <c r="M15" s="4"/>
      <c r="N15" s="4"/>
      <c r="O15" s="4"/>
    </row>
    <row r="16" spans="1:15" ht="15">
      <c r="A16" s="50" t="s">
        <v>68</v>
      </c>
      <c r="B16" s="162">
        <v>246.9197</v>
      </c>
      <c r="C16" s="162">
        <v>246.9197</v>
      </c>
      <c r="D16" s="162">
        <v>246.9197</v>
      </c>
      <c r="E16" s="162">
        <v>246.9197</v>
      </c>
      <c r="F16" s="162">
        <v>246.9197</v>
      </c>
      <c r="G16" s="82">
        <v>247.21364</v>
      </c>
      <c r="H16" s="162">
        <f>AVERAGE(B16:F16)</f>
        <v>246.9197</v>
      </c>
      <c r="I16" s="176">
        <f t="shared" si="0"/>
        <v>-0.11890120626030232</v>
      </c>
      <c r="J16" s="113">
        <v>194.6207</v>
      </c>
      <c r="K16" s="41">
        <v>249.46</v>
      </c>
      <c r="L16" s="58">
        <f>(K16/J16-1)*100</f>
        <v>28.177526850946478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62">
        <v>224.76403775395937</v>
      </c>
      <c r="C18" s="162">
        <v>224.36921111465986</v>
      </c>
      <c r="D18" s="162">
        <v>222.29304437893393</v>
      </c>
      <c r="E18" s="162">
        <v>223.52187149495273</v>
      </c>
      <c r="F18" s="162">
        <v>223.61144505890837</v>
      </c>
      <c r="G18" s="158">
        <v>223.1003732118474</v>
      </c>
      <c r="H18" s="162">
        <f>AVERAGE(B18:F18)</f>
        <v>223.71192196028287</v>
      </c>
      <c r="I18" s="176">
        <f>(H18/G18-1)*100</f>
        <v>0.27411372721226623</v>
      </c>
      <c r="J18" s="113">
        <v>205.75646816909108</v>
      </c>
      <c r="K18" s="41">
        <v>229.59698867976385</v>
      </c>
      <c r="L18" s="32">
        <f>(K18/J18-1)*100</f>
        <v>11.58676600683124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30" t="s">
        <v>67</v>
      </c>
      <c r="C20" s="162">
        <v>149</v>
      </c>
      <c r="D20" s="162">
        <v>149</v>
      </c>
      <c r="E20" s="162">
        <v>149</v>
      </c>
      <c r="F20" s="162">
        <v>148</v>
      </c>
      <c r="G20" s="158">
        <v>149</v>
      </c>
      <c r="H20" s="176">
        <f>AVERAGE(B20:F20)</f>
        <v>148.75</v>
      </c>
      <c r="I20" s="176">
        <f t="shared" si="0"/>
        <v>-0.1677852348993314</v>
      </c>
      <c r="J20" s="193">
        <v>170.6364</v>
      </c>
      <c r="K20" s="113">
        <v>150.14</v>
      </c>
      <c r="L20" s="32">
        <f>(K20/J20-1)*100</f>
        <v>-12.011739581941494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159.46</v>
      </c>
      <c r="C22" s="176">
        <v>159.26</v>
      </c>
      <c r="D22" s="176">
        <v>157.88</v>
      </c>
      <c r="E22" s="176">
        <v>158.08</v>
      </c>
      <c r="F22" s="176">
        <v>156.31</v>
      </c>
      <c r="G22" s="159">
        <v>158.748</v>
      </c>
      <c r="H22" s="209">
        <f>AVERAGE(B22:F22)</f>
        <v>158.198</v>
      </c>
      <c r="I22" s="209">
        <f t="shared" si="0"/>
        <v>-0.34646105777709213</v>
      </c>
      <c r="J22" s="193">
        <v>164.8414</v>
      </c>
      <c r="K22" s="113">
        <v>157.75</v>
      </c>
      <c r="L22" s="111">
        <f>(K22/J22-1)*100</f>
        <v>-4.301953271447578</v>
      </c>
      <c r="M22" s="4"/>
      <c r="N22" s="4"/>
      <c r="O22" s="4"/>
    </row>
    <row r="23" spans="1:15" ht="15">
      <c r="A23" s="116" t="s">
        <v>19</v>
      </c>
      <c r="B23" s="31">
        <v>158.46</v>
      </c>
      <c r="C23" s="31">
        <v>158.26</v>
      </c>
      <c r="D23" s="31">
        <v>156.88</v>
      </c>
      <c r="E23" s="31">
        <v>157.08</v>
      </c>
      <c r="F23" s="31">
        <v>155.31</v>
      </c>
      <c r="G23" s="117">
        <v>157.748</v>
      </c>
      <c r="H23" s="210">
        <f>AVERAGE(B23:F23)</f>
        <v>157.198</v>
      </c>
      <c r="I23" s="210">
        <f t="shared" si="0"/>
        <v>-0.3486573522326619</v>
      </c>
      <c r="J23" s="47">
        <v>163.8414</v>
      </c>
      <c r="K23" s="118">
        <v>156.75</v>
      </c>
      <c r="L23" s="119">
        <f>(K23/J23-1)*100</f>
        <v>-4.328210086095452</v>
      </c>
      <c r="M23" s="4"/>
      <c r="N23" s="4"/>
      <c r="O23" s="4"/>
    </row>
    <row r="24" spans="1:15" ht="15">
      <c r="A24" s="107" t="s">
        <v>69</v>
      </c>
      <c r="B24" s="202">
        <v>267.2004797262738</v>
      </c>
      <c r="C24" s="202">
        <v>267.4209421682922</v>
      </c>
      <c r="D24" s="202">
        <v>263.3423869909522</v>
      </c>
      <c r="E24" s="202">
        <v>263.01169332792466</v>
      </c>
      <c r="F24" s="202">
        <v>266.2083987371911</v>
      </c>
      <c r="G24" s="108">
        <v>266.00998253937456</v>
      </c>
      <c r="H24" s="209">
        <f>AVERAGE(B24:F24)</f>
        <v>265.4367801901268</v>
      </c>
      <c r="I24" s="209">
        <f t="shared" si="0"/>
        <v>-0.21548151831591866</v>
      </c>
      <c r="J24" s="193">
        <v>202.5682404745527</v>
      </c>
      <c r="K24" s="109">
        <v>274.43164782447656</v>
      </c>
      <c r="L24" s="111">
        <f>(K24/J24-1)*100</f>
        <v>35.476147288227835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392</v>
      </c>
      <c r="C26" s="202">
        <v>392</v>
      </c>
      <c r="D26" s="202">
        <v>392</v>
      </c>
      <c r="E26" s="202">
        <v>394</v>
      </c>
      <c r="F26" s="202">
        <v>394</v>
      </c>
      <c r="G26" s="108">
        <v>395</v>
      </c>
      <c r="H26" s="120">
        <f>AVERAGE(B26:F26)</f>
        <v>392.8</v>
      </c>
      <c r="I26" s="176">
        <f t="shared" si="0"/>
        <v>-0.5569620253164542</v>
      </c>
      <c r="J26" s="193">
        <v>385.8182</v>
      </c>
      <c r="K26" s="193">
        <v>399</v>
      </c>
      <c r="L26" s="110">
        <f>(K26/J26-1)*100</f>
        <v>3.4165832508678884</v>
      </c>
      <c r="M26" s="4"/>
      <c r="N26" s="4"/>
      <c r="O26" s="4"/>
    </row>
    <row r="27" spans="1:12" ht="15">
      <c r="A27" s="115" t="s">
        <v>22</v>
      </c>
      <c r="B27" s="165">
        <v>386</v>
      </c>
      <c r="C27" s="165">
        <v>386</v>
      </c>
      <c r="D27" s="165">
        <v>386</v>
      </c>
      <c r="E27" s="165">
        <v>388</v>
      </c>
      <c r="F27" s="165">
        <v>388</v>
      </c>
      <c r="G27" s="123">
        <v>389</v>
      </c>
      <c r="H27" s="131">
        <f>AVERAGE(B27:F27)</f>
        <v>386.8</v>
      </c>
      <c r="I27" s="31">
        <f t="shared" si="0"/>
        <v>-0.5655526992287885</v>
      </c>
      <c r="J27" s="47">
        <v>382.8182</v>
      </c>
      <c r="K27" s="47">
        <v>392.76</v>
      </c>
      <c r="L27" s="114">
        <f>(K27/J27-1)*100</f>
        <v>2.5970029638089365</v>
      </c>
    </row>
    <row r="28" spans="1:12" ht="15">
      <c r="A28" s="107" t="s">
        <v>23</v>
      </c>
      <c r="B28" s="121">
        <v>385</v>
      </c>
      <c r="C28" s="202">
        <v>385</v>
      </c>
      <c r="D28" s="202">
        <v>385</v>
      </c>
      <c r="E28" s="202">
        <v>386</v>
      </c>
      <c r="F28" s="202">
        <v>386</v>
      </c>
      <c r="G28" s="108">
        <v>386.8</v>
      </c>
      <c r="H28" s="120">
        <f>AVERAGE(B28:F28)</f>
        <v>385.4</v>
      </c>
      <c r="I28" s="174">
        <f t="shared" si="0"/>
        <v>-0.3619441571871884</v>
      </c>
      <c r="J28" s="192">
        <v>382.6818</v>
      </c>
      <c r="K28" s="109">
        <v>391.48</v>
      </c>
      <c r="L28" s="110">
        <f>(K28/J28-1)*100</f>
        <v>2.29909026245827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392.5</v>
      </c>
      <c r="C30" s="202">
        <v>392.5</v>
      </c>
      <c r="D30" s="202">
        <v>392.5</v>
      </c>
      <c r="E30" s="121">
        <v>395</v>
      </c>
      <c r="F30" s="121">
        <v>395</v>
      </c>
      <c r="G30" s="160">
        <v>389.5</v>
      </c>
      <c r="H30" s="135">
        <f>AVERAGE(B30:F30)</f>
        <v>393.5</v>
      </c>
      <c r="I30" s="174">
        <f t="shared" si="0"/>
        <v>1.0269576379974277</v>
      </c>
      <c r="J30" s="193">
        <v>342.84090909090907</v>
      </c>
      <c r="K30" s="136">
        <v>387.54761904761904</v>
      </c>
      <c r="L30" s="110">
        <f>(K30/J30-1)*100</f>
        <v>13.040074498476883</v>
      </c>
    </row>
    <row r="31" spans="1:12" ht="15">
      <c r="A31" s="168" t="s">
        <v>72</v>
      </c>
      <c r="B31" s="137">
        <v>385</v>
      </c>
      <c r="C31" s="137">
        <v>385</v>
      </c>
      <c r="D31" s="137">
        <v>385</v>
      </c>
      <c r="E31" s="137">
        <v>387.5</v>
      </c>
      <c r="F31" s="137">
        <v>387.5</v>
      </c>
      <c r="G31" s="161">
        <v>380.5</v>
      </c>
      <c r="H31" s="218">
        <f>AVERAGE(B31:F31)</f>
        <v>386</v>
      </c>
      <c r="I31" s="140">
        <f t="shared" si="0"/>
        <v>1.4454664914586024</v>
      </c>
      <c r="J31" s="200">
        <v>333.5681818181818</v>
      </c>
      <c r="K31" s="138">
        <v>379.4761904761905</v>
      </c>
      <c r="L31" s="137">
        <f>(K31/J31-1)*100</f>
        <v>13.76270614534565</v>
      </c>
    </row>
    <row r="32" spans="1:12" ht="15.75" customHeight="1">
      <c r="A32" s="239" t="s">
        <v>56</v>
      </c>
      <c r="B32" s="239"/>
      <c r="C32" s="239"/>
      <c r="D32" s="239"/>
      <c r="E32" s="152"/>
      <c r="F32" s="152"/>
      <c r="G32" s="240" t="s">
        <v>0</v>
      </c>
      <c r="H32" s="240"/>
      <c r="I32" s="240"/>
      <c r="J32" s="153"/>
      <c r="K32" s="153"/>
      <c r="L32" s="153"/>
    </row>
    <row r="33" spans="1:12" ht="15">
      <c r="A33" s="238" t="s">
        <v>80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7" formulaRange="1" unlockedFormula="1"/>
    <ignoredError sqref="H7:I9 I20:I28 I6 H19:I19 I10:I18 L6" unlockedFormula="1"/>
    <ignoredError sqref="H30:H31 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5" t="s">
        <v>78</v>
      </c>
      <c r="C2" s="235"/>
      <c r="D2" s="235"/>
      <c r="E2" s="235"/>
      <c r="F2" s="235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5"/>
      <c r="C3" s="235"/>
      <c r="D3" s="235"/>
      <c r="E3" s="235"/>
      <c r="F3" s="235"/>
      <c r="G3" s="241"/>
      <c r="H3" s="241"/>
      <c r="I3" s="241"/>
      <c r="J3" s="237" t="s">
        <v>3</v>
      </c>
      <c r="K3" s="237"/>
      <c r="L3" s="237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78">
        <v>16</v>
      </c>
      <c r="C5" s="79">
        <v>17</v>
      </c>
      <c r="D5" s="79">
        <v>18</v>
      </c>
      <c r="E5" s="79">
        <v>19</v>
      </c>
      <c r="F5" s="79">
        <v>20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19" t="s">
        <v>67</v>
      </c>
    </row>
    <row r="8" spans="1:12" ht="15" customHeight="1">
      <c r="A8" s="26" t="s">
        <v>25</v>
      </c>
      <c r="B8" s="220">
        <v>178.7799</v>
      </c>
      <c r="C8" s="31">
        <v>182.3969</v>
      </c>
      <c r="D8" s="31">
        <v>184.4637</v>
      </c>
      <c r="E8" s="31">
        <v>185.6693</v>
      </c>
      <c r="F8" s="31">
        <v>185.8416</v>
      </c>
      <c r="G8" s="170">
        <f aca="true" t="shared" si="0" ref="G8:H22">AVERAGE(A8:E8)</f>
        <v>182.82745</v>
      </c>
      <c r="H8" s="170">
        <f t="shared" si="0"/>
        <v>183.43027999999998</v>
      </c>
      <c r="I8" s="183">
        <f aca="true" t="shared" si="1" ref="I8:I22">(H8/G8-1)*100</f>
        <v>0.3297261981173971</v>
      </c>
      <c r="J8" s="211">
        <v>117.5217</v>
      </c>
      <c r="K8" s="142">
        <v>165.46</v>
      </c>
      <c r="L8" s="170">
        <f aca="true" t="shared" si="2" ref="L8:L22">(K8/J8-1)*100</f>
        <v>40.791019871223796</v>
      </c>
    </row>
    <row r="9" spans="1:12" ht="15" customHeight="1">
      <c r="A9" s="29" t="s">
        <v>26</v>
      </c>
      <c r="B9" s="77" t="s">
        <v>67</v>
      </c>
      <c r="C9" s="162">
        <v>380</v>
      </c>
      <c r="D9" s="162">
        <v>380</v>
      </c>
      <c r="E9" s="162">
        <v>380</v>
      </c>
      <c r="F9" s="162">
        <v>378</v>
      </c>
      <c r="G9" s="184">
        <f t="shared" si="0"/>
        <v>380</v>
      </c>
      <c r="H9" s="184">
        <f t="shared" si="0"/>
        <v>379.5</v>
      </c>
      <c r="I9" s="184">
        <f t="shared" si="1"/>
        <v>-0.1315789473684159</v>
      </c>
      <c r="J9" s="212">
        <v>395.6364</v>
      </c>
      <c r="K9" s="143">
        <v>378.48</v>
      </c>
      <c r="L9" s="171">
        <f t="shared" si="2"/>
        <v>-4.336405851433279</v>
      </c>
    </row>
    <row r="10" spans="1:12" ht="15" customHeight="1">
      <c r="A10" s="72" t="s">
        <v>27</v>
      </c>
      <c r="B10" s="220">
        <v>364.133</v>
      </c>
      <c r="C10" s="31">
        <v>361.8365</v>
      </c>
      <c r="D10" s="31">
        <v>361.6528</v>
      </c>
      <c r="E10" s="31">
        <v>362.4796</v>
      </c>
      <c r="F10" s="31">
        <v>359.6319</v>
      </c>
      <c r="G10" s="170">
        <f t="shared" si="0"/>
        <v>362.52547500000003</v>
      </c>
      <c r="H10" s="170">
        <f t="shared" si="0"/>
        <v>361.94676</v>
      </c>
      <c r="I10" s="183">
        <f t="shared" si="1"/>
        <v>-0.15963429880342384</v>
      </c>
      <c r="J10" s="213">
        <v>355.3932</v>
      </c>
      <c r="K10" s="142">
        <v>354.12</v>
      </c>
      <c r="L10" s="170">
        <f t="shared" si="2"/>
        <v>-0.35825108640231695</v>
      </c>
    </row>
    <row r="11" spans="1:12" ht="15" customHeight="1">
      <c r="A11" s="29" t="s">
        <v>51</v>
      </c>
      <c r="B11" s="221">
        <v>398.6562150055991</v>
      </c>
      <c r="C11" s="162">
        <v>398.59469817949537</v>
      </c>
      <c r="D11" s="162">
        <v>396.9404828300533</v>
      </c>
      <c r="E11" s="162">
        <v>401.5382150296427</v>
      </c>
      <c r="F11" s="162">
        <v>402.5006011060351</v>
      </c>
      <c r="G11" s="184">
        <f>AVERAGE(A11:E11)</f>
        <v>398.93240276119764</v>
      </c>
      <c r="H11" s="184">
        <f>AVERAGE(B11:F11)</f>
        <v>399.6460424301651</v>
      </c>
      <c r="I11" s="184">
        <f>(H11/G11-1)*100</f>
        <v>0.17888736638789204</v>
      </c>
      <c r="J11" s="212">
        <v>353.31922164000633</v>
      </c>
      <c r="K11" s="143">
        <v>400.3115140942397</v>
      </c>
      <c r="L11" s="171">
        <f t="shared" si="2"/>
        <v>13.300236606462757</v>
      </c>
    </row>
    <row r="12" spans="1:12" s="13" customFormat="1" ht="15" customHeight="1">
      <c r="A12" s="33" t="s">
        <v>58</v>
      </c>
      <c r="B12" s="220">
        <v>118.38105903055511</v>
      </c>
      <c r="C12" s="31">
        <v>118.17310763334399</v>
      </c>
      <c r="D12" s="31">
        <v>117.91889092502588</v>
      </c>
      <c r="E12" s="31">
        <v>118.57074186829034</v>
      </c>
      <c r="F12" s="31">
        <v>118.61825759397291</v>
      </c>
      <c r="G12" s="170">
        <f>AVERAGE(A12:E12)</f>
        <v>118.26094986430383</v>
      </c>
      <c r="H12" s="170">
        <f>AVERAGE(B12:F12)</f>
        <v>118.33241141023764</v>
      </c>
      <c r="I12" s="183">
        <f>(H12/G12-1)*100</f>
        <v>0.06042700148765068</v>
      </c>
      <c r="J12" s="214">
        <v>103.41389845598489</v>
      </c>
      <c r="K12" s="144">
        <v>118.06458768402403</v>
      </c>
      <c r="L12" s="170">
        <f t="shared" si="2"/>
        <v>14.167040839558688</v>
      </c>
    </row>
    <row r="13" spans="1:12" ht="15" customHeight="1">
      <c r="A13" s="74" t="s">
        <v>28</v>
      </c>
      <c r="B13" s="77" t="s">
        <v>67</v>
      </c>
      <c r="C13" s="162">
        <v>128</v>
      </c>
      <c r="D13" s="162">
        <v>125</v>
      </c>
      <c r="E13" s="162">
        <v>125</v>
      </c>
      <c r="F13" s="162">
        <v>125</v>
      </c>
      <c r="G13" s="184">
        <f t="shared" si="0"/>
        <v>126</v>
      </c>
      <c r="H13" s="184">
        <f t="shared" si="0"/>
        <v>125.75</v>
      </c>
      <c r="I13" s="184">
        <f t="shared" si="1"/>
        <v>-0.1984126984126977</v>
      </c>
      <c r="J13" s="215">
        <v>157</v>
      </c>
      <c r="K13" s="101">
        <v>129</v>
      </c>
      <c r="L13" s="171">
        <f t="shared" si="2"/>
        <v>-17.834394904458595</v>
      </c>
    </row>
    <row r="14" spans="1:12" ht="15" customHeight="1">
      <c r="A14" s="33" t="s">
        <v>29</v>
      </c>
      <c r="B14" s="220">
        <v>732.1543</v>
      </c>
      <c r="C14" s="31">
        <v>726.6428</v>
      </c>
      <c r="D14" s="31">
        <v>722.6744</v>
      </c>
      <c r="E14" s="31">
        <v>731.9338</v>
      </c>
      <c r="F14" s="31">
        <v>739.2091</v>
      </c>
      <c r="G14" s="170">
        <f t="shared" si="0"/>
        <v>728.3513250000001</v>
      </c>
      <c r="H14" s="170">
        <f t="shared" si="0"/>
        <v>730.5228800000001</v>
      </c>
      <c r="I14" s="183">
        <f t="shared" si="1"/>
        <v>0.29814663960416876</v>
      </c>
      <c r="J14" s="216">
        <v>718.3597</v>
      </c>
      <c r="K14" s="100">
        <v>757.49</v>
      </c>
      <c r="L14" s="170">
        <f t="shared" si="2"/>
        <v>5.447173609544076</v>
      </c>
    </row>
    <row r="15" spans="1:12" ht="15" customHeight="1">
      <c r="A15" s="34" t="s">
        <v>30</v>
      </c>
      <c r="B15" s="221">
        <v>740.5319</v>
      </c>
      <c r="C15" s="162">
        <v>740.5319</v>
      </c>
      <c r="D15" s="162">
        <v>736.5635</v>
      </c>
      <c r="E15" s="162">
        <v>745.8229</v>
      </c>
      <c r="F15" s="162">
        <v>753.0982</v>
      </c>
      <c r="G15" s="171">
        <f t="shared" si="0"/>
        <v>740.86255</v>
      </c>
      <c r="H15" s="171">
        <f t="shared" si="0"/>
        <v>743.3096800000001</v>
      </c>
      <c r="I15" s="184">
        <f t="shared" si="1"/>
        <v>0.3303082332883456</v>
      </c>
      <c r="J15" s="217">
        <v>722.7374</v>
      </c>
      <c r="K15" s="145">
        <v>755.84</v>
      </c>
      <c r="L15" s="171">
        <f t="shared" si="2"/>
        <v>4.580169782275001</v>
      </c>
    </row>
    <row r="16" spans="1:12" ht="15" customHeight="1">
      <c r="A16" s="33" t="s">
        <v>31</v>
      </c>
      <c r="B16" s="220">
        <v>886.7345</v>
      </c>
      <c r="C16" s="31">
        <v>885.2691</v>
      </c>
      <c r="D16" s="31">
        <v>881.3161</v>
      </c>
      <c r="E16" s="31">
        <v>878.02</v>
      </c>
      <c r="F16" s="31">
        <v>893.4911</v>
      </c>
      <c r="G16" s="170">
        <f t="shared" si="0"/>
        <v>882.834925</v>
      </c>
      <c r="H16" s="170">
        <f t="shared" si="0"/>
        <v>884.96616</v>
      </c>
      <c r="I16" s="170">
        <f t="shared" si="1"/>
        <v>0.24140809789552353</v>
      </c>
      <c r="J16" s="204">
        <v>837.0204</v>
      </c>
      <c r="K16" s="146">
        <v>892.28</v>
      </c>
      <c r="L16" s="170">
        <f t="shared" si="2"/>
        <v>6.601941840366132</v>
      </c>
    </row>
    <row r="17" spans="1:12" ht="15" customHeight="1">
      <c r="A17" s="34" t="s">
        <v>32</v>
      </c>
      <c r="B17" s="77" t="s">
        <v>67</v>
      </c>
      <c r="C17" s="162">
        <v>776</v>
      </c>
      <c r="D17" s="162">
        <v>772</v>
      </c>
      <c r="E17" s="162">
        <v>778</v>
      </c>
      <c r="F17" s="162">
        <v>778</v>
      </c>
      <c r="G17" s="184">
        <f t="shared" si="0"/>
        <v>775.3333333333334</v>
      </c>
      <c r="H17" s="184">
        <f t="shared" si="0"/>
        <v>776</v>
      </c>
      <c r="I17" s="184">
        <f t="shared" si="1"/>
        <v>0.08598452278589797</v>
      </c>
      <c r="J17" s="205">
        <v>752.3182</v>
      </c>
      <c r="K17" s="145">
        <v>779.24</v>
      </c>
      <c r="L17" s="171">
        <f t="shared" si="2"/>
        <v>3.578512390103006</v>
      </c>
    </row>
    <row r="18" spans="1:12" ht="15" customHeight="1">
      <c r="A18" s="33" t="s">
        <v>33</v>
      </c>
      <c r="B18" s="220">
        <v>790</v>
      </c>
      <c r="C18" s="31">
        <v>790</v>
      </c>
      <c r="D18" s="31">
        <v>780</v>
      </c>
      <c r="E18" s="31">
        <v>782.5</v>
      </c>
      <c r="F18" s="31">
        <v>775</v>
      </c>
      <c r="G18" s="170">
        <f t="shared" si="0"/>
        <v>785.625</v>
      </c>
      <c r="H18" s="170">
        <f t="shared" si="0"/>
        <v>783.5</v>
      </c>
      <c r="I18" s="170">
        <f t="shared" si="1"/>
        <v>-0.2704852824184534</v>
      </c>
      <c r="J18" s="204">
        <v>823.6364</v>
      </c>
      <c r="K18" s="146">
        <v>809.52</v>
      </c>
      <c r="L18" s="170">
        <f t="shared" si="2"/>
        <v>-1.713911624109865</v>
      </c>
    </row>
    <row r="19" spans="1:12" ht="15" customHeight="1">
      <c r="A19" s="34" t="s">
        <v>34</v>
      </c>
      <c r="B19" s="77" t="s">
        <v>67</v>
      </c>
      <c r="C19" s="162">
        <v>750</v>
      </c>
      <c r="D19" s="162">
        <v>755</v>
      </c>
      <c r="E19" s="162">
        <v>755</v>
      </c>
      <c r="F19" s="162">
        <v>755</v>
      </c>
      <c r="G19" s="184">
        <f t="shared" si="0"/>
        <v>753.3333333333334</v>
      </c>
      <c r="H19" s="184">
        <f t="shared" si="0"/>
        <v>753.75</v>
      </c>
      <c r="I19" s="184">
        <f t="shared" si="1"/>
        <v>0.05530973451326471</v>
      </c>
      <c r="J19" s="205">
        <v>773.4091</v>
      </c>
      <c r="K19" s="145">
        <v>754.19</v>
      </c>
      <c r="L19" s="171">
        <f t="shared" si="2"/>
        <v>-2.4849849840142713</v>
      </c>
    </row>
    <row r="20" spans="1:12" ht="15" customHeight="1">
      <c r="A20" s="33" t="s">
        <v>35</v>
      </c>
      <c r="B20" s="220">
        <v>889.0991</v>
      </c>
      <c r="C20" s="31">
        <v>888.8102</v>
      </c>
      <c r="D20" s="31">
        <v>882.4912</v>
      </c>
      <c r="E20" s="31">
        <v>886.2699</v>
      </c>
      <c r="F20" s="31">
        <v>893.4911</v>
      </c>
      <c r="G20" s="170">
        <f t="shared" si="0"/>
        <v>886.6676</v>
      </c>
      <c r="H20" s="170">
        <f t="shared" si="0"/>
        <v>888.0323000000001</v>
      </c>
      <c r="I20" s="170">
        <f t="shared" si="1"/>
        <v>0.15391337182051323</v>
      </c>
      <c r="J20" s="204">
        <v>849.4609</v>
      </c>
      <c r="K20" s="146">
        <v>888.67</v>
      </c>
      <c r="L20" s="170">
        <f t="shared" si="2"/>
        <v>4.615762773778043</v>
      </c>
    </row>
    <row r="21" spans="1:12" ht="15" customHeight="1">
      <c r="A21" s="34" t="s">
        <v>36</v>
      </c>
      <c r="B21" s="22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f t="shared" si="0"/>
        <v>826.7325</v>
      </c>
      <c r="H21" s="171">
        <f t="shared" si="0"/>
        <v>826.7324999999998</v>
      </c>
      <c r="I21" s="171">
        <f t="shared" si="1"/>
        <v>-1.1102230246251565E-14</v>
      </c>
      <c r="J21" s="205">
        <v>1014.1252</v>
      </c>
      <c r="K21" s="145">
        <v>826.73</v>
      </c>
      <c r="L21" s="171">
        <f t="shared" si="2"/>
        <v>-18.478507387450772</v>
      </c>
    </row>
    <row r="22" spans="1:12" ht="15" customHeight="1">
      <c r="A22" s="33" t="s">
        <v>37</v>
      </c>
      <c r="B22" s="22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f t="shared" si="0"/>
        <v>1069.2407</v>
      </c>
      <c r="H22" s="170">
        <f t="shared" si="0"/>
        <v>1069.2407</v>
      </c>
      <c r="I22" s="170">
        <f t="shared" si="1"/>
        <v>0</v>
      </c>
      <c r="J22" s="204">
        <v>1223.5641</v>
      </c>
      <c r="K22" s="35">
        <v>1069.24</v>
      </c>
      <c r="L22" s="170">
        <f t="shared" si="2"/>
        <v>-12.61266982252912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75"/>
    </row>
    <row r="24" spans="1:12" ht="15" customHeight="1">
      <c r="A24" s="33" t="s">
        <v>39</v>
      </c>
      <c r="B24" s="170">
        <v>319.8904</v>
      </c>
      <c r="C24" s="31">
        <v>315.2607</v>
      </c>
      <c r="D24" s="31">
        <v>312.3947</v>
      </c>
      <c r="E24" s="31">
        <v>312.8356</v>
      </c>
      <c r="F24" s="31">
        <v>313.7174</v>
      </c>
      <c r="G24" s="170">
        <f aca="true" t="shared" si="3" ref="G24:H26">AVERAGE(A24:E24)</f>
        <v>315.09535000000005</v>
      </c>
      <c r="H24" s="170">
        <f t="shared" si="3"/>
        <v>314.81976000000003</v>
      </c>
      <c r="I24" s="170">
        <f>(H24/G24-1)*100</f>
        <v>-0.08746241415495959</v>
      </c>
      <c r="J24" s="206">
        <v>472.1666</v>
      </c>
      <c r="K24" s="31">
        <v>319.21</v>
      </c>
      <c r="L24" s="170">
        <f>(K24/J24-1)*100</f>
        <v>-32.394625117490314</v>
      </c>
    </row>
    <row r="25" spans="1:12" ht="15" customHeight="1">
      <c r="A25" s="34" t="s">
        <v>40</v>
      </c>
      <c r="B25" s="171">
        <v>369</v>
      </c>
      <c r="C25" s="162">
        <v>368.3</v>
      </c>
      <c r="D25" s="162">
        <v>370.3</v>
      </c>
      <c r="E25" s="162">
        <v>371.8</v>
      </c>
      <c r="F25" s="162">
        <v>368.8</v>
      </c>
      <c r="G25" s="171">
        <f t="shared" si="3"/>
        <v>369.84999999999997</v>
      </c>
      <c r="H25" s="171">
        <f t="shared" si="3"/>
        <v>369.64</v>
      </c>
      <c r="I25" s="171">
        <f>(H25/G25-1)*100</f>
        <v>-0.05677977558469216</v>
      </c>
      <c r="J25" s="202">
        <v>569.5455</v>
      </c>
      <c r="K25" s="105">
        <v>369.3</v>
      </c>
      <c r="L25" s="171">
        <f>(K25/J25-1)*100</f>
        <v>-35.158824009670866</v>
      </c>
    </row>
    <row r="26" spans="1:12" ht="15" customHeight="1">
      <c r="A26" s="33" t="s">
        <v>41</v>
      </c>
      <c r="B26" s="170">
        <v>312.6151</v>
      </c>
      <c r="C26" s="31">
        <v>309.3082</v>
      </c>
      <c r="D26" s="31">
        <v>310.4105</v>
      </c>
      <c r="E26" s="31">
        <v>311.5128</v>
      </c>
      <c r="F26" s="31">
        <v>308.6468</v>
      </c>
      <c r="G26" s="170">
        <f t="shared" si="3"/>
        <v>310.96164999999996</v>
      </c>
      <c r="H26" s="170">
        <f t="shared" si="3"/>
        <v>310.49868</v>
      </c>
      <c r="I26" s="170">
        <f>(H26/G26-1)*100</f>
        <v>-0.14888331085198825</v>
      </c>
      <c r="J26" s="207">
        <v>470.74</v>
      </c>
      <c r="K26" s="144">
        <v>307.13</v>
      </c>
      <c r="L26" s="170">
        <f>(K26/J26-1)*100</f>
        <v>-34.75591621702001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0" t="s">
        <v>56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8" t="s">
        <v>80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12" ht="1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2017-12-04T02:01:29Z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