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34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<sst xmlns="http://schemas.openxmlformats.org/spreadsheetml/2006/main" count="222" uniqueCount="86">
  <si>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</si>
  <si>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</si>
  <si>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</si>
  <si>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</si>
  <si>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</si>
  <si>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</si>
  <si>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</si>
  <si>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</si>
  <si>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</si>
  <si>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</si>
  <si>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</si>
  <si>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</si>
  <si>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</si>
  <si>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</si>
  <si>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</si>
  <si>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</si>
  <si>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</si>
  <si>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</si>
  <si>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</si>
  <si>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</si>
  <si>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</si>
  <si>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</si>
  <si>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</si>
  <si>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</si>
  <si>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</si>
  <si>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</si>
  <si>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</si>
  <si>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</si>
  <si>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</si>
  <si>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</si>
  <si>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</si>
  <si>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</si>
  <si>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</si>
  <si>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</si>
  <si>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</si>
  <si>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</si>
  <si>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</si>
  <si>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</si>
  <si>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</si>
  <si>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</si>
  <si>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</si>
  <si>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</si>
  <si>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</si>
  <si>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</si>
  <si>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</si>
  <si>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</si>
  <si>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</si>
  <si>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</si>
  <si>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</si>
  <si>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</si>
  <si>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</si>
  <si>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</si>
  <si>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</si>
  <si>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</si>
  <si>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</si>
  <si>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</si>
  <si>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</si>
  <si>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</si>
  <si>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</si>
  <si>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</si>
  <si>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</si>
  <si>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</si>
  <si>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</si>
  <si>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</si>
  <si>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</si>
  <si>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</si>
  <si>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</si>
  <si>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</si>
  <si>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</si>
  <si>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</si>
  <si>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</si>
  <si>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</si>
  <si>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</si>
  <si>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</si>
  <si>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</si>
  <si>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</si>
  <si>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</si>
  <si>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</si>
  <si>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</si>
  <si>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</si>
  <si>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</si>
  <si>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Diciembre 2018</t>
  </si>
  <si>
    <t>Noviembre</t>
  </si>
  <si>
    <t>semana del  24 al 30 de diciembre  de 2018</t>
  </si>
  <si>
    <t>Nota: lunes 24 de diciembre feriado nacional en Argentina, miércoles 26 en Canadá, mercados cerrados.</t>
  </si>
  <si>
    <t>Nota: lunes 24 de diciembre feriado nacional en Argentina, miércoles 26 en Canadá y Holanda,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</si>
</sst>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4" fontId="26" fillId="58" borderId="39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0" t="s">
        <v>47</v>
      </c>
      <c r="B10" s="180"/>
      <c r="C10" s="180"/>
      <c r="D10" s="181"/>
      <c r="E10" s="180"/>
      <c r="F10" s="180"/>
      <c r="G10" s="60"/>
      <c r="H10" s="59"/>
    </row>
    <row r="11" spans="1:8" ht="18">
      <c r="A11" s="182" t="s">
        <v>49</v>
      </c>
      <c r="B11" s="182"/>
      <c r="C11" s="182"/>
      <c r="D11" s="182"/>
      <c r="E11" s="182"/>
      <c r="F11" s="182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3" t="s">
        <v>43</v>
      </c>
      <c r="B13" s="183"/>
      <c r="C13" s="183"/>
      <c r="D13" s="184"/>
      <c r="E13" s="183"/>
      <c r="F13" s="183"/>
      <c r="G13" s="62"/>
      <c r="H13" s="59"/>
    </row>
    <row r="14" spans="1:8" ht="18">
      <c r="A14" s="187" t="s">
        <v>44</v>
      </c>
      <c r="B14" s="187"/>
      <c r="C14" s="187"/>
      <c r="D14" s="188"/>
      <c r="E14" s="187"/>
      <c r="F14" s="187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7" t="s">
        <v>79</v>
      </c>
      <c r="B18" s="187"/>
      <c r="C18" s="187"/>
      <c r="D18" s="188"/>
      <c r="E18" s="187"/>
      <c r="F18" s="187"/>
      <c r="G18" s="65"/>
      <c r="H18" s="59"/>
      <c r="I18" s="59"/>
      <c r="J18" s="59"/>
      <c r="K18" s="59"/>
      <c r="L18" s="59"/>
    </row>
    <row r="19" spans="1:12" ht="18">
      <c r="A19" s="183" t="s">
        <v>80</v>
      </c>
      <c r="B19" s="183"/>
      <c r="C19" s="183"/>
      <c r="D19" s="184"/>
      <c r="E19" s="183"/>
      <c r="F19" s="183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7" t="s">
        <v>45</v>
      </c>
      <c r="B22" s="187"/>
      <c r="C22" s="187"/>
      <c r="D22" s="188"/>
      <c r="E22" s="187"/>
      <c r="F22" s="187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9" t="s">
        <v>0</v>
      </c>
      <c r="B24" s="189"/>
      <c r="C24" s="189"/>
      <c r="D24" s="189"/>
      <c r="E24" s="189"/>
      <c r="F24" s="189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5" t="s">
        <v>48</v>
      </c>
      <c r="C36" s="185"/>
      <c r="D36" s="185"/>
    </row>
    <row r="37" spans="2:4" ht="18">
      <c r="B37" s="185" t="s">
        <v>58</v>
      </c>
      <c r="C37" s="185"/>
      <c r="D37" s="12"/>
    </row>
    <row r="38" spans="2:4" ht="18">
      <c r="B38" s="185" t="s">
        <v>59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I6" sqref="I6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81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6">
        <v>24</v>
      </c>
      <c r="C4" s="46">
        <v>25</v>
      </c>
      <c r="D4" s="46">
        <v>26</v>
      </c>
      <c r="E4" s="46">
        <v>27</v>
      </c>
      <c r="F4" s="46">
        <v>28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144" t="s">
        <v>63</v>
      </c>
      <c r="C6" s="144" t="s">
        <v>63</v>
      </c>
      <c r="D6" s="88">
        <v>233</v>
      </c>
      <c r="E6" s="88">
        <v>233</v>
      </c>
      <c r="F6" s="88">
        <v>233</v>
      </c>
      <c r="G6" s="88">
        <v>225.8</v>
      </c>
      <c r="H6" s="96">
        <f>AVERAGE(B6:F6)</f>
        <v>233</v>
      </c>
      <c r="I6" s="96">
        <f>(H6/G6-1)*100</f>
        <v>3.1886625332152363</v>
      </c>
      <c r="J6" s="161">
        <v>178.619</v>
      </c>
      <c r="K6" s="152">
        <v>220.8</v>
      </c>
      <c r="L6" s="96">
        <f>(K6/J6-1)*100</f>
        <v>23.6150689456329</v>
      </c>
      <c r="M6" s="4"/>
      <c r="N6" s="4"/>
      <c r="O6" s="4"/>
    </row>
    <row r="7" spans="1:15" ht="15">
      <c r="A7" s="42" t="s">
        <v>51</v>
      </c>
      <c r="B7" s="92"/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4" t="s">
        <v>63</v>
      </c>
      <c r="K7" s="175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144"/>
      <c r="D8" s="27"/>
      <c r="E8" s="27"/>
      <c r="F8" s="27"/>
      <c r="G8" s="27"/>
      <c r="H8" s="27"/>
      <c r="I8" s="27"/>
      <c r="J8" s="163"/>
      <c r="K8" s="153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4"/>
      <c r="K9" s="175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222.8</v>
      </c>
      <c r="C10" s="144" t="s">
        <v>63</v>
      </c>
      <c r="D10" s="96">
        <v>220.4</v>
      </c>
      <c r="E10" s="96">
        <v>220.6</v>
      </c>
      <c r="F10" s="88">
        <v>221</v>
      </c>
      <c r="G10" s="29">
        <v>225.85999999999999</v>
      </c>
      <c r="H10" s="96">
        <f aca="true" t="shared" si="0" ref="H10:H16">AVERAGE(B10:F10)</f>
        <v>221.20000000000002</v>
      </c>
      <c r="I10" s="96">
        <f>(H10/G10-1)*100</f>
        <v>-2.063225006641267</v>
      </c>
      <c r="J10" s="161">
        <v>183.759</v>
      </c>
      <c r="K10" s="152">
        <v>218</v>
      </c>
      <c r="L10" s="96">
        <f>(K10/J10-1)*100</f>
        <v>18.633645154795154</v>
      </c>
      <c r="M10" s="4"/>
      <c r="N10" s="4"/>
      <c r="O10" s="4"/>
    </row>
    <row r="11" spans="1:15" ht="15">
      <c r="A11" s="35" t="s">
        <v>14</v>
      </c>
      <c r="B11" s="28">
        <v>241.6</v>
      </c>
      <c r="C11" s="92" t="s">
        <v>63</v>
      </c>
      <c r="D11" s="28">
        <v>239</v>
      </c>
      <c r="E11" s="28">
        <v>238.8</v>
      </c>
      <c r="F11" s="28">
        <v>239.2</v>
      </c>
      <c r="G11" s="28">
        <v>247.2</v>
      </c>
      <c r="H11" s="28">
        <f t="shared" si="0"/>
        <v>239.65000000000003</v>
      </c>
      <c r="I11" s="28">
        <f>(H11/G11-1)*100</f>
        <v>-3.0542071197410814</v>
      </c>
      <c r="J11" s="165">
        <v>235.6471</v>
      </c>
      <c r="K11" s="154">
        <v>238.23</v>
      </c>
      <c r="L11" s="28">
        <f>(K11/J11-1)*100</f>
        <v>1.0960881759206842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144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64</v>
      </c>
      <c r="J12" s="151" t="s">
        <v>64</v>
      </c>
      <c r="K12" s="173"/>
      <c r="L12" s="97" t="s">
        <v>64</v>
      </c>
      <c r="M12" s="4"/>
      <c r="N12" s="4"/>
      <c r="O12" s="4"/>
    </row>
    <row r="13" spans="1:15" ht="15">
      <c r="A13" s="52" t="s">
        <v>62</v>
      </c>
      <c r="B13" s="176">
        <v>241.5918</v>
      </c>
      <c r="C13" s="92" t="s">
        <v>63</v>
      </c>
      <c r="D13" s="176">
        <v>239.01972</v>
      </c>
      <c r="E13" s="176">
        <v>238.83599999999998</v>
      </c>
      <c r="F13" s="89">
        <v>239.20344</v>
      </c>
      <c r="G13" s="124">
        <v>251.97197999999997</v>
      </c>
      <c r="H13" s="176">
        <f>AVERAGE(B13:F13)</f>
        <v>239.66274</v>
      </c>
      <c r="I13" s="176">
        <f>(H13/G13-1)*100</f>
        <v>-4.885162231133777</v>
      </c>
      <c r="J13" s="167">
        <v>262.08532857142865</v>
      </c>
      <c r="K13" s="155">
        <v>238.73101714285718</v>
      </c>
      <c r="L13" s="89">
        <f>(K13/J13-1)*100</f>
        <v>-8.910957189351587</v>
      </c>
      <c r="M13" s="4"/>
      <c r="N13" s="4"/>
      <c r="O13" s="4"/>
    </row>
    <row r="14" spans="1:15" ht="15">
      <c r="A14" s="36" t="s">
        <v>15</v>
      </c>
      <c r="B14" s="177">
        <v>234.243</v>
      </c>
      <c r="C14" s="144" t="s">
        <v>63</v>
      </c>
      <c r="D14" s="177">
        <v>231.67092</v>
      </c>
      <c r="E14" s="177">
        <v>231.4872</v>
      </c>
      <c r="F14" s="90">
        <v>231.85464</v>
      </c>
      <c r="G14" s="90">
        <v>244.62318</v>
      </c>
      <c r="H14" s="177">
        <f>AVERAGE(B14:F14)</f>
        <v>232.31394</v>
      </c>
      <c r="I14" s="177">
        <f>(H14/G14-1)*100</f>
        <v>-5.031918888471642</v>
      </c>
      <c r="J14" s="166">
        <v>218.1150085714286</v>
      </c>
      <c r="K14" s="156">
        <v>233.21941714285708</v>
      </c>
      <c r="L14" s="90">
        <f>(K14/J14-1)*100</f>
        <v>6.92497442993798</v>
      </c>
      <c r="M14" s="4"/>
      <c r="N14" s="4"/>
      <c r="O14" s="4"/>
    </row>
    <row r="15" spans="1:15" ht="15">
      <c r="A15" s="37" t="s">
        <v>42</v>
      </c>
      <c r="B15" s="176">
        <v>232.4058</v>
      </c>
      <c r="C15" s="92" t="s">
        <v>63</v>
      </c>
      <c r="D15" s="176">
        <v>229.83372</v>
      </c>
      <c r="E15" s="176">
        <v>229.65</v>
      </c>
      <c r="F15" s="89">
        <v>230.01744</v>
      </c>
      <c r="G15" s="89">
        <v>240.94878</v>
      </c>
      <c r="H15" s="176">
        <f>AVERAGE(B15:F15)</f>
        <v>230.47673999999998</v>
      </c>
      <c r="I15" s="176">
        <f>(H15/G15-1)*100</f>
        <v>-4.346168509340453</v>
      </c>
      <c r="J15" s="167">
        <v>201.02029999999996</v>
      </c>
      <c r="K15" s="155">
        <v>231.38221714285714</v>
      </c>
      <c r="L15" s="89">
        <f>(K15/J15-1)*100</f>
        <v>15.103905994995115</v>
      </c>
      <c r="M15" s="4"/>
      <c r="N15" s="4"/>
      <c r="O15" s="4"/>
    </row>
    <row r="16" spans="1:15" ht="15">
      <c r="A16" s="38" t="s">
        <v>65</v>
      </c>
      <c r="B16" s="96">
        <v>233.6918</v>
      </c>
      <c r="C16" s="144" t="s">
        <v>63</v>
      </c>
      <c r="D16" s="88">
        <v>229.2826</v>
      </c>
      <c r="E16" s="88">
        <v>229.2826</v>
      </c>
      <c r="F16" s="88">
        <v>229.2826</v>
      </c>
      <c r="G16" s="88">
        <v>246.84618</v>
      </c>
      <c r="H16" s="88">
        <f t="shared" si="0"/>
        <v>230.38490000000002</v>
      </c>
      <c r="I16" s="88">
        <f>(H16/G16-1)*100</f>
        <v>-6.668638744986854</v>
      </c>
      <c r="J16" s="161">
        <v>252.6412</v>
      </c>
      <c r="K16" s="152">
        <v>239.2</v>
      </c>
      <c r="L16" s="88">
        <f>(K16/J16-1)*100</f>
        <v>-5.32027238629329</v>
      </c>
      <c r="M16" s="4"/>
      <c r="N16" s="4"/>
      <c r="O16" s="4"/>
    </row>
    <row r="17" spans="1:15" ht="15.75">
      <c r="A17" s="39" t="s">
        <v>16</v>
      </c>
      <c r="B17" s="28"/>
      <c r="C17" s="92"/>
      <c r="D17" s="28"/>
      <c r="E17" s="28"/>
      <c r="F17" s="28"/>
      <c r="G17" s="28"/>
      <c r="H17" s="28"/>
      <c r="I17" s="28"/>
      <c r="J17" s="162"/>
      <c r="K17" s="157"/>
      <c r="L17" s="45"/>
      <c r="M17" s="4"/>
      <c r="N17" s="4"/>
      <c r="O17" s="4"/>
    </row>
    <row r="18" spans="1:15" ht="15">
      <c r="A18" s="40" t="s">
        <v>60</v>
      </c>
      <c r="B18" s="144" t="s">
        <v>64</v>
      </c>
      <c r="C18" s="144" t="s">
        <v>63</v>
      </c>
      <c r="D18" s="144" t="s">
        <v>63</v>
      </c>
      <c r="E18" s="144" t="s">
        <v>63</v>
      </c>
      <c r="F18" s="144" t="s">
        <v>63</v>
      </c>
      <c r="G18" s="144" t="s">
        <v>64</v>
      </c>
      <c r="H18" s="144" t="s">
        <v>64</v>
      </c>
      <c r="I18" s="144" t="s">
        <v>64</v>
      </c>
      <c r="J18" s="161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92"/>
      <c r="D19" s="28"/>
      <c r="E19" s="28"/>
      <c r="F19" s="28"/>
      <c r="G19" s="92"/>
      <c r="H19" s="92"/>
      <c r="I19" s="92"/>
      <c r="J19" s="164"/>
      <c r="K19" s="158"/>
      <c r="L19" s="45"/>
      <c r="M19" s="4"/>
      <c r="N19" s="4"/>
      <c r="O19" s="4"/>
    </row>
    <row r="20" spans="1:15" ht="15">
      <c r="A20" s="38" t="s">
        <v>17</v>
      </c>
      <c r="B20" s="144" t="s">
        <v>63</v>
      </c>
      <c r="C20" s="144" t="s">
        <v>63</v>
      </c>
      <c r="D20" s="88">
        <v>170</v>
      </c>
      <c r="E20" s="88">
        <v>170</v>
      </c>
      <c r="F20" s="88">
        <v>172</v>
      </c>
      <c r="G20" s="88">
        <v>171.8</v>
      </c>
      <c r="H20" s="96">
        <f>AVERAGE(B20:F20)</f>
        <v>170.66666666666666</v>
      </c>
      <c r="I20" s="96">
        <f>(H20/G20-1)*100</f>
        <v>-0.659681800543277</v>
      </c>
      <c r="J20" s="169">
        <v>149.7619</v>
      </c>
      <c r="K20" s="159">
        <v>161.25</v>
      </c>
      <c r="L20" s="96">
        <f>(K20/J20-1)*100</f>
        <v>7.67090962387631</v>
      </c>
      <c r="M20" s="4"/>
      <c r="N20" s="4"/>
      <c r="O20" s="4"/>
    </row>
    <row r="21" spans="1:15" ht="15.75">
      <c r="A21" s="39" t="s">
        <v>12</v>
      </c>
      <c r="B21" s="28"/>
      <c r="C21" s="92"/>
      <c r="D21" s="28"/>
      <c r="E21" s="28"/>
      <c r="F21" s="28"/>
      <c r="G21" s="28"/>
      <c r="H21" s="28"/>
      <c r="I21" s="28"/>
      <c r="J21" s="165"/>
      <c r="K21" s="154"/>
      <c r="L21" s="28"/>
      <c r="M21" s="4"/>
      <c r="N21" s="4"/>
      <c r="O21" s="4"/>
    </row>
    <row r="22" spans="1:15" ht="15">
      <c r="A22" s="72" t="s">
        <v>18</v>
      </c>
      <c r="B22" s="96">
        <v>170.58</v>
      </c>
      <c r="C22" s="144" t="s">
        <v>63</v>
      </c>
      <c r="D22" s="96">
        <v>168.41</v>
      </c>
      <c r="E22" s="96">
        <v>168.9</v>
      </c>
      <c r="F22" s="88">
        <v>170.09</v>
      </c>
      <c r="G22" s="105">
        <v>173.274</v>
      </c>
      <c r="H22" s="96">
        <f>AVERAGE(B22:F22)</f>
        <v>169.495</v>
      </c>
      <c r="I22" s="96">
        <f>(H22/G22-1)*100</f>
        <v>-2.1809388598404866</v>
      </c>
      <c r="J22" s="169">
        <v>157.0619</v>
      </c>
      <c r="K22" s="159">
        <v>165.42</v>
      </c>
      <c r="L22" s="96">
        <f>(K22/J22-1)*100</f>
        <v>5.321532465862178</v>
      </c>
      <c r="M22" s="4"/>
      <c r="N22" s="4"/>
      <c r="O22" s="4"/>
    </row>
    <row r="23" spans="1:15" ht="15">
      <c r="A23" s="74" t="s">
        <v>19</v>
      </c>
      <c r="B23" s="28">
        <v>169.58</v>
      </c>
      <c r="C23" s="92" t="s">
        <v>63</v>
      </c>
      <c r="D23" s="28">
        <v>167.41</v>
      </c>
      <c r="E23" s="28">
        <v>167.9</v>
      </c>
      <c r="F23" s="28">
        <v>169.09</v>
      </c>
      <c r="G23" s="106">
        <v>172.274</v>
      </c>
      <c r="H23" s="28">
        <f>AVERAGE(B23:F23)</f>
        <v>168.495</v>
      </c>
      <c r="I23" s="28">
        <f>(H23/G23-1)*100</f>
        <v>-2.193598569720323</v>
      </c>
      <c r="J23" s="170">
        <v>156.0619</v>
      </c>
      <c r="K23" s="160">
        <v>164.42</v>
      </c>
      <c r="L23" s="28">
        <f>(K23/J23-1)*100</f>
        <v>5.355631323212129</v>
      </c>
      <c r="M23" s="4"/>
      <c r="N23" s="4"/>
      <c r="O23" s="4"/>
    </row>
    <row r="24" spans="1:15" ht="15">
      <c r="A24" s="71" t="s">
        <v>66</v>
      </c>
      <c r="B24" s="96">
        <v>229.7218645831496</v>
      </c>
      <c r="C24" s="144" t="s">
        <v>63</v>
      </c>
      <c r="D24" s="96">
        <v>227.29677772094746</v>
      </c>
      <c r="E24" s="96">
        <v>223.21822254360745</v>
      </c>
      <c r="F24" s="88">
        <v>221.6749854494788</v>
      </c>
      <c r="G24" s="107">
        <v>233.18312492283812</v>
      </c>
      <c r="H24" s="88">
        <f>AVERAGE(B24:F24)</f>
        <v>225.47796257429582</v>
      </c>
      <c r="I24" s="88">
        <f>(H24/G24-1)*100</f>
        <v>-3.304339604802875</v>
      </c>
      <c r="J24" s="168">
        <v>260.1</v>
      </c>
      <c r="K24" s="171">
        <v>237.2</v>
      </c>
      <c r="L24" s="96">
        <f>(K24/J24-1)*100</f>
        <v>-8.804306036139964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5"/>
      <c r="K25" s="154"/>
      <c r="L25" s="28"/>
      <c r="M25" s="4"/>
      <c r="N25" s="4"/>
      <c r="O25" s="4"/>
    </row>
    <row r="26" spans="1:15" ht="15">
      <c r="A26" s="71" t="s">
        <v>20</v>
      </c>
      <c r="B26" s="107">
        <v>404</v>
      </c>
      <c r="C26" s="107">
        <v>404</v>
      </c>
      <c r="D26" s="107">
        <v>404</v>
      </c>
      <c r="E26" s="107">
        <v>403</v>
      </c>
      <c r="F26" s="107">
        <v>403</v>
      </c>
      <c r="G26" s="107">
        <v>403.4</v>
      </c>
      <c r="H26" s="107">
        <f>AVERAGE(B26:F26)</f>
        <v>403.6</v>
      </c>
      <c r="I26" s="96">
        <f aca="true" t="shared" si="1" ref="I26:I31">(H26/G26-1)*100</f>
        <v>0.04957858205256738</v>
      </c>
      <c r="J26" s="168">
        <v>397.6818</v>
      </c>
      <c r="K26" s="171">
        <v>401.82</v>
      </c>
      <c r="L26" s="96">
        <f aca="true" t="shared" si="2" ref="L26:L31">(K26/J26-1)*100</f>
        <v>1.0405806853620136</v>
      </c>
      <c r="M26" s="4"/>
      <c r="N26" s="4"/>
      <c r="O26" s="4"/>
    </row>
    <row r="27" spans="1:12" ht="15">
      <c r="A27" s="73" t="s">
        <v>21</v>
      </c>
      <c r="B27" s="91">
        <v>401</v>
      </c>
      <c r="C27" s="91">
        <v>401</v>
      </c>
      <c r="D27" s="91">
        <v>401</v>
      </c>
      <c r="E27" s="91">
        <v>400</v>
      </c>
      <c r="F27" s="91">
        <v>400</v>
      </c>
      <c r="G27" s="91">
        <v>400.4</v>
      </c>
      <c r="H27" s="91">
        <f>AVERAGE(B27:F27)</f>
        <v>400.6</v>
      </c>
      <c r="I27" s="28">
        <f t="shared" si="1"/>
        <v>0.04995004995005381</v>
      </c>
      <c r="J27" s="165">
        <v>391.6818</v>
      </c>
      <c r="K27" s="154">
        <v>398.82</v>
      </c>
      <c r="L27" s="28">
        <f t="shared" si="2"/>
        <v>1.8224487326191863</v>
      </c>
    </row>
    <row r="28" spans="1:12" ht="15">
      <c r="A28" s="71" t="s">
        <v>22</v>
      </c>
      <c r="B28" s="107">
        <v>400</v>
      </c>
      <c r="C28" s="107">
        <v>400</v>
      </c>
      <c r="D28" s="107">
        <v>400</v>
      </c>
      <c r="E28" s="107">
        <v>399</v>
      </c>
      <c r="F28" s="107">
        <v>399</v>
      </c>
      <c r="G28" s="107">
        <v>398.4</v>
      </c>
      <c r="H28" s="107">
        <f>AVERAGE(B28:F28)</f>
        <v>399.6</v>
      </c>
      <c r="I28" s="107">
        <f t="shared" si="1"/>
        <v>0.3012048192771122</v>
      </c>
      <c r="J28" s="168">
        <v>389.909</v>
      </c>
      <c r="K28" s="171">
        <v>395.91</v>
      </c>
      <c r="L28" s="107">
        <f t="shared" si="2"/>
        <v>1.5390770667001785</v>
      </c>
    </row>
    <row r="29" spans="1:12" ht="15.75">
      <c r="A29" s="75" t="s">
        <v>73</v>
      </c>
      <c r="B29" s="28"/>
      <c r="C29" s="92" t="s">
        <v>63</v>
      </c>
      <c r="D29" s="28"/>
      <c r="E29" s="91"/>
      <c r="F29" s="91"/>
      <c r="G29" s="91"/>
      <c r="H29" s="91"/>
      <c r="I29" s="91"/>
      <c r="J29" s="165"/>
      <c r="K29" s="154"/>
      <c r="L29" s="91"/>
    </row>
    <row r="30" spans="1:12" ht="15">
      <c r="A30" s="71" t="s">
        <v>67</v>
      </c>
      <c r="B30" s="107">
        <v>385</v>
      </c>
      <c r="C30" s="107">
        <v>385</v>
      </c>
      <c r="D30" s="107">
        <v>385</v>
      </c>
      <c r="E30" s="107">
        <v>385</v>
      </c>
      <c r="F30" s="107">
        <v>385</v>
      </c>
      <c r="G30" s="107">
        <v>398</v>
      </c>
      <c r="H30" s="107">
        <f>AVERAGE(B30:F30)</f>
        <v>385</v>
      </c>
      <c r="I30" s="107">
        <f t="shared" si="1"/>
        <v>-3.2663316582914548</v>
      </c>
      <c r="J30" s="168">
        <v>401.25</v>
      </c>
      <c r="K30" s="171">
        <v>413.79545454545456</v>
      </c>
      <c r="L30" s="107">
        <f t="shared" si="2"/>
        <v>3.1265930331350944</v>
      </c>
    </row>
    <row r="31" spans="1:12" ht="15">
      <c r="A31" s="94" t="s">
        <v>68</v>
      </c>
      <c r="B31" s="84">
        <v>380</v>
      </c>
      <c r="C31" s="84">
        <v>380</v>
      </c>
      <c r="D31" s="84">
        <v>380</v>
      </c>
      <c r="E31" s="84">
        <v>380</v>
      </c>
      <c r="F31" s="84">
        <v>380</v>
      </c>
      <c r="G31" s="84">
        <v>388</v>
      </c>
      <c r="H31" s="125">
        <f>AVERAGE(B31:F31)</f>
        <v>380</v>
      </c>
      <c r="I31" s="84">
        <f t="shared" si="1"/>
        <v>-2.0618556701030966</v>
      </c>
      <c r="J31" s="131">
        <v>393.98</v>
      </c>
      <c r="K31" s="172">
        <v>403.79545454545456</v>
      </c>
      <c r="L31" s="84">
        <f t="shared" si="2"/>
        <v>2.491358583038372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74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 t="s">
        <v>84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" formulaRange="1" unlockedFormula="1"/>
    <ignoredError sqref="J22:K26 L20:L26 L6:L10 H6:I25 I26:I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81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6">
        <v>24</v>
      </c>
      <c r="C5" s="116">
        <v>25</v>
      </c>
      <c r="D5" s="116">
        <v>26</v>
      </c>
      <c r="E5" s="116">
        <v>27</v>
      </c>
      <c r="F5" s="116">
        <v>28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63</v>
      </c>
      <c r="J7" s="27" t="s">
        <v>63</v>
      </c>
      <c r="K7" s="27" t="s">
        <v>63</v>
      </c>
      <c r="L7" s="27" t="s">
        <v>64</v>
      </c>
    </row>
    <row r="8" spans="1:12" ht="15" customHeight="1">
      <c r="A8" s="42" t="s">
        <v>24</v>
      </c>
      <c r="B8" s="28">
        <v>189.9752</v>
      </c>
      <c r="C8" s="92" t="s">
        <v>63</v>
      </c>
      <c r="D8" s="28">
        <v>189.803</v>
      </c>
      <c r="E8" s="28">
        <v>188.4251</v>
      </c>
      <c r="F8" s="113">
        <v>188.4251</v>
      </c>
      <c r="G8" s="28">
        <v>194.48776000000004</v>
      </c>
      <c r="H8" s="28">
        <f aca="true" t="shared" si="0" ref="H8:H22">AVERAGE(B8:F8)</f>
        <v>189.15709999999996</v>
      </c>
      <c r="I8" s="28">
        <f>(H8/G8-1)*100</f>
        <v>-2.740871713469306</v>
      </c>
      <c r="J8" s="126">
        <v>180.1578</v>
      </c>
      <c r="K8" s="127">
        <v>198.46</v>
      </c>
      <c r="L8" s="28">
        <v>10.158982847259468</v>
      </c>
    </row>
    <row r="9" spans="1:12" ht="15" customHeight="1">
      <c r="A9" s="34" t="s">
        <v>25</v>
      </c>
      <c r="B9" s="27" t="s">
        <v>63</v>
      </c>
      <c r="C9" s="27" t="s">
        <v>63</v>
      </c>
      <c r="D9" s="88">
        <v>349</v>
      </c>
      <c r="E9" s="88">
        <v>349</v>
      </c>
      <c r="F9" s="29">
        <v>346</v>
      </c>
      <c r="G9" s="88">
        <v>360.8</v>
      </c>
      <c r="H9" s="88">
        <f>AVERAGE(B9:F9)</f>
        <v>348</v>
      </c>
      <c r="I9" s="88">
        <f>(H9/G9-1)*100</f>
        <v>-3.5476718403547713</v>
      </c>
      <c r="J9" s="128">
        <v>371.238</v>
      </c>
      <c r="K9" s="128">
        <v>368.65</v>
      </c>
      <c r="L9" s="88">
        <v>-0.6971269104994682</v>
      </c>
    </row>
    <row r="10" spans="1:12" ht="15" customHeight="1">
      <c r="A10" s="51" t="s">
        <v>26</v>
      </c>
      <c r="B10" s="28">
        <v>324.817</v>
      </c>
      <c r="C10" s="92" t="s">
        <v>63</v>
      </c>
      <c r="D10" s="28">
        <v>319.6728</v>
      </c>
      <c r="E10" s="28">
        <v>319.3054</v>
      </c>
      <c r="F10" s="113">
        <v>324.3577</v>
      </c>
      <c r="G10" s="28">
        <v>334.53574</v>
      </c>
      <c r="H10" s="28">
        <f t="shared" si="0"/>
        <v>322.038225</v>
      </c>
      <c r="I10" s="28">
        <f>(H10/G10-1)*100</f>
        <v>-3.7357787242702223</v>
      </c>
      <c r="J10" s="127">
        <v>361.5653</v>
      </c>
      <c r="K10" s="127">
        <v>322.51</v>
      </c>
      <c r="L10" s="28">
        <v>-10.801727931303141</v>
      </c>
    </row>
    <row r="11" spans="1:12" ht="15" customHeight="1">
      <c r="A11" s="34" t="s">
        <v>50</v>
      </c>
      <c r="B11" s="88">
        <v>348.95</v>
      </c>
      <c r="C11" s="27" t="s">
        <v>63</v>
      </c>
      <c r="D11" s="27" t="s">
        <v>63</v>
      </c>
      <c r="E11" s="88">
        <v>348.82</v>
      </c>
      <c r="F11" s="29">
        <v>347.16</v>
      </c>
      <c r="G11" s="88">
        <v>355.81399999999996</v>
      </c>
      <c r="H11" s="88">
        <f t="shared" si="0"/>
        <v>348.31</v>
      </c>
      <c r="I11" s="88">
        <f>(H11/G11-1)*100</f>
        <v>-2.1089670445794573</v>
      </c>
      <c r="J11" s="128">
        <v>402.78</v>
      </c>
      <c r="K11" s="128">
        <v>476.58</v>
      </c>
      <c r="L11" s="88">
        <v>18.322657530165355</v>
      </c>
    </row>
    <row r="12" spans="1:12" s="13" customFormat="1" ht="15" customHeight="1">
      <c r="A12" s="117" t="s">
        <v>57</v>
      </c>
      <c r="B12" s="92" t="s">
        <v>64</v>
      </c>
      <c r="C12" s="92" t="s">
        <v>63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29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27" t="s">
        <v>63</v>
      </c>
      <c r="C13" s="27" t="s">
        <v>63</v>
      </c>
      <c r="D13" s="88">
        <v>130</v>
      </c>
      <c r="E13" s="88">
        <v>130</v>
      </c>
      <c r="F13" s="29">
        <v>130</v>
      </c>
      <c r="G13" s="88">
        <v>130</v>
      </c>
      <c r="H13" s="88">
        <f>AVERAGE(B13:F13)</f>
        <v>130</v>
      </c>
      <c r="I13" s="88">
        <f aca="true" t="shared" si="1" ref="I13:I22">(H13/G13-1)*100</f>
        <v>0</v>
      </c>
      <c r="J13" s="108">
        <v>123.5238</v>
      </c>
      <c r="K13" s="108">
        <v>130</v>
      </c>
      <c r="L13" s="88">
        <v>5.242876271617303</v>
      </c>
    </row>
    <row r="14" spans="1:12" ht="15" customHeight="1">
      <c r="A14" s="117" t="s">
        <v>28</v>
      </c>
      <c r="B14" s="28">
        <v>608.6956</v>
      </c>
      <c r="C14" s="92" t="s">
        <v>63</v>
      </c>
      <c r="D14" s="28">
        <v>600.318</v>
      </c>
      <c r="E14" s="28">
        <v>599.2157</v>
      </c>
      <c r="F14" s="113">
        <v>603.8454</v>
      </c>
      <c r="G14" s="28">
        <v>632.4172599999999</v>
      </c>
      <c r="H14" s="28">
        <f t="shared" si="0"/>
        <v>603.018675</v>
      </c>
      <c r="I14" s="28">
        <f t="shared" si="1"/>
        <v>-4.648605732234435</v>
      </c>
      <c r="J14" s="109">
        <v>748.206</v>
      </c>
      <c r="K14" s="109">
        <v>624.24</v>
      </c>
      <c r="L14" s="28">
        <v>-16.568431688599127</v>
      </c>
    </row>
    <row r="15" spans="1:12" ht="15" customHeight="1">
      <c r="A15" s="118" t="s">
        <v>29</v>
      </c>
      <c r="B15" s="88">
        <v>611.5616</v>
      </c>
      <c r="C15" s="27" t="s">
        <v>63</v>
      </c>
      <c r="D15" s="88">
        <v>603.184</v>
      </c>
      <c r="E15" s="88">
        <v>602.0817</v>
      </c>
      <c r="F15" s="29">
        <v>606.7114</v>
      </c>
      <c r="G15" s="88">
        <v>631.2268</v>
      </c>
      <c r="H15" s="88">
        <f t="shared" si="0"/>
        <v>605.884675</v>
      </c>
      <c r="I15" s="88">
        <f t="shared" si="1"/>
        <v>-4.0147416110976275</v>
      </c>
      <c r="J15" s="110">
        <v>758.6202</v>
      </c>
      <c r="K15" s="110">
        <v>610.48</v>
      </c>
      <c r="L15" s="88">
        <v>-19.527584422349943</v>
      </c>
    </row>
    <row r="16" spans="1:12" ht="15" customHeight="1">
      <c r="A16" s="117" t="s">
        <v>30</v>
      </c>
      <c r="B16" s="28">
        <v>711.8451</v>
      </c>
      <c r="C16" s="92" t="s">
        <v>63</v>
      </c>
      <c r="D16" s="92" t="s">
        <v>63</v>
      </c>
      <c r="E16" s="28">
        <v>710.8735</v>
      </c>
      <c r="F16" s="113">
        <v>715.0212</v>
      </c>
      <c r="G16" s="28">
        <v>730.3480199999998</v>
      </c>
      <c r="H16" s="28">
        <f t="shared" si="0"/>
        <v>712.5799333333334</v>
      </c>
      <c r="I16" s="28">
        <f t="shared" si="1"/>
        <v>-2.432824650728338</v>
      </c>
      <c r="J16" s="109">
        <v>886.9095</v>
      </c>
      <c r="K16" s="109">
        <v>731.83</v>
      </c>
      <c r="L16" s="28">
        <v>-17.485380413672413</v>
      </c>
    </row>
    <row r="17" spans="1:12" ht="15" customHeight="1">
      <c r="A17" s="118" t="s">
        <v>31</v>
      </c>
      <c r="B17" s="27" t="s">
        <v>63</v>
      </c>
      <c r="C17" s="27" t="s">
        <v>63</v>
      </c>
      <c r="D17" s="88">
        <v>595</v>
      </c>
      <c r="E17" s="88">
        <v>592</v>
      </c>
      <c r="F17" s="29">
        <v>601</v>
      </c>
      <c r="G17" s="88">
        <v>633</v>
      </c>
      <c r="H17" s="88">
        <f>AVERAGE(B17:F17)</f>
        <v>596</v>
      </c>
      <c r="I17" s="88">
        <f t="shared" si="1"/>
        <v>-5.845181674565558</v>
      </c>
      <c r="J17" s="110">
        <v>784.8571</v>
      </c>
      <c r="K17" s="110">
        <v>633.1</v>
      </c>
      <c r="L17" s="88">
        <v>-19.33563447409725</v>
      </c>
    </row>
    <row r="18" spans="1:12" ht="15" customHeight="1">
      <c r="A18" s="117" t="s">
        <v>32</v>
      </c>
      <c r="B18" s="28">
        <v>670</v>
      </c>
      <c r="C18" s="92" t="s">
        <v>63</v>
      </c>
      <c r="D18" s="92" t="s">
        <v>63</v>
      </c>
      <c r="E18" s="28">
        <v>670</v>
      </c>
      <c r="F18" s="113">
        <v>670</v>
      </c>
      <c r="G18" s="28">
        <v>686</v>
      </c>
      <c r="H18" s="28">
        <f t="shared" si="0"/>
        <v>670</v>
      </c>
      <c r="I18" s="28">
        <f t="shared" si="1"/>
        <v>-2.3323615160349864</v>
      </c>
      <c r="J18" s="109">
        <v>789.8863</v>
      </c>
      <c r="K18" s="109">
        <v>681.25</v>
      </c>
      <c r="L18" s="28">
        <v>-13.753409826199036</v>
      </c>
    </row>
    <row r="19" spans="1:12" ht="15" customHeight="1">
      <c r="A19" s="118" t="s">
        <v>33</v>
      </c>
      <c r="B19" s="27" t="s">
        <v>63</v>
      </c>
      <c r="C19" s="27" t="s">
        <v>63</v>
      </c>
      <c r="D19" s="88">
        <v>605</v>
      </c>
      <c r="E19" s="88">
        <v>605</v>
      </c>
      <c r="F19" s="29">
        <v>610</v>
      </c>
      <c r="G19" s="88">
        <v>619.4</v>
      </c>
      <c r="H19" s="88">
        <f>AVERAGE(B19:F19)</f>
        <v>606.6666666666666</v>
      </c>
      <c r="I19" s="88">
        <f t="shared" si="1"/>
        <v>-2.055752879130346</v>
      </c>
      <c r="J19" s="110">
        <v>749.5714</v>
      </c>
      <c r="K19" s="110">
        <v>651.85</v>
      </c>
      <c r="L19" s="88">
        <v>-13.036970193900144</v>
      </c>
    </row>
    <row r="20" spans="1:12" ht="15" customHeight="1">
      <c r="A20" s="117" t="s">
        <v>34</v>
      </c>
      <c r="B20" s="28">
        <v>806.3781</v>
      </c>
      <c r="C20" s="92" t="s">
        <v>63</v>
      </c>
      <c r="D20" s="92" t="s">
        <v>63</v>
      </c>
      <c r="E20" s="28">
        <v>801.8653</v>
      </c>
      <c r="F20" s="113">
        <v>806.5439</v>
      </c>
      <c r="G20" s="28">
        <v>833.72294</v>
      </c>
      <c r="H20" s="28">
        <f t="shared" si="0"/>
        <v>804.9291</v>
      </c>
      <c r="I20" s="28">
        <f t="shared" si="1"/>
        <v>-3.4536461237350657</v>
      </c>
      <c r="J20" s="109">
        <v>963.1406</v>
      </c>
      <c r="K20" s="109">
        <v>854.61</v>
      </c>
      <c r="L20" s="28">
        <v>-11.26840671029754</v>
      </c>
    </row>
    <row r="21" spans="1:12" ht="15" customHeight="1">
      <c r="A21" s="118" t="s">
        <v>35</v>
      </c>
      <c r="B21" s="88">
        <v>661.386</v>
      </c>
      <c r="C21" s="27" t="s">
        <v>63</v>
      </c>
      <c r="D21" s="88">
        <v>661.386</v>
      </c>
      <c r="E21" s="88">
        <v>661.386</v>
      </c>
      <c r="F21" s="29">
        <v>661.386</v>
      </c>
      <c r="G21" s="88">
        <v>661.386</v>
      </c>
      <c r="H21" s="88">
        <f t="shared" si="0"/>
        <v>661.386</v>
      </c>
      <c r="I21" s="88">
        <f t="shared" si="1"/>
        <v>0</v>
      </c>
      <c r="J21" s="110">
        <v>826.7325</v>
      </c>
      <c r="K21" s="110">
        <v>661.39</v>
      </c>
      <c r="L21" s="88">
        <v>-19.999516167563268</v>
      </c>
    </row>
    <row r="22" spans="1:12" ht="15" customHeight="1">
      <c r="A22" s="117" t="s">
        <v>36</v>
      </c>
      <c r="B22" s="28">
        <v>903.8942</v>
      </c>
      <c r="C22" s="92" t="s">
        <v>63</v>
      </c>
      <c r="D22" s="28">
        <v>903.8942</v>
      </c>
      <c r="E22" s="28">
        <v>903.8942</v>
      </c>
      <c r="F22" s="113">
        <v>903.8942</v>
      </c>
      <c r="G22" s="28">
        <v>903.8942</v>
      </c>
      <c r="H22" s="28">
        <f t="shared" si="0"/>
        <v>903.8942</v>
      </c>
      <c r="I22" s="28">
        <f t="shared" si="1"/>
        <v>0</v>
      </c>
      <c r="J22" s="109">
        <v>1069.2407</v>
      </c>
      <c r="K22" s="130">
        <v>903.89</v>
      </c>
      <c r="L22" s="28">
        <v>-15.464310327880337</v>
      </c>
    </row>
    <row r="23" spans="1:12" ht="15" customHeight="1">
      <c r="A23" s="119" t="s">
        <v>37</v>
      </c>
      <c r="B23" s="88"/>
      <c r="C23" s="27" t="s">
        <v>63</v>
      </c>
      <c r="D23" s="88"/>
      <c r="E23" s="88"/>
      <c r="F23" s="29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274.0343</v>
      </c>
      <c r="C24" s="92" t="s">
        <v>63</v>
      </c>
      <c r="D24" s="92" t="s">
        <v>63</v>
      </c>
      <c r="E24" s="28">
        <v>274.6957</v>
      </c>
      <c r="F24" s="113">
        <v>271.8296</v>
      </c>
      <c r="G24" s="28">
        <v>283.77868</v>
      </c>
      <c r="H24" s="28">
        <f>AVERAGE(B24:F24)</f>
        <v>273.5198666666667</v>
      </c>
      <c r="I24" s="28">
        <f>(H24/G24-1)*100</f>
        <v>-3.615075428969261</v>
      </c>
      <c r="J24" s="111">
        <v>330.2119</v>
      </c>
      <c r="K24" s="28">
        <v>285.25</v>
      </c>
      <c r="L24" s="113">
        <v>-13.616075011227647</v>
      </c>
    </row>
    <row r="25" spans="1:12" ht="15" customHeight="1">
      <c r="A25" s="118" t="s">
        <v>39</v>
      </c>
      <c r="B25" s="88">
        <v>337.7</v>
      </c>
      <c r="C25" s="27" t="s">
        <v>63</v>
      </c>
      <c r="D25" s="88">
        <v>337.7</v>
      </c>
      <c r="E25" s="88">
        <v>335.9</v>
      </c>
      <c r="F25" s="29">
        <v>339</v>
      </c>
      <c r="G25" s="88">
        <v>343.82000000000005</v>
      </c>
      <c r="H25" s="88">
        <f>AVERAGE(B25:F25)</f>
        <v>337.575</v>
      </c>
      <c r="I25" s="88">
        <f>(H25/G25-1)*100</f>
        <v>-1.8163573963120405</v>
      </c>
      <c r="J25" s="107">
        <v>391.0272</v>
      </c>
      <c r="K25" s="107">
        <v>343.88</v>
      </c>
      <c r="L25" s="88">
        <v>-12.057268650364982</v>
      </c>
    </row>
    <row r="26" spans="1:12" ht="15" customHeight="1">
      <c r="A26" s="117" t="s">
        <v>40</v>
      </c>
      <c r="B26" s="28">
        <v>273.3729</v>
      </c>
      <c r="C26" s="92" t="s">
        <v>63</v>
      </c>
      <c r="D26" s="28">
        <v>273.1524</v>
      </c>
      <c r="E26" s="28">
        <v>270.0659</v>
      </c>
      <c r="F26" s="113">
        <v>273.1524</v>
      </c>
      <c r="G26" s="28">
        <v>280.82448000000005</v>
      </c>
      <c r="H26" s="28">
        <f>AVERAGE(B26:F26)</f>
        <v>272.4359</v>
      </c>
      <c r="I26" s="28">
        <f>(H26/G26-1)*100</f>
        <v>-2.9871256238060306</v>
      </c>
      <c r="J26" s="112">
        <v>329.9581</v>
      </c>
      <c r="K26" s="129">
        <v>282.02</v>
      </c>
      <c r="L26" s="113">
        <v>-14.528541654228222</v>
      </c>
    </row>
    <row r="27" spans="1:12" ht="15" customHeight="1">
      <c r="A27" s="137" t="s">
        <v>41</v>
      </c>
      <c r="B27" s="132" t="s">
        <v>64</v>
      </c>
      <c r="C27" s="27" t="s">
        <v>63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3"/>
      <c r="C28" s="92" t="s">
        <v>63</v>
      </c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140">
        <v>2664.81025</v>
      </c>
      <c r="C29" s="27" t="s">
        <v>63</v>
      </c>
      <c r="D29" s="140">
        <v>2675.2821</v>
      </c>
      <c r="E29" s="140">
        <v>2710.0045499999997</v>
      </c>
      <c r="F29" s="140">
        <v>2735.35745</v>
      </c>
      <c r="G29" s="140">
        <v>2619.50572</v>
      </c>
      <c r="H29" s="140">
        <f>AVERAGE(B29:F29)</f>
        <v>2696.3635875</v>
      </c>
      <c r="I29" s="148">
        <f>(H29/G29-1)*100</f>
        <v>2.9340599225719632</v>
      </c>
      <c r="J29" s="145">
        <v>2672.158909318</v>
      </c>
      <c r="K29" s="145">
        <v>2557.152283333334</v>
      </c>
      <c r="L29" s="145">
        <v>-4.303884233217959</v>
      </c>
    </row>
    <row r="30" spans="1:12" ht="15" customHeight="1">
      <c r="A30" s="135" t="s">
        <v>77</v>
      </c>
      <c r="B30" s="141">
        <v>3249.02925</v>
      </c>
      <c r="C30" s="92" t="s">
        <v>63</v>
      </c>
      <c r="D30" s="141">
        <v>3265.0125999999996</v>
      </c>
      <c r="E30" s="141">
        <v>3284.854</v>
      </c>
      <c r="F30" s="141">
        <v>3286.5074499999996</v>
      </c>
      <c r="G30" s="141">
        <v>3242.74614</v>
      </c>
      <c r="H30" s="141">
        <f>AVERAGE(B30:F30)</f>
        <v>3271.3508249999995</v>
      </c>
      <c r="I30" s="149">
        <f>(H30/G30-1)*100</f>
        <v>0.8821129920456583</v>
      </c>
      <c r="J30" s="146">
        <v>3446.0260008439996</v>
      </c>
      <c r="K30" s="146">
        <v>3275.7469023809526</v>
      </c>
      <c r="L30" s="146">
        <v>-4.9413178664740816</v>
      </c>
    </row>
    <row r="31" spans="1:12" ht="18">
      <c r="A31" s="139" t="s">
        <v>78</v>
      </c>
      <c r="B31" s="142">
        <v>1329.3737999999998</v>
      </c>
      <c r="C31" s="178" t="s">
        <v>63</v>
      </c>
      <c r="D31" s="142">
        <v>1331.0272499999999</v>
      </c>
      <c r="E31" s="142">
        <v>1335.43645</v>
      </c>
      <c r="F31" s="142">
        <v>1337.0899</v>
      </c>
      <c r="G31" s="142">
        <v>1206.57758</v>
      </c>
      <c r="H31" s="142">
        <f>AVERAGE(B31:F31)</f>
        <v>1333.23185</v>
      </c>
      <c r="I31" s="150">
        <f>(H31/G31-1)*100</f>
        <v>10.496985200073095</v>
      </c>
      <c r="J31" s="147">
        <v>1393.9633308474</v>
      </c>
      <c r="K31" s="147">
        <v>1267.0938500000002</v>
      </c>
      <c r="L31" s="147">
        <v>-9.101349945143456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 H14:H16 H10:H11 H18 H20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2019-01-03T15:32:27Z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