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.sharepoint.com/sites/PoliticasAgrarias/Documentos compartidos/General/Cereales/2015 EN ADELANTE/CEREALES/BOLETINES/Boletín avena/2023/"/>
    </mc:Choice>
  </mc:AlternateContent>
  <xr:revisionPtr revIDLastSave="784" documentId="8_{DC8668D4-C113-4CD8-A17B-54D8AFAB9682}" xr6:coauthVersionLast="47" xr6:coauthVersionMax="47" xr10:uidLastSave="{B213D1AE-B50F-4785-BEB8-B347EA724168}"/>
  <bookViews>
    <workbookView xWindow="20370" yWindow="-120" windowWidth="29040" windowHeight="15840" tabRatio="631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8" sheetId="51" r:id="rId9"/>
    <sheet name="7" sheetId="58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78" r:id="rId23"/>
    <sheet name="22" sheetId="31" r:id="rId24"/>
    <sheet name="23" sheetId="76" r:id="rId25"/>
  </sheets>
  <externalReferences>
    <externalReference r:id="rId26"/>
  </externalReferences>
  <definedNames>
    <definedName name="_xlnm.Print_Area" localSheetId="2">'1'!$A$1:$Y$27</definedName>
    <definedName name="_xlnm.Print_Area" localSheetId="11">'10'!$A$1:$M$34</definedName>
    <definedName name="_xlnm.Print_Area" localSheetId="12">'11'!$A$1:$K$37</definedName>
    <definedName name="_xlnm.Print_Area" localSheetId="13">'12'!$B$2:$P$31</definedName>
    <definedName name="_xlnm.Print_Area" localSheetId="14">'13'!$B$5:$O$30</definedName>
    <definedName name="_xlnm.Print_Area" localSheetId="16">'15'!$B$2:$J$47</definedName>
    <definedName name="_xlnm.Print_Area" localSheetId="17">'16'!$A$1:$L$45</definedName>
    <definedName name="_xlnm.Print_Area" localSheetId="18">'17'!$B$2:$O$28</definedName>
    <definedName name="_xlnm.Print_Area" localSheetId="19">'18'!$B$2:$O$37</definedName>
    <definedName name="_xlnm.Print_Area" localSheetId="20">'19'!$A$1:$O$37</definedName>
    <definedName name="_xlnm.Print_Area" localSheetId="3">'2'!$A$1:$G$25</definedName>
    <definedName name="_xlnm.Print_Area" localSheetId="21">'20'!$A$1:$K$27</definedName>
    <definedName name="_xlnm.Print_Area" localSheetId="22">'21'!$B$2:$O$37</definedName>
    <definedName name="_xlnm.Print_Area" localSheetId="23">'22'!$A$1:$J$22</definedName>
    <definedName name="_xlnm.Print_Area" localSheetId="24">'23'!$B$2:$K$19</definedName>
    <definedName name="_xlnm.Print_Area" localSheetId="5">'4'!$A$1:$L$22</definedName>
    <definedName name="_xlnm.Print_Area" localSheetId="6">'5'!$B$7:$K$43</definedName>
    <definedName name="_xlnm.Print_Area" localSheetId="7">'6'!$A$1:$L$25</definedName>
    <definedName name="_xlnm.Print_Area" localSheetId="9">'7'!$A$1:$G$19</definedName>
    <definedName name="_xlnm.Print_Area" localSheetId="8">'8'!$B$1:$K$33</definedName>
    <definedName name="_xlnm.Print_Area" localSheetId="10">'9'!$A$1:$G$13</definedName>
    <definedName name="_xlnm.Print_Area" localSheetId="1">Contenido!$A$1:$G$41</definedName>
    <definedName name="_xlnm.Print_Area" localSheetId="0">Portada!$A$1:$G$84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2" l="1"/>
  <c r="Q20" i="12" l="1"/>
  <c r="R20" i="12" s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M7" i="12"/>
  <c r="M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</calcChain>
</file>

<file path=xl/sharedStrings.xml><?xml version="1.0" encoding="utf-8"?>
<sst xmlns="http://schemas.openxmlformats.org/spreadsheetml/2006/main" count="926" uniqueCount="215">
  <si>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</si>
  <si>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</si>
  <si>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</si>
  <si>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</si>
  <si>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</si>
  <si>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</si>
  <si>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</si>
  <si>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</si>
  <si>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</si>
  <si>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</si>
  <si>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</si>
  <si>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</si>
  <si>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</si>
  <si>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</si>
  <si>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</si>
  <si>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</si>
  <si>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India</t>
  </si>
  <si>
    <t>11041200</t>
  </si>
  <si>
    <t>El Salvador</t>
  </si>
  <si>
    <t>Uruguay</t>
  </si>
  <si>
    <t>Jamaica</t>
  </si>
  <si>
    <t>Paraguay</t>
  </si>
  <si>
    <t>China</t>
  </si>
  <si>
    <t>Argentina</t>
  </si>
  <si>
    <t>Taiwán</t>
  </si>
  <si>
    <t>Corea del Sur</t>
  </si>
  <si>
    <t>Haití</t>
  </si>
  <si>
    <t>Japón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</si>
  <si>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</si>
  <si>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</si>
  <si>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</si>
  <si>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</si>
  <si>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</si>
  <si>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</si>
  <si>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</si>
  <si>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</si>
  <si>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</si>
  <si>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</si>
  <si>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</si>
  <si>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</si>
  <si>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</si>
  <si>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</si>
  <si>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</si>
  <si>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</si>
  <si>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</si>
  <si>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</si>
  <si>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</si>
  <si>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</si>
  <si>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</si>
  <si>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</si>
  <si>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</si>
  <si>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</si>
  <si>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</si>
  <si>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</si>
  <si>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Indice de concentración de empresa</t>
  </si>
  <si>
    <t> 52</t>
  </si>
  <si>
    <t>Tabla 2</t>
  </si>
  <si>
    <t>Tabla 3</t>
  </si>
  <si>
    <t>Tabla 4</t>
  </si>
  <si>
    <t>País de destino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</si>
  <si>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</si>
  <si>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</si>
  <si>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</si>
  <si>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</si>
  <si>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</si>
  <si>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</si>
  <si>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</si>
  <si>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</si>
  <si>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</si>
  <si>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Vietnam</t>
  </si>
  <si>
    <t>Chile: Exportaciones de avena pelada por país de destino</t>
  </si>
  <si>
    <t>Chile: Exportaciones de avena en hojuelas por país de destino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</si>
  <si>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</si>
  <si>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</si>
  <si>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</si>
  <si>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</si>
  <si>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</si>
  <si>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</si>
  <si>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</si>
  <si>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</si>
  <si>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</si>
  <si>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</si>
  <si>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</si>
  <si>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</si>
  <si>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</si>
  <si>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</si>
  <si>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</si>
  <si>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</si>
  <si>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</si>
  <si>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</si>
  <si>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</si>
  <si>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</si>
  <si>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</si>
  <si>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</si>
  <si>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</si>
  <si>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</si>
  <si>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</si>
  <si>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</si>
  <si>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</si>
  <si>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</si>
  <si>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</si>
  <si>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</si>
  <si>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</si>
  <si>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</si>
  <si>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Chile: Exportaciones de avena bruta por glosa arancelaria y país de destino</t>
  </si>
  <si>
    <t>Chile: Exportaciones de avena pelada por glosa arancelaria y país de destino</t>
  </si>
  <si>
    <t>Chile: Exportaciones de avena en hojuelas por glosa arancelaria y país de destino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</si>
  <si>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</si>
  <si>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</si>
  <si>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</si>
  <si>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</si>
  <si>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</si>
  <si>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</si>
  <si>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</si>
  <si>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</si>
  <si>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</si>
  <si>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</si>
  <si>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</si>
  <si>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</si>
  <si>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</si>
  <si>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</si>
  <si>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</si>
  <si>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</si>
  <si>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</si>
  <si>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</si>
  <si>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</si>
  <si>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</si>
  <si>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</si>
  <si>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</si>
  <si>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</si>
  <si>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</si>
  <si>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</si>
  <si>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</si>
  <si>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</si>
  <si>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</si>
  <si>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</si>
  <si>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</si>
  <si>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</si>
  <si>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</si>
  <si>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</si>
  <si>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</si>
  <si>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</si>
  <si>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</si>
  <si>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Chile: Exportaciones mensuales de avena pelada por región y país de destino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</si>
  <si>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</si>
  <si>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</si>
  <si>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</si>
  <si>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</si>
  <si>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</si>
  <si>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</si>
  <si>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</si>
  <si>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</si>
  <si>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</si>
  <si>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</si>
  <si>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</si>
  <si>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Medio Oriente</t>
  </si>
  <si>
    <t>Norteamérica</t>
  </si>
  <si>
    <t>Centro américa</t>
  </si>
  <si>
    <t>Norte américa</t>
  </si>
  <si>
    <t>Tabla 16</t>
  </si>
  <si>
    <t>Sud
américa</t>
  </si>
  <si>
    <t>Diciembre</t>
  </si>
  <si>
    <t>Fuente: Elaborado por Odepa con información del Servicio Nacional de Aduanas.</t>
  </si>
  <si>
    <t>Fuente: elaborado por Odepa con información del Servicio Nacional de Aduanas.</t>
  </si>
  <si>
    <t>Italia</t>
  </si>
  <si>
    <t>Precio FOB</t>
  </si>
  <si>
    <t>Sólo se consideran cereales cuyo contenido principal sea avena.
Fuente: Elaborado por Odepa con información del Servicio Nacional de Aduanas.</t>
  </si>
  <si>
    <t>Singapur</t>
  </si>
  <si>
    <t>Turquía</t>
  </si>
  <si>
    <t>Tabla 18</t>
  </si>
  <si>
    <t>Chile: Importaciones mensuales de avena por glosa arancelaria</t>
  </si>
  <si>
    <t>N° 18</t>
  </si>
  <si>
    <t xml:space="preserve">Las exportaciones de avena forrajera se realizan a través de la partida arancelaria 10049000. </t>
  </si>
  <si>
    <t>Variación</t>
  </si>
  <si>
    <t>anual</t>
  </si>
  <si>
    <t xml:space="preserve">(%) </t>
  </si>
  <si>
    <t>Glosa Arancelaria</t>
  </si>
  <si>
    <t>Las demás avenas (hasta 2012)</t>
  </si>
  <si>
    <t>Granos de avena, aplastados o en copos</t>
  </si>
  <si>
    <t>Granos de avena mondados</t>
  </si>
  <si>
    <t>Los demás granos de avena trabajados, excepto mondados</t>
  </si>
  <si>
    <t>Productos a base de cereales obtenidos por inflado o tostado</t>
  </si>
  <si>
    <t>Preparaciones alimenticias obtenidas con copos de cereales sin tostar o con mezclas de copos de cereales sin tostar y copos de cereales tostados o cereales inflados</t>
  </si>
  <si>
    <t>Los demás productos a base de cereales obtenidos por inflado o tostado</t>
  </si>
  <si>
    <t>Descripción de las glosas arancelarias</t>
  </si>
  <si>
    <t>Glosa arancelaria / País de destino</t>
  </si>
  <si>
    <t>Glosa arancelaria / 
País de destino</t>
  </si>
  <si>
    <t>País de destino / 
Glosa arancelaria</t>
  </si>
  <si>
    <t xml:space="preserve"> </t>
  </si>
  <si>
    <t>Barra/cereal avena</t>
  </si>
  <si>
    <t>Estados Unidos</t>
  </si>
  <si>
    <t>Trinidad y Tobago</t>
  </si>
  <si>
    <t>11029000</t>
  </si>
  <si>
    <t xml:space="preserve">Fuente: Elaborado por Odepa con información del Servicio Nacional de Aduanas.
</t>
  </si>
  <si>
    <r>
      <t xml:space="preserve">Fuente: Elaborado por Odepa con información del Servicio Nacional de Aduanas.
</t>
    </r>
    <r>
      <rPr>
        <b/>
        <sz val="10"/>
        <color rgb="FF000000"/>
        <rFont val="Calibri"/>
        <family val="2"/>
        <scheme val="minor"/>
      </rPr>
      <t>Las cifras de exportaciones e importación de avena procesada consideran desde el boletin abril 2022 la glosa 1102900 "las demas harinas de cereales, excepto trigo y morcajo" para la avena</t>
    </r>
  </si>
  <si>
    <t>África</t>
  </si>
  <si>
    <t>Canadá</t>
  </si>
  <si>
    <t>Directora y representante legal</t>
  </si>
  <si>
    <t>Andrea García Lizama</t>
  </si>
  <si>
    <t>Oscar Fuentes M.</t>
  </si>
  <si>
    <t>2023*</t>
  </si>
  <si>
    <r>
      <t xml:space="preserve">Notas: 
1. Del total de las importaciones registradas en 2021, 99,5% corresponden a importaciones realizadas a través de la glosa arancelaria 1004.
</t>
    </r>
    <r>
      <rPr>
        <b/>
        <sz val="10"/>
        <color rgb="FF000000"/>
        <rFont val="Calibri"/>
        <family val="2"/>
        <scheme val="minor"/>
      </rPr>
      <t>2. Las cifras de exportaciones e importación de avena procesada consideran desde el boletin abril 2022 la glosa 1102900 "las demas harinas de cereales, excepto trigo y morcajo" para la avena.
* Exportaciones e importaciones en el mes enero 2023.</t>
    </r>
    <r>
      <rPr>
        <sz val="10"/>
        <color indexed="8"/>
        <rFont val="Calibri"/>
        <family val="2"/>
        <scheme val="minor"/>
      </rPr>
      <t xml:space="preserve">
Fuente: Elaborado por Odepa con información del INE y del Servicio Nacional de Aduanas.
</t>
    </r>
  </si>
  <si>
    <t>Avance información al 31 de enero 2023</t>
  </si>
  <si>
    <t>Febrero 2023</t>
  </si>
  <si>
    <t>Tabla 8. Chile: Exportaciones mensuales de avena pelada por región de destino 2023
(ton)</t>
  </si>
  <si>
    <t>Tabla 9. Chile: Exportaciones mensuales de avena pelada por región y país de destino 2023 
(ton)</t>
  </si>
  <si>
    <t xml:space="preserve">Tabla 10. Chile: Precio FOB / tonelada promedio mensual de avena pelada por región y país de destino 2023
</t>
  </si>
  <si>
    <t>Tabla 13. Chile: Exportaciones mensuales de avena en hojuelas por región de destino 2023
(ton)</t>
  </si>
  <si>
    <t>Tabla 14. Chile: Exportaciones mensuales de avena en hojuelas por región y país de destino 2023
(ton)</t>
  </si>
  <si>
    <t>Tabla 15. Chile: Precio FOB promedio mensual de avena en hojuelas por región y país de destino 2023
(ton)</t>
  </si>
  <si>
    <t>Tabla 17. Chile: Exportaciones mensuales de harina de avena por región y país de destino 2023
(ton)</t>
  </si>
  <si>
    <t>Tabla 19</t>
  </si>
  <si>
    <t>N° 19</t>
  </si>
  <si>
    <t>Chile: Exportaciones mensuales de harina de avena por región y país de destino 2023</t>
  </si>
  <si>
    <t>Chile: Importaciones mensuales de avena por glosa arancelaria (ton)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</si>
</sst>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  <numFmt numFmtId="166" formatCode="0.0"/>
    <numFmt numFmtId="167" formatCode="_ * #,##0.00_ ;_ * \-#,##0.00_ ;_ * &quot;-&quot;_ ;_ @_ "/>
    <numFmt numFmtId="168" formatCode="0.0%"/>
    <numFmt numFmtId="169" formatCode="_ * #,##0.00000_ ;_ * \-#,##0.00000_ ;_ * &quot;-&quot;_ ;_ @_ "/>
  </numFmts>
  <fonts count="6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34" fillId="0" borderId="0" applyNumberFormat="0" applyFill="0" applyBorder="0" applyAlignment="0" applyProtection="0"/>
    <xf numFmtId="0" fontId="35" fillId="0" borderId="0"/>
  </cellStyleXfs>
  <cellXfs count="555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1" fontId="11" fillId="0" borderId="11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/>
    <xf numFmtId="0" fontId="3" fillId="0" borderId="11" xfId="0" applyFont="1" applyBorder="1" applyAlignment="1">
      <alignment horizontal="left"/>
    </xf>
    <xf numFmtId="41" fontId="3" fillId="0" borderId="11" xfId="1" applyFont="1" applyBorder="1"/>
    <xf numFmtId="41" fontId="3" fillId="0" borderId="12" xfId="1" applyFont="1" applyBorder="1" applyAlignment="1">
      <alignment horizontal="center" vertical="center" wrapText="1"/>
    </xf>
    <xf numFmtId="41" fontId="11" fillId="0" borderId="21" xfId="1" applyFont="1" applyFill="1" applyBorder="1" applyAlignment="1">
      <alignment horizontal="center" vertical="center"/>
    </xf>
    <xf numFmtId="41" fontId="11" fillId="0" borderId="22" xfId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0" fontId="3" fillId="0" borderId="13" xfId="0" applyFont="1" applyBorder="1"/>
    <xf numFmtId="41" fontId="2" fillId="0" borderId="11" xfId="1" applyFont="1" applyBorder="1" applyAlignment="1">
      <alignment horizontal="left"/>
    </xf>
    <xf numFmtId="0" fontId="15" fillId="0" borderId="0" xfId="17" applyFont="1"/>
    <xf numFmtId="0" fontId="16" fillId="0" borderId="0" xfId="17" applyFont="1"/>
    <xf numFmtId="0" fontId="17" fillId="0" borderId="0" xfId="17" applyFont="1" applyAlignment="1">
      <alignment horizontal="center"/>
    </xf>
    <xf numFmtId="17" fontId="17" fillId="0" borderId="0" xfId="17" quotePrefix="1" applyNumberFormat="1" applyFont="1" applyAlignment="1">
      <alignment horizontal="center"/>
    </xf>
    <xf numFmtId="0" fontId="18" fillId="0" borderId="0" xfId="17" applyFont="1" applyAlignment="1">
      <alignment horizontal="left" indent="15"/>
    </xf>
    <xf numFmtId="0" fontId="21" fillId="0" borderId="0" xfId="17" applyFont="1" applyAlignment="1">
      <alignment horizontal="center"/>
    </xf>
    <xf numFmtId="0" fontId="23" fillId="0" borderId="0" xfId="17" applyFont="1"/>
    <xf numFmtId="0" fontId="24" fillId="0" borderId="0" xfId="17" applyFont="1"/>
    <xf numFmtId="0" fontId="15" fillId="0" borderId="0" xfId="17" quotePrefix="1" applyFont="1"/>
    <xf numFmtId="0" fontId="25" fillId="0" borderId="0" xfId="17" applyFont="1"/>
    <xf numFmtId="0" fontId="28" fillId="0" borderId="0" xfId="17" applyFont="1"/>
    <xf numFmtId="0" fontId="29" fillId="0" borderId="0" xfId="17" applyFont="1"/>
    <xf numFmtId="0" fontId="30" fillId="0" borderId="0" xfId="17" applyFont="1"/>
    <xf numFmtId="0" fontId="25" fillId="0" borderId="0" xfId="17" quotePrefix="1" applyFont="1"/>
    <xf numFmtId="0" fontId="31" fillId="0" borderId="0" xfId="17" applyFont="1"/>
    <xf numFmtId="0" fontId="32" fillId="0" borderId="0" xfId="17" applyFont="1"/>
    <xf numFmtId="0" fontId="33" fillId="0" borderId="0" xfId="0" applyFont="1"/>
    <xf numFmtId="0" fontId="6" fillId="0" borderId="0" xfId="0" applyFont="1" applyAlignment="1">
      <alignment vertical="center"/>
    </xf>
    <xf numFmtId="0" fontId="27" fillId="0" borderId="0" xfId="17" applyFont="1" applyAlignment="1">
      <alignment vertical="center"/>
    </xf>
    <xf numFmtId="0" fontId="32" fillId="0" borderId="0" xfId="19" applyFont="1" applyAlignment="1">
      <alignment horizontal="center" vertical="center"/>
    </xf>
    <xf numFmtId="0" fontId="32" fillId="0" borderId="27" xfId="19" applyFont="1" applyBorder="1" applyAlignment="1">
      <alignment horizontal="left" vertical="center"/>
    </xf>
    <xf numFmtId="0" fontId="32" fillId="0" borderId="27" xfId="19" applyFont="1" applyBorder="1" applyAlignment="1">
      <alignment vertical="center"/>
    </xf>
    <xf numFmtId="0" fontId="32" fillId="0" borderId="27" xfId="19" applyFont="1" applyBorder="1" applyAlignment="1">
      <alignment horizontal="center" vertical="center"/>
    </xf>
    <xf numFmtId="17" fontId="26" fillId="0" borderId="0" xfId="17" applyNumberFormat="1" applyFont="1" applyAlignment="1">
      <alignment horizontal="left" vertical="center"/>
    </xf>
    <xf numFmtId="0" fontId="6" fillId="0" borderId="0" xfId="19" applyFont="1" applyAlignment="1">
      <alignment vertical="center"/>
    </xf>
    <xf numFmtId="0" fontId="6" fillId="0" borderId="0" xfId="19" applyFont="1" applyAlignment="1">
      <alignment horizontal="center" vertical="center"/>
    </xf>
    <xf numFmtId="0" fontId="6" fillId="0" borderId="0" xfId="19" applyFont="1" applyAlignment="1">
      <alignment horizontal="left" vertical="center"/>
    </xf>
    <xf numFmtId="0" fontId="36" fillId="0" borderId="0" xfId="17" applyFont="1" applyAlignment="1">
      <alignment vertical="center"/>
    </xf>
    <xf numFmtId="9" fontId="27" fillId="0" borderId="0" xfId="17" applyNumberFormat="1" applyFont="1" applyAlignment="1">
      <alignment vertical="center"/>
    </xf>
    <xf numFmtId="0" fontId="32" fillId="0" borderId="0" xfId="19" applyFont="1" applyAlignment="1">
      <alignment horizontal="left" vertical="center"/>
    </xf>
    <xf numFmtId="0" fontId="27" fillId="0" borderId="0" xfId="17" applyFont="1" applyAlignment="1">
      <alignment horizontal="left" vertical="center"/>
    </xf>
    <xf numFmtId="0" fontId="37" fillId="0" borderId="0" xfId="17" applyFont="1" applyAlignment="1">
      <alignment vertical="center"/>
    </xf>
    <xf numFmtId="0" fontId="38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wrapText="1"/>
    </xf>
    <xf numFmtId="3" fontId="2" fillId="0" borderId="28" xfId="0" applyNumberFormat="1" applyFont="1" applyBorder="1" applyAlignment="1">
      <alignment horizontal="center" vertical="center"/>
    </xf>
    <xf numFmtId="0" fontId="39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9" fillId="0" borderId="0" xfId="18" quotePrefix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7" fillId="0" borderId="0" xfId="17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41" fontId="43" fillId="0" borderId="0" xfId="1" applyFont="1"/>
    <xf numFmtId="0" fontId="43" fillId="0" borderId="0" xfId="0" applyFont="1"/>
    <xf numFmtId="0" fontId="10" fillId="0" borderId="0" xfId="0" applyFont="1" applyAlignment="1">
      <alignment horizontal="left" vertical="center"/>
    </xf>
    <xf numFmtId="41" fontId="3" fillId="0" borderId="13" xfId="1" applyFont="1" applyBorder="1"/>
    <xf numFmtId="0" fontId="9" fillId="0" borderId="0" xfId="18" applyFont="1" applyFill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41" fontId="44" fillId="0" borderId="11" xfId="1" applyFont="1" applyBorder="1" applyAlignment="1">
      <alignment horizontal="left" vertical="center"/>
    </xf>
    <xf numFmtId="41" fontId="44" fillId="0" borderId="13" xfId="1" applyFont="1" applyBorder="1" applyAlignment="1">
      <alignment horizontal="left" vertical="center"/>
    </xf>
    <xf numFmtId="41" fontId="44" fillId="0" borderId="1" xfId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1" fontId="44" fillId="0" borderId="11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41" fontId="47" fillId="0" borderId="0" xfId="0" applyNumberFormat="1" applyFont="1"/>
    <xf numFmtId="0" fontId="48" fillId="0" borderId="0" xfId="0" applyFont="1"/>
    <xf numFmtId="166" fontId="2" fillId="0" borderId="1" xfId="0" applyNumberFormat="1" applyFont="1" applyBorder="1" applyAlignment="1">
      <alignment horizontal="center" vertical="center"/>
    </xf>
    <xf numFmtId="0" fontId="51" fillId="0" borderId="0" xfId="0" applyFont="1"/>
    <xf numFmtId="0" fontId="13" fillId="0" borderId="0" xfId="0" applyFont="1"/>
    <xf numFmtId="41" fontId="13" fillId="0" borderId="0" xfId="1" applyFont="1"/>
    <xf numFmtId="41" fontId="3" fillId="0" borderId="9" xfId="1" applyFont="1" applyBorder="1"/>
    <xf numFmtId="0" fontId="48" fillId="0" borderId="0" xfId="0" applyFont="1" applyAlignment="1">
      <alignment horizontal="left" vertical="center"/>
    </xf>
    <xf numFmtId="0" fontId="2" fillId="0" borderId="0" xfId="0" applyFont="1"/>
    <xf numFmtId="41" fontId="3" fillId="0" borderId="0" xfId="1" applyFont="1" applyFill="1" applyBorder="1" applyAlignment="1">
      <alignment horizontal="left"/>
    </xf>
    <xf numFmtId="0" fontId="3" fillId="0" borderId="0" xfId="0" applyFont="1"/>
    <xf numFmtId="41" fontId="44" fillId="0" borderId="12" xfId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0" xfId="0" applyFont="1"/>
    <xf numFmtId="3" fontId="12" fillId="0" borderId="0" xfId="0" applyNumberFormat="1" applyFont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41" fontId="11" fillId="0" borderId="0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9" fontId="2" fillId="0" borderId="0" xfId="2" applyFont="1" applyFill="1" applyBorder="1" applyAlignment="1">
      <alignment vertical="center" wrapText="1"/>
    </xf>
    <xf numFmtId="165" fontId="2" fillId="0" borderId="0" xfId="1" applyNumberFormat="1" applyFont="1"/>
    <xf numFmtId="3" fontId="4" fillId="0" borderId="0" xfId="0" applyNumberFormat="1" applyFont="1" applyAlignment="1">
      <alignment horizontal="right" vertical="top" wrapText="1" readingOrder="1"/>
    </xf>
    <xf numFmtId="0" fontId="46" fillId="0" borderId="35" xfId="0" applyFont="1" applyBorder="1" applyAlignment="1">
      <alignment horizontal="center" vertical="top" wrapText="1" readingOrder="1"/>
    </xf>
    <xf numFmtId="0" fontId="46" fillId="0" borderId="36" xfId="0" applyFont="1" applyBorder="1" applyAlignment="1">
      <alignment horizontal="center" vertical="top" wrapText="1" readingOrder="1"/>
    </xf>
    <xf numFmtId="167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41" fontId="3" fillId="0" borderId="48" xfId="1" applyFont="1" applyBorder="1" applyAlignment="1">
      <alignment horizontal="center" vertical="center"/>
    </xf>
    <xf numFmtId="41" fontId="3" fillId="0" borderId="50" xfId="1" applyFont="1" applyBorder="1" applyAlignment="1">
      <alignment horizontal="center" vertical="center"/>
    </xf>
    <xf numFmtId="41" fontId="3" fillId="0" borderId="48" xfId="1" applyFont="1" applyBorder="1" applyAlignment="1">
      <alignment horizontal="center" vertical="center" wrapText="1"/>
    </xf>
    <xf numFmtId="41" fontId="3" fillId="0" borderId="51" xfId="1" applyFont="1" applyBorder="1" applyAlignment="1">
      <alignment horizontal="center" vertical="center"/>
    </xf>
    <xf numFmtId="41" fontId="3" fillId="0" borderId="54" xfId="1" applyFont="1" applyBorder="1" applyAlignment="1">
      <alignment horizontal="center" vertical="center"/>
    </xf>
    <xf numFmtId="41" fontId="3" fillId="0" borderId="55" xfId="1" applyFont="1" applyBorder="1" applyAlignment="1">
      <alignment horizontal="center" vertical="center" wrapText="1"/>
    </xf>
    <xf numFmtId="41" fontId="3" fillId="0" borderId="56" xfId="1" applyFont="1" applyBorder="1" applyAlignment="1">
      <alignment horizontal="center" vertical="center" wrapText="1"/>
    </xf>
    <xf numFmtId="41" fontId="3" fillId="0" borderId="50" xfId="1" applyFont="1" applyBorder="1" applyAlignment="1">
      <alignment horizontal="center" vertical="center" wrapText="1"/>
    </xf>
    <xf numFmtId="41" fontId="3" fillId="0" borderId="51" xfId="1" applyFont="1" applyBorder="1" applyAlignment="1">
      <alignment horizontal="center" vertical="center" wrapText="1"/>
    </xf>
    <xf numFmtId="0" fontId="3" fillId="0" borderId="48" xfId="1" applyNumberFormat="1" applyFont="1" applyBorder="1" applyAlignment="1">
      <alignment horizontal="center" vertical="center" wrapText="1"/>
    </xf>
    <xf numFmtId="41" fontId="50" fillId="0" borderId="0" xfId="1" applyFont="1" applyFill="1" applyBorder="1" applyAlignment="1">
      <alignment horizontal="left"/>
    </xf>
    <xf numFmtId="0" fontId="49" fillId="0" borderId="0" xfId="0" applyFont="1"/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1" fontId="3" fillId="0" borderId="59" xfId="1" applyFont="1" applyBorder="1" applyAlignment="1">
      <alignment horizontal="center" vertical="center"/>
    </xf>
    <xf numFmtId="41" fontId="3" fillId="0" borderId="61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left" vertical="center"/>
    </xf>
    <xf numFmtId="41" fontId="2" fillId="0" borderId="11" xfId="1" applyFont="1" applyBorder="1" applyAlignment="1">
      <alignment horizontal="left" wrapText="1"/>
    </xf>
    <xf numFmtId="41" fontId="3" fillId="0" borderId="62" xfId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1" fontId="10" fillId="0" borderId="0" xfId="0" applyNumberFormat="1" applyFont="1"/>
    <xf numFmtId="1" fontId="13" fillId="0" borderId="0" xfId="0" applyNumberFormat="1" applyFont="1"/>
    <xf numFmtId="41" fontId="2" fillId="0" borderId="34" xfId="1" applyFont="1" applyBorder="1" applyAlignment="1">
      <alignment horizontal="left" wrapText="1"/>
    </xf>
    <xf numFmtId="0" fontId="52" fillId="0" borderId="0" xfId="0" applyFont="1"/>
    <xf numFmtId="0" fontId="47" fillId="0" borderId="0" xfId="0" applyFont="1"/>
    <xf numFmtId="0" fontId="41" fillId="0" borderId="54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53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41" fontId="53" fillId="0" borderId="11" xfId="1" applyFont="1" applyBorder="1" applyAlignment="1">
      <alignment horizontal="left"/>
    </xf>
    <xf numFmtId="41" fontId="53" fillId="0" borderId="11" xfId="1" applyFont="1" applyBorder="1" applyAlignment="1">
      <alignment horizontal="left" wrapText="1"/>
    </xf>
    <xf numFmtId="0" fontId="43" fillId="0" borderId="0" xfId="0" applyFont="1" applyAlignment="1">
      <alignment wrapText="1"/>
    </xf>
    <xf numFmtId="41" fontId="55" fillId="0" borderId="11" xfId="1" applyFont="1" applyBorder="1" applyAlignment="1">
      <alignment horizontal="left" vertical="center"/>
    </xf>
    <xf numFmtId="41" fontId="55" fillId="0" borderId="1" xfId="1" applyFont="1" applyBorder="1" applyAlignment="1">
      <alignment horizontal="center" vertical="center" wrapText="1"/>
    </xf>
    <xf numFmtId="41" fontId="55" fillId="0" borderId="1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41" fontId="57" fillId="0" borderId="11" xfId="1" applyFont="1" applyBorder="1" applyAlignment="1">
      <alignment horizontal="left" vertical="center"/>
    </xf>
    <xf numFmtId="41" fontId="57" fillId="0" borderId="1" xfId="1" applyFont="1" applyBorder="1" applyAlignment="1">
      <alignment horizontal="center" vertical="center" wrapText="1"/>
    </xf>
    <xf numFmtId="41" fontId="57" fillId="0" borderId="12" xfId="1" applyFont="1" applyBorder="1" applyAlignment="1">
      <alignment horizontal="center" vertical="center" wrapText="1"/>
    </xf>
    <xf numFmtId="41" fontId="13" fillId="0" borderId="0" xfId="0" applyNumberFormat="1" applyFont="1"/>
    <xf numFmtId="41" fontId="2" fillId="0" borderId="39" xfId="1" applyFont="1" applyBorder="1" applyAlignment="1">
      <alignment horizontal="center" vertical="center"/>
    </xf>
    <xf numFmtId="41" fontId="2" fillId="0" borderId="34" xfId="1" applyFont="1" applyBorder="1" applyAlignment="1">
      <alignment horizontal="center" vertical="center"/>
    </xf>
    <xf numFmtId="41" fontId="2" fillId="0" borderId="40" xfId="1" applyFont="1" applyBorder="1" applyAlignment="1">
      <alignment horizontal="center" vertical="center"/>
    </xf>
    <xf numFmtId="41" fontId="3" fillId="0" borderId="37" xfId="1" applyFont="1" applyBorder="1" applyAlignment="1">
      <alignment horizontal="center" vertical="center"/>
    </xf>
    <xf numFmtId="41" fontId="3" fillId="0" borderId="38" xfId="1" applyFont="1" applyBorder="1" applyAlignment="1">
      <alignment horizontal="center" vertical="center"/>
    </xf>
    <xf numFmtId="41" fontId="42" fillId="0" borderId="1" xfId="1" applyFont="1" applyBorder="1" applyAlignment="1">
      <alignment horizontal="center" vertical="center"/>
    </xf>
    <xf numFmtId="41" fontId="42" fillId="0" borderId="16" xfId="1" applyFont="1" applyBorder="1" applyAlignment="1">
      <alignment horizontal="center" vertical="center"/>
    </xf>
    <xf numFmtId="41" fontId="45" fillId="0" borderId="45" xfId="1" applyFont="1" applyBorder="1" applyAlignment="1">
      <alignment horizontal="center" vertical="center"/>
    </xf>
    <xf numFmtId="41" fontId="45" fillId="0" borderId="46" xfId="1" applyFont="1" applyBorder="1" applyAlignment="1">
      <alignment horizontal="center" vertical="center"/>
    </xf>
    <xf numFmtId="41" fontId="45" fillId="0" borderId="29" xfId="1" applyFont="1" applyBorder="1" applyAlignment="1">
      <alignment horizontal="center" vertical="center"/>
    </xf>
    <xf numFmtId="41" fontId="45" fillId="0" borderId="16" xfId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41" fontId="2" fillId="0" borderId="34" xfId="1" applyFont="1" applyBorder="1" applyAlignment="1">
      <alignment horizontal="right" wrapText="1"/>
    </xf>
    <xf numFmtId="41" fontId="2" fillId="0" borderId="1" xfId="1" applyFont="1" applyBorder="1" applyAlignment="1">
      <alignment horizontal="center" vertical="center"/>
    </xf>
    <xf numFmtId="41" fontId="2" fillId="0" borderId="63" xfId="1" applyFont="1" applyBorder="1" applyAlignment="1">
      <alignment horizontal="center" vertical="center"/>
    </xf>
    <xf numFmtId="41" fontId="2" fillId="0" borderId="64" xfId="1" applyFont="1" applyBorder="1" applyAlignment="1">
      <alignment horizontal="center" vertical="center"/>
    </xf>
    <xf numFmtId="41" fontId="3" fillId="0" borderId="67" xfId="1" applyFont="1" applyBorder="1" applyAlignment="1">
      <alignment horizontal="left"/>
    </xf>
    <xf numFmtId="41" fontId="2" fillId="0" borderId="68" xfId="1" applyFont="1" applyBorder="1" applyAlignment="1">
      <alignment horizontal="center" vertical="center"/>
    </xf>
    <xf numFmtId="41" fontId="2" fillId="0" borderId="69" xfId="1" applyFont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12" xfId="1" applyFont="1" applyFill="1" applyBorder="1" applyAlignment="1">
      <alignment horizontal="center" vertical="center"/>
    </xf>
    <xf numFmtId="41" fontId="3" fillId="0" borderId="16" xfId="1" applyFont="1" applyFill="1" applyBorder="1" applyAlignment="1">
      <alignment horizontal="center" vertical="center"/>
    </xf>
    <xf numFmtId="41" fontId="3" fillId="0" borderId="14" xfId="1" applyFont="1" applyFill="1" applyBorder="1" applyAlignment="1">
      <alignment horizontal="center" vertical="center"/>
    </xf>
    <xf numFmtId="41" fontId="42" fillId="0" borderId="45" xfId="1" applyFont="1" applyBorder="1" applyAlignment="1">
      <alignment horizontal="center" vertical="center"/>
    </xf>
    <xf numFmtId="41" fontId="42" fillId="0" borderId="29" xfId="1" applyFont="1" applyBorder="1" applyAlignment="1">
      <alignment horizontal="center" vertical="center"/>
    </xf>
    <xf numFmtId="41" fontId="42" fillId="0" borderId="46" xfId="1" applyFont="1" applyBorder="1" applyAlignment="1">
      <alignment horizontal="center" vertical="center"/>
    </xf>
    <xf numFmtId="41" fontId="45" fillId="0" borderId="70" xfId="1" applyFont="1" applyBorder="1" applyAlignment="1">
      <alignment horizontal="center" vertical="center"/>
    </xf>
    <xf numFmtId="0" fontId="55" fillId="0" borderId="70" xfId="1" applyNumberFormat="1" applyFont="1" applyBorder="1" applyAlignment="1">
      <alignment horizontal="left" vertical="center" wrapText="1"/>
    </xf>
    <xf numFmtId="0" fontId="55" fillId="0" borderId="29" xfId="1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41" fontId="45" fillId="0" borderId="71" xfId="1" applyFont="1" applyBorder="1" applyAlignment="1">
      <alignment horizontal="center" vertical="center"/>
    </xf>
    <xf numFmtId="41" fontId="45" fillId="0" borderId="47" xfId="1" applyFont="1" applyBorder="1" applyAlignment="1">
      <alignment horizontal="center" vertical="center"/>
    </xf>
    <xf numFmtId="41" fontId="45" fillId="0" borderId="44" xfId="1" applyFont="1" applyBorder="1" applyAlignment="1">
      <alignment horizontal="center" vertical="center"/>
    </xf>
    <xf numFmtId="41" fontId="45" fillId="0" borderId="14" xfId="1" applyFont="1" applyBorder="1" applyAlignment="1">
      <alignment horizontal="center" vertical="center"/>
    </xf>
    <xf numFmtId="41" fontId="45" fillId="0" borderId="43" xfId="1" applyFont="1" applyBorder="1" applyAlignment="1">
      <alignment horizontal="center" vertical="center"/>
    </xf>
    <xf numFmtId="41" fontId="2" fillId="0" borderId="1" xfId="1" applyFont="1" applyBorder="1" applyAlignment="1">
      <alignment horizontal="right" vertical="center"/>
    </xf>
    <xf numFmtId="41" fontId="2" fillId="0" borderId="1" xfId="1" applyFont="1" applyBorder="1" applyAlignment="1">
      <alignment horizontal="right" vertical="center" wrapText="1"/>
    </xf>
    <xf numFmtId="41" fontId="2" fillId="0" borderId="12" xfId="1" applyFont="1" applyBorder="1" applyAlignment="1">
      <alignment horizontal="right" vertical="center"/>
    </xf>
    <xf numFmtId="41" fontId="2" fillId="0" borderId="12" xfId="1" applyFont="1" applyBorder="1" applyAlignment="1">
      <alignment horizontal="center" vertical="center"/>
    </xf>
    <xf numFmtId="168" fontId="2" fillId="0" borderId="0" xfId="2" applyNumberFormat="1" applyFont="1"/>
    <xf numFmtId="41" fontId="2" fillId="0" borderId="39" xfId="1" applyFont="1" applyFill="1" applyBorder="1" applyAlignment="1">
      <alignment horizontal="center" vertical="center"/>
    </xf>
    <xf numFmtId="41" fontId="2" fillId="0" borderId="40" xfId="1" applyFont="1" applyFill="1" applyBorder="1" applyAlignment="1">
      <alignment horizontal="center" vertical="center"/>
    </xf>
    <xf numFmtId="41" fontId="3" fillId="0" borderId="37" xfId="1" applyFont="1" applyFill="1" applyBorder="1" applyAlignment="1">
      <alignment horizontal="center" vertical="center"/>
    </xf>
    <xf numFmtId="41" fontId="3" fillId="0" borderId="19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1" fontId="2" fillId="0" borderId="39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5" fillId="0" borderId="39" xfId="1" applyFont="1" applyBorder="1" applyAlignment="1">
      <alignment horizontal="center" vertical="center"/>
    </xf>
    <xf numFmtId="41" fontId="5" fillId="0" borderId="41" xfId="1" applyFont="1" applyBorder="1" applyAlignment="1">
      <alignment horizontal="center" vertical="center"/>
    </xf>
    <xf numFmtId="41" fontId="5" fillId="0" borderId="34" xfId="1" applyFont="1" applyBorder="1" applyAlignment="1">
      <alignment horizontal="center" vertical="center"/>
    </xf>
    <xf numFmtId="41" fontId="5" fillId="0" borderId="40" xfId="1" applyFont="1" applyBorder="1" applyAlignment="1">
      <alignment horizontal="center" vertical="center"/>
    </xf>
    <xf numFmtId="41" fontId="41" fillId="0" borderId="37" xfId="1" applyFont="1" applyBorder="1" applyAlignment="1">
      <alignment horizontal="center" vertical="center"/>
    </xf>
    <xf numFmtId="41" fontId="41" fillId="0" borderId="42" xfId="1" applyFont="1" applyBorder="1" applyAlignment="1">
      <alignment horizontal="center" vertical="center"/>
    </xf>
    <xf numFmtId="41" fontId="41" fillId="0" borderId="38" xfId="1" applyFont="1" applyBorder="1" applyAlignment="1">
      <alignment horizontal="center" vertical="center"/>
    </xf>
    <xf numFmtId="41" fontId="41" fillId="0" borderId="19" xfId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41" fillId="0" borderId="37" xfId="0" applyNumberFormat="1" applyFont="1" applyBorder="1" applyAlignment="1">
      <alignment horizontal="center" vertical="center"/>
    </xf>
    <xf numFmtId="41" fontId="41" fillId="0" borderId="38" xfId="0" applyNumberFormat="1" applyFont="1" applyBorder="1" applyAlignment="1">
      <alignment horizontal="center" vertical="center"/>
    </xf>
    <xf numFmtId="41" fontId="41" fillId="0" borderId="19" xfId="0" applyNumberFormat="1" applyFont="1" applyBorder="1" applyAlignment="1">
      <alignment horizontal="center" vertical="center"/>
    </xf>
    <xf numFmtId="41" fontId="54" fillId="0" borderId="39" xfId="1" applyFont="1" applyBorder="1" applyAlignment="1">
      <alignment horizontal="center" vertical="center"/>
    </xf>
    <xf numFmtId="41" fontId="54" fillId="0" borderId="41" xfId="1" applyFont="1" applyBorder="1" applyAlignment="1">
      <alignment horizontal="center" vertical="center"/>
    </xf>
    <xf numFmtId="41" fontId="54" fillId="0" borderId="34" xfId="1" applyFont="1" applyBorder="1" applyAlignment="1">
      <alignment horizontal="center" vertical="center"/>
    </xf>
    <xf numFmtId="41" fontId="54" fillId="0" borderId="40" xfId="1" applyFont="1" applyBorder="1" applyAlignment="1">
      <alignment horizontal="center" vertical="center"/>
    </xf>
    <xf numFmtId="0" fontId="44" fillId="0" borderId="11" xfId="1" applyNumberFormat="1" applyFont="1" applyBorder="1" applyAlignment="1">
      <alignment horizontal="left" vertical="center"/>
    </xf>
    <xf numFmtId="0" fontId="44" fillId="0" borderId="21" xfId="1" applyNumberFormat="1" applyFont="1" applyBorder="1" applyAlignment="1">
      <alignment horizontal="left" vertical="center"/>
    </xf>
    <xf numFmtId="41" fontId="42" fillId="0" borderId="20" xfId="1" applyFont="1" applyBorder="1" applyAlignment="1">
      <alignment horizontal="center" vertical="center"/>
    </xf>
    <xf numFmtId="41" fontId="55" fillId="0" borderId="20" xfId="1" applyFont="1" applyBorder="1" applyAlignment="1">
      <alignment horizontal="center" vertical="center" wrapText="1"/>
    </xf>
    <xf numFmtId="41" fontId="55" fillId="0" borderId="22" xfId="1" applyFont="1" applyBorder="1" applyAlignment="1">
      <alignment horizontal="center" vertical="center" wrapText="1"/>
    </xf>
    <xf numFmtId="0" fontId="55" fillId="0" borderId="21" xfId="1" applyNumberFormat="1" applyFont="1" applyBorder="1" applyAlignment="1">
      <alignment horizontal="left" vertical="center"/>
    </xf>
    <xf numFmtId="41" fontId="57" fillId="0" borderId="20" xfId="1" applyFont="1" applyBorder="1" applyAlignment="1">
      <alignment horizontal="center" vertical="center" wrapText="1"/>
    </xf>
    <xf numFmtId="41" fontId="57" fillId="0" borderId="22" xfId="1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horizontal="center" vertical="center"/>
    </xf>
    <xf numFmtId="41" fontId="2" fillId="0" borderId="50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27" xfId="1" applyFont="1" applyBorder="1" applyAlignment="1">
      <alignment horizontal="center" vertical="center"/>
    </xf>
    <xf numFmtId="41" fontId="3" fillId="0" borderId="38" xfId="1" applyFont="1" applyFill="1" applyBorder="1" applyAlignment="1">
      <alignment horizontal="center" vertical="center"/>
    </xf>
    <xf numFmtId="41" fontId="3" fillId="0" borderId="18" xfId="1" applyFont="1" applyFill="1" applyBorder="1" applyAlignment="1">
      <alignment horizontal="center" vertical="center"/>
    </xf>
    <xf numFmtId="41" fontId="48" fillId="0" borderId="0" xfId="0" applyNumberFormat="1" applyFont="1"/>
    <xf numFmtId="1" fontId="48" fillId="0" borderId="0" xfId="0" applyNumberFormat="1" applyFont="1"/>
    <xf numFmtId="41" fontId="2" fillId="0" borderId="63" xfId="0" applyNumberFormat="1" applyFont="1" applyBorder="1" applyAlignment="1">
      <alignment horizontal="center" vertical="center"/>
    </xf>
    <xf numFmtId="41" fontId="2" fillId="0" borderId="73" xfId="1" applyFont="1" applyBorder="1" applyAlignment="1">
      <alignment horizontal="center" vertical="center"/>
    </xf>
    <xf numFmtId="0" fontId="41" fillId="0" borderId="21" xfId="0" applyFont="1" applyBorder="1" applyAlignment="1">
      <alignment horizontal="left"/>
    </xf>
    <xf numFmtId="41" fontId="5" fillId="0" borderId="63" xfId="1" applyFont="1" applyBorder="1" applyAlignment="1">
      <alignment horizontal="center" vertical="center"/>
    </xf>
    <xf numFmtId="41" fontId="5" fillId="0" borderId="74" xfId="1" applyFont="1" applyBorder="1" applyAlignment="1">
      <alignment horizontal="center" vertical="center"/>
    </xf>
    <xf numFmtId="41" fontId="5" fillId="0" borderId="64" xfId="1" applyFont="1" applyBorder="1" applyAlignment="1">
      <alignment horizontal="center" vertical="center"/>
    </xf>
    <xf numFmtId="41" fontId="5" fillId="0" borderId="73" xfId="1" applyFont="1" applyBorder="1" applyAlignment="1">
      <alignment horizontal="center" vertical="center"/>
    </xf>
    <xf numFmtId="0" fontId="44" fillId="0" borderId="1" xfId="1" applyNumberFormat="1" applyFont="1" applyBorder="1"/>
    <xf numFmtId="0" fontId="44" fillId="0" borderId="45" xfId="1" applyNumberFormat="1" applyFont="1" applyBorder="1"/>
    <xf numFmtId="0" fontId="44" fillId="0" borderId="29" xfId="1" applyNumberFormat="1" applyFont="1" applyBorder="1"/>
    <xf numFmtId="0" fontId="44" fillId="0" borderId="46" xfId="1" applyNumberFormat="1" applyFont="1" applyBorder="1"/>
    <xf numFmtId="0" fontId="44" fillId="0" borderId="16" xfId="1" applyNumberFormat="1" applyFont="1" applyBorder="1"/>
    <xf numFmtId="41" fontId="5" fillId="0" borderId="63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41" fontId="53" fillId="0" borderId="21" xfId="1" applyFont="1" applyBorder="1" applyAlignment="1">
      <alignment horizontal="left"/>
    </xf>
    <xf numFmtId="41" fontId="54" fillId="0" borderId="63" xfId="1" applyFont="1" applyBorder="1" applyAlignment="1">
      <alignment horizontal="center" vertical="center"/>
    </xf>
    <xf numFmtId="41" fontId="54" fillId="0" borderId="74" xfId="1" applyFont="1" applyBorder="1" applyAlignment="1">
      <alignment horizontal="center" vertical="center"/>
    </xf>
    <xf numFmtId="41" fontId="54" fillId="0" borderId="64" xfId="1" applyFont="1" applyBorder="1" applyAlignment="1">
      <alignment horizontal="center" vertical="center"/>
    </xf>
    <xf numFmtId="41" fontId="54" fillId="0" borderId="73" xfId="1" applyFont="1" applyBorder="1" applyAlignment="1">
      <alignment horizontal="center" vertical="center"/>
    </xf>
    <xf numFmtId="41" fontId="53" fillId="0" borderId="67" xfId="1" applyFont="1" applyBorder="1" applyAlignment="1">
      <alignment horizontal="left"/>
    </xf>
    <xf numFmtId="41" fontId="58" fillId="0" borderId="68" xfId="0" applyNumberFormat="1" applyFont="1" applyBorder="1" applyAlignment="1">
      <alignment vertical="center" wrapText="1"/>
    </xf>
    <xf numFmtId="41" fontId="58" fillId="0" borderId="69" xfId="0" applyNumberFormat="1" applyFont="1" applyBorder="1" applyAlignment="1">
      <alignment vertical="center" wrapText="1"/>
    </xf>
    <xf numFmtId="0" fontId="55" fillId="0" borderId="46" xfId="1" applyNumberFormat="1" applyFont="1" applyBorder="1" applyAlignment="1">
      <alignment horizontal="left" vertical="center" wrapText="1"/>
    </xf>
    <xf numFmtId="0" fontId="55" fillId="0" borderId="45" xfId="1" applyNumberFormat="1" applyFont="1" applyBorder="1" applyAlignment="1">
      <alignment horizontal="left" vertical="center" wrapText="1"/>
    </xf>
    <xf numFmtId="0" fontId="55" fillId="0" borderId="16" xfId="1" applyNumberFormat="1" applyFont="1" applyBorder="1" applyAlignment="1">
      <alignment horizontal="left" vertical="center" wrapText="1"/>
    </xf>
    <xf numFmtId="41" fontId="3" fillId="0" borderId="11" xfId="1" applyFont="1" applyBorder="1" applyAlignment="1">
      <alignment horizontal="left" vertical="center" wrapText="1"/>
    </xf>
    <xf numFmtId="41" fontId="2" fillId="0" borderId="34" xfId="1" applyFont="1" applyBorder="1" applyAlignment="1">
      <alignment horizontal="center"/>
    </xf>
    <xf numFmtId="41" fontId="2" fillId="0" borderId="34" xfId="1" applyFont="1" applyFill="1" applyBorder="1" applyAlignment="1">
      <alignment horizontal="center" vertical="center"/>
    </xf>
    <xf numFmtId="3" fontId="2" fillId="0" borderId="39" xfId="1" applyNumberFormat="1" applyFont="1" applyBorder="1" applyAlignment="1">
      <alignment horizontal="right" vertical="center"/>
    </xf>
    <xf numFmtId="3" fontId="2" fillId="0" borderId="34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/>
    </xf>
    <xf numFmtId="41" fontId="2" fillId="0" borderId="75" xfId="1" applyFont="1" applyBorder="1" applyAlignment="1">
      <alignment horizontal="center" vertical="center"/>
    </xf>
    <xf numFmtId="41" fontId="43" fillId="0" borderId="0" xfId="0" applyNumberFormat="1" applyFont="1"/>
    <xf numFmtId="41" fontId="42" fillId="0" borderId="45" xfId="1" applyFont="1" applyBorder="1" applyAlignment="1">
      <alignment horizontal="right" vertical="center"/>
    </xf>
    <xf numFmtId="41" fontId="42" fillId="0" borderId="29" xfId="1" applyFont="1" applyBorder="1" applyAlignment="1">
      <alignment horizontal="right" vertical="center"/>
    </xf>
    <xf numFmtId="41" fontId="42" fillId="0" borderId="46" xfId="1" applyFont="1" applyBorder="1" applyAlignment="1">
      <alignment horizontal="right" vertical="center"/>
    </xf>
    <xf numFmtId="0" fontId="42" fillId="0" borderId="46" xfId="1" applyNumberFormat="1" applyFont="1" applyBorder="1" applyAlignment="1">
      <alignment horizontal="right" vertical="center"/>
    </xf>
    <xf numFmtId="41" fontId="42" fillId="0" borderId="1" xfId="1" applyFont="1" applyBorder="1" applyAlignment="1">
      <alignment horizontal="right" vertical="center"/>
    </xf>
    <xf numFmtId="41" fontId="42" fillId="0" borderId="16" xfId="1" applyFont="1" applyBorder="1" applyAlignment="1">
      <alignment horizontal="right" vertical="center"/>
    </xf>
    <xf numFmtId="1" fontId="42" fillId="0" borderId="46" xfId="1" applyNumberFormat="1" applyFont="1" applyBorder="1" applyAlignment="1">
      <alignment horizontal="right" vertical="center"/>
    </xf>
    <xf numFmtId="41" fontId="55" fillId="0" borderId="0" xfId="0" applyNumberFormat="1" applyFont="1" applyAlignment="1">
      <alignment horizontal="center" vertical="center"/>
    </xf>
    <xf numFmtId="41" fontId="57" fillId="0" borderId="0" xfId="0" applyNumberFormat="1" applyFont="1" applyAlignment="1">
      <alignment horizontal="center" vertical="center"/>
    </xf>
    <xf numFmtId="41" fontId="48" fillId="0" borderId="0" xfId="1" applyFont="1"/>
    <xf numFmtId="1" fontId="10" fillId="0" borderId="0" xfId="0" applyNumberFormat="1" applyFont="1"/>
    <xf numFmtId="41" fontId="10" fillId="0" borderId="0" xfId="1" applyFont="1" applyFill="1"/>
    <xf numFmtId="41" fontId="48" fillId="0" borderId="0" xfId="1" applyFont="1" applyFill="1"/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41" fontId="2" fillId="0" borderId="76" xfId="1" applyFont="1" applyBorder="1" applyAlignment="1">
      <alignment horizontal="center" vertical="center"/>
    </xf>
    <xf numFmtId="41" fontId="2" fillId="0" borderId="77" xfId="1" applyFont="1" applyBorder="1" applyAlignment="1">
      <alignment horizontal="center" vertical="center"/>
    </xf>
    <xf numFmtId="0" fontId="3" fillId="0" borderId="54" xfId="1" applyNumberFormat="1" applyFont="1" applyBorder="1" applyAlignment="1">
      <alignment horizontal="center" vertical="center" wrapText="1"/>
    </xf>
    <xf numFmtId="0" fontId="3" fillId="0" borderId="47" xfId="1" applyNumberFormat="1" applyFont="1" applyBorder="1" applyAlignment="1">
      <alignment horizontal="center" vertical="center" wrapText="1"/>
    </xf>
    <xf numFmtId="41" fontId="42" fillId="0" borderId="79" xfId="1" applyFont="1" applyBorder="1" applyAlignment="1">
      <alignment horizontal="center" vertical="center"/>
    </xf>
    <xf numFmtId="41" fontId="42" fillId="0" borderId="79" xfId="1" applyFont="1" applyBorder="1" applyAlignment="1">
      <alignment horizontal="right" vertical="center"/>
    </xf>
    <xf numFmtId="0" fontId="42" fillId="0" borderId="45" xfId="1" applyNumberFormat="1" applyFont="1" applyBorder="1" applyAlignment="1">
      <alignment horizontal="right" vertical="center"/>
    </xf>
    <xf numFmtId="1" fontId="42" fillId="0" borderId="45" xfId="1" applyNumberFormat="1" applyFont="1" applyBorder="1" applyAlignment="1">
      <alignment horizontal="right" vertical="center"/>
    </xf>
    <xf numFmtId="0" fontId="42" fillId="0" borderId="79" xfId="1" applyNumberFormat="1" applyFont="1" applyBorder="1" applyAlignment="1">
      <alignment horizontal="right" vertical="center"/>
    </xf>
    <xf numFmtId="1" fontId="42" fillId="0" borderId="79" xfId="1" applyNumberFormat="1" applyFont="1" applyBorder="1" applyAlignment="1">
      <alignment horizontal="right" vertical="center"/>
    </xf>
    <xf numFmtId="0" fontId="42" fillId="0" borderId="29" xfId="1" applyNumberFormat="1" applyFont="1" applyBorder="1" applyAlignment="1">
      <alignment horizontal="right" vertical="center"/>
    </xf>
    <xf numFmtId="0" fontId="0" fillId="0" borderId="80" xfId="0" applyBorder="1"/>
    <xf numFmtId="41" fontId="42" fillId="0" borderId="61" xfId="1" applyFont="1" applyBorder="1" applyAlignment="1">
      <alignment horizontal="right" vertical="center"/>
    </xf>
    <xf numFmtId="41" fontId="42" fillId="0" borderId="50" xfId="1" applyFont="1" applyBorder="1" applyAlignment="1">
      <alignment horizontal="right" vertical="center"/>
    </xf>
    <xf numFmtId="0" fontId="42" fillId="0" borderId="52" xfId="1" applyNumberFormat="1" applyFont="1" applyBorder="1" applyAlignment="1">
      <alignment horizontal="right" vertical="center"/>
    </xf>
    <xf numFmtId="0" fontId="44" fillId="0" borderId="79" xfId="1" applyNumberFormat="1" applyFont="1" applyBorder="1"/>
    <xf numFmtId="41" fontId="45" fillId="0" borderId="79" xfId="1" applyFont="1" applyBorder="1" applyAlignment="1">
      <alignment horizontal="center" vertical="center"/>
    </xf>
    <xf numFmtId="0" fontId="55" fillId="0" borderId="79" xfId="1" applyNumberFormat="1" applyFont="1" applyBorder="1" applyAlignment="1">
      <alignment horizontal="left" vertical="center" wrapText="1"/>
    </xf>
    <xf numFmtId="0" fontId="55" fillId="0" borderId="1" xfId="1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2" xfId="1" applyNumberFormat="1" applyFont="1" applyBorder="1" applyAlignment="1">
      <alignment horizontal="center" vertical="center" wrapText="1"/>
    </xf>
    <xf numFmtId="41" fontId="45" fillId="0" borderId="78" xfId="1" applyFont="1" applyBorder="1" applyAlignment="1">
      <alignment horizontal="center" vertical="center"/>
    </xf>
    <xf numFmtId="0" fontId="3" fillId="0" borderId="34" xfId="1" applyNumberFormat="1" applyFont="1" applyBorder="1" applyAlignment="1">
      <alignment horizontal="center" vertical="center"/>
    </xf>
    <xf numFmtId="41" fontId="51" fillId="0" borderId="0" xfId="1" applyFont="1"/>
    <xf numFmtId="1" fontId="51" fillId="0" borderId="0" xfId="0" applyNumberFormat="1" applyFont="1"/>
    <xf numFmtId="41" fontId="42" fillId="0" borderId="12" xfId="1" applyFont="1" applyBorder="1" applyAlignment="1">
      <alignment horizontal="center" vertical="center"/>
    </xf>
    <xf numFmtId="41" fontId="42" fillId="0" borderId="14" xfId="1" applyFont="1" applyBorder="1" applyAlignment="1">
      <alignment horizontal="center" vertical="center"/>
    </xf>
    <xf numFmtId="41" fontId="42" fillId="0" borderId="43" xfId="1" applyFont="1" applyBorder="1" applyAlignment="1">
      <alignment horizontal="center" vertical="center"/>
    </xf>
    <xf numFmtId="41" fontId="42" fillId="0" borderId="44" xfId="1" applyFont="1" applyBorder="1" applyAlignment="1">
      <alignment horizontal="center" vertical="center"/>
    </xf>
    <xf numFmtId="41" fontId="42" fillId="0" borderId="47" xfId="1" applyFont="1" applyBorder="1" applyAlignment="1">
      <alignment horizontal="center" vertical="center"/>
    </xf>
    <xf numFmtId="41" fontId="42" fillId="0" borderId="78" xfId="1" applyFont="1" applyBorder="1" applyAlignment="1">
      <alignment horizontal="center" vertical="center"/>
    </xf>
    <xf numFmtId="41" fontId="42" fillId="0" borderId="12" xfId="1" applyFont="1" applyBorder="1" applyAlignment="1">
      <alignment horizontal="right" vertical="center"/>
    </xf>
    <xf numFmtId="41" fontId="42" fillId="0" borderId="43" xfId="1" applyFont="1" applyBorder="1" applyAlignment="1">
      <alignment horizontal="right" vertical="center"/>
    </xf>
    <xf numFmtId="41" fontId="42" fillId="0" borderId="44" xfId="1" applyFont="1" applyBorder="1" applyAlignment="1">
      <alignment horizontal="right" vertical="center"/>
    </xf>
    <xf numFmtId="41" fontId="42" fillId="0" borderId="47" xfId="1" applyFont="1" applyBorder="1" applyAlignment="1">
      <alignment horizontal="right" vertical="center"/>
    </xf>
    <xf numFmtId="41" fontId="42" fillId="0" borderId="78" xfId="1" applyFont="1" applyBorder="1" applyAlignment="1">
      <alignment horizontal="right" vertical="center"/>
    </xf>
    <xf numFmtId="0" fontId="42" fillId="0" borderId="43" xfId="1" applyNumberFormat="1" applyFont="1" applyBorder="1" applyAlignment="1">
      <alignment horizontal="right" vertical="center"/>
    </xf>
    <xf numFmtId="0" fontId="42" fillId="0" borderId="78" xfId="1" applyNumberFormat="1" applyFont="1" applyBorder="1" applyAlignment="1">
      <alignment horizontal="right" vertical="center"/>
    </xf>
    <xf numFmtId="0" fontId="42" fillId="0" borderId="44" xfId="1" applyNumberFormat="1" applyFont="1" applyBorder="1" applyAlignment="1">
      <alignment horizontal="right" vertical="center"/>
    </xf>
    <xf numFmtId="0" fontId="42" fillId="0" borderId="47" xfId="1" applyNumberFormat="1" applyFont="1" applyBorder="1" applyAlignment="1">
      <alignment horizontal="right" vertical="center"/>
    </xf>
    <xf numFmtId="41" fontId="42" fillId="0" borderId="14" xfId="1" applyFont="1" applyBorder="1" applyAlignment="1">
      <alignment horizontal="right" vertical="center"/>
    </xf>
    <xf numFmtId="41" fontId="42" fillId="0" borderId="22" xfId="1" applyFont="1" applyBorder="1" applyAlignment="1">
      <alignment horizontal="center" vertical="center"/>
    </xf>
    <xf numFmtId="41" fontId="3" fillId="0" borderId="16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1" fontId="2" fillId="0" borderId="0" xfId="2" applyNumberFormat="1" applyFont="1"/>
    <xf numFmtId="9" fontId="2" fillId="0" borderId="0" xfId="2" applyFont="1"/>
    <xf numFmtId="169" fontId="2" fillId="0" borderId="0" xfId="1" applyNumberFormat="1" applyFont="1"/>
    <xf numFmtId="41" fontId="11" fillId="0" borderId="0" xfId="1" applyFont="1" applyFill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41" fontId="3" fillId="0" borderId="89" xfId="1" applyFont="1" applyBorder="1" applyAlignment="1">
      <alignment horizontal="center" vertical="center" wrapText="1"/>
    </xf>
    <xf numFmtId="41" fontId="3" fillId="0" borderId="65" xfId="1" applyFont="1" applyBorder="1" applyAlignment="1">
      <alignment horizontal="center" vertical="center"/>
    </xf>
    <xf numFmtId="41" fontId="2" fillId="0" borderId="27" xfId="1" applyFont="1" applyFill="1" applyBorder="1" applyAlignment="1">
      <alignment horizontal="center" vertical="center"/>
    </xf>
    <xf numFmtId="0" fontId="0" fillId="0" borderId="31" xfId="0" applyBorder="1"/>
    <xf numFmtId="0" fontId="0" fillId="0" borderId="8" xfId="0" applyBorder="1"/>
    <xf numFmtId="41" fontId="3" fillId="0" borderId="90" xfId="1" applyFont="1" applyBorder="1" applyAlignment="1">
      <alignment horizontal="center" vertical="center" wrapText="1"/>
    </xf>
    <xf numFmtId="41" fontId="3" fillId="0" borderId="27" xfId="1" applyFont="1" applyBorder="1" applyAlignment="1">
      <alignment horizontal="center" vertical="center"/>
    </xf>
    <xf numFmtId="0" fontId="3" fillId="0" borderId="44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/>
    </xf>
    <xf numFmtId="41" fontId="2" fillId="0" borderId="37" xfId="1" applyFont="1" applyBorder="1" applyAlignment="1">
      <alignment horizontal="center" vertical="center"/>
    </xf>
    <xf numFmtId="41" fontId="2" fillId="0" borderId="18" xfId="1" applyFont="1" applyBorder="1" applyAlignment="1">
      <alignment horizontal="center" vertical="center"/>
    </xf>
    <xf numFmtId="41" fontId="2" fillId="0" borderId="14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41" fontId="2" fillId="0" borderId="28" xfId="1" applyFont="1" applyFill="1" applyBorder="1" applyAlignment="1">
      <alignment horizontal="center" vertical="center"/>
    </xf>
    <xf numFmtId="41" fontId="3" fillId="0" borderId="93" xfId="1" applyFont="1" applyFill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41" fontId="5" fillId="0" borderId="76" xfId="1" applyFont="1" applyBorder="1" applyAlignment="1">
      <alignment horizontal="center" vertical="center"/>
    </xf>
    <xf numFmtId="41" fontId="5" fillId="0" borderId="97" xfId="1" applyFont="1" applyBorder="1" applyAlignment="1">
      <alignment horizontal="center" vertical="center"/>
    </xf>
    <xf numFmtId="41" fontId="41" fillId="0" borderId="77" xfId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4" fillId="0" borderId="0" xfId="18" applyFill="1" applyAlignment="1">
      <alignment horizontal="center" vertical="center"/>
    </xf>
    <xf numFmtId="0" fontId="6" fillId="2" borderId="0" xfId="17" applyFont="1" applyFill="1" applyAlignment="1">
      <alignment horizontal="center"/>
    </xf>
    <xf numFmtId="0" fontId="27" fillId="0" borderId="0" xfId="17" applyFont="1" applyAlignment="1">
      <alignment horizontal="center"/>
    </xf>
    <xf numFmtId="0" fontId="59" fillId="0" borderId="0" xfId="17" applyFont="1" applyAlignment="1">
      <alignment horizontal="center"/>
    </xf>
    <xf numFmtId="0" fontId="26" fillId="0" borderId="0" xfId="17" applyFont="1" applyAlignment="1">
      <alignment horizontal="center"/>
    </xf>
    <xf numFmtId="0" fontId="20" fillId="0" borderId="0" xfId="17" applyFont="1" applyAlignment="1">
      <alignment horizontal="left" wrapText="1"/>
    </xf>
    <xf numFmtId="0" fontId="22" fillId="0" borderId="0" xfId="17" applyFont="1" applyAlignment="1">
      <alignment horizontal="center"/>
    </xf>
    <xf numFmtId="0" fontId="19" fillId="0" borderId="0" xfId="17" applyFont="1" applyAlignment="1">
      <alignment horizontal="center" wrapText="1"/>
    </xf>
    <xf numFmtId="49" fontId="60" fillId="0" borderId="0" xfId="17" applyNumberFormat="1" applyFont="1" applyAlignment="1">
      <alignment horizontal="center" vertical="center"/>
    </xf>
    <xf numFmtId="0" fontId="61" fillId="0" borderId="0" xfId="17" applyFont="1" applyAlignment="1">
      <alignment horizontal="center" wrapText="1"/>
    </xf>
    <xf numFmtId="17" fontId="27" fillId="0" borderId="0" xfId="17" applyNumberFormat="1" applyFont="1" applyAlignment="1">
      <alignment horizontal="center" wrapText="1"/>
    </xf>
    <xf numFmtId="0" fontId="62" fillId="0" borderId="0" xfId="17" applyFont="1" applyAlignment="1">
      <alignment horizontal="center"/>
    </xf>
    <xf numFmtId="0" fontId="6" fillId="0" borderId="0" xfId="17" applyFont="1" applyAlignment="1">
      <alignment horizontal="left" vertical="center" wrapText="1"/>
    </xf>
    <xf numFmtId="0" fontId="6" fillId="0" borderId="0" xfId="17" applyFont="1" applyAlignment="1">
      <alignment horizontal="left" vertical="center"/>
    </xf>
    <xf numFmtId="0" fontId="27" fillId="0" borderId="0" xfId="17" applyFont="1" applyAlignment="1">
      <alignment vertical="center"/>
    </xf>
    <xf numFmtId="0" fontId="27" fillId="0" borderId="0" xfId="17" applyFont="1" applyAlignment="1">
      <alignment horizontal="left" vertical="center" wrapText="1"/>
    </xf>
    <xf numFmtId="0" fontId="27" fillId="0" borderId="0" xfId="17" applyFont="1" applyAlignment="1">
      <alignment horizontal="left" vertical="top" wrapText="1"/>
    </xf>
    <xf numFmtId="0" fontId="32" fillId="0" borderId="0" xfId="19" applyFont="1" applyAlignment="1">
      <alignment horizontal="center" vertical="center"/>
    </xf>
    <xf numFmtId="0" fontId="27" fillId="0" borderId="0" xfId="17" applyFont="1" applyAlignment="1">
      <alignment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3" fillId="0" borderId="45" xfId="1" applyNumberFormat="1" applyFont="1" applyBorder="1" applyAlignment="1">
      <alignment horizontal="center" vertical="center" wrapText="1"/>
    </xf>
    <xf numFmtId="0" fontId="3" fillId="0" borderId="43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1" fontId="3" fillId="0" borderId="85" xfId="1" applyFont="1" applyBorder="1" applyAlignment="1">
      <alignment horizontal="center"/>
    </xf>
    <xf numFmtId="41" fontId="3" fillId="0" borderId="65" xfId="1" applyFont="1" applyBorder="1" applyAlignment="1">
      <alignment horizontal="center"/>
    </xf>
    <xf numFmtId="41" fontId="3" fillId="0" borderId="51" xfId="1" applyFont="1" applyBorder="1" applyAlignment="1">
      <alignment horizontal="center"/>
    </xf>
    <xf numFmtId="41" fontId="3" fillId="0" borderId="86" xfId="1" applyFont="1" applyBorder="1" applyAlignment="1">
      <alignment horizontal="center"/>
    </xf>
    <xf numFmtId="41" fontId="3" fillId="0" borderId="87" xfId="1" applyFont="1" applyBorder="1" applyAlignment="1">
      <alignment horizontal="center"/>
    </xf>
    <xf numFmtId="41" fontId="3" fillId="0" borderId="88" xfId="1" applyFont="1" applyBorder="1" applyAlignment="1">
      <alignment horizontal="center"/>
    </xf>
    <xf numFmtId="0" fontId="3" fillId="0" borderId="57" xfId="1" applyNumberFormat="1" applyFont="1" applyBorder="1" applyAlignment="1">
      <alignment horizontal="center" vertical="center" wrapText="1"/>
    </xf>
    <xf numFmtId="0" fontId="3" fillId="0" borderId="45" xfId="1" applyNumberFormat="1" applyFont="1" applyBorder="1" applyAlignment="1">
      <alignment horizontal="center"/>
    </xf>
    <xf numFmtId="0" fontId="3" fillId="0" borderId="57" xfId="1" applyNumberFormat="1" applyFont="1" applyBorder="1" applyAlignment="1">
      <alignment horizontal="center"/>
    </xf>
    <xf numFmtId="0" fontId="3" fillId="0" borderId="52" xfId="1" applyNumberFormat="1" applyFont="1" applyBorder="1" applyAlignment="1">
      <alignment horizontal="center"/>
    </xf>
    <xf numFmtId="41" fontId="3" fillId="0" borderId="21" xfId="1" applyFont="1" applyBorder="1" applyAlignment="1">
      <alignment horizontal="left" vertical="center" wrapText="1"/>
    </xf>
    <xf numFmtId="41" fontId="3" fillId="0" borderId="32" xfId="1" applyFont="1" applyBorder="1" applyAlignment="1">
      <alignment horizontal="left" vertical="center" wrapText="1"/>
    </xf>
    <xf numFmtId="41" fontId="3" fillId="0" borderId="33" xfId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1" fontId="3" fillId="0" borderId="9" xfId="1" applyFont="1" applyBorder="1" applyAlignment="1">
      <alignment horizontal="center"/>
    </xf>
    <xf numFmtId="41" fontId="3" fillId="0" borderId="15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3" fillId="0" borderId="43" xfId="1" applyNumberFormat="1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1" fontId="3" fillId="0" borderId="11" xfId="1" applyFont="1" applyBorder="1" applyAlignment="1">
      <alignment horizontal="left" vertical="center" wrapText="1"/>
    </xf>
    <xf numFmtId="41" fontId="3" fillId="0" borderId="7" xfId="1" applyFont="1" applyBorder="1" applyAlignment="1">
      <alignment horizontal="center"/>
    </xf>
    <xf numFmtId="41" fontId="3" fillId="0" borderId="31" xfId="1" applyFont="1" applyBorder="1" applyAlignment="1">
      <alignment horizontal="center"/>
    </xf>
    <xf numFmtId="41" fontId="3" fillId="0" borderId="8" xfId="1" applyFont="1" applyBorder="1" applyAlignment="1">
      <alignment horizontal="center"/>
    </xf>
    <xf numFmtId="41" fontId="3" fillId="0" borderId="94" xfId="1" applyFont="1" applyBorder="1" applyAlignment="1">
      <alignment horizontal="center"/>
    </xf>
    <xf numFmtId="41" fontId="3" fillId="0" borderId="91" xfId="1" applyFont="1" applyBorder="1" applyAlignment="1">
      <alignment horizontal="center"/>
    </xf>
    <xf numFmtId="41" fontId="3" fillId="0" borderId="92" xfId="1" applyFont="1" applyBorder="1" applyAlignment="1">
      <alignment horizontal="center"/>
    </xf>
    <xf numFmtId="0" fontId="3" fillId="0" borderId="30" xfId="1" applyNumberFormat="1" applyFont="1" applyBorder="1" applyAlignment="1">
      <alignment horizontal="center"/>
    </xf>
    <xf numFmtId="0" fontId="3" fillId="0" borderId="87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42" fillId="0" borderId="26" xfId="1" applyFont="1" applyBorder="1" applyAlignment="1">
      <alignment horizontal="left" wrapText="1"/>
    </xf>
    <xf numFmtId="41" fontId="42" fillId="0" borderId="25" xfId="1" applyFont="1" applyBorder="1" applyAlignment="1">
      <alignment horizontal="left"/>
    </xf>
    <xf numFmtId="41" fontId="42" fillId="0" borderId="6" xfId="1" applyFont="1" applyBorder="1" applyAlignment="1">
      <alignment horizontal="left"/>
    </xf>
    <xf numFmtId="0" fontId="42" fillId="0" borderId="0" xfId="0" applyFont="1" applyAlignment="1">
      <alignment horizontal="left" vertical="center" wrapText="1"/>
    </xf>
    <xf numFmtId="41" fontId="42" fillId="0" borderId="26" xfId="1" applyFont="1" applyBorder="1" applyAlignment="1">
      <alignment horizontal="left" vertical="center" wrapText="1"/>
    </xf>
    <xf numFmtId="41" fontId="42" fillId="0" borderId="25" xfId="1" applyFont="1" applyBorder="1" applyAlignment="1">
      <alignment horizontal="left" vertical="center" wrapText="1"/>
    </xf>
    <xf numFmtId="41" fontId="42" fillId="0" borderId="6" xfId="1" applyFont="1" applyBorder="1" applyAlignment="1">
      <alignment horizontal="left" vertical="center" wrapText="1"/>
    </xf>
    <xf numFmtId="41" fontId="44" fillId="0" borderId="11" xfId="1" applyFont="1" applyBorder="1" applyAlignment="1">
      <alignment horizontal="left" vertical="center"/>
    </xf>
    <xf numFmtId="41" fontId="44" fillId="0" borderId="33" xfId="1" applyFont="1" applyBorder="1" applyAlignment="1">
      <alignment horizontal="left" vertical="center"/>
    </xf>
    <xf numFmtId="41" fontId="42" fillId="0" borderId="25" xfId="1" applyFont="1" applyBorder="1" applyAlignment="1">
      <alignment horizontal="left" vertical="center"/>
    </xf>
    <xf numFmtId="41" fontId="42" fillId="0" borderId="6" xfId="1" applyFont="1" applyBorder="1" applyAlignment="1">
      <alignment horizontal="left" vertic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3" fillId="0" borderId="45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center" vertical="center"/>
    </xf>
    <xf numFmtId="41" fontId="42" fillId="0" borderId="7" xfId="1" applyFont="1" applyBorder="1" applyAlignment="1">
      <alignment horizontal="left" vertical="center" wrapText="1"/>
    </xf>
    <xf numFmtId="41" fontId="42" fillId="0" borderId="31" xfId="1" applyFont="1" applyBorder="1" applyAlignment="1">
      <alignment horizontal="left" vertical="center"/>
    </xf>
    <xf numFmtId="41" fontId="42" fillId="0" borderId="8" xfId="1" applyFont="1" applyBorder="1" applyAlignment="1">
      <alignment horizontal="left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55" fillId="0" borderId="11" xfId="1" applyFont="1" applyBorder="1" applyAlignment="1">
      <alignment horizontal="left" vertical="center" wrapText="1"/>
    </xf>
    <xf numFmtId="41" fontId="55" fillId="0" borderId="21" xfId="1" applyFont="1" applyBorder="1" applyAlignment="1">
      <alignment horizontal="left" vertical="center" wrapText="1"/>
    </xf>
    <xf numFmtId="41" fontId="55" fillId="0" borderId="33" xfId="1" applyFont="1" applyBorder="1" applyAlignment="1">
      <alignment horizontal="left" vertical="center" wrapText="1"/>
    </xf>
    <xf numFmtId="41" fontId="55" fillId="0" borderId="32" xfId="1" applyFont="1" applyBorder="1" applyAlignment="1">
      <alignment horizontal="left" vertical="center" wrapText="1"/>
    </xf>
    <xf numFmtId="41" fontId="45" fillId="0" borderId="26" xfId="1" applyFont="1" applyBorder="1" applyAlignment="1">
      <alignment horizontal="left" vertical="center" wrapText="1"/>
    </xf>
    <xf numFmtId="41" fontId="45" fillId="0" borderId="25" xfId="1" applyFont="1" applyBorder="1" applyAlignment="1">
      <alignment horizontal="left" vertical="center" wrapText="1"/>
    </xf>
    <xf numFmtId="41" fontId="45" fillId="0" borderId="6" xfId="1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3" fillId="0" borderId="66" xfId="1" applyFont="1" applyBorder="1" applyAlignment="1">
      <alignment horizontal="center"/>
    </xf>
    <xf numFmtId="41" fontId="3" fillId="0" borderId="11" xfId="1" applyFont="1" applyBorder="1" applyAlignment="1">
      <alignment horizontal="center" vertical="center" wrapText="1"/>
    </xf>
    <xf numFmtId="41" fontId="3" fillId="0" borderId="34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2005 - 2023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'[1]1'!$B$6:$B$24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'[1]1'!$D$6:$D$24</c:f>
              <c:numCache>
                <c:formatCode>General</c:formatCode>
                <c:ptCount val="19"/>
                <c:pt idx="0">
                  <c:v>357352</c:v>
                </c:pt>
                <c:pt idx="1">
                  <c:v>435041</c:v>
                </c:pt>
                <c:pt idx="2">
                  <c:v>341911</c:v>
                </c:pt>
                <c:pt idx="3">
                  <c:v>383759</c:v>
                </c:pt>
                <c:pt idx="4">
                  <c:v>344212</c:v>
                </c:pt>
                <c:pt idx="5">
                  <c:v>380853</c:v>
                </c:pt>
                <c:pt idx="6">
                  <c:v>563812</c:v>
                </c:pt>
                <c:pt idx="7">
                  <c:v>450798</c:v>
                </c:pt>
                <c:pt idx="8">
                  <c:v>680382</c:v>
                </c:pt>
                <c:pt idx="9">
                  <c:v>609926</c:v>
                </c:pt>
                <c:pt idx="10">
                  <c:v>421048</c:v>
                </c:pt>
                <c:pt idx="11">
                  <c:v>533080</c:v>
                </c:pt>
                <c:pt idx="12">
                  <c:v>713102</c:v>
                </c:pt>
                <c:pt idx="13">
                  <c:v>571471</c:v>
                </c:pt>
                <c:pt idx="14">
                  <c:v>384922</c:v>
                </c:pt>
                <c:pt idx="15">
                  <c:v>477395.6</c:v>
                </c:pt>
                <c:pt idx="16">
                  <c:v>525244.63012784102</c:v>
                </c:pt>
                <c:pt idx="17">
                  <c:v>578448.05786300101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5-47CE-86A3-749FFB5C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'[1]1'!$C$4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'[1]1'!$B$6:$B$24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'[1]1'!$C$6:$C$24</c:f>
              <c:numCache>
                <c:formatCode>General</c:formatCode>
                <c:ptCount val="19"/>
                <c:pt idx="0">
                  <c:v>76680</c:v>
                </c:pt>
                <c:pt idx="1">
                  <c:v>90190</c:v>
                </c:pt>
                <c:pt idx="2">
                  <c:v>82471</c:v>
                </c:pt>
                <c:pt idx="3">
                  <c:v>97936</c:v>
                </c:pt>
                <c:pt idx="4">
                  <c:v>101101</c:v>
                </c:pt>
                <c:pt idx="5">
                  <c:v>75873</c:v>
                </c:pt>
                <c:pt idx="6">
                  <c:v>105643</c:v>
                </c:pt>
                <c:pt idx="7">
                  <c:v>100936</c:v>
                </c:pt>
                <c:pt idx="8">
                  <c:v>126833</c:v>
                </c:pt>
                <c:pt idx="9">
                  <c:v>136339</c:v>
                </c:pt>
                <c:pt idx="10">
                  <c:v>90449</c:v>
                </c:pt>
                <c:pt idx="11">
                  <c:v>107805</c:v>
                </c:pt>
                <c:pt idx="12">
                  <c:v>136818</c:v>
                </c:pt>
                <c:pt idx="13">
                  <c:v>107528</c:v>
                </c:pt>
                <c:pt idx="14">
                  <c:v>74617</c:v>
                </c:pt>
                <c:pt idx="15">
                  <c:v>96994</c:v>
                </c:pt>
                <c:pt idx="16">
                  <c:v>112640</c:v>
                </c:pt>
                <c:pt idx="17">
                  <c:v>123445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5-47CE-86A3-749FFB5C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1.143195294382991E-2"/>
              <c:y val="0.960943292283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2005 - 2023</a:t>
            </a:r>
            <a:endParaRPr lang="es-CL" sz="1000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'[1]1'!$F$4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'[1]1'!$B$5:$B$24</c15:sqref>
                  </c15:fullRef>
                </c:ext>
              </c:extLst>
              <c:f>'[1]1'!$B$6:$B$24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'[1]1'!$F$5:$F$24</c15:sqref>
                  </c15:fullRef>
                </c:ext>
              </c:extLst>
              <c:f>'[1]1'!$F$6:$F$24</c:f>
              <c:numCache>
                <c:formatCode>General</c:formatCode>
                <c:ptCount val="19"/>
                <c:pt idx="0">
                  <c:v>1827</c:v>
                </c:pt>
                <c:pt idx="1">
                  <c:v>2369</c:v>
                </c:pt>
                <c:pt idx="2">
                  <c:v>2411</c:v>
                </c:pt>
                <c:pt idx="3">
                  <c:v>1998</c:v>
                </c:pt>
                <c:pt idx="4">
                  <c:v>4990</c:v>
                </c:pt>
                <c:pt idx="5">
                  <c:v>3801</c:v>
                </c:pt>
                <c:pt idx="6">
                  <c:v>4246</c:v>
                </c:pt>
                <c:pt idx="7">
                  <c:v>2614</c:v>
                </c:pt>
                <c:pt idx="8">
                  <c:v>2697</c:v>
                </c:pt>
                <c:pt idx="9">
                  <c:v>2399</c:v>
                </c:pt>
                <c:pt idx="10">
                  <c:v>9175</c:v>
                </c:pt>
                <c:pt idx="11">
                  <c:v>2757.1499999999992</c:v>
                </c:pt>
                <c:pt idx="12">
                  <c:v>2799.5249999999996</c:v>
                </c:pt>
                <c:pt idx="13">
                  <c:v>5276.6500000000005</c:v>
                </c:pt>
                <c:pt idx="14">
                  <c:v>5750.9539999999997</c:v>
                </c:pt>
                <c:pt idx="15">
                  <c:v>2155.9</c:v>
                </c:pt>
                <c:pt idx="16">
                  <c:v>949.75</c:v>
                </c:pt>
                <c:pt idx="17">
                  <c:v>1273.165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8-4E2A-9884-CB7D42F9F2CE}"/>
            </c:ext>
          </c:extLst>
        </c:ser>
        <c:ser>
          <c:idx val="4"/>
          <c:order val="1"/>
          <c:tx>
            <c:strRef>
              <c:f>'[1]1'!$G$4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'[1]1'!$B$5:$B$24</c15:sqref>
                  </c15:fullRef>
                </c:ext>
              </c:extLst>
              <c:f>'[1]1'!$B$6:$B$24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'[1]1'!$G$5:$G$24</c15:sqref>
                  </c15:fullRef>
                </c:ext>
              </c:extLst>
              <c:f>'[1]1'!$G$6:$G$24</c:f>
              <c:numCache>
                <c:formatCode>General</c:formatCode>
                <c:ptCount val="19"/>
                <c:pt idx="0">
                  <c:v>20284</c:v>
                </c:pt>
                <c:pt idx="1">
                  <c:v>23967</c:v>
                </c:pt>
                <c:pt idx="2">
                  <c:v>31264</c:v>
                </c:pt>
                <c:pt idx="3">
                  <c:v>22055</c:v>
                </c:pt>
                <c:pt idx="4">
                  <c:v>33317</c:v>
                </c:pt>
                <c:pt idx="5">
                  <c:v>56010</c:v>
                </c:pt>
                <c:pt idx="6">
                  <c:v>134775</c:v>
                </c:pt>
                <c:pt idx="7">
                  <c:v>62313</c:v>
                </c:pt>
                <c:pt idx="8">
                  <c:v>44168</c:v>
                </c:pt>
                <c:pt idx="9">
                  <c:v>54349</c:v>
                </c:pt>
                <c:pt idx="10">
                  <c:v>61219</c:v>
                </c:pt>
                <c:pt idx="11">
                  <c:v>7170.78</c:v>
                </c:pt>
                <c:pt idx="12">
                  <c:v>31021.990000000005</c:v>
                </c:pt>
                <c:pt idx="13">
                  <c:v>32818.459000000003</c:v>
                </c:pt>
                <c:pt idx="14">
                  <c:v>16789.530000000002</c:v>
                </c:pt>
                <c:pt idx="15">
                  <c:v>665.71199999999999</c:v>
                </c:pt>
                <c:pt idx="16">
                  <c:v>530.30104000000006</c:v>
                </c:pt>
                <c:pt idx="17">
                  <c:v>67097.63155999998</c:v>
                </c:pt>
                <c:pt idx="1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8-4E2A-9884-CB7D42F9F2CE}"/>
            </c:ext>
          </c:extLst>
        </c:ser>
        <c:ser>
          <c:idx val="5"/>
          <c:order val="2"/>
          <c:tx>
            <c:strRef>
              <c:f>'[1]1'!$H$4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'[1]1'!$B$5:$B$24</c15:sqref>
                  </c15:fullRef>
                </c:ext>
              </c:extLst>
              <c:f>'[1]1'!$B$6:$B$24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'[1]1'!$H$5:$H$24</c15:sqref>
                  </c15:fullRef>
                </c:ext>
              </c:extLst>
              <c:f>'[1]1'!$H$6:$H$24</c:f>
              <c:numCache>
                <c:formatCode>General</c:formatCode>
                <c:ptCount val="19"/>
                <c:pt idx="0">
                  <c:v>79944.645999999993</c:v>
                </c:pt>
                <c:pt idx="1">
                  <c:v>94491.623999999996</c:v>
                </c:pt>
                <c:pt idx="2">
                  <c:v>112334.78</c:v>
                </c:pt>
                <c:pt idx="3">
                  <c:v>109227.02</c:v>
                </c:pt>
                <c:pt idx="4">
                  <c:v>107969.2</c:v>
                </c:pt>
                <c:pt idx="5">
                  <c:v>127055.10381</c:v>
                </c:pt>
                <c:pt idx="6">
                  <c:v>170468.1298</c:v>
                </c:pt>
                <c:pt idx="7">
                  <c:v>154557.32175</c:v>
                </c:pt>
                <c:pt idx="8">
                  <c:v>165701.25839999999</c:v>
                </c:pt>
                <c:pt idx="9">
                  <c:v>177270.63058999999</c:v>
                </c:pt>
                <c:pt idx="10">
                  <c:v>204309.1905</c:v>
                </c:pt>
                <c:pt idx="11">
                  <c:v>182839.76158000005</c:v>
                </c:pt>
                <c:pt idx="12">
                  <c:v>196013.91780999996</c:v>
                </c:pt>
                <c:pt idx="13">
                  <c:v>193658.1592599999</c:v>
                </c:pt>
                <c:pt idx="14">
                  <c:v>217860.04787999991</c:v>
                </c:pt>
                <c:pt idx="15">
                  <c:v>257570.44819999966</c:v>
                </c:pt>
                <c:pt idx="16">
                  <c:v>208426.49057999998</c:v>
                </c:pt>
                <c:pt idx="17">
                  <c:v>252800.27654000017</c:v>
                </c:pt>
                <c:pt idx="18">
                  <c:v>21760.055910000003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8-4E2A-9884-CB7D42F9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7.6726528502798373E-3"/>
              <c:y val="0.95304542618502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503150553834199E-2"/>
          <c:y val="0.84628222104899087"/>
          <c:w val="0.87232837772534755"/>
          <c:h val="9.2507163846227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3. Chile: Exportaciones mensuales de avena forrajera por país de destino</a:t>
            </a:r>
          </a:p>
          <a:p>
            <a:pPr>
              <a:defRPr/>
            </a:pPr>
            <a:r>
              <a:rPr lang="es-CL"/>
              <a:t>2023 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693735367369386E-2"/>
          <c:y val="0.20999192506459949"/>
          <c:w val="0.77279565923558957"/>
          <c:h val="0.594440245478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'5'!$M$4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'5'!$M$5:$M$16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'5'!$N$4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'5'!$N$5:$N$16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3"/>
          <c:order val="2"/>
          <c:tx>
            <c:strRef>
              <c:f>'5'!$O$4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'5'!$O$5:$O$16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3"/>
          <c:tx>
            <c:strRef>
              <c:f>'5'!$P$4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'5'!$P$5:$P$16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515605906"/>
          <c:y val="9.7067251250947562E-2"/>
          <c:w val="0.12345319755911437"/>
          <c:h val="0.8674821323788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4. Chile: Precio FOB promedio mensual de avena forrajera por país de destino</a:t>
            </a:r>
          </a:p>
          <a:p>
            <a:pPr>
              <a:defRPr/>
            </a:pPr>
            <a:r>
              <a:rPr lang="es-CL"/>
              <a:t>2023 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'5'!$M$24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'5'!$M$25:$M$36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'5'!$N$24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'5'!$N$25:$N$36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3"/>
          <c:order val="2"/>
          <c:tx>
            <c:strRef>
              <c:f>'5'!$O$24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'5'!$O$25:$O$36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3"/>
          <c:tx>
            <c:strRef>
              <c:f>'5'!$P$24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'5'!$P$25:$P$36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471123963481877"/>
          <c:y val="9.680429011292041E-2"/>
          <c:w val="0.12923940284743735"/>
          <c:h val="0.872076730843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5. Chile: Exportaciones mensuales de avena bruta por país de destino</a:t>
            </a:r>
          </a:p>
          <a:p>
            <a:pPr>
              <a:defRPr/>
            </a:pPr>
            <a:r>
              <a:rPr lang="es-CL"/>
              <a:t>2023 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'8'!$N$2</c:f>
              <c:strCache>
                <c:ptCount val="1"/>
                <c:pt idx="0">
                  <c:v>Ecuador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'8'!$N$3:$N$14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63D8-4F8E-88A2-100B5C9DC5DD}"/>
            </c:ext>
          </c:extLst>
        </c:ser>
        <c:ser>
          <c:idx val="0"/>
          <c:order val="1"/>
          <c:tx>
            <c:strRef>
              <c:f>'8'!$O$2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'8'!$O$3:$O$14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3D8-4F8E-88A2-100B5C9DC5DD}"/>
            </c:ext>
          </c:extLst>
        </c:ser>
        <c:ser>
          <c:idx val="6"/>
          <c:order val="2"/>
          <c:tx>
            <c:strRef>
              <c:f>'8'!$P$2</c:f>
              <c:strCache>
                <c:ptCount val="1"/>
                <c:pt idx="0">
                  <c:v>Guatemala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'8'!$P$3:$P$14</c:f>
              <c:numCache>
                <c:formatCode>_(* #,##0_);_(* \(#,##0\);_(* "-"_);_(@_)</c:formatCode>
                <c:ptCount val="12"/>
                <c:pt idx="0" formatCode="General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8-4F8E-88A2-100B5C9DC5DD}"/>
            </c:ext>
          </c:extLst>
        </c:ser>
        <c:ser>
          <c:idx val="9"/>
          <c:order val="3"/>
          <c:tx>
            <c:strRef>
              <c:f>'8'!$Q$2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'8'!$Q$3:$Q$14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3F4-47FF-B5D8-C92D075FF8B7}"/>
            </c:ext>
          </c:extLst>
        </c:ser>
        <c:ser>
          <c:idx val="10"/>
          <c:order val="4"/>
          <c:tx>
            <c:strRef>
              <c:f>'8'!$R$2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'8'!$R$3:$R$14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3F4-47FF-B5D8-C92D075FF8B7}"/>
            </c:ext>
          </c:extLst>
        </c:ser>
        <c:ser>
          <c:idx val="1"/>
          <c:order val="5"/>
          <c:tx>
            <c:strRef>
              <c:f>'8'!$S$2</c:f>
              <c:strCache>
                <c:ptCount val="1"/>
                <c:pt idx="0">
                  <c:v>Rep. Dominicana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'8'!$S$3:$S$14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920-4F2F-9A4F-A725FE9D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467234956494477"/>
          <c:y val="6.2335053388224447E-2"/>
          <c:w val="0.1253276504350552"/>
          <c:h val="0.91897040755091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promedio mensual de avena bruta por país de destino</a:t>
            </a:r>
          </a:p>
          <a:p>
            <a:pPr>
              <a:defRPr lang="es-CL">
                <a:solidFill>
                  <a:sysClr val="windowText" lastClr="000000"/>
                </a:solidFill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2023 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5"/>
          <c:order val="0"/>
          <c:tx>
            <c:strRef>
              <c:f>'8'!$N$17</c:f>
              <c:strCache>
                <c:ptCount val="1"/>
                <c:pt idx="0">
                  <c:v>Ecuador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'8'!$N$18:$N$29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67-4D39-A703-BCC1256393E1}"/>
            </c:ext>
          </c:extLst>
        </c:ser>
        <c:ser>
          <c:idx val="0"/>
          <c:order val="1"/>
          <c:tx>
            <c:strRef>
              <c:f>'8'!$O$17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'8'!$O$18:$O$29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7-4D39-A703-BCC1256393E1}"/>
            </c:ext>
          </c:extLst>
        </c:ser>
        <c:ser>
          <c:idx val="6"/>
          <c:order val="2"/>
          <c:tx>
            <c:strRef>
              <c:f>'8'!$P$17</c:f>
              <c:strCache>
                <c:ptCount val="1"/>
                <c:pt idx="0">
                  <c:v>Guatemala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'8'!$P$18:$P$29</c:f>
              <c:numCache>
                <c:formatCode>_(* #,##0_);_(* \(#,##0\);_(* "-"_);_(@_)</c:formatCode>
                <c:ptCount val="12"/>
                <c:pt idx="0">
                  <c:v>343.23800000000006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67-4D39-A703-BCC1256393E1}"/>
            </c:ext>
          </c:extLst>
        </c:ser>
        <c:ser>
          <c:idx val="9"/>
          <c:order val="3"/>
          <c:tx>
            <c:strRef>
              <c:f>'8'!$Q$17</c:f>
              <c:strCache>
                <c:ptCount val="1"/>
                <c:pt idx="0">
                  <c:v>México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'8'!$Q$18:$Q$29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8-4740-9EEF-DAF82A7EEEEC}"/>
            </c:ext>
          </c:extLst>
        </c:ser>
        <c:ser>
          <c:idx val="10"/>
          <c:order val="4"/>
          <c:tx>
            <c:strRef>
              <c:f>'8'!$R$17</c:f>
              <c:strCache>
                <c:ptCount val="1"/>
                <c:pt idx="0">
                  <c:v>Perú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'8'!$R$18:$R$29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28-4740-9EEF-DAF82A7EEEEC}"/>
            </c:ext>
          </c:extLst>
        </c:ser>
        <c:ser>
          <c:idx val="1"/>
          <c:order val="5"/>
          <c:tx>
            <c:strRef>
              <c:f>'8'!$S$17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'8'!$S$18:$S$29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B-4C15-B38D-149004E3D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34010116551518"/>
          <c:y val="6.8421109366409993E-2"/>
          <c:w val="0.13965989883448476"/>
          <c:h val="0.93157876215108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2023 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00786476308555"/>
          <c:y val="2.693602693602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41311528667E-2"/>
          <c:y val="0.14135486555998822"/>
          <c:w val="0.88321097452746478"/>
          <c:h val="0.52524783595201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_(* #,##0_);_(* \(#,##0\);_(* "-"_);_(@_)</c:formatCode>
                <c:ptCount val="12"/>
                <c:pt idx="0">
                  <c:v>95.25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_(* #,##0_);_(* \(#,##0\);_(* "-"_);_(@_)</c:formatCode>
                <c:ptCount val="12"/>
                <c:pt idx="0">
                  <c:v>1280.4900000000002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_(* #,##0_);_(* \(#,##0\);_(* "-"_);_(@_)</c:formatCode>
                <c:ptCount val="12"/>
                <c:pt idx="0">
                  <c:v>3852.7529999999992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'12'!$B$8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_(* #,##0_);_(* \(#,##0\);_(* "-"_);_(@_)</c:formatCode>
                <c:ptCount val="12"/>
                <c:pt idx="0">
                  <c:v>5236.5499999999993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'12'!$B$9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'12'!$B$10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'12'!$C$10:$N$10</c:f>
              <c:numCache>
                <c:formatCode>_(* #,##0_);_(* \(#,##0\);_(* "-"_);_(@_)</c:formatCode>
                <c:ptCount val="12"/>
                <c:pt idx="0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4383076351638296E-2"/>
          <c:y val="0.85569600415135016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 2023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6954316232100822"/>
          <c:w val="0.88321097452746478"/>
          <c:h val="0.60321165698607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Asia Oriental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_(* #,##0_);_(* \(#,##0\);_(* "-"_);_(@_)</c:formatCode>
                <c:ptCount val="12"/>
                <c:pt idx="0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Caribe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_(* #,##0_);_(* \(#,##0\);_(* "-"_);_(@_)</c:formatCode>
                <c:ptCount val="12"/>
                <c:pt idx="0">
                  <c:v>715.48839999999996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'17'!$B$7</c:f>
              <c:strCache>
                <c:ptCount val="1"/>
                <c:pt idx="0">
                  <c:v>Centroamérica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'17'!$C$7:$N$7</c:f>
              <c:numCache>
                <c:formatCode>_(* #,##0_);_(* \(#,##0\);_(* "-"_);_(@_)</c:formatCode>
                <c:ptCount val="12"/>
                <c:pt idx="0">
                  <c:v>1782.9386499999998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'17'!$B$8</c:f>
              <c:strCache>
                <c:ptCount val="1"/>
                <c:pt idx="0">
                  <c:v>Medio Oriente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'17'!$B$9</c:f>
              <c:strCache>
                <c:ptCount val="1"/>
                <c:pt idx="0">
                  <c:v>Norteamérica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_(* #,##0_);_(* \(#,##0\);_(* "-"_);_(@_)</c:formatCode>
                <c:ptCount val="12"/>
                <c:pt idx="0">
                  <c:v>1326.6188000000002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'17'!$B$10</c:f>
              <c:strCache>
                <c:ptCount val="1"/>
                <c:pt idx="0">
                  <c:v>Sudamérica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_(* #,##0_);_(* \(#,##0\);_(* "-"_);_(@_)</c:formatCode>
                <c:ptCount val="12"/>
                <c:pt idx="0">
                  <c:v>5226.7563999999993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'17'!$B$11</c:f>
              <c:strCache>
                <c:ptCount val="1"/>
                <c:pt idx="0">
                  <c:v>Sudeste Asiático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_(* #,##0_);_(* \(#,##0\);_(* "-"_);_(@_)</c:formatCode>
                <c:ptCount val="12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ser>
          <c:idx val="8"/>
          <c:order val="8"/>
          <c:tx>
            <c:strRef>
              <c:f>'17'!$B$12</c:f>
              <c:strCache>
                <c:ptCount val="1"/>
                <c:pt idx="0">
                  <c:v>Surasia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'17'!$C$12:$N$12</c:f>
              <c:numCache>
                <c:formatCode>_(* #,##0_);_(* \(#,##0\);_(* "-"_);_(@_)</c:formatCode>
                <c:ptCount val="12"/>
                <c:pt idx="0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6-4511-B1E9-4DD379E7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72926111509E-2"/>
          <c:y val="0.87725156447220931"/>
          <c:w val="0.96188713081696586"/>
          <c:h val="0.12274843552779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1</xdr:col>
      <xdr:colOff>447675</xdr:colOff>
      <xdr:row>39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4691" y="124691"/>
    <xdr:ext cx="5210174" cy="438149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23FE85-0BE2-4F0C-95E4-B218DAAAF1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9753" y="91440"/>
    <xdr:ext cx="5276850" cy="4305299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667B36D-62A9-48AD-8023-F2A5C11BBA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55998</xdr:colOff>
      <xdr:row>10</xdr:row>
      <xdr:rowOff>36944</xdr:rowOff>
    </xdr:from>
    <xdr:to>
      <xdr:col>10</xdr:col>
      <xdr:colOff>760558</xdr:colOff>
      <xdr:row>24</xdr:row>
      <xdr:rowOff>69358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78800</xdr:colOff>
      <xdr:row>26</xdr:row>
      <xdr:rowOff>110835</xdr:rowOff>
    </xdr:from>
    <xdr:to>
      <xdr:col>10</xdr:col>
      <xdr:colOff>745550</xdr:colOff>
      <xdr:row>42</xdr:row>
      <xdr:rowOff>12280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88325</xdr:colOff>
      <xdr:row>0</xdr:row>
      <xdr:rowOff>144609</xdr:rowOff>
    </xdr:from>
    <xdr:to>
      <xdr:col>10</xdr:col>
      <xdr:colOff>726500</xdr:colOff>
      <xdr:row>15</xdr:row>
      <xdr:rowOff>64946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102180</xdr:colOff>
      <xdr:row>16</xdr:row>
      <xdr:rowOff>23380</xdr:rowOff>
    </xdr:from>
    <xdr:to>
      <xdr:col>10</xdr:col>
      <xdr:colOff>702255</xdr:colOff>
      <xdr:row>32</xdr:row>
      <xdr:rowOff>72737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14</xdr:col>
      <xdr:colOff>27709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166255</xdr:colOff>
      <xdr:row>13</xdr:row>
      <xdr:rowOff>81394</xdr:rowOff>
    </xdr:from>
    <xdr:to>
      <xdr:col>13</xdr:col>
      <xdr:colOff>789709</xdr:colOff>
      <xdr:row>26</xdr:row>
      <xdr:rowOff>2771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depa.sharepoint.com/sites/PoliticasAgrarias/Documentos%20compartidos/General/Cereales/2015%20EN%20ADELANTE/CEREALES/BOLETINES/Bolet&#237;n%20avena/Base%20de%20datos%20Avena%202022_actualizacion%202005%20nueva%20glosa%20harina.xlsx" TargetMode="External"/><Relationship Id="rId1" Type="http://schemas.openxmlformats.org/officeDocument/2006/relationships/externalLinkPath" Target="/sites/PoliticasAgrarias/Documentos%20compartidos/General/Cereales/2015%20EN%20ADELANTE/CEREALES/BOLETINES/Bolet&#237;n%20avena/Base%20de%20datos%20Avena%202022_actualizacion%202005%20nueva%20glosa%20har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 prueba"/>
      <sheetName val="A1"/>
      <sheetName val="Instrucciones"/>
      <sheetName val="A1 tabla 5 B"/>
      <sheetName val="1"/>
      <sheetName val="2"/>
      <sheetName val="3"/>
      <sheetName val="A4"/>
      <sheetName val="A5a"/>
      <sheetName val="A5b"/>
      <sheetName val="A6"/>
      <sheetName val="A7"/>
      <sheetName val="A8a"/>
      <sheetName val="A8b"/>
      <sheetName val="A10"/>
      <sheetName val="A11"/>
      <sheetName val="A12-13"/>
      <sheetName val="A14"/>
      <sheetName val="A15"/>
      <sheetName val="A16"/>
      <sheetName val="A17-18"/>
      <sheetName val="A19"/>
      <sheetName val="A20"/>
      <sheetName val="A20(2)"/>
      <sheetName val="A21"/>
      <sheetName val="A22"/>
      <sheetName val="A22 (2)"/>
      <sheetName val="BD Expo"/>
      <sheetName val="BD Imp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Superficie
(ha)</v>
          </cell>
          <cell r="D4" t="str">
            <v>Producción
(ton)</v>
          </cell>
          <cell r="F4" t="str">
            <v>Exportación avena forrajera (ton)</v>
          </cell>
          <cell r="G4" t="str">
            <v>Exportación avena bruta (ton)</v>
          </cell>
          <cell r="H4" t="str">
            <v>Exportación avena procesada (ton)</v>
          </cell>
        </row>
        <row r="6">
          <cell r="B6">
            <v>2005</v>
          </cell>
          <cell r="C6">
            <v>76680</v>
          </cell>
          <cell r="D6">
            <v>357352</v>
          </cell>
          <cell r="F6">
            <v>1827</v>
          </cell>
          <cell r="G6">
            <v>20284</v>
          </cell>
          <cell r="H6">
            <v>79944.645999999993</v>
          </cell>
        </row>
        <row r="7">
          <cell r="B7">
            <v>2006</v>
          </cell>
          <cell r="C7">
            <v>90190</v>
          </cell>
          <cell r="D7">
            <v>435041</v>
          </cell>
          <cell r="F7">
            <v>2369</v>
          </cell>
          <cell r="G7">
            <v>23967</v>
          </cell>
          <cell r="H7">
            <v>94491.623999999996</v>
          </cell>
        </row>
        <row r="8">
          <cell r="B8">
            <v>2007</v>
          </cell>
          <cell r="C8">
            <v>82471</v>
          </cell>
          <cell r="D8">
            <v>341911</v>
          </cell>
          <cell r="F8">
            <v>2411</v>
          </cell>
          <cell r="G8">
            <v>31264</v>
          </cell>
          <cell r="H8">
            <v>112334.78</v>
          </cell>
        </row>
        <row r="9">
          <cell r="B9">
            <v>2008</v>
          </cell>
          <cell r="C9">
            <v>97936</v>
          </cell>
          <cell r="D9">
            <v>383759</v>
          </cell>
          <cell r="F9">
            <v>1998</v>
          </cell>
          <cell r="G9">
            <v>22055</v>
          </cell>
          <cell r="H9">
            <v>109227.02</v>
          </cell>
        </row>
        <row r="10">
          <cell r="B10">
            <v>2009</v>
          </cell>
          <cell r="C10">
            <v>101101</v>
          </cell>
          <cell r="D10">
            <v>344212</v>
          </cell>
          <cell r="F10">
            <v>4990</v>
          </cell>
          <cell r="G10">
            <v>33317</v>
          </cell>
          <cell r="H10">
            <v>107969.2</v>
          </cell>
        </row>
        <row r="11">
          <cell r="B11">
            <v>2010</v>
          </cell>
          <cell r="C11">
            <v>75873</v>
          </cell>
          <cell r="D11">
            <v>380853</v>
          </cell>
          <cell r="F11">
            <v>3801</v>
          </cell>
          <cell r="G11">
            <v>56010</v>
          </cell>
          <cell r="H11">
            <v>127055.10381</v>
          </cell>
        </row>
        <row r="12">
          <cell r="B12">
            <v>2011</v>
          </cell>
          <cell r="C12">
            <v>105643</v>
          </cell>
          <cell r="D12">
            <v>563812</v>
          </cell>
          <cell r="F12">
            <v>4246</v>
          </cell>
          <cell r="G12">
            <v>134775</v>
          </cell>
          <cell r="H12">
            <v>170468.1298</v>
          </cell>
        </row>
        <row r="13">
          <cell r="B13">
            <v>2012</v>
          </cell>
          <cell r="C13">
            <v>100936</v>
          </cell>
          <cell r="D13">
            <v>450798</v>
          </cell>
          <cell r="F13">
            <v>2614</v>
          </cell>
          <cell r="G13">
            <v>62313</v>
          </cell>
          <cell r="H13">
            <v>154557.32175</v>
          </cell>
        </row>
        <row r="14">
          <cell r="B14">
            <v>2013</v>
          </cell>
          <cell r="C14">
            <v>126833</v>
          </cell>
          <cell r="D14">
            <v>680382</v>
          </cell>
          <cell r="F14">
            <v>2697</v>
          </cell>
          <cell r="G14">
            <v>44168</v>
          </cell>
          <cell r="H14">
            <v>165701.25839999999</v>
          </cell>
        </row>
        <row r="15">
          <cell r="B15">
            <v>2014</v>
          </cell>
          <cell r="C15">
            <v>136339</v>
          </cell>
          <cell r="D15">
            <v>609926</v>
          </cell>
          <cell r="F15">
            <v>2399</v>
          </cell>
          <cell r="G15">
            <v>54349</v>
          </cell>
          <cell r="H15">
            <v>177270.63058999999</v>
          </cell>
        </row>
        <row r="16">
          <cell r="B16">
            <v>2015</v>
          </cell>
          <cell r="C16">
            <v>90449</v>
          </cell>
          <cell r="D16">
            <v>421048</v>
          </cell>
          <cell r="F16">
            <v>9175</v>
          </cell>
          <cell r="G16">
            <v>61219</v>
          </cell>
          <cell r="H16">
            <v>204309.1905</v>
          </cell>
        </row>
        <row r="17">
          <cell r="B17">
            <v>2016</v>
          </cell>
          <cell r="C17">
            <v>107805</v>
          </cell>
          <cell r="D17">
            <v>533080</v>
          </cell>
          <cell r="F17">
            <v>2757.1499999999992</v>
          </cell>
          <cell r="G17">
            <v>7170.78</v>
          </cell>
          <cell r="H17">
            <v>182839.76158000005</v>
          </cell>
        </row>
        <row r="18">
          <cell r="B18">
            <v>2017</v>
          </cell>
          <cell r="C18">
            <v>136818</v>
          </cell>
          <cell r="D18">
            <v>713102</v>
          </cell>
          <cell r="F18">
            <v>2799.5249999999996</v>
          </cell>
          <cell r="G18">
            <v>31021.990000000005</v>
          </cell>
          <cell r="H18">
            <v>196013.91780999996</v>
          </cell>
        </row>
        <row r="19">
          <cell r="B19">
            <v>2018</v>
          </cell>
          <cell r="C19">
            <v>107528</v>
          </cell>
          <cell r="D19">
            <v>571471</v>
          </cell>
          <cell r="F19">
            <v>5276.6500000000005</v>
          </cell>
          <cell r="G19">
            <v>32818.459000000003</v>
          </cell>
          <cell r="H19">
            <v>193658.1592599999</v>
          </cell>
        </row>
        <row r="20">
          <cell r="B20">
            <v>2019</v>
          </cell>
          <cell r="C20">
            <v>74617</v>
          </cell>
          <cell r="D20">
            <v>384922</v>
          </cell>
          <cell r="F20">
            <v>5750.9539999999997</v>
          </cell>
          <cell r="G20">
            <v>16789.530000000002</v>
          </cell>
          <cell r="H20">
            <v>217860.04787999991</v>
          </cell>
        </row>
        <row r="21">
          <cell r="B21">
            <v>2020</v>
          </cell>
          <cell r="C21">
            <v>96994</v>
          </cell>
          <cell r="D21">
            <v>477395.6</v>
          </cell>
          <cell r="F21">
            <v>2155.9</v>
          </cell>
          <cell r="G21">
            <v>665.71199999999999</v>
          </cell>
          <cell r="H21">
            <v>257570.44819999966</v>
          </cell>
        </row>
        <row r="22">
          <cell r="B22">
            <v>2021</v>
          </cell>
          <cell r="C22">
            <v>112640</v>
          </cell>
          <cell r="D22">
            <v>525244.63012784102</v>
          </cell>
          <cell r="F22">
            <v>949.75</v>
          </cell>
          <cell r="G22">
            <v>530.30104000000006</v>
          </cell>
          <cell r="H22">
            <v>208426.49057999998</v>
          </cell>
        </row>
        <row r="23">
          <cell r="B23">
            <v>2022</v>
          </cell>
          <cell r="C23">
            <v>123445</v>
          </cell>
          <cell r="D23">
            <v>578448.05786300101</v>
          </cell>
          <cell r="F23">
            <v>1273.165</v>
          </cell>
          <cell r="G23">
            <v>67097.63155999998</v>
          </cell>
          <cell r="H23">
            <v>252800.27654000017</v>
          </cell>
        </row>
        <row r="24">
          <cell r="B24">
            <v>2023</v>
          </cell>
          <cell r="F24">
            <v>0</v>
          </cell>
          <cell r="G24">
            <v>130</v>
          </cell>
          <cell r="H24">
            <v>21760.055910000003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view="pageBreakPreview" topLeftCell="A52" zoomScaleNormal="100" zoomScaleSheetLayoutView="100" workbookViewId="0">
      <selection activeCell="F56" sqref="F56"/>
    </sheetView>
  </sheetViews>
  <sheetFormatPr baseColWidth="10" defaultColWidth="11.42578125" defaultRowHeight="15" x14ac:dyDescent="0.25"/>
  <cols>
    <col min="1" max="4" width="10.85546875" customWidth="1"/>
    <col min="5" max="5" width="10.5703125" customWidth="1"/>
  </cols>
  <sheetData>
    <row r="1" spans="1:5" ht="15.75" x14ac:dyDescent="0.25">
      <c r="A1" s="27"/>
      <c r="B1" s="28"/>
      <c r="C1" s="28"/>
      <c r="D1" s="28"/>
      <c r="E1" s="28"/>
    </row>
    <row r="2" spans="1:5" x14ac:dyDescent="0.25">
      <c r="A2" s="28"/>
      <c r="B2" s="28"/>
      <c r="C2" s="28"/>
      <c r="D2" s="28"/>
      <c r="E2" s="28"/>
    </row>
    <row r="3" spans="1:5" x14ac:dyDescent="0.25">
      <c r="B3" s="28"/>
      <c r="C3" s="28"/>
      <c r="D3" s="28"/>
      <c r="E3" s="28"/>
    </row>
    <row r="4" spans="1:5" x14ac:dyDescent="0.25">
      <c r="A4" s="28"/>
      <c r="B4" s="28"/>
      <c r="C4" s="28"/>
      <c r="D4" s="29"/>
      <c r="E4" s="28"/>
    </row>
    <row r="5" spans="1:5" ht="15.75" x14ac:dyDescent="0.25">
      <c r="A5" s="27"/>
      <c r="C5" s="28"/>
      <c r="D5" s="30"/>
      <c r="E5" s="28"/>
    </row>
    <row r="6" spans="1:5" ht="15.75" x14ac:dyDescent="0.25">
      <c r="A6" s="27"/>
      <c r="B6" s="28"/>
      <c r="C6" s="28"/>
      <c r="D6" s="28"/>
      <c r="E6" s="28"/>
    </row>
    <row r="7" spans="1:5" ht="15.75" x14ac:dyDescent="0.25">
      <c r="A7" s="27"/>
      <c r="B7" s="28"/>
      <c r="C7" s="28"/>
      <c r="D7" s="28"/>
      <c r="E7" s="28"/>
    </row>
    <row r="8" spans="1:5" x14ac:dyDescent="0.25">
      <c r="A8" s="28"/>
      <c r="B8" s="28"/>
      <c r="C8" s="28"/>
      <c r="D8" s="29"/>
      <c r="E8" s="28"/>
    </row>
    <row r="9" spans="1:5" ht="15.75" x14ac:dyDescent="0.25">
      <c r="A9" s="31"/>
      <c r="B9" s="28"/>
      <c r="C9" s="28"/>
      <c r="D9" s="28"/>
      <c r="E9" s="28"/>
    </row>
    <row r="10" spans="1:5" ht="15.75" x14ac:dyDescent="0.25">
      <c r="A10" s="27"/>
      <c r="B10" s="28"/>
      <c r="C10" s="28"/>
      <c r="D10" s="28"/>
      <c r="E10" s="28"/>
    </row>
    <row r="11" spans="1:5" ht="15.75" x14ac:dyDescent="0.25">
      <c r="A11" s="27"/>
      <c r="B11" s="28"/>
      <c r="C11" s="28"/>
      <c r="D11" s="28"/>
      <c r="E11" s="28"/>
    </row>
    <row r="12" spans="1:5" ht="15.75" x14ac:dyDescent="0.25">
      <c r="A12" s="27"/>
      <c r="B12" s="28"/>
      <c r="C12" s="28"/>
      <c r="D12" s="28"/>
      <c r="E12" s="28"/>
    </row>
    <row r="13" spans="1:5" ht="15.75" x14ac:dyDescent="0.25">
      <c r="A13" s="27"/>
      <c r="B13" s="28"/>
      <c r="C13" s="28"/>
      <c r="D13" s="28"/>
      <c r="E13" s="28"/>
    </row>
    <row r="14" spans="1:5" ht="15.75" x14ac:dyDescent="0.25">
      <c r="A14" s="27"/>
      <c r="B14" s="28"/>
      <c r="C14" s="28"/>
      <c r="D14" s="28"/>
      <c r="E14" s="28"/>
    </row>
    <row r="15" spans="1:5" ht="15.75" x14ac:dyDescent="0.25">
      <c r="A15" s="27"/>
      <c r="B15" s="28"/>
      <c r="C15" s="28"/>
      <c r="D15" s="28"/>
      <c r="E15" s="28"/>
    </row>
    <row r="16" spans="1:5" ht="15.75" x14ac:dyDescent="0.25">
      <c r="A16" s="27"/>
      <c r="B16" s="28"/>
      <c r="C16" s="28"/>
      <c r="D16" s="28"/>
      <c r="E16" s="28"/>
    </row>
    <row r="17" spans="1:8" ht="15.75" x14ac:dyDescent="0.25">
      <c r="A17" s="27"/>
      <c r="B17" s="28"/>
      <c r="C17" s="28"/>
      <c r="D17" s="28"/>
      <c r="E17" s="28"/>
    </row>
    <row r="18" spans="1:8" ht="19.350000000000001" customHeight="1" x14ac:dyDescent="0.3">
      <c r="A18" s="392" t="s">
        <v>79</v>
      </c>
      <c r="B18" s="392"/>
      <c r="C18" s="392"/>
      <c r="D18" s="392"/>
      <c r="E18" s="392"/>
      <c r="F18" s="392"/>
      <c r="G18" s="392"/>
      <c r="H18" s="392"/>
    </row>
    <row r="19" spans="1:8" ht="19.5" x14ac:dyDescent="0.25">
      <c r="A19" s="28"/>
      <c r="B19" s="28"/>
      <c r="C19" s="390"/>
      <c r="D19" s="390"/>
      <c r="E19" s="390"/>
    </row>
    <row r="20" spans="1:8" x14ac:dyDescent="0.25">
      <c r="A20" s="28"/>
      <c r="B20" s="28"/>
      <c r="C20" s="28"/>
      <c r="D20" s="28"/>
      <c r="E20" s="28"/>
    </row>
    <row r="21" spans="1:8" x14ac:dyDescent="0.25">
      <c r="A21" s="28"/>
      <c r="B21" s="28"/>
      <c r="C21" s="28"/>
      <c r="D21" s="32"/>
      <c r="E21" s="28"/>
    </row>
    <row r="22" spans="1:8" ht="15.75" x14ac:dyDescent="0.25">
      <c r="A22" s="391"/>
      <c r="B22" s="391"/>
      <c r="C22" s="391"/>
      <c r="D22" s="391"/>
      <c r="E22" s="391"/>
    </row>
    <row r="23" spans="1:8" x14ac:dyDescent="0.25">
      <c r="A23" s="28"/>
      <c r="B23" s="28"/>
      <c r="C23" s="28"/>
      <c r="D23" s="28"/>
      <c r="E23" s="28"/>
    </row>
    <row r="24" spans="1:8" ht="15.75" x14ac:dyDescent="0.25">
      <c r="A24" s="27"/>
      <c r="B24" s="28"/>
      <c r="C24" s="28"/>
      <c r="D24" s="28"/>
      <c r="E24" s="28"/>
    </row>
    <row r="25" spans="1:8" ht="15.75" x14ac:dyDescent="0.25">
      <c r="A25" s="27"/>
      <c r="B25" s="28"/>
      <c r="C25" s="28"/>
      <c r="D25" s="29"/>
      <c r="E25" s="28"/>
    </row>
    <row r="26" spans="1:8" ht="15.75" x14ac:dyDescent="0.25">
      <c r="A26" s="27"/>
      <c r="B26" s="28"/>
      <c r="C26" s="28"/>
      <c r="D26" s="32"/>
      <c r="E26" s="28"/>
    </row>
    <row r="27" spans="1:8" x14ac:dyDescent="0.25">
      <c r="B27" s="28"/>
      <c r="C27" s="28"/>
      <c r="D27" s="28"/>
      <c r="E27" s="28"/>
    </row>
    <row r="28" spans="1:8" ht="15.75" x14ac:dyDescent="0.25">
      <c r="A28" s="27"/>
      <c r="B28" s="28"/>
      <c r="C28" s="28"/>
      <c r="D28" s="28"/>
      <c r="E28" s="28"/>
    </row>
    <row r="29" spans="1:8" ht="15.75" x14ac:dyDescent="0.25">
      <c r="A29" s="27"/>
      <c r="B29" s="28"/>
      <c r="C29" s="28"/>
      <c r="D29" s="28"/>
      <c r="E29" s="28"/>
    </row>
    <row r="30" spans="1:8" ht="15.75" x14ac:dyDescent="0.25">
      <c r="A30" s="27"/>
      <c r="B30" s="28"/>
      <c r="C30" s="28"/>
      <c r="D30" s="29"/>
      <c r="E30" s="28"/>
    </row>
    <row r="31" spans="1:8" ht="15.75" x14ac:dyDescent="0.25">
      <c r="A31" s="27"/>
      <c r="B31" s="28"/>
      <c r="C31" s="28"/>
      <c r="D31" s="28"/>
      <c r="E31" s="28"/>
    </row>
    <row r="32" spans="1:8" ht="15.75" x14ac:dyDescent="0.25">
      <c r="A32" s="27"/>
      <c r="B32" s="28"/>
      <c r="C32" s="28"/>
      <c r="D32" s="28"/>
      <c r="E32" s="28"/>
    </row>
    <row r="33" spans="1:8" ht="15.75" x14ac:dyDescent="0.25">
      <c r="A33" s="27"/>
      <c r="B33" s="28"/>
      <c r="C33" s="28"/>
      <c r="D33" s="28"/>
      <c r="E33" s="28"/>
    </row>
    <row r="34" spans="1:8" ht="15.75" x14ac:dyDescent="0.25">
      <c r="A34" s="27"/>
      <c r="B34" s="28"/>
      <c r="C34" s="28"/>
      <c r="D34" s="28"/>
      <c r="E34" s="28"/>
    </row>
    <row r="35" spans="1:8" x14ac:dyDescent="0.25">
      <c r="A35" s="33"/>
      <c r="B35" s="33"/>
      <c r="C35" s="33"/>
      <c r="D35" s="33"/>
      <c r="E35" s="33"/>
    </row>
    <row r="36" spans="1:8" x14ac:dyDescent="0.25">
      <c r="A36" s="33"/>
      <c r="B36" s="33"/>
      <c r="C36" s="33"/>
      <c r="D36" s="33"/>
      <c r="E36" s="33"/>
    </row>
    <row r="37" spans="1:8" ht="15.75" x14ac:dyDescent="0.25">
      <c r="A37" s="27"/>
      <c r="B37" s="28"/>
      <c r="C37" s="28"/>
      <c r="D37" s="28"/>
      <c r="E37" s="28"/>
    </row>
    <row r="38" spans="1:8" ht="15.75" x14ac:dyDescent="0.25">
      <c r="A38" s="27"/>
      <c r="B38" s="28"/>
      <c r="C38" s="28"/>
      <c r="D38" s="28"/>
      <c r="E38" s="28"/>
    </row>
    <row r="39" spans="1:8" ht="15.75" x14ac:dyDescent="0.25">
      <c r="A39" s="27"/>
      <c r="B39" s="28"/>
      <c r="C39" s="28"/>
      <c r="D39" s="28"/>
      <c r="E39" s="28"/>
    </row>
    <row r="40" spans="1:8" ht="15.75" x14ac:dyDescent="0.25">
      <c r="A40" s="34"/>
      <c r="B40" s="28"/>
      <c r="C40" s="34"/>
      <c r="D40" s="35"/>
      <c r="E40" s="28"/>
    </row>
    <row r="41" spans="1:8" ht="15.75" customHeight="1" x14ac:dyDescent="0.25">
      <c r="A41" s="393" t="s">
        <v>203</v>
      </c>
      <c r="B41" s="393"/>
      <c r="C41" s="393"/>
      <c r="D41" s="393"/>
      <c r="E41" s="393"/>
      <c r="F41" s="393"/>
      <c r="G41" s="393"/>
      <c r="H41" s="393"/>
    </row>
    <row r="42" spans="1:8" x14ac:dyDescent="0.25">
      <c r="A42" s="33"/>
      <c r="B42" s="33"/>
      <c r="E42" s="28"/>
    </row>
    <row r="43" spans="1:8" x14ac:dyDescent="0.25">
      <c r="A43" s="33"/>
      <c r="B43" s="33"/>
      <c r="C43" s="33"/>
      <c r="D43" s="33"/>
      <c r="E43" s="33"/>
    </row>
    <row r="44" spans="1:8" x14ac:dyDescent="0.25">
      <c r="A44" s="33"/>
      <c r="B44" s="33"/>
      <c r="C44" s="33"/>
      <c r="D44" s="33"/>
      <c r="E44" s="33"/>
    </row>
    <row r="45" spans="1:8" x14ac:dyDescent="0.25">
      <c r="A45" s="33"/>
      <c r="B45" s="33"/>
      <c r="C45" s="33"/>
      <c r="D45" s="33"/>
      <c r="E45" s="33"/>
    </row>
    <row r="46" spans="1:8" x14ac:dyDescent="0.25">
      <c r="A46" s="33"/>
      <c r="B46" s="33"/>
      <c r="C46" s="33"/>
      <c r="D46" s="33"/>
      <c r="E46" s="33"/>
    </row>
    <row r="47" spans="1:8" x14ac:dyDescent="0.25">
      <c r="A47" s="33"/>
      <c r="B47" s="33"/>
      <c r="C47" s="33"/>
      <c r="D47" s="33"/>
      <c r="E47" s="33"/>
    </row>
    <row r="48" spans="1:8" x14ac:dyDescent="0.25">
      <c r="A48" s="33"/>
      <c r="B48" s="33"/>
      <c r="C48" s="33"/>
      <c r="D48" s="33"/>
      <c r="E48" s="33"/>
    </row>
    <row r="49" spans="1:8" x14ac:dyDescent="0.25">
      <c r="A49" s="33"/>
      <c r="B49" s="33"/>
      <c r="C49" s="33"/>
      <c r="D49" s="33"/>
      <c r="E49" s="33"/>
    </row>
    <row r="50" spans="1:8" x14ac:dyDescent="0.25">
      <c r="A50" s="33"/>
      <c r="B50" s="33"/>
      <c r="C50" s="33"/>
      <c r="D50" s="33"/>
      <c r="E50" s="33"/>
    </row>
    <row r="51" spans="1:8" ht="15" customHeight="1" x14ac:dyDescent="0.25">
      <c r="A51" s="394" t="s">
        <v>80</v>
      </c>
      <c r="B51" s="394"/>
      <c r="C51" s="394"/>
      <c r="D51" s="394"/>
      <c r="E51" s="394"/>
      <c r="F51" s="394"/>
      <c r="G51" s="394"/>
      <c r="H51" s="394"/>
    </row>
    <row r="52" spans="1:8" ht="48" customHeight="1" x14ac:dyDescent="0.25">
      <c r="A52" s="395" t="s">
        <v>202</v>
      </c>
      <c r="B52" s="395"/>
      <c r="C52" s="395"/>
      <c r="D52" s="395"/>
      <c r="E52" s="395"/>
      <c r="F52" s="395"/>
      <c r="G52" s="395"/>
      <c r="H52" s="395"/>
    </row>
    <row r="53" spans="1:8" x14ac:dyDescent="0.25">
      <c r="A53" s="387"/>
      <c r="B53" s="387"/>
      <c r="C53" s="387"/>
      <c r="D53" s="387"/>
      <c r="E53" s="387"/>
    </row>
    <row r="54" spans="1:8" x14ac:dyDescent="0.25">
      <c r="A54" s="387"/>
      <c r="B54" s="387"/>
      <c r="C54" s="387"/>
      <c r="D54" s="387"/>
      <c r="E54" s="387"/>
    </row>
    <row r="55" spans="1:8" x14ac:dyDescent="0.25">
      <c r="A55" s="387"/>
      <c r="B55" s="387"/>
      <c r="C55" s="387"/>
      <c r="D55" s="387"/>
      <c r="E55" s="387"/>
    </row>
    <row r="57" spans="1:8" x14ac:dyDescent="0.25">
      <c r="A57" s="387"/>
      <c r="B57" s="387"/>
      <c r="C57" s="387"/>
      <c r="D57" s="387"/>
      <c r="E57" s="387"/>
    </row>
    <row r="58" spans="1:8" x14ac:dyDescent="0.25">
      <c r="A58" s="396" t="s">
        <v>199</v>
      </c>
      <c r="B58" s="396"/>
      <c r="C58" s="396"/>
      <c r="D58" s="396"/>
      <c r="E58" s="396"/>
      <c r="F58" s="396"/>
      <c r="G58" s="396"/>
      <c r="H58" s="396"/>
    </row>
    <row r="59" spans="1:8" x14ac:dyDescent="0.25">
      <c r="A59" s="387"/>
      <c r="B59" s="387"/>
      <c r="C59" s="387"/>
      <c r="D59" s="387"/>
      <c r="E59" s="387"/>
      <c r="F59" s="387"/>
      <c r="G59" s="387"/>
      <c r="H59" s="387"/>
    </row>
    <row r="60" spans="1:8" x14ac:dyDescent="0.25">
      <c r="A60" s="33"/>
      <c r="B60" s="33"/>
      <c r="C60" s="33"/>
      <c r="D60" s="33"/>
      <c r="E60" s="33"/>
    </row>
    <row r="61" spans="1:8" x14ac:dyDescent="0.25">
      <c r="A61" s="386" t="s">
        <v>72</v>
      </c>
      <c r="B61" s="386"/>
      <c r="C61" s="386"/>
      <c r="D61" s="386"/>
      <c r="E61" s="386"/>
      <c r="F61" s="386"/>
      <c r="G61" s="386"/>
      <c r="H61" s="386"/>
    </row>
    <row r="62" spans="1:8" x14ac:dyDescent="0.25">
      <c r="A62" s="387" t="s">
        <v>73</v>
      </c>
      <c r="B62" s="387"/>
      <c r="C62" s="387"/>
      <c r="D62" s="387"/>
      <c r="E62" s="387"/>
      <c r="F62" s="387"/>
      <c r="G62" s="387"/>
      <c r="H62" s="387"/>
    </row>
    <row r="63" spans="1:8" x14ac:dyDescent="0.25">
      <c r="A63" s="33"/>
      <c r="B63" s="33"/>
      <c r="C63" s="33"/>
      <c r="D63" s="33"/>
      <c r="E63" s="33"/>
    </row>
    <row r="64" spans="1:8" x14ac:dyDescent="0.25">
      <c r="A64" s="33"/>
      <c r="B64" s="33"/>
      <c r="C64" s="33"/>
      <c r="D64" s="33"/>
      <c r="E64" s="33"/>
    </row>
    <row r="65" spans="1:8" x14ac:dyDescent="0.25">
      <c r="A65" s="33"/>
      <c r="B65" s="33"/>
      <c r="C65" s="33"/>
      <c r="D65" s="33"/>
      <c r="E65" s="33"/>
    </row>
    <row r="66" spans="1:8" x14ac:dyDescent="0.25">
      <c r="A66" s="33"/>
      <c r="B66" s="33"/>
      <c r="C66" s="33"/>
      <c r="D66" s="33"/>
      <c r="E66" s="33"/>
    </row>
    <row r="67" spans="1:8" ht="15.75" x14ac:dyDescent="0.25">
      <c r="A67" s="36"/>
      <c r="B67" s="33"/>
      <c r="C67" s="33"/>
      <c r="D67" s="33"/>
      <c r="E67" s="33"/>
    </row>
    <row r="68" spans="1:8" x14ac:dyDescent="0.25">
      <c r="A68" s="388" t="s">
        <v>197</v>
      </c>
      <c r="B68" s="388"/>
      <c r="C68" s="388"/>
      <c r="D68" s="388"/>
      <c r="E68" s="388"/>
      <c r="F68" s="388"/>
      <c r="G68" s="388"/>
      <c r="H68" s="388"/>
    </row>
    <row r="69" spans="1:8" x14ac:dyDescent="0.25">
      <c r="A69" s="388" t="s">
        <v>198</v>
      </c>
      <c r="B69" s="388"/>
      <c r="C69" s="388"/>
      <c r="D69" s="388"/>
      <c r="E69" s="388"/>
      <c r="F69" s="388"/>
      <c r="G69" s="388"/>
      <c r="H69" s="388"/>
    </row>
    <row r="70" spans="1:8" ht="15.75" x14ac:dyDescent="0.25">
      <c r="A70" s="36"/>
      <c r="B70" s="33"/>
      <c r="C70" s="33"/>
      <c r="D70" s="33"/>
      <c r="E70" s="33"/>
    </row>
    <row r="71" spans="1:8" ht="15.75" x14ac:dyDescent="0.25">
      <c r="A71" s="36"/>
      <c r="B71" s="33"/>
      <c r="C71" s="33"/>
      <c r="D71" s="33"/>
      <c r="E71" s="33"/>
    </row>
    <row r="72" spans="1:8" ht="15.75" x14ac:dyDescent="0.25">
      <c r="A72" s="36"/>
      <c r="B72" s="33"/>
      <c r="C72" s="33"/>
      <c r="D72" s="33"/>
      <c r="E72" s="33"/>
    </row>
    <row r="73" spans="1:8" x14ac:dyDescent="0.25">
      <c r="A73" s="389" t="s">
        <v>74</v>
      </c>
      <c r="B73" s="389"/>
      <c r="C73" s="389"/>
      <c r="D73" s="389"/>
      <c r="E73" s="389"/>
      <c r="F73" s="389"/>
      <c r="G73" s="389"/>
      <c r="H73" s="389"/>
    </row>
    <row r="74" spans="1:8" ht="15.75" x14ac:dyDescent="0.25">
      <c r="A74" s="36"/>
      <c r="B74" s="33"/>
      <c r="C74" s="33"/>
      <c r="D74" s="33"/>
      <c r="E74" s="33"/>
    </row>
    <row r="75" spans="1:8" ht="15.75" x14ac:dyDescent="0.25">
      <c r="A75" s="36"/>
      <c r="B75" s="33"/>
      <c r="C75" s="33"/>
      <c r="D75" s="33"/>
      <c r="E75" s="33"/>
    </row>
    <row r="76" spans="1:8" ht="15.75" x14ac:dyDescent="0.25">
      <c r="A76" s="36"/>
      <c r="B76" s="33"/>
      <c r="C76" s="33"/>
      <c r="D76" s="33"/>
      <c r="E76" s="33"/>
    </row>
    <row r="77" spans="1:8" ht="15.75" x14ac:dyDescent="0.25">
      <c r="A77" s="36"/>
      <c r="B77" s="33"/>
      <c r="C77" s="33"/>
      <c r="D77" s="33"/>
      <c r="E77" s="33"/>
    </row>
    <row r="78" spans="1:8" ht="15.75" x14ac:dyDescent="0.25">
      <c r="A78" s="36"/>
      <c r="B78" s="33"/>
      <c r="C78" s="33"/>
      <c r="D78" s="33"/>
      <c r="E78" s="33"/>
    </row>
    <row r="79" spans="1:8" x14ac:dyDescent="0.25">
      <c r="A79" s="37"/>
      <c r="B79" s="37"/>
      <c r="C79" s="33"/>
      <c r="D79" s="33"/>
      <c r="E79" s="33"/>
    </row>
    <row r="80" spans="1:8" x14ac:dyDescent="0.25">
      <c r="A80" s="38" t="s">
        <v>75</v>
      </c>
      <c r="B80" s="33"/>
      <c r="C80" s="33"/>
      <c r="D80" s="33"/>
      <c r="E80" s="33"/>
    </row>
    <row r="81" spans="1:5" x14ac:dyDescent="0.25">
      <c r="A81" s="38" t="s">
        <v>76</v>
      </c>
      <c r="B81" s="33"/>
      <c r="C81" s="33"/>
      <c r="D81" s="33"/>
      <c r="E81" s="33"/>
    </row>
    <row r="82" spans="1:5" ht="15.75" x14ac:dyDescent="0.25">
      <c r="A82" s="38" t="s">
        <v>77</v>
      </c>
      <c r="B82" s="33"/>
      <c r="C82" s="39"/>
      <c r="D82" s="40"/>
      <c r="E82" s="33"/>
    </row>
    <row r="83" spans="1:5" x14ac:dyDescent="0.25">
      <c r="A83" s="41" t="s">
        <v>78</v>
      </c>
      <c r="B83" s="42"/>
      <c r="C83" s="33"/>
      <c r="D83" s="33"/>
      <c r="E83" s="33"/>
    </row>
    <row r="84" spans="1:5" x14ac:dyDescent="0.25">
      <c r="A84" s="33"/>
      <c r="B84" s="33"/>
      <c r="C84" s="33"/>
      <c r="D84" s="33"/>
      <c r="E84" s="33"/>
    </row>
    <row r="85" spans="1:5" ht="18" x14ac:dyDescent="0.25">
      <c r="A85" s="43"/>
      <c r="B85" s="43"/>
      <c r="C85" s="43"/>
      <c r="D85" s="43"/>
      <c r="E85" s="43"/>
    </row>
    <row r="86" spans="1:5" ht="18" x14ac:dyDescent="0.25">
      <c r="A86" s="43"/>
      <c r="B86" s="43"/>
      <c r="C86" s="43"/>
      <c r="D86" s="43"/>
      <c r="E86" s="43"/>
    </row>
    <row r="87" spans="1:5" ht="18" x14ac:dyDescent="0.25">
      <c r="A87" s="43"/>
      <c r="B87" s="43"/>
      <c r="C87" s="43"/>
      <c r="D87" s="43"/>
      <c r="E87" s="43"/>
    </row>
  </sheetData>
  <mergeCells count="17">
    <mergeCell ref="A59:H59"/>
    <mergeCell ref="A52:H52"/>
    <mergeCell ref="A58:H58"/>
    <mergeCell ref="A53:E53"/>
    <mergeCell ref="A54:E54"/>
    <mergeCell ref="A55:E55"/>
    <mergeCell ref="A57:E57"/>
    <mergeCell ref="C19:E19"/>
    <mergeCell ref="A22:E22"/>
    <mergeCell ref="A18:H18"/>
    <mergeCell ref="A41:H41"/>
    <mergeCell ref="A51:H51"/>
    <mergeCell ref="A61:H61"/>
    <mergeCell ref="A62:H62"/>
    <mergeCell ref="A68:H68"/>
    <mergeCell ref="A69:H69"/>
    <mergeCell ref="A73:H73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pageSetUpPr fitToPage="1"/>
  </sheetPr>
  <dimension ref="B1:F23"/>
  <sheetViews>
    <sheetView zoomScale="90" zoomScaleNormal="90" zoomScaleSheetLayoutView="210" workbookViewId="0">
      <selection activeCell="H3" sqref="H3"/>
    </sheetView>
  </sheetViews>
  <sheetFormatPr baseColWidth="10" defaultRowHeight="15" x14ac:dyDescent="0.25"/>
  <cols>
    <col min="1" max="1" width="5" customWidth="1"/>
    <col min="2" max="2" width="24" customWidth="1"/>
    <col min="3" max="3" width="12.28515625" customWidth="1"/>
    <col min="4" max="5" width="12.7109375" customWidth="1"/>
    <col min="6" max="6" width="13.85546875" customWidth="1"/>
  </cols>
  <sheetData>
    <row r="1" spans="2:6" ht="15.75" thickBot="1" x14ac:dyDescent="0.3"/>
    <row r="2" spans="2:6" ht="15.75" thickBot="1" x14ac:dyDescent="0.3">
      <c r="B2" s="454" t="s">
        <v>58</v>
      </c>
      <c r="C2" s="455"/>
      <c r="D2" s="455"/>
      <c r="E2" s="455"/>
      <c r="F2" s="456"/>
    </row>
    <row r="3" spans="2:6" ht="18.399999999999999" customHeight="1" thickBot="1" x14ac:dyDescent="0.3">
      <c r="B3" s="457" t="s">
        <v>104</v>
      </c>
      <c r="C3" s="458"/>
      <c r="D3" s="458"/>
      <c r="E3" s="458"/>
      <c r="F3" s="459"/>
    </row>
    <row r="4" spans="2:6" x14ac:dyDescent="0.25">
      <c r="B4" s="92"/>
      <c r="C4" s="460">
        <v>2022</v>
      </c>
      <c r="D4" s="461"/>
      <c r="E4" s="461"/>
      <c r="F4" s="371">
        <v>2023</v>
      </c>
    </row>
    <row r="5" spans="2:6" x14ac:dyDescent="0.25">
      <c r="B5" s="453" t="s">
        <v>186</v>
      </c>
      <c r="C5" s="316" t="s">
        <v>15</v>
      </c>
      <c r="D5" s="316" t="s">
        <v>17</v>
      </c>
      <c r="E5" s="316" t="s">
        <v>30</v>
      </c>
      <c r="F5" s="317" t="s">
        <v>15</v>
      </c>
    </row>
    <row r="6" spans="2:6" x14ac:dyDescent="0.25">
      <c r="B6" s="453"/>
      <c r="C6" s="128" t="s">
        <v>44</v>
      </c>
      <c r="D6" s="128" t="s">
        <v>44</v>
      </c>
      <c r="E6" s="128" t="s">
        <v>44</v>
      </c>
      <c r="F6" s="370" t="s">
        <v>44</v>
      </c>
    </row>
    <row r="7" spans="2:6" x14ac:dyDescent="0.25">
      <c r="B7" s="290" t="s">
        <v>6</v>
      </c>
      <c r="C7" s="182">
        <v>9047</v>
      </c>
      <c r="D7" s="314"/>
      <c r="E7" s="259"/>
      <c r="F7" s="220"/>
    </row>
    <row r="8" spans="2:6" x14ac:dyDescent="0.25">
      <c r="B8" s="77" t="s">
        <v>190</v>
      </c>
      <c r="C8" s="182"/>
      <c r="D8" s="314">
        <v>610.30000000000007</v>
      </c>
      <c r="E8" s="259">
        <v>80</v>
      </c>
      <c r="F8" s="220"/>
    </row>
    <row r="9" spans="2:6" x14ac:dyDescent="0.25">
      <c r="B9" s="77" t="s">
        <v>12</v>
      </c>
      <c r="C9" s="182">
        <v>704.2015600000002</v>
      </c>
      <c r="D9" s="314"/>
      <c r="E9" s="259"/>
      <c r="F9" s="220">
        <v>130</v>
      </c>
    </row>
    <row r="10" spans="2:6" x14ac:dyDescent="0.25">
      <c r="B10" s="77" t="s">
        <v>5</v>
      </c>
      <c r="C10" s="182">
        <v>26250</v>
      </c>
      <c r="D10" s="314"/>
      <c r="E10" s="259"/>
      <c r="F10" s="220"/>
    </row>
    <row r="11" spans="2:6" x14ac:dyDescent="0.25">
      <c r="B11" s="77" t="s">
        <v>8</v>
      </c>
      <c r="C11" s="182">
        <v>30363.53</v>
      </c>
      <c r="D11" s="314"/>
      <c r="E11" s="259"/>
      <c r="F11" s="220"/>
    </row>
    <row r="12" spans="2:6" ht="15.75" thickBot="1" x14ac:dyDescent="0.3">
      <c r="B12" s="76" t="s">
        <v>7</v>
      </c>
      <c r="C12" s="372">
        <v>17</v>
      </c>
      <c r="D12" s="315">
        <v>25.6</v>
      </c>
      <c r="E12" s="373"/>
      <c r="F12" s="374"/>
    </row>
    <row r="13" spans="2:6" ht="15.75" thickBot="1" x14ac:dyDescent="0.3">
      <c r="B13" s="198" t="s">
        <v>38</v>
      </c>
      <c r="C13" s="199">
        <v>66381.73156</v>
      </c>
      <c r="D13" s="297">
        <v>635.90000000000009</v>
      </c>
      <c r="E13" s="297">
        <v>80</v>
      </c>
      <c r="F13" s="200">
        <v>130</v>
      </c>
    </row>
    <row r="14" spans="2:6" ht="30.75" customHeight="1" thickBot="1" x14ac:dyDescent="0.3">
      <c r="B14" s="450" t="s">
        <v>162</v>
      </c>
      <c r="C14" s="451"/>
      <c r="D14" s="451"/>
      <c r="E14" s="451"/>
      <c r="F14" s="452"/>
    </row>
    <row r="16" spans="2:6" x14ac:dyDescent="0.25">
      <c r="B16" s="129"/>
    </row>
    <row r="17" spans="2:2" x14ac:dyDescent="0.25">
      <c r="B17" s="130"/>
    </row>
    <row r="18" spans="2:2" x14ac:dyDescent="0.25">
      <c r="B18" s="130"/>
    </row>
    <row r="19" spans="2:2" x14ac:dyDescent="0.25">
      <c r="B19" s="130"/>
    </row>
    <row r="20" spans="2:2" x14ac:dyDescent="0.25">
      <c r="B20" s="130"/>
    </row>
    <row r="21" spans="2:2" x14ac:dyDescent="0.25">
      <c r="B21" s="130"/>
    </row>
    <row r="22" spans="2:2" x14ac:dyDescent="0.25">
      <c r="B22" s="130"/>
    </row>
    <row r="23" spans="2:2" x14ac:dyDescent="0.25">
      <c r="B23" s="130"/>
    </row>
  </sheetData>
  <mergeCells count="5">
    <mergeCell ref="B14:F14"/>
    <mergeCell ref="B5:B6"/>
    <mergeCell ref="B2:F2"/>
    <mergeCell ref="B3:F3"/>
    <mergeCell ref="C4:E4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orientation="landscape" r:id="rId1"/>
  <ignoredErrors>
    <ignoredError sqref="C5:D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pageSetUpPr fitToPage="1"/>
  </sheetPr>
  <dimension ref="B1:G18"/>
  <sheetViews>
    <sheetView zoomScale="90" zoomScaleNormal="90" zoomScaleSheetLayoutView="100" workbookViewId="0">
      <selection activeCell="F5" sqref="F5"/>
    </sheetView>
  </sheetViews>
  <sheetFormatPr baseColWidth="10" defaultRowHeight="15" x14ac:dyDescent="0.25"/>
  <cols>
    <col min="1" max="1" width="3.5703125" customWidth="1"/>
    <col min="2" max="2" width="14.85546875" customWidth="1"/>
    <col min="3" max="4" width="13" customWidth="1"/>
    <col min="5" max="5" width="17" customWidth="1"/>
    <col min="6" max="7" width="11.28515625" customWidth="1"/>
  </cols>
  <sheetData>
    <row r="1" spans="2:7" ht="15.75" thickBot="1" x14ac:dyDescent="0.3"/>
    <row r="2" spans="2:7" x14ac:dyDescent="0.25">
      <c r="B2" s="462" t="s">
        <v>60</v>
      </c>
      <c r="C2" s="463"/>
      <c r="D2" s="463"/>
      <c r="E2" s="463"/>
      <c r="F2" s="464"/>
      <c r="G2" s="465"/>
    </row>
    <row r="3" spans="2:7" ht="30" customHeight="1" x14ac:dyDescent="0.25">
      <c r="B3" s="466" t="s">
        <v>94</v>
      </c>
      <c r="C3" s="467"/>
      <c r="D3" s="467"/>
      <c r="E3" s="467"/>
      <c r="F3" s="468"/>
      <c r="G3" s="469"/>
    </row>
    <row r="4" spans="2:7" x14ac:dyDescent="0.25">
      <c r="B4" s="18" t="s">
        <v>61</v>
      </c>
      <c r="C4" s="83">
        <v>2019</v>
      </c>
      <c r="D4" s="83">
        <v>2020</v>
      </c>
      <c r="E4" s="83">
        <v>2021</v>
      </c>
      <c r="F4" s="375">
        <v>2022</v>
      </c>
      <c r="G4" s="85">
        <v>2023</v>
      </c>
    </row>
    <row r="5" spans="2:7" x14ac:dyDescent="0.25">
      <c r="B5" s="17" t="s">
        <v>189</v>
      </c>
      <c r="C5" s="201"/>
      <c r="D5" s="201">
        <v>111.32797999999998</v>
      </c>
      <c r="E5" s="201">
        <v>112.14918000000003</v>
      </c>
      <c r="F5" s="376">
        <v>308.03148999999968</v>
      </c>
      <c r="G5" s="202">
        <v>17.720419999999997</v>
      </c>
    </row>
    <row r="6" spans="2:7" x14ac:dyDescent="0.25">
      <c r="B6" s="17" t="s">
        <v>42</v>
      </c>
      <c r="C6" s="201">
        <v>6581.6130000000012</v>
      </c>
      <c r="D6" s="201">
        <v>6113.4049999999997</v>
      </c>
      <c r="E6" s="201">
        <v>4949.0808000000006</v>
      </c>
      <c r="F6" s="376">
        <v>9001.9481999999934</v>
      </c>
      <c r="G6" s="202">
        <v>542.49023999999997</v>
      </c>
    </row>
    <row r="7" spans="2:7" x14ac:dyDescent="0.25">
      <c r="B7" s="17" t="s">
        <v>41</v>
      </c>
      <c r="C7" s="201">
        <v>106413.45687999977</v>
      </c>
      <c r="D7" s="201">
        <v>124503.28540999975</v>
      </c>
      <c r="E7" s="201">
        <v>107465.31749999987</v>
      </c>
      <c r="F7" s="376">
        <v>134371.61906999996</v>
      </c>
      <c r="G7" s="202">
        <v>10143.802249999999</v>
      </c>
    </row>
    <row r="8" spans="2:7" x14ac:dyDescent="0.25">
      <c r="B8" s="17" t="s">
        <v>40</v>
      </c>
      <c r="C8" s="201">
        <v>104864.97799999994</v>
      </c>
      <c r="D8" s="201">
        <v>126842.42980999981</v>
      </c>
      <c r="E8" s="201">
        <v>95899.943099999946</v>
      </c>
      <c r="F8" s="376">
        <v>109118.67778</v>
      </c>
      <c r="G8" s="202">
        <v>11056.043</v>
      </c>
    </row>
    <row r="9" spans="2:7" ht="15.75" thickBot="1" x14ac:dyDescent="0.3">
      <c r="B9" s="25" t="s">
        <v>38</v>
      </c>
      <c r="C9" s="203">
        <v>217860.04787999971</v>
      </c>
      <c r="D9" s="203">
        <v>257570.44819999958</v>
      </c>
      <c r="E9" s="203">
        <v>208426.49057999981</v>
      </c>
      <c r="F9" s="377">
        <v>252800.27653999996</v>
      </c>
      <c r="G9" s="204">
        <v>21760.055909999999</v>
      </c>
    </row>
    <row r="10" spans="2:7" ht="46.5" customHeight="1" thickBot="1" x14ac:dyDescent="0.3">
      <c r="B10" s="470" t="s">
        <v>193</v>
      </c>
      <c r="C10" s="471"/>
      <c r="D10" s="471"/>
      <c r="E10" s="471"/>
      <c r="F10" s="471"/>
      <c r="G10" s="472"/>
    </row>
    <row r="18" spans="4:4" x14ac:dyDescent="0.25">
      <c r="D18" t="s">
        <v>188</v>
      </c>
    </row>
  </sheetData>
  <mergeCells count="3">
    <mergeCell ref="B2:G2"/>
    <mergeCell ref="B3:G3"/>
    <mergeCell ref="B10:G10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pageSetUpPr fitToPage="1"/>
  </sheetPr>
  <dimension ref="A1:M34"/>
  <sheetViews>
    <sheetView zoomScale="80" zoomScaleNormal="80" zoomScaleSheetLayoutView="80" workbookViewId="0">
      <selection activeCell="N7" sqref="N7"/>
    </sheetView>
  </sheetViews>
  <sheetFormatPr baseColWidth="10" defaultRowHeight="15" x14ac:dyDescent="0.25"/>
  <cols>
    <col min="1" max="1" width="8.42578125" customWidth="1"/>
    <col min="2" max="2" width="15.140625" bestFit="1" customWidth="1"/>
    <col min="3" max="10" width="9.42578125" customWidth="1"/>
    <col min="11" max="11" width="9.7109375" bestFit="1" customWidth="1"/>
    <col min="12" max="12" width="11" bestFit="1" customWidth="1"/>
    <col min="13" max="13" width="11.5703125" bestFit="1" customWidth="1"/>
    <col min="14" max="15" width="12" bestFit="1" customWidth="1"/>
    <col min="16" max="16" width="11.5703125" bestFit="1" customWidth="1"/>
  </cols>
  <sheetData>
    <row r="1" spans="1:13" ht="15.75" thickBot="1" x14ac:dyDescent="0.3"/>
    <row r="2" spans="1:13" x14ac:dyDescent="0.25">
      <c r="B2" s="462" t="s">
        <v>63</v>
      </c>
      <c r="C2" s="463"/>
      <c r="D2" s="463"/>
      <c r="E2" s="463"/>
      <c r="F2" s="463"/>
      <c r="G2" s="463"/>
      <c r="H2" s="463"/>
      <c r="I2" s="463"/>
      <c r="J2" s="463"/>
      <c r="K2" s="463"/>
      <c r="L2" s="465"/>
    </row>
    <row r="3" spans="1:13" x14ac:dyDescent="0.25">
      <c r="B3" s="473" t="s">
        <v>70</v>
      </c>
      <c r="C3" s="474"/>
      <c r="D3" s="474"/>
      <c r="E3" s="474"/>
      <c r="F3" s="474"/>
      <c r="G3" s="474"/>
      <c r="H3" s="474"/>
      <c r="I3" s="474"/>
      <c r="J3" s="474"/>
      <c r="K3" s="474"/>
      <c r="L3" s="475"/>
    </row>
    <row r="4" spans="1:13" x14ac:dyDescent="0.25">
      <c r="B4" s="485" t="s">
        <v>59</v>
      </c>
      <c r="C4" s="436">
        <v>2019</v>
      </c>
      <c r="D4" s="437"/>
      <c r="E4" s="479">
        <v>2020</v>
      </c>
      <c r="F4" s="480"/>
      <c r="G4" s="479">
        <v>2021</v>
      </c>
      <c r="H4" s="480"/>
      <c r="I4" s="481">
        <v>2022</v>
      </c>
      <c r="J4" s="482"/>
      <c r="K4" s="483">
        <v>2023</v>
      </c>
      <c r="L4" s="484"/>
    </row>
    <row r="5" spans="1:13" ht="34.700000000000003" customHeight="1" x14ac:dyDescent="0.25">
      <c r="B5" s="486"/>
      <c r="C5" s="131" t="s">
        <v>0</v>
      </c>
      <c r="D5" s="132" t="s">
        <v>165</v>
      </c>
      <c r="E5" s="131" t="s">
        <v>0</v>
      </c>
      <c r="F5" s="132" t="s">
        <v>165</v>
      </c>
      <c r="G5" s="131" t="s">
        <v>0</v>
      </c>
      <c r="H5" s="132" t="s">
        <v>165</v>
      </c>
      <c r="I5" s="131" t="s">
        <v>0</v>
      </c>
      <c r="J5" s="132" t="s">
        <v>165</v>
      </c>
      <c r="K5" s="131" t="s">
        <v>0</v>
      </c>
      <c r="L5" s="133" t="s">
        <v>165</v>
      </c>
    </row>
    <row r="6" spans="1:13" ht="26.85" customHeight="1" x14ac:dyDescent="0.25">
      <c r="B6" s="487"/>
      <c r="C6" s="98" t="s">
        <v>44</v>
      </c>
      <c r="D6" s="99" t="s">
        <v>62</v>
      </c>
      <c r="E6" s="98" t="s">
        <v>44</v>
      </c>
      <c r="F6" s="99" t="s">
        <v>62</v>
      </c>
      <c r="G6" s="98" t="s">
        <v>44</v>
      </c>
      <c r="H6" s="99" t="s">
        <v>62</v>
      </c>
      <c r="I6" s="98" t="s">
        <v>44</v>
      </c>
      <c r="J6" s="99" t="s">
        <v>62</v>
      </c>
      <c r="K6" s="98" t="s">
        <v>44</v>
      </c>
      <c r="L6" s="100" t="s">
        <v>62</v>
      </c>
    </row>
    <row r="7" spans="1:13" x14ac:dyDescent="0.25">
      <c r="A7" s="2"/>
      <c r="B7" s="75" t="s">
        <v>23</v>
      </c>
      <c r="C7" s="227">
        <v>114.4</v>
      </c>
      <c r="D7" s="183">
        <v>410</v>
      </c>
      <c r="E7" s="227">
        <v>26.2</v>
      </c>
      <c r="F7" s="183">
        <v>492.5</v>
      </c>
      <c r="G7" s="227"/>
      <c r="H7" s="183"/>
      <c r="I7" s="182"/>
      <c r="J7" s="183"/>
      <c r="K7" s="182"/>
      <c r="L7" s="184"/>
    </row>
    <row r="8" spans="1:13" x14ac:dyDescent="0.25">
      <c r="A8" s="2"/>
      <c r="B8" s="75" t="s">
        <v>3</v>
      </c>
      <c r="C8" s="227">
        <v>1422.75</v>
      </c>
      <c r="D8" s="183">
        <v>464.78529994175886</v>
      </c>
      <c r="E8" s="227">
        <v>748</v>
      </c>
      <c r="F8" s="183">
        <v>634.6912077294686</v>
      </c>
      <c r="G8" s="227">
        <v>688.5</v>
      </c>
      <c r="H8" s="183">
        <v>614.12711915535442</v>
      </c>
      <c r="I8" s="182">
        <v>850</v>
      </c>
      <c r="J8" s="183">
        <v>575.77690631808275</v>
      </c>
      <c r="K8" s="182"/>
      <c r="L8" s="184"/>
    </row>
    <row r="9" spans="1:13" x14ac:dyDescent="0.25">
      <c r="A9" s="2"/>
      <c r="B9" s="75" t="s">
        <v>28</v>
      </c>
      <c r="C9" s="227"/>
      <c r="D9" s="183"/>
      <c r="E9" s="227"/>
      <c r="F9" s="183"/>
      <c r="G9" s="227"/>
      <c r="H9" s="183"/>
      <c r="I9" s="182">
        <v>52.344000000000001</v>
      </c>
      <c r="J9" s="183">
        <v>1049.5410780421216</v>
      </c>
      <c r="K9" s="182"/>
      <c r="L9" s="184"/>
      <c r="M9" s="2"/>
    </row>
    <row r="10" spans="1:13" x14ac:dyDescent="0.25">
      <c r="A10" s="2"/>
      <c r="B10" s="75" t="s">
        <v>2</v>
      </c>
      <c r="C10" s="227">
        <v>22468.75</v>
      </c>
      <c r="D10" s="183">
        <v>423.71885070812834</v>
      </c>
      <c r="E10" s="227">
        <v>22190.19</v>
      </c>
      <c r="F10" s="183">
        <v>552.86340475787131</v>
      </c>
      <c r="G10" s="227">
        <v>18452.476600000027</v>
      </c>
      <c r="H10" s="183">
        <v>599.55243544957239</v>
      </c>
      <c r="I10" s="182">
        <v>18008.735000000001</v>
      </c>
      <c r="J10" s="183">
        <v>499.83489194565465</v>
      </c>
      <c r="K10" s="182">
        <v>1944.1499999999999</v>
      </c>
      <c r="L10" s="184">
        <v>530.87626144097987</v>
      </c>
      <c r="M10" s="2"/>
    </row>
    <row r="11" spans="1:13" x14ac:dyDescent="0.25">
      <c r="A11" s="2"/>
      <c r="B11" s="75" t="s">
        <v>10</v>
      </c>
      <c r="C11" s="227">
        <v>2729.5</v>
      </c>
      <c r="D11" s="183">
        <v>477.75397222222227</v>
      </c>
      <c r="E11" s="227">
        <v>3227</v>
      </c>
      <c r="F11" s="183">
        <v>619.72940875576046</v>
      </c>
      <c r="G11" s="227">
        <v>1859.2215000000001</v>
      </c>
      <c r="H11" s="183">
        <v>641.15369286705175</v>
      </c>
      <c r="I11" s="182">
        <v>2942.7450000000003</v>
      </c>
      <c r="J11" s="183">
        <v>599.61911861460487</v>
      </c>
      <c r="K11" s="182">
        <v>384.70299999999997</v>
      </c>
      <c r="L11" s="184">
        <v>594.24340430496852</v>
      </c>
      <c r="M11" s="2"/>
    </row>
    <row r="12" spans="1:13" x14ac:dyDescent="0.25">
      <c r="A12" s="2"/>
      <c r="B12" s="75" t="s">
        <v>6</v>
      </c>
      <c r="C12" s="227">
        <v>768.2</v>
      </c>
      <c r="D12" s="183">
        <v>474.68324666334388</v>
      </c>
      <c r="E12" s="227">
        <v>2391.77</v>
      </c>
      <c r="F12" s="183">
        <v>563.05974274555433</v>
      </c>
      <c r="G12" s="227">
        <v>938</v>
      </c>
      <c r="H12" s="183">
        <v>591.57142857142856</v>
      </c>
      <c r="I12" s="182">
        <v>5690.23</v>
      </c>
      <c r="J12" s="183">
        <v>561.56421316093906</v>
      </c>
      <c r="K12" s="182"/>
      <c r="L12" s="184"/>
      <c r="M12" s="2"/>
    </row>
    <row r="13" spans="1:13" x14ac:dyDescent="0.25">
      <c r="A13" s="2"/>
      <c r="B13" s="75" t="s">
        <v>18</v>
      </c>
      <c r="C13" s="227">
        <v>113</v>
      </c>
      <c r="D13" s="183">
        <v>475.31861111111107</v>
      </c>
      <c r="E13" s="227">
        <v>80.3</v>
      </c>
      <c r="F13" s="183">
        <v>610.9937931034483</v>
      </c>
      <c r="G13" s="227">
        <v>123</v>
      </c>
      <c r="H13" s="183">
        <v>633.68442063492068</v>
      </c>
      <c r="I13" s="182">
        <v>86</v>
      </c>
      <c r="J13" s="183">
        <v>579.71154761904768</v>
      </c>
      <c r="K13" s="182">
        <v>26</v>
      </c>
      <c r="L13" s="184">
        <v>666.81000000000006</v>
      </c>
      <c r="M13" s="2"/>
    </row>
    <row r="14" spans="1:13" x14ac:dyDescent="0.25">
      <c r="A14" s="2"/>
      <c r="B14" s="75" t="s">
        <v>190</v>
      </c>
      <c r="C14" s="227"/>
      <c r="D14" s="183"/>
      <c r="E14" s="227"/>
      <c r="F14" s="183"/>
      <c r="G14" s="227"/>
      <c r="H14" s="183"/>
      <c r="I14" s="182">
        <v>157.02200000000002</v>
      </c>
      <c r="J14" s="183">
        <v>884.49867164965428</v>
      </c>
      <c r="K14" s="182"/>
      <c r="L14" s="184"/>
      <c r="M14" s="2"/>
    </row>
    <row r="15" spans="1:13" x14ac:dyDescent="0.25">
      <c r="A15" s="2"/>
      <c r="B15" s="75" t="s">
        <v>12</v>
      </c>
      <c r="C15" s="227">
        <v>12120.504999999997</v>
      </c>
      <c r="D15" s="183">
        <v>492.43373875584206</v>
      </c>
      <c r="E15" s="227">
        <v>20619.858</v>
      </c>
      <c r="F15" s="183">
        <v>559.8154205888311</v>
      </c>
      <c r="G15" s="227">
        <v>16395.040000000008</v>
      </c>
      <c r="H15" s="183">
        <v>637.10204057641988</v>
      </c>
      <c r="I15" s="182">
        <v>21500.832280000002</v>
      </c>
      <c r="J15" s="183">
        <v>629.70271348146423</v>
      </c>
      <c r="K15" s="182">
        <v>3298.0499999999997</v>
      </c>
      <c r="L15" s="184">
        <v>566.26765155077396</v>
      </c>
      <c r="M15" s="2"/>
    </row>
    <row r="16" spans="1:13" x14ac:dyDescent="0.25">
      <c r="A16" s="2"/>
      <c r="B16" s="75" t="s">
        <v>11</v>
      </c>
      <c r="C16" s="227">
        <v>84.324999999999989</v>
      </c>
      <c r="D16" s="183">
        <v>467.19723377270128</v>
      </c>
      <c r="E16" s="227">
        <v>56.28</v>
      </c>
      <c r="F16" s="183">
        <v>588.33170731707321</v>
      </c>
      <c r="G16" s="227">
        <v>47.075000000000003</v>
      </c>
      <c r="H16" s="183">
        <v>653.04009090909085</v>
      </c>
      <c r="I16" s="182">
        <v>48.436</v>
      </c>
      <c r="J16" s="183">
        <v>637.50083947097494</v>
      </c>
      <c r="K16" s="182"/>
      <c r="L16" s="184"/>
      <c r="M16" s="2"/>
    </row>
    <row r="17" spans="1:13" x14ac:dyDescent="0.25">
      <c r="A17" s="2"/>
      <c r="B17" s="75" t="s">
        <v>16</v>
      </c>
      <c r="C17" s="227">
        <v>8595.5499999999993</v>
      </c>
      <c r="D17" s="183">
        <v>483.70102531981047</v>
      </c>
      <c r="E17" s="227">
        <v>9367.369999999999</v>
      </c>
      <c r="F17" s="183">
        <v>512.76602289214406</v>
      </c>
      <c r="G17" s="227">
        <v>2765</v>
      </c>
      <c r="H17" s="183">
        <v>518.17823353444726</v>
      </c>
      <c r="I17" s="182">
        <v>4142.125</v>
      </c>
      <c r="J17" s="183">
        <v>449.43376420383527</v>
      </c>
      <c r="K17" s="182">
        <v>383</v>
      </c>
      <c r="L17" s="184">
        <v>494.77895833333332</v>
      </c>
      <c r="M17" s="2"/>
    </row>
    <row r="18" spans="1:13" x14ac:dyDescent="0.25">
      <c r="A18" s="2"/>
      <c r="B18" s="75" t="s">
        <v>20</v>
      </c>
      <c r="C18" s="227">
        <v>543.81999999999994</v>
      </c>
      <c r="D18" s="183">
        <v>538.12105594934667</v>
      </c>
      <c r="E18" s="227">
        <v>388</v>
      </c>
      <c r="F18" s="183">
        <v>543.02068181818186</v>
      </c>
      <c r="G18" s="227">
        <v>726.40000000000009</v>
      </c>
      <c r="H18" s="183">
        <v>620.61234435096151</v>
      </c>
      <c r="I18" s="182">
        <v>1383.2139999999999</v>
      </c>
      <c r="J18" s="183">
        <v>601.37356677669857</v>
      </c>
      <c r="K18" s="182"/>
      <c r="L18" s="184"/>
    </row>
    <row r="19" spans="1:13" x14ac:dyDescent="0.25">
      <c r="A19" s="2"/>
      <c r="B19" s="75" t="s">
        <v>36</v>
      </c>
      <c r="C19" s="227"/>
      <c r="D19" s="183"/>
      <c r="E19" s="227">
        <v>2.5000000000000001E-2</v>
      </c>
      <c r="F19" s="183">
        <v>609.6</v>
      </c>
      <c r="G19" s="227"/>
      <c r="H19" s="183"/>
      <c r="I19" s="182"/>
      <c r="J19" s="183"/>
      <c r="K19" s="182"/>
      <c r="L19" s="184"/>
    </row>
    <row r="20" spans="1:13" x14ac:dyDescent="0.25">
      <c r="A20" s="2"/>
      <c r="B20" s="75" t="s">
        <v>5</v>
      </c>
      <c r="C20" s="227">
        <v>21</v>
      </c>
      <c r="D20" s="183">
        <v>520.47619047619048</v>
      </c>
      <c r="E20" s="227"/>
      <c r="F20" s="183"/>
      <c r="G20" s="227">
        <v>104</v>
      </c>
      <c r="H20" s="183">
        <v>553</v>
      </c>
      <c r="I20" s="182">
        <v>1540.01</v>
      </c>
      <c r="J20" s="183">
        <v>610.52232597947307</v>
      </c>
      <c r="K20" s="182">
        <v>208</v>
      </c>
      <c r="L20" s="184">
        <v>656.14</v>
      </c>
    </row>
    <row r="21" spans="1:13" x14ac:dyDescent="0.25">
      <c r="A21" s="2"/>
      <c r="B21" s="75" t="s">
        <v>9</v>
      </c>
      <c r="C21" s="227">
        <v>8203.51</v>
      </c>
      <c r="D21" s="183">
        <v>491.46988231416668</v>
      </c>
      <c r="E21" s="227">
        <v>7529.1099999999979</v>
      </c>
      <c r="F21" s="183">
        <v>567.4966719490759</v>
      </c>
      <c r="G21" s="227">
        <v>4119.0300000000007</v>
      </c>
      <c r="H21" s="183">
        <v>625.99945639646546</v>
      </c>
      <c r="I21" s="182">
        <v>364</v>
      </c>
      <c r="J21" s="183">
        <v>657.17661538461539</v>
      </c>
      <c r="K21" s="182">
        <v>144</v>
      </c>
      <c r="L21" s="184">
        <v>635</v>
      </c>
    </row>
    <row r="22" spans="1:13" x14ac:dyDescent="0.25">
      <c r="A22" s="2"/>
      <c r="B22" s="75" t="s">
        <v>8</v>
      </c>
      <c r="C22" s="227">
        <v>30685.913</v>
      </c>
      <c r="D22" s="183">
        <v>462.51399719432487</v>
      </c>
      <c r="E22" s="227">
        <v>38292.096810000003</v>
      </c>
      <c r="F22" s="183">
        <v>631.99731273333327</v>
      </c>
      <c r="G22" s="227">
        <v>32491.364999999998</v>
      </c>
      <c r="H22" s="183">
        <v>623.70666302202562</v>
      </c>
      <c r="I22" s="182">
        <v>30743.17</v>
      </c>
      <c r="J22" s="183">
        <v>547.63772083741776</v>
      </c>
      <c r="K22" s="182">
        <v>3172.4</v>
      </c>
      <c r="L22" s="184">
        <v>622.2657555076371</v>
      </c>
    </row>
    <row r="23" spans="1:13" x14ac:dyDescent="0.25">
      <c r="A23" s="2"/>
      <c r="B23" s="75" t="s">
        <v>7</v>
      </c>
      <c r="C23" s="227">
        <v>12164.549999999996</v>
      </c>
      <c r="D23" s="183">
        <v>460.03105254276414</v>
      </c>
      <c r="E23" s="227">
        <v>13170.729999999998</v>
      </c>
      <c r="F23" s="183">
        <v>544.37587870087896</v>
      </c>
      <c r="G23" s="227">
        <v>10543.609999999999</v>
      </c>
      <c r="H23" s="183">
        <v>621.39977047031232</v>
      </c>
      <c r="I23" s="182">
        <v>8824.0599999999977</v>
      </c>
      <c r="J23" s="183">
        <v>645.61281037328922</v>
      </c>
      <c r="K23" s="182">
        <v>1280.4900000000002</v>
      </c>
      <c r="L23" s="184">
        <v>575.24966540786397</v>
      </c>
    </row>
    <row r="24" spans="1:13" x14ac:dyDescent="0.25">
      <c r="A24" s="2"/>
      <c r="B24" s="75" t="s">
        <v>24</v>
      </c>
      <c r="C24" s="227">
        <v>1521.83</v>
      </c>
      <c r="D24" s="183">
        <v>473.3712199025565</v>
      </c>
      <c r="E24" s="227">
        <v>896.5</v>
      </c>
      <c r="F24" s="183">
        <v>495.59983333333332</v>
      </c>
      <c r="G24" s="227">
        <v>160.5</v>
      </c>
      <c r="H24" s="183">
        <v>582.55555555555554</v>
      </c>
      <c r="I24" s="182">
        <v>249</v>
      </c>
      <c r="J24" s="183">
        <v>579.22044871794867</v>
      </c>
      <c r="K24" s="182">
        <v>95.25</v>
      </c>
      <c r="L24" s="184">
        <v>612.53997354497346</v>
      </c>
    </row>
    <row r="25" spans="1:13" x14ac:dyDescent="0.25">
      <c r="A25" s="2"/>
      <c r="B25" s="75" t="s">
        <v>19</v>
      </c>
      <c r="C25" s="227">
        <v>40.375</v>
      </c>
      <c r="D25" s="183">
        <v>490.00016949152541</v>
      </c>
      <c r="E25" s="227">
        <v>29</v>
      </c>
      <c r="F25" s="183">
        <v>500</v>
      </c>
      <c r="G25" s="227">
        <v>5</v>
      </c>
      <c r="H25" s="183">
        <v>640</v>
      </c>
      <c r="I25" s="182">
        <v>40</v>
      </c>
      <c r="J25" s="183">
        <v>586.66666666666663</v>
      </c>
      <c r="K25" s="182"/>
      <c r="L25" s="184"/>
    </row>
    <row r="26" spans="1:13" x14ac:dyDescent="0.25">
      <c r="A26" s="2"/>
      <c r="B26" s="75" t="s">
        <v>13</v>
      </c>
      <c r="C26" s="227">
        <v>3267</v>
      </c>
      <c r="D26" s="183">
        <v>531.47058823529414</v>
      </c>
      <c r="E26" s="227">
        <v>7825</v>
      </c>
      <c r="F26" s="183">
        <v>632.65114379084969</v>
      </c>
      <c r="G26" s="227">
        <v>6466.7250000000004</v>
      </c>
      <c r="H26" s="183">
        <v>643.34716399932961</v>
      </c>
      <c r="I26" s="182">
        <v>12293.754500000001</v>
      </c>
      <c r="J26" s="183">
        <v>597.29603106932564</v>
      </c>
      <c r="K26" s="182">
        <v>120</v>
      </c>
      <c r="L26" s="184">
        <v>710</v>
      </c>
    </row>
    <row r="27" spans="1:13" x14ac:dyDescent="0.25">
      <c r="A27" s="2"/>
      <c r="B27" s="226" t="s">
        <v>69</v>
      </c>
      <c r="C27" s="264"/>
      <c r="D27" s="197"/>
      <c r="E27" s="264">
        <v>5</v>
      </c>
      <c r="F27" s="197">
        <v>505</v>
      </c>
      <c r="G27" s="264">
        <v>15</v>
      </c>
      <c r="H27" s="197">
        <v>686.5</v>
      </c>
      <c r="I27" s="196">
        <v>3</v>
      </c>
      <c r="J27" s="197">
        <v>600</v>
      </c>
      <c r="K27" s="196"/>
      <c r="L27" s="265"/>
    </row>
    <row r="28" spans="1:13" x14ac:dyDescent="0.25">
      <c r="A28" s="2"/>
      <c r="B28" s="226" t="s">
        <v>196</v>
      </c>
      <c r="C28" s="264"/>
      <c r="D28" s="197"/>
      <c r="E28" s="264"/>
      <c r="F28" s="197"/>
      <c r="G28" s="264"/>
      <c r="H28" s="197"/>
      <c r="I28" s="196">
        <v>200</v>
      </c>
      <c r="J28" s="197">
        <v>770</v>
      </c>
      <c r="K28" s="196"/>
      <c r="L28" s="265"/>
    </row>
    <row r="29" spans="1:13" ht="15.75" thickBot="1" x14ac:dyDescent="0.3">
      <c r="A29" s="2"/>
      <c r="B29" s="74" t="s">
        <v>38</v>
      </c>
      <c r="C29" s="228">
        <v>104864.97799999987</v>
      </c>
      <c r="D29" s="186">
        <v>464.83267331956444</v>
      </c>
      <c r="E29" s="228">
        <v>126842.4298099998</v>
      </c>
      <c r="F29" s="186">
        <v>585.2947950582161</v>
      </c>
      <c r="G29" s="228">
        <v>95899.943099999931</v>
      </c>
      <c r="H29" s="186">
        <v>620.09632679414347</v>
      </c>
      <c r="I29" s="185">
        <v>109118.67777999998</v>
      </c>
      <c r="J29" s="186">
        <v>568.64876257704987</v>
      </c>
      <c r="K29" s="185">
        <v>11056.043</v>
      </c>
      <c r="L29" s="229">
        <v>591.53515552154522</v>
      </c>
    </row>
    <row r="30" spans="1:13" ht="15.75" thickBot="1" x14ac:dyDescent="0.3">
      <c r="A30" s="2"/>
      <c r="B30" s="476" t="s">
        <v>162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8"/>
    </row>
    <row r="31" spans="1:13" x14ac:dyDescent="0.25">
      <c r="A31" s="2"/>
    </row>
    <row r="32" spans="1:13" x14ac:dyDescent="0.25">
      <c r="A32" s="2"/>
      <c r="J32" t="s">
        <v>188</v>
      </c>
    </row>
    <row r="33" spans="1:1" x14ac:dyDescent="0.25">
      <c r="A33" s="2"/>
    </row>
    <row r="34" spans="1:1" ht="32.25" customHeight="1" x14ac:dyDescent="0.25"/>
  </sheetData>
  <mergeCells count="9">
    <mergeCell ref="B2:L2"/>
    <mergeCell ref="B3:L3"/>
    <mergeCell ref="B30:L30"/>
    <mergeCell ref="C4:D4"/>
    <mergeCell ref="E4:F4"/>
    <mergeCell ref="G4:H4"/>
    <mergeCell ref="I4:J4"/>
    <mergeCell ref="K4:L4"/>
    <mergeCell ref="B4:B6"/>
  </mergeCells>
  <pageMargins left="0.70866141732283472" right="0.70866141732283472" top="0.74803149606299213" bottom="0.74803149606299213" header="0.31496062992125984" footer="0.31496062992125984"/>
  <pageSetup paperSize="126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pageSetUpPr fitToPage="1"/>
  </sheetPr>
  <dimension ref="B1:N40"/>
  <sheetViews>
    <sheetView zoomScale="70" zoomScaleNormal="70" zoomScaleSheetLayoutView="120" workbookViewId="0">
      <selection activeCell="H25" sqref="H25"/>
    </sheetView>
  </sheetViews>
  <sheetFormatPr baseColWidth="10" defaultRowHeight="15" x14ac:dyDescent="0.25"/>
  <cols>
    <col min="1" max="1" width="6.7109375" customWidth="1"/>
    <col min="2" max="2" width="16.140625" customWidth="1"/>
    <col min="3" max="7" width="9.7109375" customWidth="1"/>
    <col min="8" max="8" width="11.85546875" customWidth="1"/>
    <col min="9" max="10" width="9.7109375" customWidth="1"/>
    <col min="11" max="11" width="10.140625" bestFit="1" customWidth="1"/>
  </cols>
  <sheetData>
    <row r="1" spans="2:14" ht="15.75" thickBot="1" x14ac:dyDescent="0.3"/>
    <row r="2" spans="2:14" x14ac:dyDescent="0.25">
      <c r="B2" s="493" t="s">
        <v>66</v>
      </c>
      <c r="C2" s="494"/>
      <c r="D2" s="494"/>
      <c r="E2" s="494"/>
      <c r="F2" s="494"/>
      <c r="G2" s="494"/>
      <c r="H2" s="494"/>
      <c r="I2" s="494"/>
      <c r="J2" s="494"/>
      <c r="K2" s="495"/>
    </row>
    <row r="3" spans="2:14" x14ac:dyDescent="0.25">
      <c r="B3" s="496" t="s">
        <v>105</v>
      </c>
      <c r="C3" s="497"/>
      <c r="D3" s="497"/>
      <c r="E3" s="497"/>
      <c r="F3" s="497"/>
      <c r="G3" s="497"/>
      <c r="H3" s="497"/>
      <c r="I3" s="497"/>
      <c r="J3" s="497"/>
      <c r="K3" s="498"/>
    </row>
    <row r="4" spans="2:14" ht="21.6" customHeight="1" x14ac:dyDescent="0.25">
      <c r="B4" s="499" t="s">
        <v>185</v>
      </c>
      <c r="C4" s="502">
        <v>2022</v>
      </c>
      <c r="D4" s="503"/>
      <c r="E4" s="503"/>
      <c r="F4" s="503"/>
      <c r="G4" s="503"/>
      <c r="H4" s="504"/>
      <c r="I4" s="502">
        <v>2023</v>
      </c>
      <c r="J4" s="503"/>
      <c r="K4" s="505"/>
    </row>
    <row r="5" spans="2:14" x14ac:dyDescent="0.25">
      <c r="B5" s="500"/>
      <c r="C5" s="153">
        <v>10049000</v>
      </c>
      <c r="D5" s="154" t="s">
        <v>17</v>
      </c>
      <c r="E5" s="154" t="s">
        <v>30</v>
      </c>
      <c r="F5" s="154" t="s">
        <v>29</v>
      </c>
      <c r="G5" s="378" t="s">
        <v>43</v>
      </c>
      <c r="H5" s="155" t="s">
        <v>1</v>
      </c>
      <c r="I5" s="154" t="s">
        <v>30</v>
      </c>
      <c r="J5" s="154" t="s">
        <v>29</v>
      </c>
      <c r="K5" s="156" t="s">
        <v>1</v>
      </c>
    </row>
    <row r="6" spans="2:14" x14ac:dyDescent="0.25">
      <c r="B6" s="501"/>
      <c r="C6" s="157" t="s">
        <v>44</v>
      </c>
      <c r="D6" s="158" t="s">
        <v>44</v>
      </c>
      <c r="E6" s="158" t="s">
        <v>44</v>
      </c>
      <c r="F6" s="158" t="s">
        <v>44</v>
      </c>
      <c r="G6" s="379" t="s">
        <v>44</v>
      </c>
      <c r="H6" s="159" t="s">
        <v>44</v>
      </c>
      <c r="I6" s="158" t="s">
        <v>44</v>
      </c>
      <c r="J6" s="158" t="s">
        <v>44</v>
      </c>
      <c r="K6" s="160" t="s">
        <v>44</v>
      </c>
    </row>
    <row r="7" spans="2:14" ht="12.4" customHeight="1" x14ac:dyDescent="0.25">
      <c r="B7" s="161" t="s">
        <v>3</v>
      </c>
      <c r="C7" s="230"/>
      <c r="D7" s="231">
        <v>52</v>
      </c>
      <c r="E7" s="231">
        <v>538</v>
      </c>
      <c r="F7" s="231">
        <v>260</v>
      </c>
      <c r="G7" s="380"/>
      <c r="H7" s="232"/>
      <c r="I7" s="231"/>
      <c r="J7" s="231"/>
      <c r="K7" s="233"/>
    </row>
    <row r="8" spans="2:14" ht="12.4" customHeight="1" x14ac:dyDescent="0.25">
      <c r="B8" s="161" t="s">
        <v>28</v>
      </c>
      <c r="C8" s="230"/>
      <c r="D8" s="231"/>
      <c r="E8" s="231">
        <v>52.344000000000001</v>
      </c>
      <c r="F8" s="231"/>
      <c r="G8" s="380"/>
      <c r="H8" s="232"/>
      <c r="I8" s="231"/>
      <c r="J8" s="231"/>
      <c r="K8" s="233"/>
      <c r="M8" t="s">
        <v>188</v>
      </c>
    </row>
    <row r="9" spans="2:14" ht="12.4" customHeight="1" x14ac:dyDescent="0.25">
      <c r="B9" s="161" t="s">
        <v>2</v>
      </c>
      <c r="C9" s="230"/>
      <c r="D9" s="231"/>
      <c r="E9" s="231">
        <v>17773.735000000001</v>
      </c>
      <c r="F9" s="231">
        <v>235</v>
      </c>
      <c r="G9" s="380"/>
      <c r="H9" s="232"/>
      <c r="I9" s="231">
        <v>1944.1499999999999</v>
      </c>
      <c r="J9" s="231"/>
      <c r="K9" s="233"/>
    </row>
    <row r="10" spans="2:14" ht="12.4" customHeight="1" x14ac:dyDescent="0.25">
      <c r="B10" s="161" t="s">
        <v>10</v>
      </c>
      <c r="C10" s="230"/>
      <c r="D10" s="231"/>
      <c r="E10" s="231">
        <v>2760.7450000000003</v>
      </c>
      <c r="F10" s="231">
        <v>182</v>
      </c>
      <c r="G10" s="380"/>
      <c r="H10" s="232"/>
      <c r="I10" s="231">
        <v>384.70299999999997</v>
      </c>
      <c r="J10" s="231"/>
      <c r="K10" s="233"/>
      <c r="L10" t="s">
        <v>188</v>
      </c>
      <c r="N10" t="s">
        <v>188</v>
      </c>
    </row>
    <row r="11" spans="2:14" ht="12.4" customHeight="1" x14ac:dyDescent="0.25">
      <c r="B11" s="161" t="s">
        <v>6</v>
      </c>
      <c r="C11" s="230"/>
      <c r="D11" s="231">
        <v>521.75</v>
      </c>
      <c r="E11" s="231">
        <v>4944.78</v>
      </c>
      <c r="F11" s="231">
        <v>223.7</v>
      </c>
      <c r="G11" s="380"/>
      <c r="H11" s="232"/>
      <c r="I11" s="231"/>
      <c r="J11" s="231"/>
      <c r="K11" s="233"/>
      <c r="L11" t="s">
        <v>188</v>
      </c>
    </row>
    <row r="12" spans="2:14" ht="12.95" customHeight="1" x14ac:dyDescent="0.25">
      <c r="B12" s="161" t="s">
        <v>18</v>
      </c>
      <c r="C12" s="230"/>
      <c r="D12" s="231"/>
      <c r="E12" s="231">
        <v>65</v>
      </c>
      <c r="F12" s="231">
        <v>21</v>
      </c>
      <c r="G12" s="380"/>
      <c r="H12" s="232"/>
      <c r="I12" s="231">
        <v>26</v>
      </c>
      <c r="J12" s="231"/>
      <c r="K12" s="233"/>
    </row>
    <row r="13" spans="2:14" ht="12.95" customHeight="1" x14ac:dyDescent="0.25">
      <c r="B13" s="161" t="s">
        <v>190</v>
      </c>
      <c r="C13" s="230"/>
      <c r="D13" s="231">
        <v>20</v>
      </c>
      <c r="E13" s="231">
        <v>137.02199999999999</v>
      </c>
      <c r="F13" s="231"/>
      <c r="G13" s="380"/>
      <c r="H13" s="232"/>
      <c r="I13" s="231"/>
      <c r="J13" s="231"/>
      <c r="K13" s="233"/>
    </row>
    <row r="14" spans="2:14" ht="12.95" customHeight="1" x14ac:dyDescent="0.25">
      <c r="B14" s="161" t="s">
        <v>12</v>
      </c>
      <c r="C14" s="230">
        <v>78.722279999999998</v>
      </c>
      <c r="D14" s="231"/>
      <c r="E14" s="231">
        <v>21318.110000000004</v>
      </c>
      <c r="F14" s="231">
        <v>104</v>
      </c>
      <c r="G14" s="380"/>
      <c r="H14" s="232"/>
      <c r="I14" s="231">
        <v>3298.0499999999997</v>
      </c>
      <c r="J14" s="231"/>
      <c r="K14" s="233"/>
    </row>
    <row r="15" spans="2:14" ht="12.95" customHeight="1" x14ac:dyDescent="0.25">
      <c r="B15" s="161" t="s">
        <v>11</v>
      </c>
      <c r="C15" s="230"/>
      <c r="D15" s="231"/>
      <c r="E15" s="231">
        <v>31.6</v>
      </c>
      <c r="F15" s="231">
        <v>16.835999999999999</v>
      </c>
      <c r="G15" s="380"/>
      <c r="H15" s="232"/>
      <c r="I15" s="231"/>
      <c r="J15" s="231"/>
      <c r="K15" s="233"/>
    </row>
    <row r="16" spans="2:14" ht="12.4" customHeight="1" x14ac:dyDescent="0.25">
      <c r="B16" s="161" t="s">
        <v>16</v>
      </c>
      <c r="C16" s="230"/>
      <c r="D16" s="231"/>
      <c r="E16" s="231">
        <v>4142.125</v>
      </c>
      <c r="F16" s="231"/>
      <c r="G16" s="380"/>
      <c r="H16" s="232"/>
      <c r="I16" s="231">
        <v>383</v>
      </c>
      <c r="J16" s="231"/>
      <c r="K16" s="233"/>
    </row>
    <row r="17" spans="2:13" ht="12.4" customHeight="1" x14ac:dyDescent="0.25">
      <c r="B17" s="161" t="s">
        <v>20</v>
      </c>
      <c r="C17" s="230"/>
      <c r="D17" s="231"/>
      <c r="E17" s="231">
        <v>874.9140000000001</v>
      </c>
      <c r="F17" s="231">
        <v>508.3</v>
      </c>
      <c r="G17" s="380"/>
      <c r="H17" s="232"/>
      <c r="I17" s="231"/>
      <c r="J17" s="231"/>
      <c r="K17" s="233"/>
    </row>
    <row r="18" spans="2:13" ht="12.4" customHeight="1" x14ac:dyDescent="0.25">
      <c r="B18" s="161" t="s">
        <v>5</v>
      </c>
      <c r="C18" s="230"/>
      <c r="D18" s="231"/>
      <c r="E18" s="231">
        <v>1540.01</v>
      </c>
      <c r="F18" s="231"/>
      <c r="G18" s="380"/>
      <c r="H18" s="232"/>
      <c r="I18" s="231">
        <v>208</v>
      </c>
      <c r="J18" s="231"/>
      <c r="K18" s="233"/>
    </row>
    <row r="19" spans="2:13" ht="12.4" customHeight="1" x14ac:dyDescent="0.25">
      <c r="B19" s="161" t="s">
        <v>9</v>
      </c>
      <c r="C19" s="230"/>
      <c r="D19" s="231"/>
      <c r="E19" s="231">
        <v>364</v>
      </c>
      <c r="F19" s="231"/>
      <c r="G19" s="380"/>
      <c r="H19" s="232"/>
      <c r="I19" s="231">
        <v>144</v>
      </c>
      <c r="J19" s="231"/>
      <c r="K19" s="233"/>
    </row>
    <row r="20" spans="2:13" ht="12.4" customHeight="1" x14ac:dyDescent="0.25">
      <c r="B20" s="161" t="s">
        <v>8</v>
      </c>
      <c r="C20" s="230"/>
      <c r="D20" s="231">
        <v>118.5</v>
      </c>
      <c r="E20" s="231">
        <v>14628.05</v>
      </c>
      <c r="F20" s="231">
        <v>3072.87</v>
      </c>
      <c r="G20" s="380"/>
      <c r="H20" s="232">
        <v>12923.75</v>
      </c>
      <c r="I20" s="231">
        <v>1441.4</v>
      </c>
      <c r="J20" s="231">
        <v>432</v>
      </c>
      <c r="K20" s="233">
        <v>1299</v>
      </c>
    </row>
    <row r="21" spans="2:13" ht="12.4" customHeight="1" x14ac:dyDescent="0.25">
      <c r="B21" s="161" t="s">
        <v>7</v>
      </c>
      <c r="C21" s="230"/>
      <c r="D21" s="231"/>
      <c r="E21" s="231">
        <v>8824.0599999999977</v>
      </c>
      <c r="F21" s="231"/>
      <c r="G21" s="380"/>
      <c r="H21" s="232"/>
      <c r="I21" s="231">
        <v>1280.4900000000002</v>
      </c>
      <c r="J21" s="231"/>
      <c r="K21" s="233"/>
    </row>
    <row r="22" spans="2:13" ht="12.4" customHeight="1" x14ac:dyDescent="0.25">
      <c r="B22" s="161" t="s">
        <v>24</v>
      </c>
      <c r="C22" s="230"/>
      <c r="D22" s="231"/>
      <c r="E22" s="231">
        <v>249</v>
      </c>
      <c r="F22" s="231"/>
      <c r="G22" s="380"/>
      <c r="H22" s="232"/>
      <c r="I22" s="231">
        <v>95.25</v>
      </c>
      <c r="J22" s="231"/>
      <c r="K22" s="233"/>
    </row>
    <row r="23" spans="2:13" ht="12.4" customHeight="1" x14ac:dyDescent="0.25">
      <c r="B23" s="161" t="s">
        <v>19</v>
      </c>
      <c r="C23" s="230"/>
      <c r="D23" s="231"/>
      <c r="E23" s="231">
        <v>35</v>
      </c>
      <c r="F23" s="231"/>
      <c r="G23" s="380"/>
      <c r="H23" s="232">
        <v>5</v>
      </c>
      <c r="I23" s="231"/>
      <c r="J23" s="231"/>
      <c r="K23" s="233"/>
    </row>
    <row r="24" spans="2:13" ht="14.45" customHeight="1" x14ac:dyDescent="0.25">
      <c r="B24" s="161" t="s">
        <v>13</v>
      </c>
      <c r="C24" s="230"/>
      <c r="D24" s="231"/>
      <c r="E24" s="231">
        <v>11445.754500000001</v>
      </c>
      <c r="F24" s="231">
        <v>848</v>
      </c>
      <c r="G24" s="380"/>
      <c r="H24" s="232"/>
      <c r="I24" s="231">
        <v>120</v>
      </c>
      <c r="J24" s="231"/>
      <c r="K24" s="233"/>
    </row>
    <row r="25" spans="2:13" ht="14.45" customHeight="1" x14ac:dyDescent="0.25">
      <c r="B25" s="266" t="s">
        <v>69</v>
      </c>
      <c r="C25" s="267"/>
      <c r="D25" s="268"/>
      <c r="E25" s="268">
        <v>2.5</v>
      </c>
      <c r="F25" s="268"/>
      <c r="G25" s="381">
        <v>0.5</v>
      </c>
      <c r="H25" s="269"/>
      <c r="I25" s="268"/>
      <c r="J25" s="268"/>
      <c r="K25" s="270"/>
    </row>
    <row r="26" spans="2:13" ht="14.45" customHeight="1" x14ac:dyDescent="0.25">
      <c r="B26" s="266" t="s">
        <v>196</v>
      </c>
      <c r="C26" s="267"/>
      <c r="D26" s="268"/>
      <c r="E26" s="268">
        <v>200</v>
      </c>
      <c r="F26" s="268"/>
      <c r="G26" s="381"/>
      <c r="H26" s="269"/>
      <c r="I26" s="268"/>
      <c r="J26" s="268"/>
      <c r="K26" s="270"/>
    </row>
    <row r="27" spans="2:13" ht="17.25" customHeight="1" thickBot="1" x14ac:dyDescent="0.3">
      <c r="B27" s="162" t="s">
        <v>38</v>
      </c>
      <c r="C27" s="234">
        <v>78.722279999999998</v>
      </c>
      <c r="D27" s="235">
        <v>712.25</v>
      </c>
      <c r="E27" s="235">
        <v>89926.749499999991</v>
      </c>
      <c r="F27" s="235">
        <v>5471.7060000000001</v>
      </c>
      <c r="G27" s="382">
        <v>0.5</v>
      </c>
      <c r="H27" s="236">
        <v>12928.75</v>
      </c>
      <c r="I27" s="235">
        <v>9325.0429999999997</v>
      </c>
      <c r="J27" s="235">
        <v>432</v>
      </c>
      <c r="K27" s="237">
        <v>1299</v>
      </c>
    </row>
    <row r="28" spans="2:13" ht="18.95" customHeight="1" thickBot="1" x14ac:dyDescent="0.3">
      <c r="B28" s="490" t="s">
        <v>162</v>
      </c>
      <c r="C28" s="491"/>
      <c r="D28" s="491"/>
      <c r="E28" s="491"/>
      <c r="F28" s="491"/>
      <c r="G28" s="491"/>
      <c r="H28" s="491"/>
      <c r="I28" s="491"/>
      <c r="J28" s="491"/>
      <c r="K28" s="492"/>
    </row>
    <row r="29" spans="2:13" x14ac:dyDescent="0.25">
      <c r="H29" t="s">
        <v>188</v>
      </c>
    </row>
    <row r="30" spans="2:13" x14ac:dyDescent="0.25">
      <c r="B30" s="95" t="s">
        <v>184</v>
      </c>
      <c r="C30" s="96"/>
      <c r="J30" t="s">
        <v>188</v>
      </c>
    </row>
    <row r="31" spans="2:13" x14ac:dyDescent="0.25">
      <c r="B31" s="151">
        <v>10049000</v>
      </c>
      <c r="C31" s="489" t="s">
        <v>177</v>
      </c>
      <c r="D31" s="489"/>
      <c r="E31" s="489"/>
      <c r="F31" s="489"/>
      <c r="G31" s="489"/>
      <c r="H31" s="489"/>
      <c r="I31" s="489"/>
      <c r="J31" s="489"/>
      <c r="K31" s="489"/>
      <c r="L31" s="152"/>
      <c r="M31" s="152"/>
    </row>
    <row r="32" spans="2:13" x14ac:dyDescent="0.25">
      <c r="B32" s="151">
        <v>11041200</v>
      </c>
      <c r="C32" s="489" t="s">
        <v>178</v>
      </c>
      <c r="D32" s="489"/>
      <c r="E32" s="489"/>
      <c r="F32" s="489"/>
      <c r="G32" s="489"/>
      <c r="H32" s="489"/>
      <c r="I32" s="489"/>
      <c r="J32" s="489"/>
      <c r="K32" s="489"/>
      <c r="L32" s="152"/>
      <c r="M32" s="152"/>
    </row>
    <row r="33" spans="2:13" x14ac:dyDescent="0.25">
      <c r="B33" s="151">
        <v>11042210</v>
      </c>
      <c r="C33" s="489" t="s">
        <v>179</v>
      </c>
      <c r="D33" s="489"/>
      <c r="E33" s="489"/>
      <c r="F33" s="489"/>
      <c r="G33" s="489"/>
      <c r="H33" s="489"/>
      <c r="I33" s="489"/>
      <c r="J33" s="489"/>
      <c r="K33" s="489"/>
      <c r="L33" s="152"/>
      <c r="M33" s="152"/>
    </row>
    <row r="34" spans="2:13" x14ac:dyDescent="0.25">
      <c r="B34" s="151">
        <v>11042290</v>
      </c>
      <c r="C34" s="489" t="s">
        <v>180</v>
      </c>
      <c r="D34" s="489"/>
      <c r="E34" s="489"/>
      <c r="F34" s="489"/>
      <c r="G34" s="489"/>
      <c r="H34" s="489"/>
      <c r="I34" s="489"/>
      <c r="J34" s="489"/>
      <c r="K34" s="489"/>
      <c r="L34" s="152"/>
      <c r="M34" s="152"/>
    </row>
    <row r="35" spans="2:13" x14ac:dyDescent="0.25">
      <c r="B35" s="151">
        <v>19041000</v>
      </c>
      <c r="C35" s="489" t="s">
        <v>181</v>
      </c>
      <c r="D35" s="489"/>
      <c r="E35" s="489"/>
      <c r="F35" s="489"/>
      <c r="G35" s="489"/>
      <c r="H35" s="489"/>
      <c r="I35" s="489"/>
      <c r="J35" s="489"/>
      <c r="K35" s="489"/>
      <c r="L35" s="152"/>
      <c r="M35" s="152"/>
    </row>
    <row r="36" spans="2:13" ht="23.85" customHeight="1" x14ac:dyDescent="0.25">
      <c r="B36" s="151">
        <v>19042000</v>
      </c>
      <c r="C36" s="488" t="s">
        <v>182</v>
      </c>
      <c r="D36" s="488"/>
      <c r="E36" s="488"/>
      <c r="F36" s="488"/>
      <c r="G36" s="488"/>
      <c r="H36" s="488"/>
      <c r="I36" s="488"/>
      <c r="J36" s="488"/>
      <c r="K36" s="488"/>
      <c r="L36" s="152"/>
      <c r="M36" s="152"/>
    </row>
    <row r="37" spans="2:13" x14ac:dyDescent="0.25">
      <c r="B37" s="151">
        <v>19049000</v>
      </c>
      <c r="C37" s="488" t="s">
        <v>183</v>
      </c>
      <c r="D37" s="488"/>
      <c r="E37" s="488"/>
      <c r="F37" s="488"/>
      <c r="G37" s="488"/>
      <c r="H37" s="488"/>
      <c r="I37" s="488"/>
      <c r="J37" s="488"/>
      <c r="K37" s="488"/>
      <c r="L37" s="152"/>
      <c r="M37" s="152"/>
    </row>
    <row r="38" spans="2:13" x14ac:dyDescent="0.25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40" spans="2:13" x14ac:dyDescent="0.25">
      <c r="H40" t="s">
        <v>188</v>
      </c>
      <c r="K40" t="s">
        <v>188</v>
      </c>
    </row>
  </sheetData>
  <mergeCells count="13">
    <mergeCell ref="C37:K37"/>
    <mergeCell ref="C31:K31"/>
    <mergeCell ref="B28:K28"/>
    <mergeCell ref="B2:K2"/>
    <mergeCell ref="B3:K3"/>
    <mergeCell ref="B4:B6"/>
    <mergeCell ref="C32:K32"/>
    <mergeCell ref="C33:K33"/>
    <mergeCell ref="C34:K34"/>
    <mergeCell ref="C35:K35"/>
    <mergeCell ref="C36:K36"/>
    <mergeCell ref="C4:H4"/>
    <mergeCell ref="I4:K4"/>
  </mergeCells>
  <pageMargins left="0.70866141732283472" right="0.70866141732283472" top="0.74803149606299213" bottom="0.74803149606299213" header="0.31496062992125984" footer="0.31496062992125984"/>
  <pageSetup paperSize="126" scale="94" orientation="landscape" r:id="rId1"/>
  <ignoredErrors>
    <ignoredError sqref="D5:F5 G5:J5 K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pageSetUpPr fitToPage="1"/>
  </sheetPr>
  <dimension ref="B1:R26"/>
  <sheetViews>
    <sheetView zoomScale="80" zoomScaleNormal="80" zoomScaleSheetLayoutView="90" workbookViewId="0">
      <selection activeCell="C9" sqref="C9"/>
    </sheetView>
  </sheetViews>
  <sheetFormatPr baseColWidth="10" defaultColWidth="11.42578125" defaultRowHeight="15" x14ac:dyDescent="0.25"/>
  <cols>
    <col min="1" max="1" width="4.28515625" style="69" customWidth="1"/>
    <col min="2" max="2" width="18.7109375" style="69" bestFit="1" customWidth="1"/>
    <col min="3" max="3" width="8.42578125" style="69" bestFit="1" customWidth="1"/>
    <col min="4" max="4" width="10.28515625" style="69" bestFit="1" customWidth="1"/>
    <col min="5" max="5" width="8.85546875" style="69" bestFit="1" customWidth="1"/>
    <col min="6" max="6" width="7.5703125" style="69" bestFit="1" customWidth="1"/>
    <col min="7" max="7" width="8" style="69" bestFit="1" customWidth="1"/>
    <col min="8" max="8" width="7.5703125" style="69" bestFit="1" customWidth="1"/>
    <col min="9" max="9" width="6.85546875" style="69" customWidth="1"/>
    <col min="10" max="10" width="7.5703125" style="69" bestFit="1" customWidth="1"/>
    <col min="11" max="11" width="10.140625" style="69" bestFit="1" customWidth="1"/>
    <col min="12" max="12" width="7.7109375" style="69" bestFit="1" customWidth="1"/>
    <col min="13" max="13" width="9.85546875" style="69" bestFit="1" customWidth="1"/>
    <col min="14" max="14" width="8.85546875" style="69" bestFit="1" customWidth="1"/>
    <col min="15" max="16384" width="11.42578125" style="69"/>
  </cols>
  <sheetData>
    <row r="1" spans="2:18" ht="15.75" thickBot="1" x14ac:dyDescent="0.3">
      <c r="J1" s="68"/>
      <c r="K1" s="68"/>
      <c r="L1" s="68"/>
      <c r="M1" s="68"/>
      <c r="N1" s="68"/>
      <c r="O1" s="68"/>
      <c r="P1" s="68"/>
      <c r="Q1" s="68"/>
      <c r="R1" s="68"/>
    </row>
    <row r="2" spans="2:18" ht="35.25" customHeight="1" x14ac:dyDescent="0.25">
      <c r="B2" s="410" t="s">
        <v>204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7"/>
      <c r="O2" s="68"/>
      <c r="P2" s="68"/>
      <c r="Q2" s="68"/>
      <c r="R2" s="68"/>
    </row>
    <row r="3" spans="2:18" x14ac:dyDescent="0.25">
      <c r="B3" s="78" t="s">
        <v>141</v>
      </c>
      <c r="C3" s="80" t="s">
        <v>108</v>
      </c>
      <c r="D3" s="80" t="s">
        <v>109</v>
      </c>
      <c r="E3" s="80" t="s">
        <v>110</v>
      </c>
      <c r="F3" s="80" t="s">
        <v>111</v>
      </c>
      <c r="G3" s="80" t="s">
        <v>112</v>
      </c>
      <c r="H3" s="80" t="s">
        <v>113</v>
      </c>
      <c r="I3" s="80" t="s">
        <v>114</v>
      </c>
      <c r="J3" s="80" t="s">
        <v>115</v>
      </c>
      <c r="K3" s="80" t="s">
        <v>116</v>
      </c>
      <c r="L3" s="80" t="s">
        <v>132</v>
      </c>
      <c r="M3" s="80" t="s">
        <v>133</v>
      </c>
      <c r="N3" s="97" t="s">
        <v>161</v>
      </c>
      <c r="O3" s="68"/>
      <c r="P3" s="68"/>
      <c r="Q3" s="68"/>
      <c r="R3" s="68"/>
    </row>
    <row r="4" spans="2:18" ht="15" customHeight="1" x14ac:dyDescent="0.25">
      <c r="B4" s="78" t="s">
        <v>134</v>
      </c>
      <c r="C4" s="187">
        <v>95.25</v>
      </c>
      <c r="D4" s="187"/>
      <c r="E4" s="187"/>
      <c r="F4" s="187"/>
      <c r="G4" s="187"/>
      <c r="H4" s="187"/>
      <c r="I4" s="187"/>
      <c r="J4" s="187"/>
      <c r="K4" s="298"/>
      <c r="L4" s="187"/>
      <c r="M4" s="187"/>
      <c r="N4" s="339"/>
      <c r="O4" s="68"/>
      <c r="P4" s="68"/>
      <c r="Q4" s="68"/>
      <c r="R4" s="68"/>
    </row>
    <row r="5" spans="2:18" ht="15" customHeight="1" x14ac:dyDescent="0.25">
      <c r="B5" s="78" t="s">
        <v>135</v>
      </c>
      <c r="C5" s="187">
        <v>1280.4900000000002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339"/>
      <c r="O5" s="68"/>
      <c r="P5" s="68" t="s">
        <v>188</v>
      </c>
      <c r="Q5" s="68"/>
      <c r="R5" s="68"/>
    </row>
    <row r="6" spans="2:18" ht="15" customHeight="1" x14ac:dyDescent="0.25">
      <c r="B6" s="78" t="s">
        <v>136</v>
      </c>
      <c r="C6" s="187">
        <v>3852.7529999999992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339"/>
      <c r="O6" s="68"/>
      <c r="P6" s="68"/>
      <c r="Q6" s="68"/>
      <c r="R6" s="68"/>
    </row>
    <row r="7" spans="2:18" ht="15" customHeight="1" x14ac:dyDescent="0.25">
      <c r="B7" s="78" t="s">
        <v>156</v>
      </c>
      <c r="C7" s="187">
        <v>208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339"/>
      <c r="O7" s="68"/>
      <c r="P7" s="68"/>
      <c r="Q7" s="68"/>
      <c r="R7" s="68"/>
    </row>
    <row r="8" spans="2:18" ht="15" customHeight="1" x14ac:dyDescent="0.25">
      <c r="B8" s="78" t="s">
        <v>137</v>
      </c>
      <c r="C8" s="187">
        <v>5236.5499999999993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39"/>
      <c r="O8" s="68"/>
      <c r="P8" s="68"/>
      <c r="Q8" s="68" t="s">
        <v>188</v>
      </c>
      <c r="R8" s="68"/>
    </row>
    <row r="9" spans="2:18" ht="15" customHeight="1" x14ac:dyDescent="0.25">
      <c r="B9" s="78" t="s">
        <v>138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339"/>
      <c r="O9" s="68"/>
      <c r="P9" s="68"/>
      <c r="Q9" s="68"/>
      <c r="R9" s="68"/>
    </row>
    <row r="10" spans="2:18" ht="15" customHeight="1" thickBot="1" x14ac:dyDescent="0.3">
      <c r="B10" s="79" t="s">
        <v>139</v>
      </c>
      <c r="C10" s="188">
        <v>383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340"/>
      <c r="O10" s="68"/>
      <c r="P10" s="68"/>
      <c r="Q10" s="68"/>
      <c r="R10" s="68"/>
    </row>
    <row r="11" spans="2:18" ht="15.75" thickBot="1" x14ac:dyDescent="0.3">
      <c r="B11" s="508" t="s">
        <v>129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10"/>
      <c r="P11" s="68"/>
      <c r="Q11" s="68"/>
      <c r="R11" s="68"/>
    </row>
    <row r="12" spans="2:18" ht="45.95" customHeight="1" x14ac:dyDescent="0.25"/>
    <row r="14" spans="2:18" x14ac:dyDescent="0.25">
      <c r="J14" s="68"/>
    </row>
    <row r="15" spans="2:18" x14ac:dyDescent="0.25">
      <c r="J15" s="68"/>
    </row>
    <row r="16" spans="2:18" x14ac:dyDescent="0.25">
      <c r="J16" s="68"/>
    </row>
    <row r="17" spans="2:14" x14ac:dyDescent="0.25">
      <c r="J17" s="68"/>
    </row>
    <row r="18" spans="2:14" x14ac:dyDescent="0.25">
      <c r="J18" s="68"/>
    </row>
    <row r="19" spans="2:14" x14ac:dyDescent="0.25">
      <c r="J19" s="68"/>
    </row>
    <row r="20" spans="2:14" x14ac:dyDescent="0.25">
      <c r="J20" s="68"/>
    </row>
    <row r="21" spans="2:14" x14ac:dyDescent="0.25">
      <c r="J21" s="68"/>
    </row>
    <row r="22" spans="2:14" x14ac:dyDescent="0.25">
      <c r="J22" s="68"/>
    </row>
    <row r="23" spans="2:14" x14ac:dyDescent="0.25">
      <c r="J23" s="68"/>
    </row>
    <row r="24" spans="2:14" x14ac:dyDescent="0.25">
      <c r="J24" s="68"/>
    </row>
    <row r="25" spans="2:14" x14ac:dyDescent="0.25">
      <c r="J25" s="68"/>
    </row>
    <row r="26" spans="2:14" ht="30" customHeight="1" x14ac:dyDescent="0.25">
      <c r="B26" s="511" t="s">
        <v>162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</row>
  </sheetData>
  <mergeCells count="3">
    <mergeCell ref="B2:N2"/>
    <mergeCell ref="B11:N11"/>
    <mergeCell ref="B26:N26"/>
  </mergeCells>
  <pageMargins left="0.70866141732283472" right="0.70866141732283472" top="0.74803149606299213" bottom="0.74803149606299213" header="0.31496062992125984" footer="0.31496062992125984"/>
  <pageSetup paperSize="126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pageSetUpPr fitToPage="1"/>
  </sheetPr>
  <dimension ref="B4:O32"/>
  <sheetViews>
    <sheetView topLeftCell="A4" zoomScale="90" zoomScaleNormal="90" workbookViewId="0">
      <selection activeCell="D24" sqref="D24"/>
    </sheetView>
  </sheetViews>
  <sheetFormatPr baseColWidth="10" defaultRowHeight="15" x14ac:dyDescent="0.25"/>
  <cols>
    <col min="1" max="1" width="4.7109375" customWidth="1"/>
    <col min="2" max="3" width="18.7109375" bestFit="1" customWidth="1"/>
    <col min="4" max="4" width="8.28515625" bestFit="1" customWidth="1"/>
    <col min="5" max="5" width="10.140625" bestFit="1" customWidth="1"/>
    <col min="6" max="6" width="8.5703125" bestFit="1" customWidth="1"/>
    <col min="7" max="7" width="5.5703125" bestFit="1" customWidth="1"/>
    <col min="8" max="8" width="7.7109375" bestFit="1" customWidth="1"/>
    <col min="9" max="9" width="8" bestFit="1" customWidth="1"/>
    <col min="10" max="10" width="7.42578125" bestFit="1" customWidth="1"/>
    <col min="11" max="11" width="6.7109375" bestFit="1" customWidth="1"/>
    <col min="12" max="12" width="11.140625" bestFit="1" customWidth="1"/>
    <col min="13" max="13" width="10.42578125" bestFit="1" customWidth="1"/>
    <col min="14" max="14" width="10.7109375" bestFit="1" customWidth="1"/>
    <col min="15" max="15" width="12.42578125" bestFit="1" customWidth="1"/>
  </cols>
  <sheetData>
    <row r="4" spans="2:15" ht="15.75" thickBot="1" x14ac:dyDescent="0.3"/>
    <row r="5" spans="2:15" ht="37.5" customHeight="1" x14ac:dyDescent="0.25">
      <c r="B5" s="410" t="s">
        <v>205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3"/>
    </row>
    <row r="6" spans="2:15" x14ac:dyDescent="0.25">
      <c r="B6" s="78" t="s">
        <v>141</v>
      </c>
      <c r="C6" s="80" t="s">
        <v>140</v>
      </c>
      <c r="D6" s="80" t="s">
        <v>108</v>
      </c>
      <c r="E6" s="80" t="s">
        <v>109</v>
      </c>
      <c r="F6" s="80" t="s">
        <v>110</v>
      </c>
      <c r="G6" s="80" t="s">
        <v>111</v>
      </c>
      <c r="H6" s="80" t="s">
        <v>112</v>
      </c>
      <c r="I6" s="80" t="s">
        <v>113</v>
      </c>
      <c r="J6" s="80" t="s">
        <v>114</v>
      </c>
      <c r="K6" s="80" t="s">
        <v>115</v>
      </c>
      <c r="L6" s="80" t="s">
        <v>116</v>
      </c>
      <c r="M6" s="80" t="s">
        <v>132</v>
      </c>
      <c r="N6" s="80" t="s">
        <v>133</v>
      </c>
      <c r="O6" s="97" t="s">
        <v>161</v>
      </c>
    </row>
    <row r="7" spans="2:15" x14ac:dyDescent="0.25">
      <c r="B7" s="78" t="s">
        <v>134</v>
      </c>
      <c r="C7" s="271" t="s">
        <v>24</v>
      </c>
      <c r="D7" s="187">
        <v>95.25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339"/>
    </row>
    <row r="8" spans="2:15" x14ac:dyDescent="0.25">
      <c r="B8" s="515" t="s">
        <v>135</v>
      </c>
      <c r="C8" s="272" t="s">
        <v>20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341"/>
    </row>
    <row r="9" spans="2:15" x14ac:dyDescent="0.25">
      <c r="B9" s="515"/>
      <c r="C9" s="273" t="s">
        <v>7</v>
      </c>
      <c r="D9" s="206">
        <v>1280.4900000000002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342"/>
    </row>
    <row r="10" spans="2:15" x14ac:dyDescent="0.25">
      <c r="B10" s="515" t="s">
        <v>136</v>
      </c>
      <c r="C10" s="272" t="s">
        <v>10</v>
      </c>
      <c r="D10" s="205">
        <v>384.70299999999997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341"/>
    </row>
    <row r="11" spans="2:15" x14ac:dyDescent="0.25">
      <c r="B11" s="515"/>
      <c r="C11" s="274" t="s">
        <v>18</v>
      </c>
      <c r="D11" s="207">
        <v>26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343"/>
    </row>
    <row r="12" spans="2:15" x14ac:dyDescent="0.25">
      <c r="B12" s="515"/>
      <c r="C12" s="274" t="s">
        <v>12</v>
      </c>
      <c r="D12" s="207">
        <v>3298.0499999999997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343"/>
    </row>
    <row r="13" spans="2:15" x14ac:dyDescent="0.25">
      <c r="B13" s="515"/>
      <c r="C13" s="274" t="s">
        <v>11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44"/>
    </row>
    <row r="14" spans="2:15" x14ac:dyDescent="0.25">
      <c r="B14" s="515"/>
      <c r="C14" s="273" t="s">
        <v>9</v>
      </c>
      <c r="D14" s="206">
        <v>144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342"/>
    </row>
    <row r="15" spans="2:15" x14ac:dyDescent="0.25">
      <c r="B15" s="515" t="s">
        <v>156</v>
      </c>
      <c r="C15" s="272" t="s">
        <v>190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341"/>
    </row>
    <row r="16" spans="2:15" x14ac:dyDescent="0.25">
      <c r="B16" s="515"/>
      <c r="C16" s="274" t="s">
        <v>5</v>
      </c>
      <c r="D16" s="318">
        <v>208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44"/>
    </row>
    <row r="17" spans="2:15" x14ac:dyDescent="0.25">
      <c r="B17" s="515"/>
      <c r="C17" s="274" t="s">
        <v>196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342"/>
    </row>
    <row r="18" spans="2:15" x14ac:dyDescent="0.25">
      <c r="B18" s="516" t="s">
        <v>137</v>
      </c>
      <c r="C18" s="272" t="s">
        <v>3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343"/>
    </row>
    <row r="19" spans="2:15" x14ac:dyDescent="0.25">
      <c r="B19" s="516"/>
      <c r="C19" s="274" t="s">
        <v>28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343"/>
    </row>
    <row r="20" spans="2:15" x14ac:dyDescent="0.25">
      <c r="B20" s="515"/>
      <c r="C20" s="274" t="s">
        <v>2</v>
      </c>
      <c r="D20" s="207">
        <v>1944.1499999999999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343"/>
    </row>
    <row r="21" spans="2:15" x14ac:dyDescent="0.25">
      <c r="B21" s="515"/>
      <c r="C21" s="274" t="s">
        <v>6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343"/>
    </row>
    <row r="22" spans="2:15" x14ac:dyDescent="0.25">
      <c r="B22" s="515"/>
      <c r="C22" s="274" t="s">
        <v>8</v>
      </c>
      <c r="D22" s="207">
        <v>3172.4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343"/>
    </row>
    <row r="23" spans="2:15" x14ac:dyDescent="0.25">
      <c r="B23" s="515"/>
      <c r="C23" s="274" t="s">
        <v>19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343"/>
    </row>
    <row r="24" spans="2:15" x14ac:dyDescent="0.25">
      <c r="B24" s="515"/>
      <c r="C24" s="273" t="s">
        <v>13</v>
      </c>
      <c r="D24" s="206">
        <v>120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342"/>
    </row>
    <row r="25" spans="2:15" x14ac:dyDescent="0.25">
      <c r="B25" s="78" t="s">
        <v>138</v>
      </c>
      <c r="C25" s="271" t="s">
        <v>69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339"/>
    </row>
    <row r="26" spans="2:15" ht="15.75" thickBot="1" x14ac:dyDescent="0.3">
      <c r="B26" s="79" t="s">
        <v>139</v>
      </c>
      <c r="C26" s="275" t="s">
        <v>16</v>
      </c>
      <c r="D26" s="188">
        <v>383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340"/>
    </row>
    <row r="27" spans="2:15" ht="15.75" thickBot="1" x14ac:dyDescent="0.3">
      <c r="B27" s="512" t="s">
        <v>162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4"/>
    </row>
    <row r="32" spans="2:15" x14ac:dyDescent="0.25">
      <c r="I32" t="s">
        <v>188</v>
      </c>
    </row>
  </sheetData>
  <mergeCells count="6">
    <mergeCell ref="B5:O5"/>
    <mergeCell ref="B27:O27"/>
    <mergeCell ref="B8:B9"/>
    <mergeCell ref="B10:B14"/>
    <mergeCell ref="B18:B24"/>
    <mergeCell ref="B15:B17"/>
  </mergeCells>
  <pageMargins left="0.70866141732283472" right="0.70866141732283472" top="0.74803149606299213" bottom="0.74803149606299213" header="0.31496062992125984" footer="0.31496062992125984"/>
  <pageSetup paperSize="126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pageSetUpPr fitToPage="1"/>
  </sheetPr>
  <dimension ref="B4:P31"/>
  <sheetViews>
    <sheetView topLeftCell="A5" zoomScaleNormal="100" workbookViewId="0">
      <selection activeCell="S24" sqref="S24"/>
    </sheetView>
  </sheetViews>
  <sheetFormatPr baseColWidth="10" defaultRowHeight="15" x14ac:dyDescent="0.25"/>
  <cols>
    <col min="1" max="1" width="6.42578125" customWidth="1"/>
    <col min="2" max="2" width="18.28515625" bestFit="1" customWidth="1"/>
    <col min="3" max="3" width="18.7109375" bestFit="1" customWidth="1"/>
    <col min="4" max="5" width="9" customWidth="1"/>
    <col min="6" max="6" width="8.7109375" bestFit="1" customWidth="1"/>
    <col min="7" max="7" width="7.140625" bestFit="1" customWidth="1"/>
    <col min="8" max="8" width="5.7109375" bestFit="1" customWidth="1"/>
    <col min="9" max="9" width="5.5703125" bestFit="1" customWidth="1"/>
    <col min="10" max="10" width="7.28515625" bestFit="1" customWidth="1"/>
    <col min="11" max="11" width="6.7109375" bestFit="1" customWidth="1"/>
    <col min="12" max="12" width="10" bestFit="1" customWidth="1"/>
    <col min="13" max="13" width="7.5703125" bestFit="1" customWidth="1"/>
    <col min="14" max="14" width="9.7109375" bestFit="1" customWidth="1"/>
    <col min="15" max="15" width="8.85546875" bestFit="1" customWidth="1"/>
  </cols>
  <sheetData>
    <row r="4" spans="2:16" ht="15.75" thickBot="1" x14ac:dyDescent="0.3"/>
    <row r="5" spans="2:16" ht="36" customHeight="1" x14ac:dyDescent="0.25">
      <c r="B5" s="410" t="s">
        <v>206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3"/>
    </row>
    <row r="6" spans="2:16" x14ac:dyDescent="0.25">
      <c r="B6" s="84" t="s">
        <v>141</v>
      </c>
      <c r="C6" s="80" t="s">
        <v>140</v>
      </c>
      <c r="D6" s="80" t="s">
        <v>108</v>
      </c>
      <c r="E6" s="80" t="s">
        <v>109</v>
      </c>
      <c r="F6" s="80" t="s">
        <v>110</v>
      </c>
      <c r="G6" s="80" t="s">
        <v>111</v>
      </c>
      <c r="H6" s="80" t="s">
        <v>112</v>
      </c>
      <c r="I6" s="80" t="s">
        <v>113</v>
      </c>
      <c r="J6" s="80" t="s">
        <v>114</v>
      </c>
      <c r="K6" s="80" t="s">
        <v>115</v>
      </c>
      <c r="L6" s="80" t="s">
        <v>116</v>
      </c>
      <c r="M6" s="80" t="s">
        <v>132</v>
      </c>
      <c r="N6" s="80" t="s">
        <v>133</v>
      </c>
      <c r="O6" s="97" t="s">
        <v>161</v>
      </c>
    </row>
    <row r="7" spans="2:16" x14ac:dyDescent="0.25">
      <c r="B7" s="78" t="s">
        <v>134</v>
      </c>
      <c r="C7" s="271" t="s">
        <v>24</v>
      </c>
      <c r="D7" s="303">
        <v>612.53997354497346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45"/>
    </row>
    <row r="8" spans="2:16" x14ac:dyDescent="0.25">
      <c r="B8" s="515" t="s">
        <v>135</v>
      </c>
      <c r="C8" s="272" t="s">
        <v>20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46"/>
    </row>
    <row r="9" spans="2:16" x14ac:dyDescent="0.25">
      <c r="B9" s="515"/>
      <c r="C9" s="273" t="s">
        <v>7</v>
      </c>
      <c r="D9" s="300">
        <v>575.24966540786397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47"/>
    </row>
    <row r="10" spans="2:16" x14ac:dyDescent="0.25">
      <c r="B10" s="515" t="s">
        <v>136</v>
      </c>
      <c r="C10" s="272" t="s">
        <v>10</v>
      </c>
      <c r="D10" s="299">
        <v>594.24340430496852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346"/>
    </row>
    <row r="11" spans="2:16" x14ac:dyDescent="0.25">
      <c r="B11" s="515"/>
      <c r="C11" s="274" t="s">
        <v>18</v>
      </c>
      <c r="D11" s="301">
        <v>666.81000000000006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48"/>
    </row>
    <row r="12" spans="2:16" x14ac:dyDescent="0.25">
      <c r="B12" s="515"/>
      <c r="C12" s="274" t="s">
        <v>12</v>
      </c>
      <c r="D12" s="301">
        <v>566.26765155077396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48"/>
    </row>
    <row r="13" spans="2:16" x14ac:dyDescent="0.25">
      <c r="B13" s="515"/>
      <c r="C13" s="329" t="s">
        <v>11</v>
      </c>
      <c r="D13" s="326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49"/>
      <c r="P13" s="325"/>
    </row>
    <row r="14" spans="2:16" x14ac:dyDescent="0.25">
      <c r="B14" s="515"/>
      <c r="C14" s="273" t="s">
        <v>9</v>
      </c>
      <c r="D14" s="327">
        <v>635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47"/>
    </row>
    <row r="15" spans="2:16" x14ac:dyDescent="0.25">
      <c r="B15" s="515" t="s">
        <v>156</v>
      </c>
      <c r="C15" s="272" t="s">
        <v>190</v>
      </c>
      <c r="D15" s="328"/>
      <c r="E15" s="320"/>
      <c r="F15" s="321"/>
      <c r="G15" s="320"/>
      <c r="H15" s="321"/>
      <c r="I15" s="320"/>
      <c r="J15" s="320"/>
      <c r="K15" s="321"/>
      <c r="L15" s="320"/>
      <c r="M15" s="320"/>
      <c r="N15" s="320"/>
      <c r="O15" s="350"/>
    </row>
    <row r="16" spans="2:16" x14ac:dyDescent="0.25">
      <c r="B16" s="515"/>
      <c r="C16" s="274" t="s">
        <v>5</v>
      </c>
      <c r="D16" s="326">
        <v>656.14</v>
      </c>
      <c r="E16" s="322"/>
      <c r="F16" s="322"/>
      <c r="G16" s="322"/>
      <c r="H16" s="323"/>
      <c r="I16" s="323"/>
      <c r="J16" s="322"/>
      <c r="K16" s="322"/>
      <c r="L16" s="322"/>
      <c r="M16" s="322"/>
      <c r="N16" s="322"/>
      <c r="O16" s="351"/>
    </row>
    <row r="17" spans="2:15" x14ac:dyDescent="0.25">
      <c r="B17" s="515"/>
      <c r="C17" s="274" t="s">
        <v>196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52"/>
    </row>
    <row r="18" spans="2:15" x14ac:dyDescent="0.25">
      <c r="B18" s="516" t="s">
        <v>137</v>
      </c>
      <c r="C18" s="272" t="s">
        <v>3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48"/>
    </row>
    <row r="19" spans="2:15" x14ac:dyDescent="0.25">
      <c r="B19" s="516"/>
      <c r="C19" s="274" t="s">
        <v>28</v>
      </c>
      <c r="D19" s="302"/>
      <c r="E19" s="302"/>
      <c r="F19" s="302"/>
      <c r="G19" s="302"/>
      <c r="H19" s="302"/>
      <c r="I19" s="302"/>
      <c r="J19" s="302"/>
      <c r="K19" s="305"/>
      <c r="L19" s="302"/>
      <c r="M19" s="305"/>
      <c r="N19" s="302"/>
      <c r="O19" s="353"/>
    </row>
    <row r="20" spans="2:15" x14ac:dyDescent="0.25">
      <c r="B20" s="515"/>
      <c r="C20" s="274" t="s">
        <v>2</v>
      </c>
      <c r="D20" s="301">
        <v>530.87626144097987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48"/>
    </row>
    <row r="21" spans="2:15" x14ac:dyDescent="0.25">
      <c r="B21" s="515"/>
      <c r="C21" s="274" t="s">
        <v>6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48"/>
    </row>
    <row r="22" spans="2:15" x14ac:dyDescent="0.25">
      <c r="B22" s="515"/>
      <c r="C22" s="274" t="s">
        <v>8</v>
      </c>
      <c r="D22" s="301">
        <v>622.2657555076371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48"/>
    </row>
    <row r="23" spans="2:15" x14ac:dyDescent="0.25">
      <c r="B23" s="515"/>
      <c r="C23" s="274" t="s">
        <v>19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48"/>
    </row>
    <row r="24" spans="2:15" x14ac:dyDescent="0.25">
      <c r="B24" s="515"/>
      <c r="C24" s="273" t="s">
        <v>13</v>
      </c>
      <c r="D24" s="300">
        <v>710</v>
      </c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47"/>
    </row>
    <row r="25" spans="2:15" x14ac:dyDescent="0.25">
      <c r="B25" s="78" t="s">
        <v>138</v>
      </c>
      <c r="C25" s="271" t="s">
        <v>69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45"/>
    </row>
    <row r="26" spans="2:15" ht="15.75" thickBot="1" x14ac:dyDescent="0.3">
      <c r="B26" s="79" t="s">
        <v>139</v>
      </c>
      <c r="C26" s="275" t="s">
        <v>16</v>
      </c>
      <c r="D26" s="304">
        <v>494.77895833333332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54"/>
    </row>
    <row r="27" spans="2:15" ht="29.25" customHeight="1" thickBot="1" x14ac:dyDescent="0.3">
      <c r="B27" s="512" t="s">
        <v>162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8"/>
    </row>
    <row r="30" spans="2:15" x14ac:dyDescent="0.25">
      <c r="F30" t="s">
        <v>188</v>
      </c>
      <c r="I30" t="s">
        <v>188</v>
      </c>
    </row>
    <row r="31" spans="2:15" x14ac:dyDescent="0.25">
      <c r="G31" t="s">
        <v>188</v>
      </c>
    </row>
  </sheetData>
  <mergeCells count="6">
    <mergeCell ref="B5:O5"/>
    <mergeCell ref="B27:O27"/>
    <mergeCell ref="B8:B9"/>
    <mergeCell ref="B10:B14"/>
    <mergeCell ref="B18:B24"/>
    <mergeCell ref="B15:B17"/>
  </mergeCells>
  <pageMargins left="0.70866141732283472" right="0.70866141732283472" top="0.74803149606299213" bottom="0.74803149606299213" header="0.31496062992125984" footer="0.31496062992125984"/>
  <pageSetup paperSize="126"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pageSetUpPr fitToPage="1"/>
  </sheetPr>
  <dimension ref="B1:O48"/>
  <sheetViews>
    <sheetView zoomScale="90" zoomScaleNormal="90" zoomScaleSheetLayoutView="90" workbookViewId="0">
      <selection activeCell="I41" sqref="I41"/>
    </sheetView>
  </sheetViews>
  <sheetFormatPr baseColWidth="10" defaultColWidth="11.42578125" defaultRowHeight="15" x14ac:dyDescent="0.25"/>
  <cols>
    <col min="1" max="1" width="3.85546875" customWidth="1"/>
    <col min="2" max="2" width="18.7109375" bestFit="1" customWidth="1"/>
    <col min="3" max="3" width="9.7109375" bestFit="1" customWidth="1"/>
    <col min="4" max="4" width="8.5703125" bestFit="1" customWidth="1"/>
    <col min="5" max="5" width="9.7109375" bestFit="1" customWidth="1"/>
    <col min="6" max="6" width="8.5703125" bestFit="1" customWidth="1"/>
    <col min="7" max="7" width="9.7109375" bestFit="1" customWidth="1"/>
    <col min="8" max="8" width="9.7109375" customWidth="1"/>
    <col min="9" max="9" width="9.7109375" bestFit="1" customWidth="1"/>
    <col min="10" max="10" width="10.28515625" customWidth="1"/>
  </cols>
  <sheetData>
    <row r="1" spans="2:10" ht="8.25" customHeight="1" thickBot="1" x14ac:dyDescent="0.3"/>
    <row r="2" spans="2:10" x14ac:dyDescent="0.25">
      <c r="B2" s="462" t="s">
        <v>107</v>
      </c>
      <c r="C2" s="463"/>
      <c r="D2" s="463"/>
      <c r="E2" s="463"/>
      <c r="F2" s="463"/>
      <c r="G2" s="463"/>
      <c r="H2" s="463"/>
      <c r="I2" s="463"/>
      <c r="J2" s="465"/>
    </row>
    <row r="3" spans="2:10" ht="14.25" customHeight="1" x14ac:dyDescent="0.25">
      <c r="B3" s="473" t="s">
        <v>71</v>
      </c>
      <c r="C3" s="474"/>
      <c r="D3" s="474"/>
      <c r="E3" s="474"/>
      <c r="F3" s="474"/>
      <c r="G3" s="474"/>
      <c r="H3" s="474"/>
      <c r="I3" s="474"/>
      <c r="J3" s="475"/>
    </row>
    <row r="4" spans="2:10" x14ac:dyDescent="0.25">
      <c r="B4" s="485" t="s">
        <v>59</v>
      </c>
      <c r="C4" s="519">
        <v>2020</v>
      </c>
      <c r="D4" s="519"/>
      <c r="E4" s="519">
        <v>2021</v>
      </c>
      <c r="F4" s="519"/>
      <c r="G4" s="519">
        <v>2022</v>
      </c>
      <c r="H4" s="519"/>
      <c r="I4" s="519">
        <v>2023</v>
      </c>
      <c r="J4" s="520"/>
    </row>
    <row r="5" spans="2:10" ht="39.950000000000003" customHeight="1" x14ac:dyDescent="0.25">
      <c r="B5" s="486"/>
      <c r="C5" s="138" t="s">
        <v>0</v>
      </c>
      <c r="D5" s="139" t="s">
        <v>165</v>
      </c>
      <c r="E5" s="138" t="s">
        <v>0</v>
      </c>
      <c r="F5" s="139" t="s">
        <v>165</v>
      </c>
      <c r="G5" s="138" t="s">
        <v>0</v>
      </c>
      <c r="H5" s="139" t="s">
        <v>165</v>
      </c>
      <c r="I5" s="138" t="s">
        <v>0</v>
      </c>
      <c r="J5" s="140" t="s">
        <v>165</v>
      </c>
    </row>
    <row r="6" spans="2:10" ht="41.25" customHeight="1" x14ac:dyDescent="0.25">
      <c r="B6" s="487"/>
      <c r="C6" s="98" t="s">
        <v>44</v>
      </c>
      <c r="D6" s="99" t="s">
        <v>62</v>
      </c>
      <c r="E6" s="98" t="s">
        <v>44</v>
      </c>
      <c r="F6" s="99" t="s">
        <v>62</v>
      </c>
      <c r="G6" s="137" t="s">
        <v>44</v>
      </c>
      <c r="H6" s="134" t="s">
        <v>62</v>
      </c>
      <c r="I6" s="137" t="s">
        <v>44</v>
      </c>
      <c r="J6" s="135" t="s">
        <v>62</v>
      </c>
    </row>
    <row r="7" spans="2:10" ht="14.25" customHeight="1" x14ac:dyDescent="0.25">
      <c r="B7" s="75" t="s">
        <v>23</v>
      </c>
      <c r="C7" s="238">
        <v>4107.5650000000005</v>
      </c>
      <c r="D7" s="239">
        <v>681.39712880696447</v>
      </c>
      <c r="E7" s="238">
        <v>5754.8150000000023</v>
      </c>
      <c r="F7" s="239">
        <v>711.85068821260268</v>
      </c>
      <c r="G7" s="238">
        <v>5520.2589999999991</v>
      </c>
      <c r="H7" s="239">
        <v>648.95245201772809</v>
      </c>
      <c r="I7" s="238">
        <v>584.20000000000005</v>
      </c>
      <c r="J7" s="240">
        <v>713.64298951823992</v>
      </c>
    </row>
    <row r="8" spans="2:10" ht="14.25" customHeight="1" x14ac:dyDescent="0.25">
      <c r="B8" s="75" t="s">
        <v>3</v>
      </c>
      <c r="C8" s="238">
        <v>2749.1017000000002</v>
      </c>
      <c r="D8" s="239">
        <v>993.20449248036687</v>
      </c>
      <c r="E8" s="238">
        <v>2197.4322000000002</v>
      </c>
      <c r="F8" s="239">
        <v>980.71721604498737</v>
      </c>
      <c r="G8" s="238">
        <v>2196.7139999999999</v>
      </c>
      <c r="H8" s="239">
        <v>917.43998038754364</v>
      </c>
      <c r="I8" s="238">
        <v>209.92000000000002</v>
      </c>
      <c r="J8" s="240">
        <v>847.31703703703693</v>
      </c>
    </row>
    <row r="9" spans="2:10" ht="14.25" customHeight="1" x14ac:dyDescent="0.25">
      <c r="B9" s="75" t="s">
        <v>28</v>
      </c>
      <c r="C9" s="238"/>
      <c r="D9" s="239"/>
      <c r="E9" s="238">
        <v>182</v>
      </c>
      <c r="F9" s="239">
        <v>707.14285714285711</v>
      </c>
      <c r="G9" s="238"/>
      <c r="H9" s="239"/>
      <c r="I9" s="238"/>
      <c r="J9" s="240"/>
    </row>
    <row r="10" spans="2:10" ht="14.25" customHeight="1" x14ac:dyDescent="0.25">
      <c r="B10" s="75" t="s">
        <v>196</v>
      </c>
      <c r="C10" s="238"/>
      <c r="D10" s="239"/>
      <c r="E10" s="238"/>
      <c r="F10" s="239"/>
      <c r="G10" s="238">
        <v>75</v>
      </c>
      <c r="H10" s="239">
        <v>760</v>
      </c>
      <c r="I10" s="238"/>
      <c r="J10" s="240"/>
    </row>
    <row r="11" spans="2:10" ht="14.25" customHeight="1" x14ac:dyDescent="0.25">
      <c r="B11" s="75" t="s">
        <v>22</v>
      </c>
      <c r="C11" s="238">
        <v>4827.2860000000001</v>
      </c>
      <c r="D11" s="239">
        <v>624.39398019655096</v>
      </c>
      <c r="E11" s="238">
        <v>3838.7499999999995</v>
      </c>
      <c r="F11" s="239">
        <v>608.16493542550529</v>
      </c>
      <c r="G11" s="238">
        <v>5173.9250000000002</v>
      </c>
      <c r="H11" s="239">
        <v>498.18180336198168</v>
      </c>
      <c r="I11" s="238">
        <v>624</v>
      </c>
      <c r="J11" s="240">
        <v>542.59766025641022</v>
      </c>
    </row>
    <row r="12" spans="2:10" ht="14.25" customHeight="1" x14ac:dyDescent="0.25">
      <c r="B12" s="75" t="s">
        <v>2</v>
      </c>
      <c r="C12" s="238">
        <v>26062.854000000003</v>
      </c>
      <c r="D12" s="239">
        <v>597.73631661797435</v>
      </c>
      <c r="E12" s="238">
        <v>23161.224999999999</v>
      </c>
      <c r="F12" s="239">
        <v>626.15667457716449</v>
      </c>
      <c r="G12" s="238">
        <v>22813.863000000001</v>
      </c>
      <c r="H12" s="239">
        <v>603.63810313073418</v>
      </c>
      <c r="I12" s="238">
        <v>1469</v>
      </c>
      <c r="J12" s="240">
        <v>609.53661899420024</v>
      </c>
    </row>
    <row r="13" spans="2:10" ht="14.25" customHeight="1" x14ac:dyDescent="0.25">
      <c r="B13" s="75" t="s">
        <v>10</v>
      </c>
      <c r="C13" s="238">
        <v>3362.375</v>
      </c>
      <c r="D13" s="239">
        <v>634.18825138594173</v>
      </c>
      <c r="E13" s="238">
        <v>2978.3519999999999</v>
      </c>
      <c r="F13" s="239">
        <v>662.83388050986844</v>
      </c>
      <c r="G13" s="238">
        <v>3041.4880000000003</v>
      </c>
      <c r="H13" s="239">
        <v>616.14173496815772</v>
      </c>
      <c r="I13" s="238">
        <v>208.75</v>
      </c>
      <c r="J13" s="240">
        <v>622.57440000000008</v>
      </c>
    </row>
    <row r="14" spans="2:10" ht="14.25" customHeight="1" x14ac:dyDescent="0.25">
      <c r="B14" s="75" t="s">
        <v>33</v>
      </c>
      <c r="C14" s="238">
        <v>0.76570000000000005</v>
      </c>
      <c r="D14" s="239">
        <v>1526.3157894736842</v>
      </c>
      <c r="E14" s="238">
        <v>4.9970000000000017</v>
      </c>
      <c r="F14" s="239">
        <v>2016.7115587872347</v>
      </c>
      <c r="G14" s="238">
        <v>0.90449999999999997</v>
      </c>
      <c r="H14" s="239">
        <v>1398.8333333333335</v>
      </c>
      <c r="I14" s="238"/>
      <c r="J14" s="240"/>
    </row>
    <row r="15" spans="2:10" ht="14.25" customHeight="1" x14ac:dyDescent="0.25">
      <c r="B15" s="75" t="s">
        <v>6</v>
      </c>
      <c r="C15" s="238">
        <v>22046.418069999996</v>
      </c>
      <c r="D15" s="239">
        <v>673.90538145722064</v>
      </c>
      <c r="E15" s="238">
        <v>21057.308760000007</v>
      </c>
      <c r="F15" s="239">
        <v>709.28715378368054</v>
      </c>
      <c r="G15" s="238">
        <v>18774.271759999992</v>
      </c>
      <c r="H15" s="239">
        <v>596.48496133920412</v>
      </c>
      <c r="I15" s="238">
        <v>1300.9880000000001</v>
      </c>
      <c r="J15" s="240">
        <v>620.11573750024013</v>
      </c>
    </row>
    <row r="16" spans="2:10" ht="14.25" customHeight="1" x14ac:dyDescent="0.25">
      <c r="B16" s="75" t="s">
        <v>18</v>
      </c>
      <c r="C16" s="238">
        <v>1373.9740000000002</v>
      </c>
      <c r="D16" s="239">
        <v>751.5966312586844</v>
      </c>
      <c r="E16" s="238">
        <v>659.72900000000016</v>
      </c>
      <c r="F16" s="239">
        <v>1086.898354115491</v>
      </c>
      <c r="G16" s="238">
        <v>1271.5159999999996</v>
      </c>
      <c r="H16" s="239">
        <v>749.05232626254349</v>
      </c>
      <c r="I16" s="238">
        <v>104.5</v>
      </c>
      <c r="J16" s="240">
        <v>721.3743333333332</v>
      </c>
    </row>
    <row r="17" spans="2:15" ht="14.25" customHeight="1" x14ac:dyDescent="0.25">
      <c r="B17" s="75" t="s">
        <v>190</v>
      </c>
      <c r="C17" s="238">
        <v>3020.8817999999992</v>
      </c>
      <c r="D17" s="239">
        <v>560.71745477319996</v>
      </c>
      <c r="E17" s="238">
        <v>3281.5878399999988</v>
      </c>
      <c r="F17" s="239">
        <v>635.95616269917639</v>
      </c>
      <c r="G17" s="238">
        <v>7753.6583200000041</v>
      </c>
      <c r="H17" s="239">
        <v>664.61961922586067</v>
      </c>
      <c r="I17" s="238">
        <v>566.94880000000012</v>
      </c>
      <c r="J17" s="240">
        <v>692.31073090794189</v>
      </c>
    </row>
    <row r="18" spans="2:15" ht="14.25" customHeight="1" x14ac:dyDescent="0.25">
      <c r="B18" s="75" t="s">
        <v>12</v>
      </c>
      <c r="C18" s="238">
        <v>13729.465340000004</v>
      </c>
      <c r="D18" s="239">
        <v>655.62233023759961</v>
      </c>
      <c r="E18" s="238">
        <v>4791.8608400000012</v>
      </c>
      <c r="F18" s="239">
        <v>684.05124165265727</v>
      </c>
      <c r="G18" s="238">
        <v>7988.8784799999958</v>
      </c>
      <c r="H18" s="239">
        <v>605.55383291745602</v>
      </c>
      <c r="I18" s="238">
        <v>870.56059999999991</v>
      </c>
      <c r="J18" s="240">
        <v>690.45522709261434</v>
      </c>
    </row>
    <row r="19" spans="2:15" ht="14.25" customHeight="1" x14ac:dyDescent="0.25">
      <c r="B19" s="75" t="s">
        <v>26</v>
      </c>
      <c r="C19" s="238">
        <v>52</v>
      </c>
      <c r="D19" s="239">
        <v>691.66666666666663</v>
      </c>
      <c r="E19" s="238">
        <v>52</v>
      </c>
      <c r="F19" s="239">
        <v>678.84615384615381</v>
      </c>
      <c r="G19" s="238">
        <v>52</v>
      </c>
      <c r="H19" s="239">
        <v>615.70000000000005</v>
      </c>
      <c r="I19" s="238"/>
      <c r="J19" s="240"/>
    </row>
    <row r="20" spans="2:15" ht="14.25" customHeight="1" x14ac:dyDescent="0.25">
      <c r="B20" s="75" t="s">
        <v>11</v>
      </c>
      <c r="C20" s="238">
        <v>1936.4400000000003</v>
      </c>
      <c r="D20" s="239">
        <v>717.19170624701303</v>
      </c>
      <c r="E20" s="238">
        <v>2263.36</v>
      </c>
      <c r="F20" s="239">
        <v>743.15574149816769</v>
      </c>
      <c r="G20" s="238">
        <v>1401.6200000000001</v>
      </c>
      <c r="H20" s="239">
        <v>761.91870361766303</v>
      </c>
      <c r="I20" s="238">
        <v>119.34</v>
      </c>
      <c r="J20" s="240">
        <v>947.50259039843354</v>
      </c>
    </row>
    <row r="21" spans="2:15" ht="14.25" customHeight="1" x14ac:dyDescent="0.25">
      <c r="B21" s="75" t="s">
        <v>16</v>
      </c>
      <c r="C21" s="238">
        <v>3848</v>
      </c>
      <c r="D21" s="239">
        <v>527.55713675213656</v>
      </c>
      <c r="E21" s="238">
        <v>1767.85</v>
      </c>
      <c r="F21" s="239">
        <v>557.27015854513502</v>
      </c>
      <c r="G21" s="238">
        <v>5673.85</v>
      </c>
      <c r="H21" s="239">
        <v>506.3627312199016</v>
      </c>
      <c r="I21" s="238">
        <v>416</v>
      </c>
      <c r="J21" s="240">
        <v>525</v>
      </c>
    </row>
    <row r="22" spans="2:15" ht="14.25" customHeight="1" x14ac:dyDescent="0.25">
      <c r="B22" s="75" t="s">
        <v>34</v>
      </c>
      <c r="C22" s="238">
        <v>479</v>
      </c>
      <c r="D22" s="239">
        <v>602.31214285714282</v>
      </c>
      <c r="E22" s="238">
        <v>52</v>
      </c>
      <c r="F22" s="239">
        <v>612.02019230769235</v>
      </c>
      <c r="G22" s="238">
        <v>386</v>
      </c>
      <c r="H22" s="239">
        <v>562.7552724358975</v>
      </c>
      <c r="I22" s="238"/>
      <c r="J22" s="240"/>
    </row>
    <row r="23" spans="2:15" ht="14.25" customHeight="1" x14ac:dyDescent="0.25">
      <c r="B23" s="75" t="s">
        <v>164</v>
      </c>
      <c r="C23" s="238"/>
      <c r="D23" s="239"/>
      <c r="E23" s="238">
        <v>0.06</v>
      </c>
      <c r="F23" s="239">
        <v>1003.3333333333334</v>
      </c>
      <c r="G23" s="238"/>
      <c r="H23" s="239"/>
      <c r="I23" s="238"/>
      <c r="J23" s="240"/>
    </row>
    <row r="24" spans="2:15" ht="14.25" customHeight="1" x14ac:dyDescent="0.25">
      <c r="B24" s="75" t="s">
        <v>20</v>
      </c>
      <c r="C24" s="238">
        <v>294.92912000000001</v>
      </c>
      <c r="D24" s="239">
        <v>502.3878317523961</v>
      </c>
      <c r="E24" s="238">
        <v>589.3599999999999</v>
      </c>
      <c r="F24" s="239">
        <v>609.9408283620254</v>
      </c>
      <c r="G24" s="238">
        <v>844.96048000000008</v>
      </c>
      <c r="H24" s="239">
        <v>585.289192781726</v>
      </c>
      <c r="I24" s="238">
        <v>129.97911999999999</v>
      </c>
      <c r="J24" s="240">
        <v>582.3703218925732</v>
      </c>
    </row>
    <row r="25" spans="2:15" ht="14.25" customHeight="1" x14ac:dyDescent="0.25">
      <c r="B25" s="75" t="s">
        <v>27</v>
      </c>
      <c r="C25" s="238">
        <v>400</v>
      </c>
      <c r="D25" s="239">
        <v>686.5</v>
      </c>
      <c r="E25" s="238"/>
      <c r="F25" s="239"/>
      <c r="G25" s="238"/>
      <c r="H25" s="239"/>
      <c r="I25" s="238"/>
      <c r="J25" s="240"/>
    </row>
    <row r="26" spans="2:15" ht="14.25" customHeight="1" x14ac:dyDescent="0.25">
      <c r="B26" s="75" t="s">
        <v>68</v>
      </c>
      <c r="C26" s="238">
        <v>14</v>
      </c>
      <c r="D26" s="239">
        <v>610</v>
      </c>
      <c r="E26" s="238">
        <v>14</v>
      </c>
      <c r="F26" s="239">
        <v>690</v>
      </c>
      <c r="G26" s="238">
        <v>14</v>
      </c>
      <c r="H26" s="239">
        <v>670</v>
      </c>
      <c r="I26" s="238"/>
      <c r="J26" s="240"/>
      <c r="O26" t="s">
        <v>188</v>
      </c>
    </row>
    <row r="27" spans="2:15" ht="14.25" customHeight="1" x14ac:dyDescent="0.25">
      <c r="B27" s="75" t="s">
        <v>35</v>
      </c>
      <c r="C27" s="238">
        <v>52</v>
      </c>
      <c r="D27" s="239">
        <v>680</v>
      </c>
      <c r="E27" s="238"/>
      <c r="F27" s="239"/>
      <c r="G27" s="238">
        <v>41.625</v>
      </c>
      <c r="H27" s="239">
        <v>628</v>
      </c>
      <c r="I27" s="238"/>
      <c r="J27" s="240"/>
    </row>
    <row r="28" spans="2:15" ht="14.25" customHeight="1" x14ac:dyDescent="0.25">
      <c r="B28" s="75" t="s">
        <v>36</v>
      </c>
      <c r="C28" s="238">
        <v>61.75</v>
      </c>
      <c r="D28" s="239">
        <v>554.15245858744834</v>
      </c>
      <c r="E28" s="238">
        <v>80.5</v>
      </c>
      <c r="F28" s="239">
        <v>710.827</v>
      </c>
      <c r="G28" s="238">
        <v>97</v>
      </c>
      <c r="H28" s="239">
        <v>629.90666666666664</v>
      </c>
      <c r="I28" s="238"/>
      <c r="J28" s="240"/>
    </row>
    <row r="29" spans="2:15" ht="14.25" customHeight="1" x14ac:dyDescent="0.25">
      <c r="B29" s="75" t="s">
        <v>37</v>
      </c>
      <c r="C29" s="238"/>
      <c r="D29" s="239"/>
      <c r="E29" s="238"/>
      <c r="F29" s="239"/>
      <c r="G29" s="238">
        <v>260</v>
      </c>
      <c r="H29" s="239">
        <v>333.57451923076928</v>
      </c>
      <c r="I29" s="238"/>
      <c r="J29" s="240"/>
    </row>
    <row r="30" spans="2:15" ht="14.25" customHeight="1" x14ac:dyDescent="0.25">
      <c r="B30" s="75" t="s">
        <v>5</v>
      </c>
      <c r="C30" s="238">
        <v>2825</v>
      </c>
      <c r="D30" s="239">
        <v>581.12012288786491</v>
      </c>
      <c r="E30" s="238">
        <v>2971.3199999999997</v>
      </c>
      <c r="F30" s="239">
        <v>641.69211658911672</v>
      </c>
      <c r="G30" s="238">
        <v>10785.79</v>
      </c>
      <c r="H30" s="239">
        <v>621.0745344735667</v>
      </c>
      <c r="I30" s="238">
        <v>759.67000000000007</v>
      </c>
      <c r="J30" s="240">
        <v>676.10846090320831</v>
      </c>
    </row>
    <row r="31" spans="2:15" ht="14.25" customHeight="1" x14ac:dyDescent="0.25">
      <c r="B31" s="75" t="s">
        <v>9</v>
      </c>
      <c r="C31" s="238">
        <v>5621.7530999999981</v>
      </c>
      <c r="D31" s="239">
        <v>732.15654298936033</v>
      </c>
      <c r="E31" s="238">
        <v>4210.0305000000008</v>
      </c>
      <c r="F31" s="239">
        <v>749.77912932075867</v>
      </c>
      <c r="G31" s="238">
        <v>4870.6308000000008</v>
      </c>
      <c r="H31" s="239">
        <v>677.58007877598982</v>
      </c>
      <c r="I31" s="238">
        <v>306.53805</v>
      </c>
      <c r="J31" s="240">
        <v>790.81272276066829</v>
      </c>
    </row>
    <row r="32" spans="2:15" ht="14.25" customHeight="1" x14ac:dyDescent="0.25">
      <c r="B32" s="75" t="s">
        <v>14</v>
      </c>
      <c r="C32" s="238">
        <v>4209.6080000000002</v>
      </c>
      <c r="D32" s="239">
        <v>641.00874233583238</v>
      </c>
      <c r="E32" s="238">
        <v>3152.9830000000002</v>
      </c>
      <c r="F32" s="239">
        <v>652.08581275281392</v>
      </c>
      <c r="G32" s="238">
        <v>2896.7513000000004</v>
      </c>
      <c r="H32" s="239">
        <v>644.53811228228813</v>
      </c>
      <c r="I32" s="238">
        <v>173.25</v>
      </c>
      <c r="J32" s="240">
        <v>653.9446825396825</v>
      </c>
    </row>
    <row r="33" spans="2:10" ht="14.25" customHeight="1" x14ac:dyDescent="0.25">
      <c r="B33" s="75" t="s">
        <v>21</v>
      </c>
      <c r="C33" s="238">
        <v>53</v>
      </c>
      <c r="D33" s="239">
        <v>791.31603703703706</v>
      </c>
      <c r="E33" s="238">
        <v>157.86138</v>
      </c>
      <c r="F33" s="239">
        <v>1687.9319787915431</v>
      </c>
      <c r="G33" s="238">
        <v>173.79122000000001</v>
      </c>
      <c r="H33" s="239">
        <v>1785.9614573588453</v>
      </c>
      <c r="I33" s="238">
        <v>0.41439999999999999</v>
      </c>
      <c r="J33" s="240">
        <v>2472.0559845559847</v>
      </c>
    </row>
    <row r="34" spans="2:10" ht="14.25" customHeight="1" x14ac:dyDescent="0.25">
      <c r="B34" s="75" t="s">
        <v>8</v>
      </c>
      <c r="C34" s="238">
        <v>13436.882420000007</v>
      </c>
      <c r="D34" s="239">
        <v>1255.695452022451</v>
      </c>
      <c r="E34" s="238">
        <v>12283.72002000001</v>
      </c>
      <c r="F34" s="239">
        <v>1459.1691118001629</v>
      </c>
      <c r="G34" s="238">
        <v>15271.202730000001</v>
      </c>
      <c r="H34" s="239">
        <v>1003.8065975034816</v>
      </c>
      <c r="I34" s="238">
        <v>1205.2339999999999</v>
      </c>
      <c r="J34" s="240">
        <v>875.94175039246477</v>
      </c>
    </row>
    <row r="35" spans="2:10" ht="14.25" customHeight="1" x14ac:dyDescent="0.25">
      <c r="B35" s="75" t="s">
        <v>7</v>
      </c>
      <c r="C35" s="238">
        <v>4204.5361599999987</v>
      </c>
      <c r="D35" s="239">
        <v>619.59834983842654</v>
      </c>
      <c r="E35" s="238">
        <v>4885.3400800000009</v>
      </c>
      <c r="F35" s="239">
        <v>639.74944759845175</v>
      </c>
      <c r="G35" s="238">
        <v>3395.4888800000003</v>
      </c>
      <c r="H35" s="239">
        <v>607.97898056498616</v>
      </c>
      <c r="I35" s="238">
        <v>559.51800000000003</v>
      </c>
      <c r="J35" s="240">
        <v>646.87565201465202</v>
      </c>
    </row>
    <row r="36" spans="2:10" ht="14.25" customHeight="1" x14ac:dyDescent="0.25">
      <c r="B36" s="75" t="s">
        <v>167</v>
      </c>
      <c r="C36" s="238"/>
      <c r="D36" s="239"/>
      <c r="E36" s="238">
        <v>3</v>
      </c>
      <c r="F36" s="239">
        <v>704</v>
      </c>
      <c r="G36" s="238">
        <v>1</v>
      </c>
      <c r="H36" s="239">
        <v>667</v>
      </c>
      <c r="I36" s="238"/>
      <c r="J36" s="240"/>
    </row>
    <row r="37" spans="2:10" ht="14.25" customHeight="1" x14ac:dyDescent="0.25">
      <c r="B37" s="75" t="s">
        <v>31</v>
      </c>
      <c r="C37" s="238">
        <v>355.5</v>
      </c>
      <c r="D37" s="239">
        <v>674.52564102564099</v>
      </c>
      <c r="E37" s="238">
        <v>236</v>
      </c>
      <c r="F37" s="239">
        <v>734.1161978021978</v>
      </c>
      <c r="G37" s="238">
        <v>338</v>
      </c>
      <c r="H37" s="239">
        <v>651.67130177514798</v>
      </c>
      <c r="I37" s="238">
        <v>52</v>
      </c>
      <c r="J37" s="240">
        <v>651.07500000000005</v>
      </c>
    </row>
    <row r="38" spans="2:10" ht="14.25" customHeight="1" x14ac:dyDescent="0.25">
      <c r="B38" s="75" t="s">
        <v>24</v>
      </c>
      <c r="C38" s="238">
        <v>59</v>
      </c>
      <c r="D38" s="239">
        <v>621</v>
      </c>
      <c r="E38" s="238">
        <v>223</v>
      </c>
      <c r="F38" s="239">
        <v>593.18749999999989</v>
      </c>
      <c r="G38" s="238">
        <v>72</v>
      </c>
      <c r="H38" s="239">
        <v>528.10819444444451</v>
      </c>
      <c r="I38" s="238"/>
      <c r="J38" s="240"/>
    </row>
    <row r="39" spans="2:10" ht="14.25" customHeight="1" x14ac:dyDescent="0.25">
      <c r="B39" s="75" t="s">
        <v>191</v>
      </c>
      <c r="C39" s="238"/>
      <c r="D39" s="239"/>
      <c r="E39" s="238">
        <v>77.991280000000003</v>
      </c>
      <c r="F39" s="239">
        <v>576.30113489097153</v>
      </c>
      <c r="G39" s="238">
        <v>389.41560000000004</v>
      </c>
      <c r="H39" s="239">
        <v>571.75485009729516</v>
      </c>
      <c r="I39" s="238">
        <v>25.99128</v>
      </c>
      <c r="J39" s="240">
        <v>597.63351400931401</v>
      </c>
    </row>
    <row r="40" spans="2:10" ht="14.25" customHeight="1" x14ac:dyDescent="0.25">
      <c r="B40" s="75" t="s">
        <v>168</v>
      </c>
      <c r="C40" s="238"/>
      <c r="D40" s="239"/>
      <c r="E40" s="238">
        <v>14</v>
      </c>
      <c r="F40" s="239">
        <v>803.71428571428567</v>
      </c>
      <c r="G40" s="238"/>
      <c r="H40" s="239"/>
      <c r="I40" s="238"/>
      <c r="J40" s="240"/>
    </row>
    <row r="41" spans="2:10" ht="14.25" customHeight="1" x14ac:dyDescent="0.25">
      <c r="B41" s="75" t="s">
        <v>19</v>
      </c>
      <c r="C41" s="238">
        <v>2408.5</v>
      </c>
      <c r="D41" s="239">
        <v>587.81099572981361</v>
      </c>
      <c r="E41" s="238">
        <v>2300.1615999999999</v>
      </c>
      <c r="F41" s="239">
        <v>692.55699246574954</v>
      </c>
      <c r="G41" s="238">
        <v>2499.4499999999998</v>
      </c>
      <c r="H41" s="239">
        <v>584.29600432794098</v>
      </c>
      <c r="I41" s="238">
        <v>63</v>
      </c>
      <c r="J41" s="240">
        <v>635</v>
      </c>
    </row>
    <row r="42" spans="2:10" ht="14.25" customHeight="1" x14ac:dyDescent="0.25">
      <c r="B42" s="75" t="s">
        <v>13</v>
      </c>
      <c r="C42" s="238">
        <v>2866.7</v>
      </c>
      <c r="D42" s="239">
        <v>698.3600988758368</v>
      </c>
      <c r="E42" s="238">
        <v>4161.7219999999998</v>
      </c>
      <c r="F42" s="239">
        <v>775.30692758669875</v>
      </c>
      <c r="G42" s="238">
        <v>10271.065000000001</v>
      </c>
      <c r="H42" s="239">
        <v>766.24417060688643</v>
      </c>
      <c r="I42" s="238">
        <v>394</v>
      </c>
      <c r="J42" s="240">
        <v>621.66666666666663</v>
      </c>
    </row>
    <row r="43" spans="2:10" ht="14.25" customHeight="1" x14ac:dyDescent="0.25">
      <c r="B43" s="226" t="s">
        <v>69</v>
      </c>
      <c r="C43" s="276">
        <v>44</v>
      </c>
      <c r="D43" s="277">
        <v>589.79166666666663</v>
      </c>
      <c r="E43" s="276">
        <v>61</v>
      </c>
      <c r="F43" s="277">
        <v>711.5</v>
      </c>
      <c r="G43" s="276">
        <v>25.5</v>
      </c>
      <c r="H43" s="277">
        <v>610</v>
      </c>
      <c r="I43" s="276"/>
      <c r="J43" s="278"/>
    </row>
    <row r="44" spans="2:10" ht="14.25" customHeight="1" thickBot="1" x14ac:dyDescent="0.3">
      <c r="B44" s="136" t="s">
        <v>38</v>
      </c>
      <c r="C44" s="241">
        <v>124503.28540999953</v>
      </c>
      <c r="D44" s="242">
        <v>729.04736290839537</v>
      </c>
      <c r="E44" s="241">
        <v>107465.31749999983</v>
      </c>
      <c r="F44" s="242">
        <v>828.55082736990312</v>
      </c>
      <c r="G44" s="241">
        <v>134371.61907000002</v>
      </c>
      <c r="H44" s="242">
        <v>691.82029025654333</v>
      </c>
      <c r="I44" s="241">
        <v>10143.802250000002</v>
      </c>
      <c r="J44" s="243">
        <v>705.2569979848721</v>
      </c>
    </row>
    <row r="45" spans="2:10" ht="14.25" customHeight="1" thickBot="1" x14ac:dyDescent="0.3">
      <c r="B45" s="425" t="s">
        <v>162</v>
      </c>
      <c r="C45" s="426"/>
      <c r="D45" s="426"/>
      <c r="E45" s="426"/>
      <c r="F45" s="426"/>
      <c r="G45" s="426"/>
      <c r="H45" s="426"/>
      <c r="I45" s="426"/>
      <c r="J45" s="427"/>
    </row>
    <row r="46" spans="2:10" ht="14.25" customHeight="1" x14ac:dyDescent="0.25"/>
    <row r="47" spans="2:10" ht="29.1" customHeight="1" x14ac:dyDescent="0.25">
      <c r="J47" s="1"/>
    </row>
    <row r="48" spans="2:10" ht="25.5" customHeight="1" x14ac:dyDescent="0.25"/>
  </sheetData>
  <mergeCells count="8">
    <mergeCell ref="I4:J4"/>
    <mergeCell ref="B2:J2"/>
    <mergeCell ref="B3:J3"/>
    <mergeCell ref="B45:J45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pageSetUpPr fitToPage="1"/>
  </sheetPr>
  <dimension ref="B1:O43"/>
  <sheetViews>
    <sheetView topLeftCell="A3" zoomScale="90" zoomScaleNormal="90" zoomScaleSheetLayoutView="130" workbookViewId="0">
      <selection activeCell="M38" sqref="M38"/>
    </sheetView>
  </sheetViews>
  <sheetFormatPr baseColWidth="10" defaultRowHeight="15" x14ac:dyDescent="0.25"/>
  <cols>
    <col min="1" max="1" width="1.140625" customWidth="1"/>
    <col min="2" max="2" width="13.7109375" bestFit="1" customWidth="1"/>
    <col min="3" max="4" width="9.28515625" bestFit="1" customWidth="1"/>
    <col min="5" max="6" width="9.7109375" bestFit="1" customWidth="1"/>
    <col min="7" max="7" width="10.140625" bestFit="1" customWidth="1"/>
    <col min="8" max="9" width="9.28515625" bestFit="1" customWidth="1"/>
    <col min="10" max="11" width="9.7109375" bestFit="1" customWidth="1"/>
    <col min="12" max="12" width="10.140625" bestFit="1" customWidth="1"/>
  </cols>
  <sheetData>
    <row r="1" spans="2:15" ht="15.75" thickBot="1" x14ac:dyDescent="0.3"/>
    <row r="2" spans="2:15" x14ac:dyDescent="0.25">
      <c r="B2" s="522" t="s">
        <v>145</v>
      </c>
      <c r="C2" s="523"/>
      <c r="D2" s="523"/>
      <c r="E2" s="523"/>
      <c r="F2" s="523"/>
      <c r="G2" s="523"/>
      <c r="H2" s="523"/>
      <c r="I2" s="523"/>
      <c r="J2" s="523"/>
      <c r="K2" s="523"/>
      <c r="L2" s="524"/>
    </row>
    <row r="3" spans="2:15" x14ac:dyDescent="0.25">
      <c r="B3" s="525" t="s">
        <v>106</v>
      </c>
      <c r="C3" s="526"/>
      <c r="D3" s="526"/>
      <c r="E3" s="526"/>
      <c r="F3" s="526"/>
      <c r="G3" s="526"/>
      <c r="H3" s="526"/>
      <c r="I3" s="526"/>
      <c r="J3" s="526"/>
      <c r="K3" s="526"/>
      <c r="L3" s="527"/>
    </row>
    <row r="4" spans="2:15" x14ac:dyDescent="0.25">
      <c r="B4" s="528" t="s">
        <v>187</v>
      </c>
      <c r="C4" s="521">
        <v>2022</v>
      </c>
      <c r="D4" s="521"/>
      <c r="E4" s="521"/>
      <c r="F4" s="521"/>
      <c r="G4" s="521"/>
      <c r="H4" s="521">
        <v>2023</v>
      </c>
      <c r="I4" s="521"/>
      <c r="J4" s="521"/>
      <c r="K4" s="521"/>
      <c r="L4" s="531"/>
    </row>
    <row r="5" spans="2:15" x14ac:dyDescent="0.25">
      <c r="B5" s="529"/>
      <c r="C5" s="163" t="s">
        <v>17</v>
      </c>
      <c r="D5" s="164" t="s">
        <v>30</v>
      </c>
      <c r="E5" s="164" t="s">
        <v>29</v>
      </c>
      <c r="F5" s="164" t="s">
        <v>43</v>
      </c>
      <c r="G5" s="165" t="s">
        <v>1</v>
      </c>
      <c r="H5" s="164" t="s">
        <v>17</v>
      </c>
      <c r="I5" s="164" t="s">
        <v>30</v>
      </c>
      <c r="J5" s="164" t="s">
        <v>29</v>
      </c>
      <c r="K5" s="164" t="s">
        <v>43</v>
      </c>
      <c r="L5" s="166" t="s">
        <v>1</v>
      </c>
    </row>
    <row r="6" spans="2:15" x14ac:dyDescent="0.25">
      <c r="B6" s="530"/>
      <c r="C6" s="167" t="s">
        <v>44</v>
      </c>
      <c r="D6" s="168" t="s">
        <v>44</v>
      </c>
      <c r="E6" s="168" t="s">
        <v>44</v>
      </c>
      <c r="F6" s="168" t="s">
        <v>44</v>
      </c>
      <c r="G6" s="169" t="s">
        <v>44</v>
      </c>
      <c r="H6" s="168" t="s">
        <v>44</v>
      </c>
      <c r="I6" s="168" t="s">
        <v>44</v>
      </c>
      <c r="J6" s="168" t="s">
        <v>44</v>
      </c>
      <c r="K6" s="168" t="s">
        <v>44</v>
      </c>
      <c r="L6" s="170" t="s">
        <v>44</v>
      </c>
    </row>
    <row r="7" spans="2:15" x14ac:dyDescent="0.25">
      <c r="B7" s="171" t="s">
        <v>23</v>
      </c>
      <c r="C7" s="244">
        <v>5506.2589999999991</v>
      </c>
      <c r="D7" s="245"/>
      <c r="E7" s="245"/>
      <c r="F7" s="245"/>
      <c r="G7" s="246">
        <v>14</v>
      </c>
      <c r="H7" s="245"/>
      <c r="I7" s="245"/>
      <c r="J7" s="245"/>
      <c r="K7" s="245"/>
      <c r="L7" s="247"/>
    </row>
    <row r="8" spans="2:15" x14ac:dyDescent="0.25">
      <c r="B8" s="171" t="s">
        <v>3</v>
      </c>
      <c r="C8" s="244">
        <v>1494.3200000000002</v>
      </c>
      <c r="D8" s="245">
        <v>598</v>
      </c>
      <c r="E8" s="245">
        <v>104</v>
      </c>
      <c r="F8" s="245"/>
      <c r="G8" s="246">
        <v>0.39400000000000002</v>
      </c>
      <c r="H8" s="245"/>
      <c r="I8" s="245">
        <v>130</v>
      </c>
      <c r="J8" s="245"/>
      <c r="K8" s="245"/>
      <c r="L8" s="247"/>
    </row>
    <row r="9" spans="2:15" x14ac:dyDescent="0.25">
      <c r="B9" s="171" t="s">
        <v>196</v>
      </c>
      <c r="C9" s="244"/>
      <c r="D9" s="245">
        <v>75</v>
      </c>
      <c r="E9" s="245"/>
      <c r="F9" s="245"/>
      <c r="G9" s="246"/>
      <c r="H9" s="245"/>
      <c r="I9" s="245"/>
      <c r="J9" s="245"/>
      <c r="K9" s="245"/>
      <c r="L9" s="247"/>
      <c r="M9" t="s">
        <v>188</v>
      </c>
    </row>
    <row r="10" spans="2:15" x14ac:dyDescent="0.25">
      <c r="B10" s="171" t="s">
        <v>22</v>
      </c>
      <c r="C10" s="244">
        <v>312</v>
      </c>
      <c r="D10" s="245"/>
      <c r="E10" s="245"/>
      <c r="F10" s="245">
        <v>4861.9250000000002</v>
      </c>
      <c r="G10" s="246"/>
      <c r="H10" s="245"/>
      <c r="I10" s="245"/>
      <c r="J10" s="245"/>
      <c r="K10" s="245">
        <v>624</v>
      </c>
      <c r="L10" s="247"/>
    </row>
    <row r="11" spans="2:15" x14ac:dyDescent="0.25">
      <c r="B11" s="171" t="s">
        <v>2</v>
      </c>
      <c r="C11" s="244">
        <v>22813.863000000001</v>
      </c>
      <c r="D11" s="245"/>
      <c r="E11" s="245"/>
      <c r="F11" s="245"/>
      <c r="G11" s="246"/>
      <c r="H11" s="245"/>
      <c r="I11" s="245"/>
      <c r="J11" s="245"/>
      <c r="K11" s="245"/>
      <c r="L11" s="247"/>
    </row>
    <row r="12" spans="2:15" x14ac:dyDescent="0.25">
      <c r="B12" s="171" t="s">
        <v>10</v>
      </c>
      <c r="C12" s="244">
        <v>3015.4880000000003</v>
      </c>
      <c r="D12" s="245"/>
      <c r="E12" s="245"/>
      <c r="F12" s="245"/>
      <c r="G12" s="246">
        <v>26</v>
      </c>
      <c r="H12" s="245"/>
      <c r="I12" s="245"/>
      <c r="J12" s="245"/>
      <c r="K12" s="245"/>
      <c r="L12" s="247"/>
    </row>
    <row r="13" spans="2:15" x14ac:dyDescent="0.25">
      <c r="B13" s="171" t="s">
        <v>33</v>
      </c>
      <c r="C13" s="244">
        <v>0.90449999999999997</v>
      </c>
      <c r="D13" s="245"/>
      <c r="E13" s="245"/>
      <c r="F13" s="245"/>
      <c r="G13" s="246"/>
      <c r="H13" s="245"/>
      <c r="I13" s="245"/>
      <c r="J13" s="245"/>
      <c r="K13" s="245"/>
      <c r="L13" s="247"/>
      <c r="O13" t="s">
        <v>188</v>
      </c>
    </row>
    <row r="14" spans="2:15" x14ac:dyDescent="0.25">
      <c r="B14" s="171" t="s">
        <v>6</v>
      </c>
      <c r="C14" s="244">
        <v>18290.881759999993</v>
      </c>
      <c r="D14" s="245">
        <v>247.91</v>
      </c>
      <c r="E14" s="245"/>
      <c r="F14" s="245">
        <v>183.48</v>
      </c>
      <c r="G14" s="246">
        <v>52</v>
      </c>
      <c r="H14" s="245"/>
      <c r="I14" s="245"/>
      <c r="J14" s="245"/>
      <c r="K14" s="245"/>
      <c r="L14" s="247"/>
    </row>
    <row r="15" spans="2:15" x14ac:dyDescent="0.25">
      <c r="B15" s="172" t="s">
        <v>18</v>
      </c>
      <c r="C15" s="244">
        <v>1219.5159999999996</v>
      </c>
      <c r="D15" s="245"/>
      <c r="E15" s="245"/>
      <c r="F15" s="245">
        <v>52</v>
      </c>
      <c r="G15" s="246"/>
      <c r="H15" s="245"/>
      <c r="I15" s="245"/>
      <c r="J15" s="245"/>
      <c r="K15" s="245"/>
      <c r="L15" s="247"/>
    </row>
    <row r="16" spans="2:15" x14ac:dyDescent="0.25">
      <c r="B16" s="171" t="s">
        <v>190</v>
      </c>
      <c r="C16" s="244">
        <v>7628.7733200000039</v>
      </c>
      <c r="D16" s="245">
        <v>124.88500000000001</v>
      </c>
      <c r="E16" s="245"/>
      <c r="F16" s="245"/>
      <c r="G16" s="246"/>
      <c r="H16" s="245"/>
      <c r="I16" s="245"/>
      <c r="J16" s="245"/>
      <c r="K16" s="245"/>
      <c r="L16" s="247">
        <v>6.97</v>
      </c>
    </row>
    <row r="17" spans="2:12" x14ac:dyDescent="0.25">
      <c r="B17" s="171" t="s">
        <v>12</v>
      </c>
      <c r="C17" s="244">
        <v>7962.8784799999958</v>
      </c>
      <c r="D17" s="245">
        <v>26</v>
      </c>
      <c r="E17" s="245"/>
      <c r="F17" s="245"/>
      <c r="G17" s="246"/>
      <c r="H17" s="245"/>
      <c r="I17" s="245"/>
      <c r="J17" s="245"/>
      <c r="K17" s="245"/>
      <c r="L17" s="247"/>
    </row>
    <row r="18" spans="2:12" x14ac:dyDescent="0.25">
      <c r="B18" s="171" t="s">
        <v>26</v>
      </c>
      <c r="C18" s="244">
        <v>52</v>
      </c>
      <c r="D18" s="245"/>
      <c r="E18" s="245"/>
      <c r="F18" s="245"/>
      <c r="G18" s="246"/>
      <c r="H18" s="245"/>
      <c r="I18" s="245"/>
      <c r="J18" s="245"/>
      <c r="K18" s="245"/>
      <c r="L18" s="247"/>
    </row>
    <row r="19" spans="2:12" x14ac:dyDescent="0.25">
      <c r="B19" s="171" t="s">
        <v>11</v>
      </c>
      <c r="C19" s="244">
        <v>1399.1200000000001</v>
      </c>
      <c r="D19" s="245">
        <v>2.5</v>
      </c>
      <c r="E19" s="245"/>
      <c r="F19" s="245"/>
      <c r="G19" s="246"/>
      <c r="H19" s="245"/>
      <c r="I19" s="245"/>
      <c r="J19" s="245"/>
      <c r="K19" s="245"/>
      <c r="L19" s="247"/>
    </row>
    <row r="20" spans="2:12" x14ac:dyDescent="0.25">
      <c r="B20" s="171" t="s">
        <v>16</v>
      </c>
      <c r="C20" s="244">
        <v>5179.8500000000004</v>
      </c>
      <c r="D20" s="245">
        <v>494</v>
      </c>
      <c r="E20" s="245"/>
      <c r="F20" s="245"/>
      <c r="G20" s="246"/>
      <c r="H20" s="245"/>
      <c r="I20" s="245"/>
      <c r="J20" s="245"/>
      <c r="K20" s="245"/>
      <c r="L20" s="247"/>
    </row>
    <row r="21" spans="2:12" x14ac:dyDescent="0.25">
      <c r="B21" s="171" t="s">
        <v>34</v>
      </c>
      <c r="C21" s="244">
        <v>386</v>
      </c>
      <c r="D21" s="245"/>
      <c r="E21" s="245"/>
      <c r="F21" s="245"/>
      <c r="G21" s="246"/>
      <c r="H21" s="245"/>
      <c r="I21" s="245"/>
      <c r="J21" s="245"/>
      <c r="K21" s="245"/>
      <c r="L21" s="247"/>
    </row>
    <row r="22" spans="2:12" x14ac:dyDescent="0.25">
      <c r="B22" s="171" t="s">
        <v>20</v>
      </c>
      <c r="C22" s="244">
        <v>844.96048000000008</v>
      </c>
      <c r="D22" s="245"/>
      <c r="E22" s="245"/>
      <c r="F22" s="245"/>
      <c r="G22" s="246"/>
      <c r="H22" s="245"/>
      <c r="I22" s="245"/>
      <c r="J22" s="245"/>
      <c r="K22" s="245"/>
      <c r="L22" s="247"/>
    </row>
    <row r="23" spans="2:12" x14ac:dyDescent="0.25">
      <c r="B23" s="171" t="s">
        <v>68</v>
      </c>
      <c r="C23" s="244">
        <v>14</v>
      </c>
      <c r="D23" s="245"/>
      <c r="E23" s="245"/>
      <c r="F23" s="245"/>
      <c r="G23" s="246"/>
      <c r="H23" s="245"/>
      <c r="I23" s="245"/>
      <c r="J23" s="245"/>
      <c r="K23" s="245"/>
      <c r="L23" s="247"/>
    </row>
    <row r="24" spans="2:12" x14ac:dyDescent="0.25">
      <c r="B24" s="171" t="s">
        <v>35</v>
      </c>
      <c r="C24" s="244">
        <v>41.625</v>
      </c>
      <c r="D24" s="245"/>
      <c r="E24" s="245"/>
      <c r="F24" s="245"/>
      <c r="G24" s="246"/>
      <c r="H24" s="245"/>
      <c r="I24" s="245"/>
      <c r="J24" s="245"/>
      <c r="K24" s="245"/>
      <c r="L24" s="247"/>
    </row>
    <row r="25" spans="2:12" x14ac:dyDescent="0.25">
      <c r="B25" s="171" t="s">
        <v>36</v>
      </c>
      <c r="C25" s="244">
        <v>97</v>
      </c>
      <c r="D25" s="245"/>
      <c r="E25" s="245"/>
      <c r="F25" s="245"/>
      <c r="G25" s="246"/>
      <c r="H25" s="245"/>
      <c r="I25" s="245"/>
      <c r="J25" s="245"/>
      <c r="K25" s="245"/>
      <c r="L25" s="247"/>
    </row>
    <row r="26" spans="2:12" x14ac:dyDescent="0.25">
      <c r="B26" s="171" t="s">
        <v>37</v>
      </c>
      <c r="C26" s="244">
        <v>260</v>
      </c>
      <c r="D26" s="245"/>
      <c r="E26" s="245"/>
      <c r="F26" s="245"/>
      <c r="G26" s="246"/>
      <c r="H26" s="245"/>
      <c r="I26" s="245"/>
      <c r="J26" s="245"/>
      <c r="K26" s="245"/>
      <c r="L26" s="247"/>
    </row>
    <row r="27" spans="2:12" x14ac:dyDescent="0.25">
      <c r="B27" s="171" t="s">
        <v>5</v>
      </c>
      <c r="C27" s="244">
        <v>10685.79</v>
      </c>
      <c r="D27" s="245">
        <v>52</v>
      </c>
      <c r="E27" s="245"/>
      <c r="F27" s="245">
        <v>48</v>
      </c>
      <c r="G27" s="246"/>
      <c r="H27" s="245"/>
      <c r="I27" s="245"/>
      <c r="J27" s="245"/>
      <c r="K27" s="245"/>
      <c r="L27" s="247"/>
    </row>
    <row r="28" spans="2:12" x14ac:dyDescent="0.25">
      <c r="B28" s="171" t="s">
        <v>9</v>
      </c>
      <c r="C28" s="244">
        <v>4846.1308000000008</v>
      </c>
      <c r="D28" s="245"/>
      <c r="E28" s="245"/>
      <c r="F28" s="245">
        <v>24.5</v>
      </c>
      <c r="G28" s="246"/>
      <c r="H28" s="245"/>
      <c r="I28" s="245"/>
      <c r="J28" s="245"/>
      <c r="K28" s="245"/>
      <c r="L28" s="247"/>
    </row>
    <row r="29" spans="2:12" x14ac:dyDescent="0.25">
      <c r="B29" s="171" t="s">
        <v>14</v>
      </c>
      <c r="C29" s="244">
        <v>2896.7513000000004</v>
      </c>
      <c r="D29" s="245"/>
      <c r="E29" s="245"/>
      <c r="F29" s="245"/>
      <c r="G29" s="246"/>
      <c r="H29" s="245"/>
      <c r="I29" s="245"/>
      <c r="J29" s="245"/>
      <c r="K29" s="245"/>
      <c r="L29" s="247"/>
    </row>
    <row r="30" spans="2:12" x14ac:dyDescent="0.25">
      <c r="B30" s="172" t="s">
        <v>21</v>
      </c>
      <c r="C30" s="244">
        <v>154</v>
      </c>
      <c r="D30" s="245"/>
      <c r="E30" s="245"/>
      <c r="F30" s="245">
        <v>0.98496000000000006</v>
      </c>
      <c r="G30" s="246">
        <v>18.806260000000002</v>
      </c>
      <c r="H30" s="245"/>
      <c r="I30" s="245"/>
      <c r="J30" s="245"/>
      <c r="K30" s="245"/>
      <c r="L30" s="247">
        <v>0.41439999999999999</v>
      </c>
    </row>
    <row r="31" spans="2:12" x14ac:dyDescent="0.25">
      <c r="B31" s="171" t="s">
        <v>8</v>
      </c>
      <c r="C31" s="244">
        <v>13543.981000000003</v>
      </c>
      <c r="D31" s="245">
        <v>604</v>
      </c>
      <c r="E31" s="245">
        <v>102.5376</v>
      </c>
      <c r="F31" s="245">
        <v>572</v>
      </c>
      <c r="G31" s="246">
        <v>448.68412999999998</v>
      </c>
      <c r="H31" s="245"/>
      <c r="I31" s="245">
        <v>52</v>
      </c>
      <c r="J31" s="245"/>
      <c r="K31" s="245"/>
      <c r="L31" s="247"/>
    </row>
    <row r="32" spans="2:12" x14ac:dyDescent="0.25">
      <c r="B32" s="171" t="s">
        <v>7</v>
      </c>
      <c r="C32" s="244">
        <v>3395.4888800000003</v>
      </c>
      <c r="D32" s="245"/>
      <c r="E32" s="245"/>
      <c r="F32" s="245"/>
      <c r="G32" s="246"/>
      <c r="H32" s="245"/>
      <c r="I32" s="245"/>
      <c r="J32" s="245"/>
      <c r="K32" s="245"/>
      <c r="L32" s="247"/>
    </row>
    <row r="33" spans="2:12" x14ac:dyDescent="0.25">
      <c r="B33" s="171" t="s">
        <v>167</v>
      </c>
      <c r="C33" s="244">
        <v>1</v>
      </c>
      <c r="D33" s="245"/>
      <c r="E33" s="245"/>
      <c r="F33" s="245"/>
      <c r="G33" s="246"/>
      <c r="H33" s="245"/>
      <c r="I33" s="245"/>
      <c r="J33" s="245"/>
      <c r="K33" s="245"/>
      <c r="L33" s="247"/>
    </row>
    <row r="34" spans="2:12" x14ac:dyDescent="0.25">
      <c r="B34" s="172" t="s">
        <v>31</v>
      </c>
      <c r="C34" s="244">
        <v>338</v>
      </c>
      <c r="D34" s="245"/>
      <c r="E34" s="245"/>
      <c r="F34" s="245"/>
      <c r="G34" s="246"/>
      <c r="H34" s="245"/>
      <c r="I34" s="245"/>
      <c r="J34" s="245"/>
      <c r="K34" s="245"/>
      <c r="L34" s="247"/>
    </row>
    <row r="35" spans="2:12" x14ac:dyDescent="0.25">
      <c r="B35" s="171" t="s">
        <v>24</v>
      </c>
      <c r="C35" s="244">
        <v>72</v>
      </c>
      <c r="D35" s="245"/>
      <c r="E35" s="245"/>
      <c r="F35" s="245"/>
      <c r="G35" s="246"/>
      <c r="H35" s="245"/>
      <c r="I35" s="245"/>
      <c r="J35" s="245"/>
      <c r="K35" s="245"/>
      <c r="L35" s="247"/>
    </row>
    <row r="36" spans="2:12" x14ac:dyDescent="0.25">
      <c r="B36" s="171" t="s">
        <v>191</v>
      </c>
      <c r="C36" s="244">
        <v>389.41560000000004</v>
      </c>
      <c r="D36" s="245"/>
      <c r="E36" s="245"/>
      <c r="F36" s="245"/>
      <c r="G36" s="246"/>
      <c r="H36" s="245"/>
      <c r="I36" s="245"/>
      <c r="J36" s="245"/>
      <c r="K36" s="245"/>
      <c r="L36" s="247"/>
    </row>
    <row r="37" spans="2:12" x14ac:dyDescent="0.25">
      <c r="B37" s="171" t="s">
        <v>19</v>
      </c>
      <c r="C37" s="244">
        <v>2499.4499999999998</v>
      </c>
      <c r="D37" s="245"/>
      <c r="E37" s="245"/>
      <c r="F37" s="245"/>
      <c r="G37" s="246"/>
      <c r="H37" s="245"/>
      <c r="I37" s="245"/>
      <c r="J37" s="245"/>
      <c r="K37" s="245"/>
      <c r="L37" s="247"/>
    </row>
    <row r="38" spans="2:12" x14ac:dyDescent="0.25">
      <c r="B38" s="171" t="s">
        <v>13</v>
      </c>
      <c r="C38" s="244">
        <v>10230.615000000002</v>
      </c>
      <c r="D38" s="245">
        <v>24.3</v>
      </c>
      <c r="E38" s="245"/>
      <c r="F38" s="245">
        <v>1.92</v>
      </c>
      <c r="G38" s="246">
        <v>14.230000000000002</v>
      </c>
      <c r="H38" s="245"/>
      <c r="I38" s="245"/>
      <c r="J38" s="245"/>
      <c r="K38" s="245"/>
      <c r="L38" s="247"/>
    </row>
    <row r="39" spans="2:12" ht="15.75" thickBot="1" x14ac:dyDescent="0.3">
      <c r="B39" s="279" t="s">
        <v>69</v>
      </c>
      <c r="C39" s="280">
        <v>9.5</v>
      </c>
      <c r="D39" s="281"/>
      <c r="E39" s="281"/>
      <c r="F39" s="281">
        <v>16</v>
      </c>
      <c r="G39" s="282"/>
      <c r="H39" s="281"/>
      <c r="I39" s="281"/>
      <c r="J39" s="281"/>
      <c r="K39" s="281"/>
      <c r="L39" s="283"/>
    </row>
    <row r="40" spans="2:12" ht="15.75" thickBot="1" x14ac:dyDescent="0.3">
      <c r="B40" s="284" t="s">
        <v>38</v>
      </c>
      <c r="C40" s="285">
        <v>125581.56212</v>
      </c>
      <c r="D40" s="285">
        <v>2248.5950000000003</v>
      </c>
      <c r="E40" s="285">
        <v>206.5376</v>
      </c>
      <c r="F40" s="285">
        <v>5760.8099599999996</v>
      </c>
      <c r="G40" s="285">
        <v>574.11438999999996</v>
      </c>
      <c r="H40" s="285"/>
      <c r="I40" s="285">
        <v>182</v>
      </c>
      <c r="J40" s="285"/>
      <c r="K40" s="285">
        <v>624</v>
      </c>
      <c r="L40" s="286">
        <v>7.3843999999999994</v>
      </c>
    </row>
    <row r="41" spans="2:12" x14ac:dyDescent="0.25">
      <c r="L41" s="2"/>
    </row>
    <row r="42" spans="2:12" x14ac:dyDescent="0.25">
      <c r="L42" s="2"/>
    </row>
    <row r="43" spans="2:12" s="82" customFormat="1" x14ac:dyDescent="0.25">
      <c r="B43"/>
      <c r="C43"/>
      <c r="D43"/>
      <c r="E43"/>
      <c r="F43" t="s">
        <v>188</v>
      </c>
      <c r="G43"/>
      <c r="H43" s="86"/>
      <c r="I43" s="86"/>
      <c r="J43" s="86"/>
      <c r="K43" s="86"/>
      <c r="L43" s="86"/>
    </row>
  </sheetData>
  <mergeCells count="5">
    <mergeCell ref="C4:G4"/>
    <mergeCell ref="B2:L2"/>
    <mergeCell ref="B3:L3"/>
    <mergeCell ref="B4:B6"/>
    <mergeCell ref="H4:L4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78" orientation="portrait" r:id="rId1"/>
  <ignoredErrors>
    <ignoredError sqref="H5:L5 C5:G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pageSetUpPr fitToPage="1"/>
  </sheetPr>
  <dimension ref="A1:AF32"/>
  <sheetViews>
    <sheetView zoomScaleNormal="100" workbookViewId="0">
      <selection activeCell="R20" sqref="R20"/>
    </sheetView>
  </sheetViews>
  <sheetFormatPr baseColWidth="10" defaultColWidth="11.42578125" defaultRowHeight="15" x14ac:dyDescent="0.25"/>
  <cols>
    <col min="1" max="1" width="3.5703125" style="4" customWidth="1"/>
    <col min="2" max="2" width="18.7109375" style="4" bestFit="1" customWidth="1"/>
    <col min="3" max="3" width="8.28515625" style="4" bestFit="1" customWidth="1"/>
    <col min="4" max="4" width="10.140625" style="4" bestFit="1" customWidth="1"/>
    <col min="5" max="5" width="8.7109375" style="4" bestFit="1" customWidth="1"/>
    <col min="6" max="6" width="7.140625" style="4" bestFit="1" customWidth="1"/>
    <col min="7" max="7" width="6.28515625" style="4" customWidth="1"/>
    <col min="8" max="8" width="7.140625" style="4" customWidth="1"/>
    <col min="9" max="9" width="6.28515625" style="4" customWidth="1"/>
    <col min="10" max="10" width="8" style="4" customWidth="1"/>
    <col min="11" max="11" width="11.5703125" style="4" customWidth="1"/>
    <col min="12" max="12" width="10.140625" style="4" bestFit="1" customWidth="1"/>
    <col min="13" max="13" width="10.7109375" style="4" customWidth="1"/>
    <col min="14" max="14" width="11.140625" style="4" customWidth="1"/>
    <col min="15" max="32" width="11.42578125" style="69"/>
    <col min="33" max="16384" width="11.42578125" style="4"/>
  </cols>
  <sheetData>
    <row r="1" spans="2:14" ht="15.75" thickBot="1" x14ac:dyDescent="0.3">
      <c r="C1" s="4" t="s">
        <v>188</v>
      </c>
    </row>
    <row r="2" spans="2:14" ht="33.75" customHeight="1" x14ac:dyDescent="0.25">
      <c r="B2" s="410" t="s">
        <v>207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7"/>
    </row>
    <row r="3" spans="2:14" x14ac:dyDescent="0.25">
      <c r="B3" s="78" t="s">
        <v>141</v>
      </c>
      <c r="C3" s="80" t="s">
        <v>108</v>
      </c>
      <c r="D3" s="80" t="s">
        <v>109</v>
      </c>
      <c r="E3" s="80" t="s">
        <v>110</v>
      </c>
      <c r="F3" s="80" t="s">
        <v>111</v>
      </c>
      <c r="G3" s="80" t="s">
        <v>112</v>
      </c>
      <c r="H3" s="80" t="s">
        <v>113</v>
      </c>
      <c r="I3" s="80" t="s">
        <v>114</v>
      </c>
      <c r="J3" s="80" t="s">
        <v>115</v>
      </c>
      <c r="K3" s="80" t="s">
        <v>116</v>
      </c>
      <c r="L3" s="80" t="s">
        <v>132</v>
      </c>
      <c r="M3" s="80" t="s">
        <v>133</v>
      </c>
      <c r="N3" s="97" t="s">
        <v>161</v>
      </c>
    </row>
    <row r="4" spans="2:14" x14ac:dyDescent="0.25">
      <c r="B4" s="248" t="s">
        <v>195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339"/>
    </row>
    <row r="5" spans="2:14" x14ac:dyDescent="0.25">
      <c r="B5" s="248" t="s">
        <v>134</v>
      </c>
      <c r="C5" s="187">
        <v>624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339"/>
    </row>
    <row r="6" spans="2:14" x14ac:dyDescent="0.25">
      <c r="B6" s="248" t="s">
        <v>135</v>
      </c>
      <c r="C6" s="187">
        <v>715.48839999999996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339"/>
    </row>
    <row r="7" spans="2:14" x14ac:dyDescent="0.25">
      <c r="B7" s="248" t="s">
        <v>136</v>
      </c>
      <c r="C7" s="187">
        <v>1782.9386499999998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339"/>
    </row>
    <row r="8" spans="2:14" x14ac:dyDescent="0.25">
      <c r="B8" s="248" t="s">
        <v>155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39"/>
    </row>
    <row r="9" spans="2:14" x14ac:dyDescent="0.25">
      <c r="B9" s="248" t="s">
        <v>156</v>
      </c>
      <c r="C9" s="187">
        <v>1326.6188000000002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339"/>
    </row>
    <row r="10" spans="2:14" x14ac:dyDescent="0.25">
      <c r="B10" s="248" t="s">
        <v>137</v>
      </c>
      <c r="C10" s="187">
        <v>5226.7563999999993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339"/>
    </row>
    <row r="11" spans="2:14" x14ac:dyDescent="0.25">
      <c r="B11" s="249" t="s">
        <v>138</v>
      </c>
      <c r="C11" s="250">
        <v>52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355"/>
    </row>
    <row r="12" spans="2:14" ht="15.75" thickBot="1" x14ac:dyDescent="0.3">
      <c r="B12" s="249" t="s">
        <v>139</v>
      </c>
      <c r="C12" s="250">
        <v>416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355"/>
    </row>
    <row r="13" spans="2:14" ht="30.75" customHeight="1" thickBot="1" x14ac:dyDescent="0.3">
      <c r="B13" s="532" t="s">
        <v>162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</row>
    <row r="14" spans="2:14" x14ac:dyDescent="0.2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4" x14ac:dyDescent="0.2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4" x14ac:dyDescent="0.25">
      <c r="B16" s="69"/>
      <c r="C16" s="69"/>
      <c r="D16" s="69"/>
      <c r="E16" s="69"/>
      <c r="F16" s="69"/>
      <c r="G16" s="69"/>
      <c r="H16" s="69"/>
      <c r="I16" s="69"/>
      <c r="J16" s="68"/>
      <c r="K16" s="69"/>
      <c r="L16" s="69"/>
      <c r="M16" s="69"/>
      <c r="N16" s="69"/>
    </row>
    <row r="17" spans="1:14" x14ac:dyDescent="0.25">
      <c r="B17" s="69"/>
      <c r="C17" s="69"/>
      <c r="D17" s="69"/>
      <c r="E17" s="69"/>
      <c r="F17" s="69"/>
      <c r="G17" s="69"/>
      <c r="H17" s="69"/>
      <c r="I17" s="69"/>
      <c r="J17" s="68"/>
      <c r="K17" s="69"/>
      <c r="L17" s="69"/>
      <c r="M17" s="69"/>
      <c r="N17" s="69"/>
    </row>
    <row r="18" spans="1:14" x14ac:dyDescent="0.25">
      <c r="B18" s="69"/>
      <c r="C18" s="69"/>
      <c r="D18" s="69"/>
      <c r="E18" s="69"/>
      <c r="F18" s="69"/>
      <c r="G18" s="69"/>
      <c r="H18" s="69"/>
      <c r="I18" s="69"/>
      <c r="J18" s="68"/>
      <c r="K18" s="69"/>
      <c r="L18" s="69"/>
      <c r="M18" s="69"/>
      <c r="N18" s="69"/>
    </row>
    <row r="19" spans="1:14" x14ac:dyDescent="0.25">
      <c r="B19" s="69"/>
      <c r="C19" s="69"/>
      <c r="D19" s="69"/>
      <c r="E19" s="69"/>
      <c r="F19" s="69"/>
      <c r="G19" s="69"/>
      <c r="H19" s="69"/>
      <c r="I19" s="69"/>
      <c r="J19" s="68"/>
      <c r="K19" s="69"/>
      <c r="L19" s="69"/>
      <c r="M19" s="69"/>
      <c r="N19" s="69"/>
    </row>
    <row r="20" spans="1:14" x14ac:dyDescent="0.25">
      <c r="B20" s="69"/>
      <c r="C20" s="69"/>
      <c r="D20" s="69"/>
      <c r="E20" s="69"/>
      <c r="F20" s="69"/>
      <c r="G20" s="69"/>
      <c r="H20" s="69"/>
      <c r="I20" s="69"/>
      <c r="J20" s="68"/>
      <c r="K20" s="69"/>
      <c r="L20" s="69"/>
      <c r="M20" s="69"/>
      <c r="N20" s="69"/>
    </row>
    <row r="21" spans="1:14" x14ac:dyDescent="0.25">
      <c r="B21" s="69"/>
      <c r="C21" s="69"/>
      <c r="D21" s="69"/>
      <c r="E21" s="69"/>
      <c r="F21" s="69"/>
      <c r="G21" s="69"/>
      <c r="H21" s="69"/>
      <c r="I21" s="69"/>
      <c r="J21" s="68"/>
      <c r="K21" s="69"/>
      <c r="L21" s="69"/>
      <c r="M21" s="69"/>
      <c r="N21" s="69"/>
    </row>
    <row r="22" spans="1:14" x14ac:dyDescent="0.25">
      <c r="B22" s="69"/>
      <c r="C22" s="69"/>
      <c r="D22" s="69"/>
      <c r="E22" s="69"/>
      <c r="F22" s="69"/>
      <c r="G22" s="69"/>
      <c r="H22" s="69"/>
      <c r="I22" s="69"/>
      <c r="J22" s="68"/>
      <c r="K22" s="69"/>
      <c r="L22" s="69"/>
      <c r="M22" s="69"/>
      <c r="N22" s="69"/>
    </row>
    <row r="23" spans="1:14" x14ac:dyDescent="0.25">
      <c r="B23" s="69"/>
      <c r="C23" s="69"/>
      <c r="D23" s="69"/>
      <c r="E23" s="69"/>
      <c r="F23" s="69"/>
      <c r="G23" s="69"/>
      <c r="H23" s="69"/>
      <c r="I23" s="69"/>
      <c r="J23" s="68"/>
      <c r="K23" s="69"/>
      <c r="L23" s="69"/>
      <c r="M23" s="69"/>
      <c r="N23" s="69"/>
    </row>
    <row r="24" spans="1:14" x14ac:dyDescent="0.25">
      <c r="B24" s="69"/>
      <c r="C24" s="69"/>
      <c r="D24" s="69"/>
      <c r="E24" s="69"/>
      <c r="F24" s="69"/>
      <c r="G24" s="69"/>
      <c r="H24" s="69"/>
      <c r="I24" s="69"/>
      <c r="J24" s="68"/>
      <c r="K24" s="69"/>
      <c r="L24" s="69"/>
      <c r="M24" s="69"/>
      <c r="N24" s="69"/>
    </row>
    <row r="25" spans="1:14" x14ac:dyDescent="0.25">
      <c r="B25" s="69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</row>
    <row r="26" spans="1:14" x14ac:dyDescent="0.25">
      <c r="B26" s="69"/>
      <c r="C26" s="69"/>
      <c r="D26" s="69"/>
      <c r="E26" s="69"/>
      <c r="F26" s="69"/>
      <c r="G26" s="69"/>
      <c r="H26" s="69"/>
      <c r="I26" s="69"/>
      <c r="J26" s="68"/>
      <c r="K26" s="69"/>
      <c r="L26" s="69"/>
      <c r="M26" s="69"/>
      <c r="N26" s="69"/>
    </row>
    <row r="27" spans="1:14" x14ac:dyDescent="0.25">
      <c r="B27" s="69"/>
      <c r="C27" s="69"/>
      <c r="D27" s="69"/>
      <c r="E27" s="69"/>
      <c r="F27" s="69"/>
      <c r="G27" s="69"/>
      <c r="H27" s="69"/>
      <c r="I27" s="69"/>
      <c r="J27" s="68"/>
      <c r="K27" s="69"/>
      <c r="L27" s="69"/>
      <c r="M27" s="69"/>
      <c r="N27" s="69"/>
    </row>
    <row r="28" spans="1:14" ht="29.25" customHeight="1" x14ac:dyDescent="0.25">
      <c r="B28" s="511" t="s">
        <v>162</v>
      </c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</row>
    <row r="29" spans="1:14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x14ac:dyDescent="0.25">
      <c r="B30" s="4" t="s">
        <v>188</v>
      </c>
    </row>
    <row r="32" spans="1:14" ht="29.25" customHeight="1" x14ac:dyDescent="0.25">
      <c r="A32" s="65"/>
      <c r="B32" s="65"/>
    </row>
  </sheetData>
  <mergeCells count="3">
    <mergeCell ref="B2:N2"/>
    <mergeCell ref="B13:N13"/>
    <mergeCell ref="B28:N28"/>
  </mergeCells>
  <pageMargins left="0.70866141732283472" right="0.70866141732283472" top="0.74803149606299213" bottom="0.74803149606299213" header="0.31496062992125984" footer="0.31496062992125984"/>
  <pageSetup paperSize="126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sheetPr>
    <pageSetUpPr fitToPage="1"/>
  </sheetPr>
  <dimension ref="A1:L55"/>
  <sheetViews>
    <sheetView topLeftCell="A4" zoomScaleNormal="100" workbookViewId="0">
      <selection activeCell="B34" sqref="B34:F34"/>
    </sheetView>
  </sheetViews>
  <sheetFormatPr baseColWidth="10" defaultColWidth="17.42578125" defaultRowHeight="15" customHeight="1" x14ac:dyDescent="0.25"/>
  <cols>
    <col min="1" max="1" width="8.28515625" style="44" customWidth="1"/>
    <col min="2" max="5" width="13.140625" style="44" customWidth="1"/>
    <col min="6" max="6" width="15.5703125" style="44" customWidth="1"/>
    <col min="7" max="7" width="11.42578125" style="44" customWidth="1"/>
    <col min="8" max="8" width="5.28515625" style="44" customWidth="1"/>
    <col min="9" max="16384" width="17.42578125" style="44"/>
  </cols>
  <sheetData>
    <row r="1" spans="1:8" ht="15" customHeight="1" x14ac:dyDescent="0.25">
      <c r="A1" s="402"/>
      <c r="B1" s="402"/>
      <c r="C1" s="402"/>
      <c r="D1" s="402"/>
      <c r="E1" s="402"/>
      <c r="F1" s="402"/>
      <c r="G1" s="402"/>
    </row>
    <row r="2" spans="1:8" s="45" customFormat="1" ht="15" customHeight="1" x14ac:dyDescent="0.25">
      <c r="A2" s="402" t="s">
        <v>90</v>
      </c>
      <c r="B2" s="402"/>
      <c r="C2" s="402"/>
      <c r="D2" s="402"/>
      <c r="E2" s="402"/>
      <c r="F2" s="402"/>
      <c r="G2" s="402"/>
    </row>
    <row r="3" spans="1:8" s="45" customFormat="1" ht="15" customHeight="1" x14ac:dyDescent="0.25">
      <c r="A3" s="402" t="s">
        <v>91</v>
      </c>
      <c r="B3" s="402"/>
      <c r="C3" s="402"/>
      <c r="D3" s="402"/>
      <c r="E3" s="402"/>
      <c r="F3" s="402"/>
      <c r="G3" s="402"/>
    </row>
    <row r="4" spans="1:8" s="45" customFormat="1" ht="15" customHeight="1" x14ac:dyDescent="0.25">
      <c r="A4" s="46"/>
      <c r="B4" s="46"/>
      <c r="C4" s="46"/>
      <c r="D4" s="46"/>
      <c r="E4" s="46"/>
      <c r="F4" s="46"/>
      <c r="G4" s="46"/>
    </row>
    <row r="5" spans="1:8" s="45" customFormat="1" ht="15" customHeight="1" x14ac:dyDescent="0.25">
      <c r="A5" s="47" t="s">
        <v>92</v>
      </c>
      <c r="B5" s="48" t="s">
        <v>81</v>
      </c>
      <c r="C5" s="48"/>
      <c r="D5" s="48"/>
      <c r="E5" s="48"/>
      <c r="F5" s="48"/>
      <c r="G5" s="49" t="s">
        <v>82</v>
      </c>
      <c r="H5" s="50"/>
    </row>
    <row r="6" spans="1:8" s="45" customFormat="1" ht="15" customHeight="1" x14ac:dyDescent="0.25">
      <c r="A6" s="51"/>
      <c r="B6" s="51"/>
      <c r="C6" s="51"/>
      <c r="D6" s="51"/>
      <c r="E6" s="51"/>
      <c r="F6" s="51"/>
      <c r="G6" s="52"/>
    </row>
    <row r="7" spans="1:8" s="45" customFormat="1" ht="30" customHeight="1" x14ac:dyDescent="0.25">
      <c r="A7" s="53" t="s">
        <v>83</v>
      </c>
      <c r="B7" s="403" t="s">
        <v>93</v>
      </c>
      <c r="C7" s="403"/>
      <c r="D7" s="403"/>
      <c r="E7" s="403"/>
      <c r="F7" s="403"/>
      <c r="G7" s="64">
        <v>1</v>
      </c>
    </row>
    <row r="8" spans="1:8" s="45" customFormat="1" ht="15" customHeight="1" x14ac:dyDescent="0.25">
      <c r="A8" s="53" t="s">
        <v>84</v>
      </c>
      <c r="B8" s="397" t="s">
        <v>64</v>
      </c>
      <c r="C8" s="397"/>
      <c r="D8" s="397"/>
      <c r="E8" s="397"/>
      <c r="F8" s="397"/>
      <c r="G8" s="64">
        <v>4</v>
      </c>
    </row>
    <row r="9" spans="1:8" s="45" customFormat="1" ht="15" customHeight="1" x14ac:dyDescent="0.25">
      <c r="A9" s="53" t="s">
        <v>85</v>
      </c>
      <c r="B9" s="397" t="s">
        <v>65</v>
      </c>
      <c r="C9" s="397"/>
      <c r="D9" s="397"/>
      <c r="E9" s="397"/>
      <c r="F9" s="397"/>
      <c r="G9" s="63">
        <v>6</v>
      </c>
    </row>
    <row r="10" spans="1:8" s="45" customFormat="1" ht="15" customHeight="1" x14ac:dyDescent="0.25">
      <c r="A10" s="53" t="s">
        <v>86</v>
      </c>
      <c r="B10" s="397" t="s">
        <v>104</v>
      </c>
      <c r="C10" s="397"/>
      <c r="D10" s="397"/>
      <c r="E10" s="397"/>
      <c r="F10" s="397"/>
      <c r="G10" s="63">
        <v>7</v>
      </c>
    </row>
    <row r="11" spans="1:8" s="45" customFormat="1" ht="15" customHeight="1" x14ac:dyDescent="0.25">
      <c r="A11" s="53" t="s">
        <v>87</v>
      </c>
      <c r="B11" s="397" t="s">
        <v>95</v>
      </c>
      <c r="C11" s="397"/>
      <c r="D11" s="397"/>
      <c r="E11" s="397"/>
      <c r="F11" s="397"/>
      <c r="G11" s="63">
        <v>9</v>
      </c>
    </row>
    <row r="12" spans="1:8" s="45" customFormat="1" ht="15" customHeight="1" x14ac:dyDescent="0.25">
      <c r="A12" s="53" t="s">
        <v>88</v>
      </c>
      <c r="B12" s="397" t="s">
        <v>70</v>
      </c>
      <c r="C12" s="397"/>
      <c r="D12" s="397"/>
      <c r="E12" s="397"/>
      <c r="F12" s="397"/>
      <c r="G12" s="63">
        <v>10</v>
      </c>
    </row>
    <row r="13" spans="1:8" s="45" customFormat="1" ht="15" customHeight="1" x14ac:dyDescent="0.25">
      <c r="A13" s="53" t="s">
        <v>89</v>
      </c>
      <c r="B13" s="397" t="s">
        <v>105</v>
      </c>
      <c r="C13" s="397"/>
      <c r="D13" s="397"/>
      <c r="E13" s="397"/>
      <c r="F13" s="397"/>
      <c r="G13" s="63">
        <v>11</v>
      </c>
    </row>
    <row r="14" spans="1:8" s="45" customFormat="1" ht="15" customHeight="1" x14ac:dyDescent="0.25">
      <c r="A14" s="53" t="s">
        <v>103</v>
      </c>
      <c r="B14" s="397" t="s">
        <v>142</v>
      </c>
      <c r="C14" s="397"/>
      <c r="D14" s="397"/>
      <c r="E14" s="397"/>
      <c r="F14" s="397"/>
      <c r="G14" s="72">
        <v>12</v>
      </c>
    </row>
    <row r="15" spans="1:8" s="45" customFormat="1" ht="15" customHeight="1" x14ac:dyDescent="0.25">
      <c r="A15" s="53" t="s">
        <v>126</v>
      </c>
      <c r="B15" s="397" t="s">
        <v>143</v>
      </c>
      <c r="C15" s="397"/>
      <c r="D15" s="397"/>
      <c r="E15" s="397"/>
      <c r="F15" s="397"/>
      <c r="G15" s="63">
        <v>13</v>
      </c>
    </row>
    <row r="16" spans="1:8" s="45" customFormat="1" ht="30" customHeight="1" x14ac:dyDescent="0.25">
      <c r="A16" s="53" t="s">
        <v>127</v>
      </c>
      <c r="B16" s="397" t="s">
        <v>144</v>
      </c>
      <c r="C16" s="397"/>
      <c r="D16" s="397"/>
      <c r="E16" s="397"/>
      <c r="F16" s="397"/>
      <c r="G16" s="63">
        <v>14</v>
      </c>
    </row>
    <row r="17" spans="1:12" s="45" customFormat="1" ht="15" customHeight="1" x14ac:dyDescent="0.25">
      <c r="A17" s="45" t="s">
        <v>128</v>
      </c>
      <c r="B17" s="397" t="s">
        <v>71</v>
      </c>
      <c r="C17" s="397"/>
      <c r="D17" s="397"/>
      <c r="E17" s="397"/>
      <c r="F17" s="397"/>
      <c r="G17" s="72">
        <v>15</v>
      </c>
    </row>
    <row r="18" spans="1:12" s="45" customFormat="1" ht="15" customHeight="1" x14ac:dyDescent="0.25">
      <c r="A18" s="53" t="s">
        <v>146</v>
      </c>
      <c r="B18" s="397" t="s">
        <v>106</v>
      </c>
      <c r="C18" s="397"/>
      <c r="D18" s="397"/>
      <c r="E18" s="397"/>
      <c r="F18" s="397"/>
      <c r="G18" s="72">
        <v>16</v>
      </c>
    </row>
    <row r="19" spans="1:12" s="45" customFormat="1" ht="15" customHeight="1" x14ac:dyDescent="0.25">
      <c r="A19" s="45" t="s">
        <v>149</v>
      </c>
      <c r="B19" s="397" t="s">
        <v>147</v>
      </c>
      <c r="C19" s="397"/>
      <c r="D19" s="397"/>
      <c r="E19" s="397"/>
      <c r="F19" s="397"/>
      <c r="G19" s="72">
        <v>17</v>
      </c>
    </row>
    <row r="20" spans="1:12" s="45" customFormat="1" ht="30" customHeight="1" x14ac:dyDescent="0.25">
      <c r="A20" s="53" t="s">
        <v>150</v>
      </c>
      <c r="B20" s="397" t="s">
        <v>148</v>
      </c>
      <c r="C20" s="397"/>
      <c r="D20" s="397"/>
      <c r="E20" s="397"/>
      <c r="F20" s="397"/>
      <c r="G20" s="72">
        <v>18</v>
      </c>
    </row>
    <row r="21" spans="1:12" s="45" customFormat="1" ht="30" customHeight="1" x14ac:dyDescent="0.25">
      <c r="A21" s="45" t="s">
        <v>151</v>
      </c>
      <c r="B21" s="397" t="s">
        <v>153</v>
      </c>
      <c r="C21" s="397"/>
      <c r="D21" s="397"/>
      <c r="E21" s="397"/>
      <c r="F21" s="397"/>
      <c r="G21" s="72">
        <v>19</v>
      </c>
      <c r="L21" s="57"/>
    </row>
    <row r="22" spans="1:12" s="45" customFormat="1" ht="12.75" x14ac:dyDescent="0.25">
      <c r="A22" s="53" t="s">
        <v>152</v>
      </c>
      <c r="B22" s="400" t="s">
        <v>96</v>
      </c>
      <c r="C22" s="400"/>
      <c r="D22" s="400"/>
      <c r="E22" s="400"/>
      <c r="F22" s="400"/>
      <c r="G22" s="72">
        <v>20</v>
      </c>
      <c r="H22" s="54"/>
    </row>
    <row r="23" spans="1:12" s="45" customFormat="1" ht="30" customHeight="1" x14ac:dyDescent="0.25">
      <c r="A23" s="53" t="s">
        <v>154</v>
      </c>
      <c r="B23" s="400" t="s">
        <v>213</v>
      </c>
      <c r="C23" s="400"/>
      <c r="D23" s="400"/>
      <c r="E23" s="400"/>
      <c r="F23" s="400"/>
      <c r="G23" s="385">
        <v>21</v>
      </c>
      <c r="H23" s="54"/>
    </row>
    <row r="24" spans="1:12" s="45" customFormat="1" ht="15" customHeight="1" x14ac:dyDescent="0.25">
      <c r="A24" s="53" t="s">
        <v>171</v>
      </c>
      <c r="B24" s="400" t="s">
        <v>67</v>
      </c>
      <c r="C24" s="400"/>
      <c r="D24" s="400"/>
      <c r="E24" s="400"/>
      <c r="F24" s="400"/>
      <c r="G24" s="385">
        <v>22</v>
      </c>
      <c r="H24" s="54"/>
    </row>
    <row r="25" spans="1:12" s="45" customFormat="1" ht="15" customHeight="1" x14ac:dyDescent="0.25">
      <c r="A25" s="53" t="s">
        <v>212</v>
      </c>
      <c r="B25" s="400" t="s">
        <v>170</v>
      </c>
      <c r="C25" s="400"/>
      <c r="D25" s="400"/>
      <c r="E25" s="400"/>
      <c r="F25" s="400"/>
      <c r="G25" s="385">
        <v>23</v>
      </c>
      <c r="H25" s="54"/>
    </row>
    <row r="26" spans="1:12" s="45" customFormat="1" ht="15" customHeight="1" x14ac:dyDescent="0.25">
      <c r="A26" s="53"/>
      <c r="B26" s="66"/>
      <c r="C26" s="66"/>
      <c r="D26" s="66"/>
      <c r="E26" s="66"/>
      <c r="F26" s="66"/>
      <c r="G26" s="72"/>
      <c r="H26" s="54"/>
    </row>
    <row r="27" spans="1:12" s="45" customFormat="1" ht="15" customHeight="1" x14ac:dyDescent="0.25">
      <c r="A27" s="47" t="s">
        <v>97</v>
      </c>
      <c r="B27" s="48" t="s">
        <v>81</v>
      </c>
      <c r="C27" s="48"/>
      <c r="D27" s="48"/>
      <c r="E27" s="48"/>
      <c r="F27" s="48"/>
      <c r="G27" s="49" t="s">
        <v>82</v>
      </c>
      <c r="J27" s="55"/>
    </row>
    <row r="28" spans="1:12" s="45" customFormat="1" ht="15" customHeight="1" x14ac:dyDescent="0.25">
      <c r="A28" s="56"/>
      <c r="B28" s="51"/>
      <c r="C28" s="51"/>
      <c r="D28" s="51"/>
      <c r="E28" s="51"/>
      <c r="F28" s="51"/>
      <c r="G28" s="62"/>
    </row>
    <row r="29" spans="1:12" s="45" customFormat="1" ht="15" customHeight="1" x14ac:dyDescent="0.2">
      <c r="A29" s="53" t="s">
        <v>83</v>
      </c>
      <c r="B29" s="401" t="s">
        <v>118</v>
      </c>
      <c r="C29" s="401"/>
      <c r="D29" s="401"/>
      <c r="E29" s="401"/>
      <c r="F29" s="401"/>
      <c r="G29" s="67">
        <v>2</v>
      </c>
    </row>
    <row r="30" spans="1:12" s="45" customFormat="1" x14ac:dyDescent="0.25">
      <c r="A30" s="53" t="s">
        <v>84</v>
      </c>
      <c r="B30" s="400" t="s">
        <v>119</v>
      </c>
      <c r="C30" s="400"/>
      <c r="D30" s="400"/>
      <c r="E30" s="400"/>
      <c r="F30" s="400"/>
      <c r="G30" s="67">
        <v>3</v>
      </c>
      <c r="H30"/>
      <c r="I30"/>
      <c r="J30"/>
      <c r="K30"/>
    </row>
    <row r="31" spans="1:12" s="45" customFormat="1" ht="15.75" customHeight="1" x14ac:dyDescent="0.25">
      <c r="A31" s="57" t="s">
        <v>117</v>
      </c>
      <c r="B31" s="399" t="s">
        <v>120</v>
      </c>
      <c r="C31" s="399"/>
      <c r="D31" s="399"/>
      <c r="E31" s="399"/>
      <c r="F31" s="399"/>
      <c r="G31" s="63">
        <v>5</v>
      </c>
      <c r="H31" s="54"/>
    </row>
    <row r="32" spans="1:12" s="45" customFormat="1" ht="15.75" customHeight="1" x14ac:dyDescent="0.25">
      <c r="A32" s="57" t="s">
        <v>122</v>
      </c>
      <c r="B32" s="399" t="s">
        <v>121</v>
      </c>
      <c r="C32" s="399"/>
      <c r="D32" s="399"/>
      <c r="E32" s="399"/>
      <c r="F32" s="399"/>
      <c r="G32" s="63">
        <v>5</v>
      </c>
    </row>
    <row r="33" spans="1:7" s="45" customFormat="1" ht="15.75" customHeight="1" x14ac:dyDescent="0.25">
      <c r="A33" s="53" t="s">
        <v>87</v>
      </c>
      <c r="B33" s="399" t="s">
        <v>124</v>
      </c>
      <c r="C33" s="399"/>
      <c r="D33" s="399"/>
      <c r="E33" s="399"/>
      <c r="F33" s="399"/>
      <c r="G33" s="63">
        <v>8</v>
      </c>
    </row>
    <row r="34" spans="1:7" s="45" customFormat="1" ht="15.75" customHeight="1" x14ac:dyDescent="0.25">
      <c r="A34" s="53" t="s">
        <v>88</v>
      </c>
      <c r="B34" s="397" t="s">
        <v>125</v>
      </c>
      <c r="C34" s="397"/>
      <c r="D34" s="397"/>
      <c r="E34" s="397"/>
      <c r="F34" s="397"/>
      <c r="G34" s="63">
        <v>8</v>
      </c>
    </row>
    <row r="35" spans="1:7" s="45" customFormat="1" ht="15.75" customHeight="1" x14ac:dyDescent="0.25">
      <c r="A35" s="57" t="s">
        <v>123</v>
      </c>
      <c r="B35" s="397" t="s">
        <v>142</v>
      </c>
      <c r="C35" s="397"/>
      <c r="D35" s="397"/>
      <c r="E35" s="397"/>
      <c r="F35" s="397"/>
      <c r="G35" s="63">
        <v>12</v>
      </c>
    </row>
    <row r="36" spans="1:7" s="45" customFormat="1" ht="15.75" customHeight="1" x14ac:dyDescent="0.25">
      <c r="A36" s="57" t="s">
        <v>103</v>
      </c>
      <c r="B36" s="397" t="s">
        <v>147</v>
      </c>
      <c r="C36" s="397"/>
      <c r="D36" s="397"/>
      <c r="E36" s="397"/>
      <c r="F36" s="397"/>
      <c r="G36" s="63">
        <v>17</v>
      </c>
    </row>
    <row r="37" spans="1:7" s="45" customFormat="1" ht="15.75" customHeight="1" x14ac:dyDescent="0.25">
      <c r="A37" s="53"/>
      <c r="B37" s="66"/>
      <c r="C37" s="66"/>
      <c r="D37" s="66"/>
      <c r="E37" s="66"/>
      <c r="F37" s="66"/>
      <c r="G37" s="63"/>
    </row>
    <row r="38" spans="1:7" s="45" customFormat="1" ht="15.75" customHeight="1" x14ac:dyDescent="0.25">
      <c r="A38" s="53"/>
      <c r="B38" s="66"/>
      <c r="C38" s="66"/>
      <c r="D38" s="66"/>
      <c r="E38" s="66"/>
      <c r="F38" s="66"/>
      <c r="G38" s="63"/>
    </row>
    <row r="39" spans="1:7" s="45" customFormat="1" ht="12" customHeight="1" x14ac:dyDescent="0.25">
      <c r="A39" s="58"/>
      <c r="B39" s="59"/>
      <c r="G39" s="62"/>
    </row>
    <row r="40" spans="1:7" s="45" customFormat="1" ht="12" customHeight="1" x14ac:dyDescent="0.25"/>
    <row r="42" spans="1:7" ht="15" customHeight="1" x14ac:dyDescent="0.25">
      <c r="A42" s="53"/>
      <c r="B42" s="398"/>
      <c r="C42" s="398"/>
      <c r="D42" s="398"/>
      <c r="E42" s="398"/>
      <c r="F42" s="398"/>
    </row>
    <row r="55" spans="1:8" ht="30" customHeight="1" x14ac:dyDescent="0.25">
      <c r="A55" s="60"/>
      <c r="H55" s="60"/>
    </row>
  </sheetData>
  <mergeCells count="31">
    <mergeCell ref="B8:F8"/>
    <mergeCell ref="A1:G1"/>
    <mergeCell ref="A2:G2"/>
    <mergeCell ref="A3:G3"/>
    <mergeCell ref="B7:F7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30:F30"/>
    <mergeCell ref="B10:F10"/>
    <mergeCell ref="B13:F13"/>
    <mergeCell ref="B18:F18"/>
    <mergeCell ref="B29:F29"/>
    <mergeCell ref="B24:F24"/>
    <mergeCell ref="B25:F25"/>
    <mergeCell ref="B23:F23"/>
    <mergeCell ref="B36:F36"/>
    <mergeCell ref="B42:F42"/>
    <mergeCell ref="B31:F31"/>
    <mergeCell ref="B32:F32"/>
    <mergeCell ref="B33:F33"/>
    <mergeCell ref="B34:F34"/>
    <mergeCell ref="B35:F35"/>
  </mergeCells>
  <phoneticPr fontId="40" type="noConversion"/>
  <hyperlinks>
    <hyperlink ref="G7" location="'1'!A1" display="'1'!A1" xr:uid="{0D6257C2-3F25-4873-B494-9F11C4D10301}"/>
    <hyperlink ref="G8" location="'4'!A1" display="'4'!A1" xr:uid="{A84E5BC2-C35A-4259-B885-873674C6B5B7}"/>
    <hyperlink ref="G30" location="'3'!A1" display="'3'!A1" xr:uid="{E55E4E70-F07E-441A-9F49-DADF0B4B534D}"/>
    <hyperlink ref="G29" location="'2'!A1" display="'2'!A1" xr:uid="{478C9577-57BF-410E-892E-0A8885B332CB}"/>
    <hyperlink ref="G31" location="'5'!A1" display="'5'!A1" xr:uid="{0C3BF2D0-65D7-4F90-882D-5D09B45B51B5}"/>
    <hyperlink ref="G32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3" location="'8'!A1" display="'8'!A1" xr:uid="{7B02E28D-EBC7-4579-8B4C-A021A8112D5E}"/>
    <hyperlink ref="G34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5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6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  <hyperlink ref="G23" location="'21'!A1" display="'21'!A1" xr:uid="{B3741B05-0C7F-45F4-B1B2-4D964AFA6299}"/>
    <hyperlink ref="G24:G25" location="'21'!A1" display="'21'!A1" xr:uid="{B3F087D2-89DA-410F-96CE-FFCD343983BF}"/>
    <hyperlink ref="G24" location="'22'!A1" display="'22'!A1" xr:uid="{DD4DC49C-62F7-48C7-8D92-30314697DEEB}"/>
    <hyperlink ref="G25" location="'23'!A1" display="'23'!A1" xr:uid="{58811D21-968D-47B4-A2C9-6CF8C5C20456}"/>
  </hyperlinks>
  <pageMargins left="0.70866141732283472" right="0.70866141732283472" top="0.74803149606299213" bottom="0.74803149606299213" header="0.31496062992125984" footer="0.31496062992125984"/>
  <pageSetup paperSize="126"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pageSetUpPr fitToPage="1"/>
  </sheetPr>
  <dimension ref="B1:O40"/>
  <sheetViews>
    <sheetView zoomScale="90" zoomScaleNormal="90" zoomScaleSheetLayoutView="120" workbookViewId="0">
      <selection activeCell="D25" sqref="D25"/>
    </sheetView>
  </sheetViews>
  <sheetFormatPr baseColWidth="10" defaultColWidth="11.42578125" defaultRowHeight="15" x14ac:dyDescent="0.25"/>
  <cols>
    <col min="1" max="1" width="1.85546875" style="69" customWidth="1"/>
    <col min="2" max="2" width="8.28515625" style="81" customWidth="1"/>
    <col min="3" max="3" width="11.7109375" style="173" bestFit="1" customWidth="1"/>
    <col min="4" max="4" width="6.42578125" style="69" bestFit="1" customWidth="1"/>
    <col min="5" max="5" width="8.28515625" style="69" bestFit="1" customWidth="1"/>
    <col min="6" max="6" width="7" style="69" bestFit="1" customWidth="1"/>
    <col min="7" max="7" width="5.85546875" style="69" bestFit="1" customWidth="1"/>
    <col min="8" max="8" width="6.28515625" style="69" bestFit="1" customWidth="1"/>
    <col min="9" max="9" width="7.140625" style="69" customWidth="1"/>
    <col min="10" max="10" width="5.7109375" style="69" bestFit="1" customWidth="1"/>
    <col min="11" max="11" width="7.85546875" style="69" bestFit="1" customWidth="1"/>
    <col min="12" max="12" width="8.28515625" style="69" customWidth="1"/>
    <col min="13" max="13" width="6.42578125" style="69" bestFit="1" customWidth="1"/>
    <col min="14" max="14" width="8.28515625" style="69" bestFit="1" customWidth="1"/>
    <col min="15" max="15" width="7.7109375" style="69" bestFit="1" customWidth="1"/>
    <col min="16" max="16384" width="11.42578125" style="69"/>
  </cols>
  <sheetData>
    <row r="1" spans="2:15" ht="15.75" thickBot="1" x14ac:dyDescent="0.3"/>
    <row r="2" spans="2:15" ht="29.25" customHeight="1" x14ac:dyDescent="0.25">
      <c r="B2" s="535" t="s">
        <v>208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7"/>
    </row>
    <row r="3" spans="2:15" ht="26.85" customHeight="1" x14ac:dyDescent="0.25">
      <c r="B3" s="174" t="s">
        <v>141</v>
      </c>
      <c r="C3" s="175" t="s">
        <v>140</v>
      </c>
      <c r="D3" s="332" t="s">
        <v>108</v>
      </c>
      <c r="E3" s="332" t="s">
        <v>109</v>
      </c>
      <c r="F3" s="333" t="s">
        <v>110</v>
      </c>
      <c r="G3" s="332" t="s">
        <v>111</v>
      </c>
      <c r="H3" s="332" t="s">
        <v>112</v>
      </c>
      <c r="I3" s="332" t="s">
        <v>113</v>
      </c>
      <c r="J3" s="332" t="s">
        <v>114</v>
      </c>
      <c r="K3" s="332" t="s">
        <v>115</v>
      </c>
      <c r="L3" s="332" t="s">
        <v>116</v>
      </c>
      <c r="M3" s="332" t="s">
        <v>132</v>
      </c>
      <c r="N3" s="332" t="s">
        <v>133</v>
      </c>
      <c r="O3" s="334" t="s">
        <v>161</v>
      </c>
    </row>
    <row r="4" spans="2:15" x14ac:dyDescent="0.25">
      <c r="B4" s="253" t="s">
        <v>195</v>
      </c>
      <c r="C4" s="287" t="s">
        <v>37</v>
      </c>
      <c r="D4" s="251"/>
      <c r="E4" s="251"/>
      <c r="F4" s="251"/>
      <c r="G4" s="251"/>
      <c r="H4" s="251"/>
      <c r="I4" s="208"/>
      <c r="J4" s="190"/>
      <c r="K4" s="251"/>
      <c r="L4" s="306"/>
      <c r="M4" s="251"/>
      <c r="N4" s="251"/>
      <c r="O4" s="252"/>
    </row>
    <row r="5" spans="2:15" x14ac:dyDescent="0.25">
      <c r="B5" s="539" t="s">
        <v>134</v>
      </c>
      <c r="C5" s="288" t="s">
        <v>22</v>
      </c>
      <c r="D5" s="189">
        <v>624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16"/>
    </row>
    <row r="6" spans="2:15" x14ac:dyDescent="0.25">
      <c r="B6" s="540"/>
      <c r="C6" s="210" t="s">
        <v>24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214"/>
    </row>
    <row r="7" spans="2:15" x14ac:dyDescent="0.25">
      <c r="B7" s="539" t="s">
        <v>135</v>
      </c>
      <c r="C7" s="287" t="s">
        <v>33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213"/>
    </row>
    <row r="8" spans="2:15" x14ac:dyDescent="0.25">
      <c r="B8" s="541"/>
      <c r="C8" s="287" t="s">
        <v>26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213"/>
    </row>
    <row r="9" spans="2:15" x14ac:dyDescent="0.25">
      <c r="B9" s="541"/>
      <c r="C9" s="287" t="s">
        <v>20</v>
      </c>
      <c r="D9" s="190">
        <v>129.97911999999999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13"/>
    </row>
    <row r="10" spans="2:15" ht="24" x14ac:dyDescent="0.25">
      <c r="B10" s="541"/>
      <c r="C10" s="331" t="s">
        <v>7</v>
      </c>
      <c r="D10" s="330">
        <v>559.51800000000003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5"/>
    </row>
    <row r="11" spans="2:15" ht="24" x14ac:dyDescent="0.25">
      <c r="B11" s="540"/>
      <c r="C11" s="209" t="s">
        <v>191</v>
      </c>
      <c r="D11" s="190">
        <v>25.99128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12"/>
    </row>
    <row r="12" spans="2:15" x14ac:dyDescent="0.25">
      <c r="B12" s="538" t="s">
        <v>157</v>
      </c>
      <c r="C12" s="288" t="s">
        <v>10</v>
      </c>
      <c r="D12" s="189">
        <v>208.75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216"/>
    </row>
    <row r="13" spans="2:15" x14ac:dyDescent="0.25">
      <c r="B13" s="538"/>
      <c r="C13" s="287" t="s">
        <v>18</v>
      </c>
      <c r="D13" s="190">
        <v>104.5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213"/>
    </row>
    <row r="14" spans="2:15" x14ac:dyDescent="0.25">
      <c r="B14" s="538"/>
      <c r="C14" s="287" t="s">
        <v>12</v>
      </c>
      <c r="D14" s="190">
        <v>870.56059999999991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213"/>
    </row>
    <row r="15" spans="2:15" x14ac:dyDescent="0.25">
      <c r="B15" s="538"/>
      <c r="C15" s="287" t="s">
        <v>11</v>
      </c>
      <c r="D15" s="190">
        <v>119.34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213"/>
    </row>
    <row r="16" spans="2:15" x14ac:dyDescent="0.25">
      <c r="B16" s="538"/>
      <c r="C16" s="287" t="s">
        <v>9</v>
      </c>
      <c r="D16" s="190">
        <v>306.53805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213"/>
    </row>
    <row r="17" spans="2:15" x14ac:dyDescent="0.25">
      <c r="B17" s="538"/>
      <c r="C17" s="210" t="s">
        <v>14</v>
      </c>
      <c r="D17" s="191">
        <v>173.25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214"/>
    </row>
    <row r="18" spans="2:15" x14ac:dyDescent="0.25">
      <c r="B18" s="539" t="s">
        <v>155</v>
      </c>
      <c r="C18" s="288" t="s">
        <v>68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16"/>
    </row>
    <row r="19" spans="2:15" x14ac:dyDescent="0.25">
      <c r="B19" s="540"/>
      <c r="C19" s="210" t="s">
        <v>35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214"/>
    </row>
    <row r="20" spans="2:15" x14ac:dyDescent="0.25">
      <c r="B20" s="538" t="s">
        <v>158</v>
      </c>
      <c r="C20" s="288" t="s">
        <v>190</v>
      </c>
      <c r="D20" s="189">
        <v>566.94880000000012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216"/>
    </row>
    <row r="21" spans="2:15" x14ac:dyDescent="0.25">
      <c r="B21" s="538"/>
      <c r="C21" s="331" t="s">
        <v>5</v>
      </c>
      <c r="D21" s="330">
        <v>759.67000000000007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5"/>
    </row>
    <row r="22" spans="2:15" x14ac:dyDescent="0.25">
      <c r="B22" s="538"/>
      <c r="C22" s="210" t="s">
        <v>196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214"/>
    </row>
    <row r="23" spans="2:15" x14ac:dyDescent="0.25">
      <c r="B23" s="538" t="s">
        <v>160</v>
      </c>
      <c r="C23" s="288" t="s">
        <v>23</v>
      </c>
      <c r="D23" s="189">
        <v>584.20000000000005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16"/>
    </row>
    <row r="24" spans="2:15" x14ac:dyDescent="0.25">
      <c r="B24" s="538"/>
      <c r="C24" s="287" t="s">
        <v>3</v>
      </c>
      <c r="D24" s="190">
        <v>209.92000000000002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213"/>
    </row>
    <row r="25" spans="2:15" x14ac:dyDescent="0.25">
      <c r="B25" s="538"/>
      <c r="C25" s="287" t="s">
        <v>2</v>
      </c>
      <c r="D25" s="190">
        <v>1469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213"/>
    </row>
    <row r="26" spans="2:15" x14ac:dyDescent="0.25">
      <c r="B26" s="538"/>
      <c r="C26" s="287" t="s">
        <v>6</v>
      </c>
      <c r="D26" s="190">
        <v>1300.9880000000001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13"/>
    </row>
    <row r="27" spans="2:15" x14ac:dyDescent="0.25">
      <c r="B27" s="538"/>
      <c r="C27" s="287" t="s">
        <v>21</v>
      </c>
      <c r="D27" s="190">
        <v>0.41439999999999999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13"/>
    </row>
    <row r="28" spans="2:15" x14ac:dyDescent="0.25">
      <c r="B28" s="538"/>
      <c r="C28" s="287" t="s">
        <v>8</v>
      </c>
      <c r="D28" s="190">
        <v>1205.2339999999999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213"/>
    </row>
    <row r="29" spans="2:15" x14ac:dyDescent="0.25">
      <c r="B29" s="538"/>
      <c r="C29" s="287" t="s">
        <v>19</v>
      </c>
      <c r="D29" s="190">
        <v>63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213"/>
    </row>
    <row r="30" spans="2:15" x14ac:dyDescent="0.25">
      <c r="B30" s="538"/>
      <c r="C30" s="210" t="s">
        <v>13</v>
      </c>
      <c r="D30" s="191">
        <v>394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214"/>
    </row>
    <row r="31" spans="2:15" x14ac:dyDescent="0.25">
      <c r="B31" s="539" t="s">
        <v>138</v>
      </c>
      <c r="C31" s="288" t="s">
        <v>34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16"/>
    </row>
    <row r="32" spans="2:15" ht="15" customHeight="1" x14ac:dyDescent="0.25">
      <c r="B32" s="541"/>
      <c r="C32" s="287" t="s">
        <v>36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3"/>
    </row>
    <row r="33" spans="2:15" x14ac:dyDescent="0.25">
      <c r="B33" s="541"/>
      <c r="C33" s="287" t="s">
        <v>31</v>
      </c>
      <c r="D33" s="190">
        <v>52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3"/>
    </row>
    <row r="34" spans="2:15" x14ac:dyDescent="0.25">
      <c r="B34" s="541"/>
      <c r="C34" s="287" t="s">
        <v>69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13"/>
    </row>
    <row r="35" spans="2:15" x14ac:dyDescent="0.25">
      <c r="B35" s="540"/>
      <c r="C35" s="210" t="s">
        <v>167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214"/>
    </row>
    <row r="36" spans="2:15" ht="15.75" thickBot="1" x14ac:dyDescent="0.3">
      <c r="B36" s="176" t="s">
        <v>139</v>
      </c>
      <c r="C36" s="289" t="s">
        <v>16</v>
      </c>
      <c r="D36" s="192">
        <v>416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215"/>
    </row>
    <row r="37" spans="2:15" ht="15.75" thickBot="1" x14ac:dyDescent="0.3">
      <c r="B37" s="512" t="s">
        <v>162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4"/>
    </row>
    <row r="40" spans="2:15" x14ac:dyDescent="0.25">
      <c r="I40" s="69" t="s">
        <v>188</v>
      </c>
    </row>
  </sheetData>
  <mergeCells count="9">
    <mergeCell ref="B2:O2"/>
    <mergeCell ref="B12:B17"/>
    <mergeCell ref="B23:B30"/>
    <mergeCell ref="B37:O37"/>
    <mergeCell ref="B20:B22"/>
    <mergeCell ref="B5:B6"/>
    <mergeCell ref="B7:B11"/>
    <mergeCell ref="B18:B19"/>
    <mergeCell ref="B31:B35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8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pageSetUpPr fitToPage="1"/>
  </sheetPr>
  <dimension ref="B1:R46"/>
  <sheetViews>
    <sheetView zoomScale="110" zoomScaleNormal="110" workbookViewId="0">
      <selection activeCell="D39" sqref="D39"/>
    </sheetView>
  </sheetViews>
  <sheetFormatPr baseColWidth="10" defaultRowHeight="15" x14ac:dyDescent="0.25"/>
  <cols>
    <col min="1" max="1" width="2.140625" customWidth="1"/>
    <col min="2" max="2" width="7.85546875" customWidth="1"/>
    <col min="3" max="3" width="14.85546875" style="177" bestFit="1" customWidth="1"/>
    <col min="4" max="4" width="6" bestFit="1" customWidth="1"/>
    <col min="5" max="5" width="8.42578125" customWidth="1"/>
    <col min="6" max="6" width="5.7109375" bestFit="1" customWidth="1"/>
    <col min="7" max="7" width="6.5703125" customWidth="1"/>
    <col min="8" max="9" width="7.7109375" customWidth="1"/>
    <col min="10" max="10" width="5.85546875" customWidth="1"/>
    <col min="11" max="11" width="7" customWidth="1"/>
    <col min="12" max="12" width="10.28515625" customWidth="1"/>
    <col min="13" max="13" width="8.85546875" customWidth="1"/>
    <col min="14" max="14" width="9.7109375" customWidth="1"/>
    <col min="15" max="15" width="10" customWidth="1"/>
  </cols>
  <sheetData>
    <row r="1" spans="2:18" ht="15.75" thickBot="1" x14ac:dyDescent="0.3"/>
    <row r="2" spans="2:18" ht="27.95" customHeight="1" x14ac:dyDescent="0.25">
      <c r="B2" s="545" t="s">
        <v>209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7"/>
    </row>
    <row r="3" spans="2:18" ht="37.35" customHeight="1" x14ac:dyDescent="0.25">
      <c r="B3" s="178" t="s">
        <v>141</v>
      </c>
      <c r="C3" s="179" t="s">
        <v>140</v>
      </c>
      <c r="D3" s="179" t="s">
        <v>108</v>
      </c>
      <c r="E3" s="179" t="s">
        <v>109</v>
      </c>
      <c r="F3" s="211" t="s">
        <v>110</v>
      </c>
      <c r="G3" s="179" t="s">
        <v>111</v>
      </c>
      <c r="H3" s="179" t="s">
        <v>112</v>
      </c>
      <c r="I3" s="179" t="s">
        <v>113</v>
      </c>
      <c r="J3" s="179" t="s">
        <v>114</v>
      </c>
      <c r="K3" s="179" t="s">
        <v>115</v>
      </c>
      <c r="L3" s="179" t="s">
        <v>116</v>
      </c>
      <c r="M3" s="179" t="s">
        <v>132</v>
      </c>
      <c r="N3" s="179" t="s">
        <v>133</v>
      </c>
      <c r="O3" s="180" t="s">
        <v>161</v>
      </c>
    </row>
    <row r="4" spans="2:18" x14ac:dyDescent="0.25">
      <c r="B4" s="253" t="s">
        <v>195</v>
      </c>
      <c r="C4" s="287" t="s">
        <v>37</v>
      </c>
      <c r="D4" s="254"/>
      <c r="E4" s="254"/>
      <c r="F4" s="254"/>
      <c r="G4" s="254"/>
      <c r="H4" s="254"/>
      <c r="I4" s="190"/>
      <c r="J4" s="190"/>
      <c r="K4" s="254"/>
      <c r="L4" s="307"/>
      <c r="M4" s="254"/>
      <c r="N4" s="254"/>
      <c r="O4" s="255"/>
    </row>
    <row r="5" spans="2:18" x14ac:dyDescent="0.25">
      <c r="B5" s="539" t="s">
        <v>134</v>
      </c>
      <c r="C5" s="288" t="s">
        <v>22</v>
      </c>
      <c r="D5" s="189">
        <v>542.59766025641022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16"/>
    </row>
    <row r="6" spans="2:18" x14ac:dyDescent="0.25">
      <c r="B6" s="540"/>
      <c r="C6" s="210" t="s">
        <v>24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214"/>
    </row>
    <row r="7" spans="2:18" x14ac:dyDescent="0.25">
      <c r="B7" s="539" t="s">
        <v>135</v>
      </c>
      <c r="C7" s="287" t="s">
        <v>33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213"/>
    </row>
    <row r="8" spans="2:18" x14ac:dyDescent="0.25">
      <c r="B8" s="541"/>
      <c r="C8" s="287" t="s">
        <v>26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213"/>
    </row>
    <row r="9" spans="2:18" x14ac:dyDescent="0.25">
      <c r="B9" s="541"/>
      <c r="C9" s="287" t="s">
        <v>20</v>
      </c>
      <c r="D9" s="190">
        <v>582.3703218925732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13"/>
    </row>
    <row r="10" spans="2:18" x14ac:dyDescent="0.25">
      <c r="B10" s="541"/>
      <c r="C10" s="331" t="s">
        <v>7</v>
      </c>
      <c r="D10" s="330">
        <v>646.87565201465202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5"/>
    </row>
    <row r="11" spans="2:18" x14ac:dyDescent="0.25">
      <c r="B11" s="540"/>
      <c r="C11" s="209" t="s">
        <v>191</v>
      </c>
      <c r="D11" s="190">
        <v>597.63351400931401</v>
      </c>
      <c r="E11" s="208"/>
      <c r="F11" s="208"/>
      <c r="G11" s="208"/>
      <c r="H11" s="208"/>
      <c r="I11" s="190"/>
      <c r="J11" s="208"/>
      <c r="K11" s="208"/>
      <c r="L11" s="208"/>
      <c r="M11" s="208"/>
      <c r="N11" s="190"/>
      <c r="O11" s="212"/>
    </row>
    <row r="12" spans="2:18" ht="15" customHeight="1" x14ac:dyDescent="0.25">
      <c r="B12" s="538" t="s">
        <v>157</v>
      </c>
      <c r="C12" s="288" t="s">
        <v>10</v>
      </c>
      <c r="D12" s="189">
        <v>622.57440000000008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216"/>
    </row>
    <row r="13" spans="2:18" x14ac:dyDescent="0.25">
      <c r="B13" s="538"/>
      <c r="C13" s="287" t="s">
        <v>18</v>
      </c>
      <c r="D13" s="190">
        <v>721.3743333333332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213"/>
    </row>
    <row r="14" spans="2:18" x14ac:dyDescent="0.25">
      <c r="B14" s="538"/>
      <c r="C14" s="287" t="s">
        <v>12</v>
      </c>
      <c r="D14" s="190">
        <v>690.45522709261434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213"/>
    </row>
    <row r="15" spans="2:18" x14ac:dyDescent="0.25">
      <c r="B15" s="538"/>
      <c r="C15" s="287" t="s">
        <v>11</v>
      </c>
      <c r="D15" s="190">
        <v>947.50259039843354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213"/>
      <c r="R15" t="s">
        <v>188</v>
      </c>
    </row>
    <row r="16" spans="2:18" x14ac:dyDescent="0.25">
      <c r="B16" s="538"/>
      <c r="C16" s="287" t="s">
        <v>9</v>
      </c>
      <c r="D16" s="190">
        <v>790.81272276066829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213"/>
    </row>
    <row r="17" spans="2:15" x14ac:dyDescent="0.25">
      <c r="B17" s="538"/>
      <c r="C17" s="210" t="s">
        <v>14</v>
      </c>
      <c r="D17" s="191">
        <v>653.9446825396825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214"/>
    </row>
    <row r="18" spans="2:15" x14ac:dyDescent="0.25">
      <c r="B18" s="539" t="s">
        <v>155</v>
      </c>
      <c r="C18" s="288" t="s">
        <v>68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16"/>
    </row>
    <row r="19" spans="2:15" x14ac:dyDescent="0.25">
      <c r="B19" s="540"/>
      <c r="C19" s="210" t="s">
        <v>35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214"/>
    </row>
    <row r="20" spans="2:15" ht="15" customHeight="1" x14ac:dyDescent="0.25">
      <c r="B20" s="538" t="s">
        <v>158</v>
      </c>
      <c r="C20" s="288" t="s">
        <v>190</v>
      </c>
      <c r="D20" s="189">
        <v>692.31073090794189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216"/>
    </row>
    <row r="21" spans="2:15" ht="15" customHeight="1" x14ac:dyDescent="0.25">
      <c r="B21" s="538"/>
      <c r="C21" s="331" t="s">
        <v>5</v>
      </c>
      <c r="D21" s="330">
        <v>676.10846090320831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5"/>
    </row>
    <row r="22" spans="2:15" ht="15" customHeight="1" x14ac:dyDescent="0.25">
      <c r="B22" s="538"/>
      <c r="C22" s="210" t="s">
        <v>196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214"/>
    </row>
    <row r="23" spans="2:15" ht="15" customHeight="1" x14ac:dyDescent="0.25">
      <c r="B23" s="538" t="s">
        <v>160</v>
      </c>
      <c r="C23" s="288" t="s">
        <v>23</v>
      </c>
      <c r="D23" s="189">
        <v>713.64298951823992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16"/>
    </row>
    <row r="24" spans="2:15" x14ac:dyDescent="0.25">
      <c r="B24" s="538"/>
      <c r="C24" s="287" t="s">
        <v>3</v>
      </c>
      <c r="D24" s="190">
        <v>847.31703703703693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213"/>
    </row>
    <row r="25" spans="2:15" x14ac:dyDescent="0.25">
      <c r="B25" s="538"/>
      <c r="C25" s="287" t="s">
        <v>2</v>
      </c>
      <c r="D25" s="190">
        <v>609.53661899420024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213"/>
    </row>
    <row r="26" spans="2:15" x14ac:dyDescent="0.25">
      <c r="B26" s="538"/>
      <c r="C26" s="287" t="s">
        <v>6</v>
      </c>
      <c r="D26" s="190">
        <v>620.11573750024013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13"/>
    </row>
    <row r="27" spans="2:15" x14ac:dyDescent="0.25">
      <c r="B27" s="538"/>
      <c r="C27" s="287" t="s">
        <v>21</v>
      </c>
      <c r="D27" s="190">
        <v>2472.0559845559847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13"/>
    </row>
    <row r="28" spans="2:15" x14ac:dyDescent="0.25">
      <c r="B28" s="538"/>
      <c r="C28" s="287" t="s">
        <v>8</v>
      </c>
      <c r="D28" s="190">
        <v>875.94175039246477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213"/>
    </row>
    <row r="29" spans="2:15" x14ac:dyDescent="0.25">
      <c r="B29" s="538"/>
      <c r="C29" s="287" t="s">
        <v>19</v>
      </c>
      <c r="D29" s="190">
        <v>635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213"/>
    </row>
    <row r="30" spans="2:15" x14ac:dyDescent="0.25">
      <c r="B30" s="538"/>
      <c r="C30" s="210" t="s">
        <v>13</v>
      </c>
      <c r="D30" s="191">
        <v>621.66666666666663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214"/>
    </row>
    <row r="31" spans="2:15" ht="15" customHeight="1" x14ac:dyDescent="0.25">
      <c r="B31" s="539" t="s">
        <v>138</v>
      </c>
      <c r="C31" s="288" t="s">
        <v>34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16"/>
    </row>
    <row r="32" spans="2:15" x14ac:dyDescent="0.25">
      <c r="B32" s="541"/>
      <c r="C32" s="287" t="s">
        <v>36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3"/>
    </row>
    <row r="33" spans="2:15" x14ac:dyDescent="0.25">
      <c r="B33" s="541"/>
      <c r="C33" s="287" t="s">
        <v>31</v>
      </c>
      <c r="D33" s="190">
        <v>651.07500000000005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3"/>
    </row>
    <row r="34" spans="2:15" x14ac:dyDescent="0.25">
      <c r="B34" s="541"/>
      <c r="C34" s="287" t="s">
        <v>69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13"/>
    </row>
    <row r="35" spans="2:15" x14ac:dyDescent="0.25">
      <c r="B35" s="540"/>
      <c r="C35" s="210" t="s">
        <v>167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214"/>
    </row>
    <row r="36" spans="2:15" ht="15.75" thickBot="1" x14ac:dyDescent="0.3">
      <c r="B36" s="176" t="s">
        <v>139</v>
      </c>
      <c r="C36" s="289" t="s">
        <v>16</v>
      </c>
      <c r="D36" s="192">
        <v>525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215"/>
    </row>
    <row r="37" spans="2:15" ht="15.75" thickBot="1" x14ac:dyDescent="0.3">
      <c r="B37" s="542" t="s">
        <v>162</v>
      </c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4"/>
    </row>
    <row r="38" spans="2:15" x14ac:dyDescent="0.25">
      <c r="J38" t="s">
        <v>188</v>
      </c>
    </row>
    <row r="40" spans="2:15" ht="15" customHeight="1" x14ac:dyDescent="0.25"/>
    <row r="44" spans="2:15" ht="15" customHeight="1" x14ac:dyDescent="0.25"/>
    <row r="46" spans="2:15" ht="27" customHeight="1" x14ac:dyDescent="0.25"/>
  </sheetData>
  <mergeCells count="9">
    <mergeCell ref="B37:O37"/>
    <mergeCell ref="B2:O2"/>
    <mergeCell ref="B5:B6"/>
    <mergeCell ref="B7:B11"/>
    <mergeCell ref="B12:B17"/>
    <mergeCell ref="B18:B19"/>
    <mergeCell ref="B20:B22"/>
    <mergeCell ref="B23:B30"/>
    <mergeCell ref="B31:B35"/>
  </mergeCells>
  <pageMargins left="0.70866141732283472" right="0.70866141732283472" top="0.74803149606299213" bottom="0.74803149606299213" header="0.31496062992125984" footer="0.31496062992125984"/>
  <pageSetup paperSize="126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pageSetUpPr fitToPage="1"/>
  </sheetPr>
  <dimension ref="B1:J27"/>
  <sheetViews>
    <sheetView topLeftCell="A2" zoomScaleNormal="100" zoomScaleSheetLayoutView="120" workbookViewId="0">
      <selection activeCell="K8" sqref="K8"/>
    </sheetView>
  </sheetViews>
  <sheetFormatPr baseColWidth="10" defaultRowHeight="15" x14ac:dyDescent="0.25"/>
  <cols>
    <col min="1" max="1" width="8.28515625" customWidth="1"/>
    <col min="2" max="2" width="14.28515625" bestFit="1" customWidth="1"/>
    <col min="3" max="3" width="7.140625" bestFit="1" customWidth="1"/>
    <col min="4" max="4" width="8.28515625" bestFit="1" customWidth="1"/>
    <col min="5" max="5" width="7.140625" bestFit="1" customWidth="1"/>
    <col min="6" max="6" width="8.28515625" bestFit="1" customWidth="1"/>
    <col min="7" max="8" width="8.28515625" customWidth="1"/>
    <col min="9" max="9" width="7.140625" bestFit="1" customWidth="1"/>
    <col min="10" max="10" width="8.28515625" bestFit="1" customWidth="1"/>
  </cols>
  <sheetData>
    <row r="1" spans="2:10" ht="15.75" thickBot="1" x14ac:dyDescent="0.3"/>
    <row r="2" spans="2:10" x14ac:dyDescent="0.25">
      <c r="B2" s="462" t="s">
        <v>159</v>
      </c>
      <c r="C2" s="463"/>
      <c r="D2" s="463"/>
      <c r="E2" s="463"/>
      <c r="F2" s="463"/>
      <c r="G2" s="463"/>
      <c r="H2" s="463"/>
      <c r="I2" s="463"/>
      <c r="J2" s="465"/>
    </row>
    <row r="3" spans="2:10" x14ac:dyDescent="0.25">
      <c r="B3" s="473" t="s">
        <v>96</v>
      </c>
      <c r="C3" s="474"/>
      <c r="D3" s="474"/>
      <c r="E3" s="474"/>
      <c r="F3" s="474"/>
      <c r="G3" s="474"/>
      <c r="H3" s="474"/>
      <c r="I3" s="474"/>
      <c r="J3" s="475"/>
    </row>
    <row r="4" spans="2:10" x14ac:dyDescent="0.25">
      <c r="B4" s="485" t="s">
        <v>59</v>
      </c>
      <c r="C4" s="519">
        <v>2020</v>
      </c>
      <c r="D4" s="519"/>
      <c r="E4" s="519">
        <v>2021</v>
      </c>
      <c r="F4" s="519"/>
      <c r="G4" s="519">
        <v>2022</v>
      </c>
      <c r="H4" s="519"/>
      <c r="I4" s="519">
        <v>2023</v>
      </c>
      <c r="J4" s="520"/>
    </row>
    <row r="5" spans="2:10" ht="24.95" customHeight="1" x14ac:dyDescent="0.25">
      <c r="B5" s="486"/>
      <c r="C5" s="131" t="s">
        <v>0</v>
      </c>
      <c r="D5" s="132" t="s">
        <v>165</v>
      </c>
      <c r="E5" s="131" t="s">
        <v>0</v>
      </c>
      <c r="F5" s="132" t="s">
        <v>165</v>
      </c>
      <c r="G5" s="131" t="s">
        <v>0</v>
      </c>
      <c r="H5" s="132" t="s">
        <v>165</v>
      </c>
      <c r="I5" s="131" t="s">
        <v>0</v>
      </c>
      <c r="J5" s="133" t="s">
        <v>165</v>
      </c>
    </row>
    <row r="6" spans="2:10" ht="33.4" customHeight="1" x14ac:dyDescent="0.25">
      <c r="B6" s="487"/>
      <c r="C6" s="98" t="s">
        <v>44</v>
      </c>
      <c r="D6" s="99" t="s">
        <v>62</v>
      </c>
      <c r="E6" s="98" t="s">
        <v>44</v>
      </c>
      <c r="F6" s="383" t="s">
        <v>62</v>
      </c>
      <c r="G6" s="384" t="s">
        <v>44</v>
      </c>
      <c r="H6" s="99" t="s">
        <v>62</v>
      </c>
      <c r="I6" s="98" t="s">
        <v>44</v>
      </c>
      <c r="J6" s="100" t="s">
        <v>62</v>
      </c>
    </row>
    <row r="7" spans="2:10" ht="17.25" customHeight="1" x14ac:dyDescent="0.25">
      <c r="B7" s="193" t="s">
        <v>23</v>
      </c>
      <c r="C7" s="256">
        <v>832.02499999999986</v>
      </c>
      <c r="D7" s="257">
        <v>705.26333797943835</v>
      </c>
      <c r="E7" s="256">
        <v>789.90000000000009</v>
      </c>
      <c r="F7" s="257">
        <v>715.65934411155752</v>
      </c>
      <c r="G7" s="256">
        <v>910.85</v>
      </c>
      <c r="H7" s="257">
        <v>681.85390523817944</v>
      </c>
      <c r="I7" s="256">
        <v>25</v>
      </c>
      <c r="J7" s="258">
        <v>731.11108695652183</v>
      </c>
    </row>
    <row r="8" spans="2:10" x14ac:dyDescent="0.25">
      <c r="B8" s="193" t="s">
        <v>3</v>
      </c>
      <c r="C8" s="256">
        <v>80</v>
      </c>
      <c r="D8" s="257">
        <v>660</v>
      </c>
      <c r="E8" s="256">
        <v>72</v>
      </c>
      <c r="F8" s="257">
        <v>665</v>
      </c>
      <c r="G8" s="256">
        <v>98</v>
      </c>
      <c r="H8" s="257">
        <v>623</v>
      </c>
      <c r="I8" s="256"/>
      <c r="J8" s="258"/>
    </row>
    <row r="9" spans="2:10" x14ac:dyDescent="0.25">
      <c r="B9" s="193" t="s">
        <v>2</v>
      </c>
      <c r="C9" s="256">
        <v>3666.2250000000004</v>
      </c>
      <c r="D9" s="257">
        <v>660.31408303476655</v>
      </c>
      <c r="E9" s="256">
        <v>2512.6000000000004</v>
      </c>
      <c r="F9" s="257">
        <v>640.18607166447737</v>
      </c>
      <c r="G9" s="256">
        <v>2602.317</v>
      </c>
      <c r="H9" s="257">
        <v>698.74219918869858</v>
      </c>
      <c r="I9" s="256">
        <v>120</v>
      </c>
      <c r="J9" s="258">
        <v>891.57756410256422</v>
      </c>
    </row>
    <row r="10" spans="2:10" x14ac:dyDescent="0.25">
      <c r="B10" s="193" t="s">
        <v>10</v>
      </c>
      <c r="C10" s="256">
        <v>20.375</v>
      </c>
      <c r="D10" s="257">
        <v>623.7063333333333</v>
      </c>
      <c r="E10" s="256">
        <v>17.380000000000003</v>
      </c>
      <c r="F10" s="257">
        <v>664.71261022927695</v>
      </c>
      <c r="G10" s="256">
        <v>27.05</v>
      </c>
      <c r="H10" s="257">
        <v>617.8275492063492</v>
      </c>
      <c r="I10" s="256"/>
      <c r="J10" s="258"/>
    </row>
    <row r="11" spans="2:10" x14ac:dyDescent="0.25">
      <c r="B11" s="193" t="s">
        <v>6</v>
      </c>
      <c r="C11" s="256">
        <v>31.983000000000001</v>
      </c>
      <c r="D11" s="257">
        <v>752.8489052314892</v>
      </c>
      <c r="E11" s="256">
        <v>92.938000000000002</v>
      </c>
      <c r="F11" s="257">
        <v>629.51348775571125</v>
      </c>
      <c r="G11" s="256">
        <v>31.971</v>
      </c>
      <c r="H11" s="257">
        <v>596.93556423310929</v>
      </c>
      <c r="I11" s="256"/>
      <c r="J11" s="258"/>
    </row>
    <row r="12" spans="2:10" x14ac:dyDescent="0.25">
      <c r="B12" s="193" t="s">
        <v>190</v>
      </c>
      <c r="C12" s="256">
        <v>14.528</v>
      </c>
      <c r="D12" s="257">
        <v>590</v>
      </c>
      <c r="E12" s="256">
        <v>50.847999999999999</v>
      </c>
      <c r="F12" s="257">
        <v>643.31655129011961</v>
      </c>
      <c r="G12" s="256">
        <v>3710.2700000000013</v>
      </c>
      <c r="H12" s="257">
        <v>957.41638001577428</v>
      </c>
      <c r="I12" s="256">
        <v>245.99024</v>
      </c>
      <c r="J12" s="258">
        <v>2615.4013280014933</v>
      </c>
    </row>
    <row r="13" spans="2:10" x14ac:dyDescent="0.25">
      <c r="B13" s="193" t="s">
        <v>35</v>
      </c>
      <c r="C13" s="256">
        <v>78</v>
      </c>
      <c r="D13" s="257">
        <v>625</v>
      </c>
      <c r="E13" s="256">
        <v>52</v>
      </c>
      <c r="F13" s="257">
        <v>630.26</v>
      </c>
      <c r="G13" s="256"/>
      <c r="H13" s="257"/>
      <c r="I13" s="256"/>
      <c r="J13" s="258"/>
    </row>
    <row r="14" spans="2:10" x14ac:dyDescent="0.25">
      <c r="B14" s="193" t="s">
        <v>36</v>
      </c>
      <c r="C14" s="256">
        <v>48.5</v>
      </c>
      <c r="D14" s="257">
        <v>719.83325051759823</v>
      </c>
      <c r="E14" s="256">
        <v>56.75</v>
      </c>
      <c r="F14" s="257">
        <v>827.75995967741937</v>
      </c>
      <c r="G14" s="256">
        <v>80</v>
      </c>
      <c r="H14" s="257">
        <v>659.83544871794879</v>
      </c>
      <c r="I14" s="256"/>
      <c r="J14" s="258"/>
    </row>
    <row r="15" spans="2:10" x14ac:dyDescent="0.25">
      <c r="B15" s="193" t="s">
        <v>5</v>
      </c>
      <c r="C15" s="256"/>
      <c r="D15" s="257"/>
      <c r="E15" s="256"/>
      <c r="F15" s="257"/>
      <c r="G15" s="256">
        <v>289.97500000000002</v>
      </c>
      <c r="H15" s="257">
        <v>638.51919172620228</v>
      </c>
      <c r="I15" s="256"/>
      <c r="J15" s="258"/>
    </row>
    <row r="16" spans="2:10" x14ac:dyDescent="0.25">
      <c r="B16" s="193" t="s">
        <v>14</v>
      </c>
      <c r="C16" s="256">
        <v>752.8</v>
      </c>
      <c r="D16" s="257">
        <v>663.90990779092704</v>
      </c>
      <c r="E16" s="256">
        <v>897</v>
      </c>
      <c r="F16" s="257">
        <v>647.347297008547</v>
      </c>
      <c r="G16" s="256">
        <v>670</v>
      </c>
      <c r="H16" s="257">
        <v>607.3250479104023</v>
      </c>
      <c r="I16" s="256">
        <v>86.5</v>
      </c>
      <c r="J16" s="258">
        <v>683.33333333333337</v>
      </c>
    </row>
    <row r="17" spans="2:10" x14ac:dyDescent="0.25">
      <c r="B17" s="17" t="s">
        <v>21</v>
      </c>
      <c r="C17" s="182"/>
      <c r="D17" s="183"/>
      <c r="E17" s="182">
        <v>22.075199999999999</v>
      </c>
      <c r="F17" s="183">
        <v>1482.8042328042332</v>
      </c>
      <c r="G17" s="182">
        <v>12.1556</v>
      </c>
      <c r="H17" s="183">
        <v>958.57412698412713</v>
      </c>
      <c r="I17" s="182"/>
      <c r="J17" s="184"/>
    </row>
    <row r="18" spans="2:10" x14ac:dyDescent="0.25">
      <c r="B18" s="17" t="s">
        <v>8</v>
      </c>
      <c r="C18" s="182">
        <v>53.994</v>
      </c>
      <c r="D18" s="183">
        <v>729.95600902184242</v>
      </c>
      <c r="E18" s="182">
        <v>7.0895999999999999</v>
      </c>
      <c r="F18" s="183">
        <v>1077.1166338582677</v>
      </c>
      <c r="G18" s="182">
        <v>30.6416</v>
      </c>
      <c r="H18" s="183">
        <v>894.4238639458074</v>
      </c>
      <c r="I18" s="182"/>
      <c r="J18" s="184"/>
    </row>
    <row r="19" spans="2:10" x14ac:dyDescent="0.25">
      <c r="B19" s="17" t="s">
        <v>7</v>
      </c>
      <c r="C19" s="182">
        <v>375.27499999999998</v>
      </c>
      <c r="D19" s="183">
        <v>657.87843470901521</v>
      </c>
      <c r="E19" s="182">
        <v>276.5</v>
      </c>
      <c r="F19" s="183">
        <v>664.86041648486935</v>
      </c>
      <c r="G19" s="182">
        <v>392.79300000000001</v>
      </c>
      <c r="H19" s="183">
        <v>696.30781292553786</v>
      </c>
      <c r="I19" s="182">
        <v>39</v>
      </c>
      <c r="J19" s="184">
        <v>640.17384615384617</v>
      </c>
    </row>
    <row r="20" spans="2:10" x14ac:dyDescent="0.25">
      <c r="B20" s="17" t="s">
        <v>19</v>
      </c>
      <c r="C20" s="182">
        <v>36.5</v>
      </c>
      <c r="D20" s="183">
        <v>630.83333333333337</v>
      </c>
      <c r="E20" s="182">
        <v>45</v>
      </c>
      <c r="F20" s="183">
        <v>653.45866666666666</v>
      </c>
      <c r="G20" s="182">
        <v>85.775000000000006</v>
      </c>
      <c r="H20" s="183">
        <v>609.72222222222217</v>
      </c>
      <c r="I20" s="182">
        <v>15</v>
      </c>
      <c r="J20" s="184">
        <v>655</v>
      </c>
    </row>
    <row r="21" spans="2:10" x14ac:dyDescent="0.25">
      <c r="B21" s="17" t="s">
        <v>13</v>
      </c>
      <c r="C21" s="182">
        <v>123.2</v>
      </c>
      <c r="D21" s="183">
        <v>537.82808302808303</v>
      </c>
      <c r="E21" s="182">
        <v>50</v>
      </c>
      <c r="F21" s="183">
        <v>448</v>
      </c>
      <c r="G21" s="182">
        <v>51.15</v>
      </c>
      <c r="H21" s="183">
        <v>480</v>
      </c>
      <c r="I21" s="182"/>
      <c r="J21" s="184"/>
    </row>
    <row r="22" spans="2:10" x14ac:dyDescent="0.25">
      <c r="B22" s="17" t="s">
        <v>167</v>
      </c>
      <c r="C22" s="182"/>
      <c r="D22" s="183"/>
      <c r="E22" s="182">
        <v>7</v>
      </c>
      <c r="F22" s="183">
        <v>704</v>
      </c>
      <c r="G22" s="182">
        <v>9</v>
      </c>
      <c r="H22" s="183">
        <v>667</v>
      </c>
      <c r="I22" s="182">
        <v>11</v>
      </c>
      <c r="J22" s="184">
        <v>680</v>
      </c>
    </row>
    <row r="23" spans="2:10" ht="15.75" thickBot="1" x14ac:dyDescent="0.3">
      <c r="B23" s="25" t="s">
        <v>38</v>
      </c>
      <c r="C23" s="224">
        <v>6113.4049999999979</v>
      </c>
      <c r="D23" s="260">
        <v>667.35389981014498</v>
      </c>
      <c r="E23" s="224">
        <v>4949.0807999999988</v>
      </c>
      <c r="F23" s="260">
        <v>693.74142007779176</v>
      </c>
      <c r="G23" s="224">
        <v>9001.9482000000007</v>
      </c>
      <c r="H23" s="260">
        <v>721.38462976935796</v>
      </c>
      <c r="I23" s="224">
        <v>542.49023999999997</v>
      </c>
      <c r="J23" s="225">
        <v>1071.4626331670477</v>
      </c>
    </row>
    <row r="24" spans="2:10" ht="57.6" customHeight="1" thickBot="1" x14ac:dyDescent="0.3">
      <c r="B24" s="476" t="s">
        <v>194</v>
      </c>
      <c r="C24" s="548"/>
      <c r="D24" s="548"/>
      <c r="E24" s="548"/>
      <c r="F24" s="548"/>
      <c r="G24" s="548"/>
      <c r="H24" s="548"/>
      <c r="I24" s="548"/>
      <c r="J24" s="549"/>
    </row>
    <row r="27" spans="2:10" x14ac:dyDescent="0.25">
      <c r="C27" t="s">
        <v>188</v>
      </c>
    </row>
  </sheetData>
  <mergeCells count="8">
    <mergeCell ref="B24:J24"/>
    <mergeCell ref="B2:J2"/>
    <mergeCell ref="B3:J3"/>
    <mergeCell ref="C4:D4"/>
    <mergeCell ref="I4:J4"/>
    <mergeCell ref="B4:B6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126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FC09-C823-4A50-B8B8-38209215E460}">
  <sheetPr>
    <pageSetUpPr fitToPage="1"/>
  </sheetPr>
  <dimension ref="B1:O40"/>
  <sheetViews>
    <sheetView zoomScale="90" zoomScaleNormal="90" zoomScaleSheetLayoutView="120" workbookViewId="0">
      <selection activeCell="D23" sqref="D23"/>
    </sheetView>
  </sheetViews>
  <sheetFormatPr baseColWidth="10" defaultColWidth="11.42578125" defaultRowHeight="15" x14ac:dyDescent="0.25"/>
  <cols>
    <col min="1" max="1" width="1.85546875" style="69" customWidth="1"/>
    <col min="2" max="2" width="8.28515625" style="81" customWidth="1"/>
    <col min="3" max="3" width="11.7109375" style="173" bestFit="1" customWidth="1"/>
    <col min="4" max="4" width="6.42578125" style="69" bestFit="1" customWidth="1"/>
    <col min="5" max="5" width="8.28515625" style="69" bestFit="1" customWidth="1"/>
    <col min="6" max="6" width="7" style="69" bestFit="1" customWidth="1"/>
    <col min="7" max="7" width="5.85546875" style="69" bestFit="1" customWidth="1"/>
    <col min="8" max="8" width="6.28515625" style="69" bestFit="1" customWidth="1"/>
    <col min="9" max="9" width="7.140625" style="69" customWidth="1"/>
    <col min="10" max="10" width="5.7109375" style="69" bestFit="1" customWidth="1"/>
    <col min="11" max="11" width="7.85546875" style="69" bestFit="1" customWidth="1"/>
    <col min="12" max="12" width="8.28515625" style="69" customWidth="1"/>
    <col min="13" max="13" width="6.42578125" style="69" bestFit="1" customWidth="1"/>
    <col min="14" max="14" width="8.28515625" style="69" bestFit="1" customWidth="1"/>
    <col min="15" max="15" width="7.7109375" style="69" bestFit="1" customWidth="1"/>
    <col min="16" max="16384" width="11.42578125" style="69"/>
  </cols>
  <sheetData>
    <row r="1" spans="2:15" ht="15.75" thickBot="1" x14ac:dyDescent="0.3"/>
    <row r="2" spans="2:15" ht="29.25" customHeight="1" x14ac:dyDescent="0.25">
      <c r="B2" s="535" t="s">
        <v>210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7"/>
    </row>
    <row r="3" spans="2:15" ht="26.85" customHeight="1" x14ac:dyDescent="0.25">
      <c r="B3" s="174" t="s">
        <v>141</v>
      </c>
      <c r="C3" s="175" t="s">
        <v>140</v>
      </c>
      <c r="D3" s="332" t="s">
        <v>108</v>
      </c>
      <c r="E3" s="332" t="s">
        <v>109</v>
      </c>
      <c r="F3" s="333" t="s">
        <v>110</v>
      </c>
      <c r="G3" s="332" t="s">
        <v>111</v>
      </c>
      <c r="H3" s="332" t="s">
        <v>112</v>
      </c>
      <c r="I3" s="332" t="s">
        <v>113</v>
      </c>
      <c r="J3" s="332" t="s">
        <v>114</v>
      </c>
      <c r="K3" s="332" t="s">
        <v>115</v>
      </c>
      <c r="L3" s="332" t="s">
        <v>116</v>
      </c>
      <c r="M3" s="332" t="s">
        <v>132</v>
      </c>
      <c r="N3" s="332" t="s">
        <v>133</v>
      </c>
      <c r="O3" s="334" t="s">
        <v>161</v>
      </c>
    </row>
    <row r="4" spans="2:15" x14ac:dyDescent="0.25">
      <c r="B4" s="253" t="s">
        <v>195</v>
      </c>
      <c r="C4" s="287" t="s">
        <v>37</v>
      </c>
      <c r="D4" s="251"/>
      <c r="E4" s="251"/>
      <c r="F4" s="251"/>
      <c r="G4" s="251"/>
      <c r="H4" s="251"/>
      <c r="I4" s="208"/>
      <c r="J4" s="190"/>
      <c r="K4" s="251"/>
      <c r="L4" s="306"/>
      <c r="M4" s="251"/>
      <c r="N4" s="251"/>
      <c r="O4" s="252"/>
    </row>
    <row r="5" spans="2:15" x14ac:dyDescent="0.25">
      <c r="B5" s="539" t="s">
        <v>134</v>
      </c>
      <c r="C5" s="288" t="s">
        <v>22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16"/>
    </row>
    <row r="6" spans="2:15" x14ac:dyDescent="0.25">
      <c r="B6" s="540"/>
      <c r="C6" s="210" t="s">
        <v>24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214"/>
    </row>
    <row r="7" spans="2:15" x14ac:dyDescent="0.25">
      <c r="B7" s="539" t="s">
        <v>135</v>
      </c>
      <c r="C7" s="287" t="s">
        <v>33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213"/>
    </row>
    <row r="8" spans="2:15" x14ac:dyDescent="0.25">
      <c r="B8" s="541"/>
      <c r="C8" s="287" t="s">
        <v>26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213"/>
    </row>
    <row r="9" spans="2:15" x14ac:dyDescent="0.25">
      <c r="B9" s="541"/>
      <c r="C9" s="287" t="s">
        <v>20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13"/>
    </row>
    <row r="10" spans="2:15" ht="24" x14ac:dyDescent="0.25">
      <c r="B10" s="541"/>
      <c r="C10" s="331" t="s">
        <v>7</v>
      </c>
      <c r="D10" s="330">
        <v>39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5"/>
    </row>
    <row r="11" spans="2:15" ht="24" x14ac:dyDescent="0.25">
      <c r="B11" s="540"/>
      <c r="C11" s="209" t="s">
        <v>191</v>
      </c>
      <c r="D11" s="190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12"/>
    </row>
    <row r="12" spans="2:15" x14ac:dyDescent="0.25">
      <c r="B12" s="538" t="s">
        <v>157</v>
      </c>
      <c r="C12" s="288" t="s">
        <v>10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216"/>
    </row>
    <row r="13" spans="2:15" x14ac:dyDescent="0.25">
      <c r="B13" s="538"/>
      <c r="C13" s="287" t="s">
        <v>18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213"/>
    </row>
    <row r="14" spans="2:15" x14ac:dyDescent="0.25">
      <c r="B14" s="538"/>
      <c r="C14" s="287" t="s">
        <v>12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213"/>
    </row>
    <row r="15" spans="2:15" x14ac:dyDescent="0.25">
      <c r="B15" s="538"/>
      <c r="C15" s="287" t="s">
        <v>11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213"/>
    </row>
    <row r="16" spans="2:15" x14ac:dyDescent="0.25">
      <c r="B16" s="538"/>
      <c r="C16" s="287" t="s">
        <v>9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213"/>
    </row>
    <row r="17" spans="2:15" x14ac:dyDescent="0.25">
      <c r="B17" s="538"/>
      <c r="C17" s="210" t="s">
        <v>14</v>
      </c>
      <c r="D17" s="191">
        <v>86.5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214"/>
    </row>
    <row r="18" spans="2:15" x14ac:dyDescent="0.25">
      <c r="B18" s="539" t="s">
        <v>155</v>
      </c>
      <c r="C18" s="288" t="s">
        <v>68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16"/>
    </row>
    <row r="19" spans="2:15" x14ac:dyDescent="0.25">
      <c r="B19" s="540"/>
      <c r="C19" s="210" t="s">
        <v>35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214"/>
    </row>
    <row r="20" spans="2:15" x14ac:dyDescent="0.25">
      <c r="B20" s="538" t="s">
        <v>158</v>
      </c>
      <c r="C20" s="288" t="s">
        <v>190</v>
      </c>
      <c r="D20" s="189">
        <v>245.99024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216"/>
    </row>
    <row r="21" spans="2:15" x14ac:dyDescent="0.25">
      <c r="B21" s="538"/>
      <c r="C21" s="331" t="s">
        <v>5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5"/>
    </row>
    <row r="22" spans="2:15" x14ac:dyDescent="0.25">
      <c r="B22" s="538"/>
      <c r="C22" s="210" t="s">
        <v>196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214"/>
    </row>
    <row r="23" spans="2:15" x14ac:dyDescent="0.25">
      <c r="B23" s="538" t="s">
        <v>160</v>
      </c>
      <c r="C23" s="288" t="s">
        <v>23</v>
      </c>
      <c r="D23" s="189">
        <v>25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16"/>
    </row>
    <row r="24" spans="2:15" x14ac:dyDescent="0.25">
      <c r="B24" s="538"/>
      <c r="C24" s="287" t="s">
        <v>3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213"/>
    </row>
    <row r="25" spans="2:15" x14ac:dyDescent="0.25">
      <c r="B25" s="538"/>
      <c r="C25" s="287" t="s">
        <v>2</v>
      </c>
      <c r="D25" s="190">
        <v>120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213"/>
    </row>
    <row r="26" spans="2:15" x14ac:dyDescent="0.25">
      <c r="B26" s="538"/>
      <c r="C26" s="287" t="s">
        <v>6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213"/>
    </row>
    <row r="27" spans="2:15" x14ac:dyDescent="0.25">
      <c r="B27" s="538"/>
      <c r="C27" s="287" t="s">
        <v>21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213"/>
    </row>
    <row r="28" spans="2:15" x14ac:dyDescent="0.25">
      <c r="B28" s="538"/>
      <c r="C28" s="287" t="s">
        <v>8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213"/>
    </row>
    <row r="29" spans="2:15" x14ac:dyDescent="0.25">
      <c r="B29" s="538"/>
      <c r="C29" s="287" t="s">
        <v>19</v>
      </c>
      <c r="D29" s="190">
        <v>15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213"/>
    </row>
    <row r="30" spans="2:15" x14ac:dyDescent="0.25">
      <c r="B30" s="538"/>
      <c r="C30" s="210" t="s">
        <v>13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214"/>
    </row>
    <row r="31" spans="2:15" x14ac:dyDescent="0.25">
      <c r="B31" s="539" t="s">
        <v>138</v>
      </c>
      <c r="C31" s="288" t="s">
        <v>34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16"/>
    </row>
    <row r="32" spans="2:15" ht="15" customHeight="1" x14ac:dyDescent="0.25">
      <c r="B32" s="541"/>
      <c r="C32" s="287" t="s">
        <v>36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3"/>
    </row>
    <row r="33" spans="2:15" x14ac:dyDescent="0.25">
      <c r="B33" s="541"/>
      <c r="C33" s="287" t="s">
        <v>31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3"/>
    </row>
    <row r="34" spans="2:15" x14ac:dyDescent="0.25">
      <c r="B34" s="541"/>
      <c r="C34" s="287" t="s">
        <v>69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13"/>
    </row>
    <row r="35" spans="2:15" x14ac:dyDescent="0.25">
      <c r="B35" s="540"/>
      <c r="C35" s="210" t="s">
        <v>167</v>
      </c>
      <c r="D35" s="191">
        <v>11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214"/>
    </row>
    <row r="36" spans="2:15" ht="15.75" thickBot="1" x14ac:dyDescent="0.3">
      <c r="B36" s="176" t="s">
        <v>139</v>
      </c>
      <c r="C36" s="289" t="s">
        <v>16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215"/>
    </row>
    <row r="37" spans="2:15" ht="15.75" thickBot="1" x14ac:dyDescent="0.3">
      <c r="B37" s="512" t="s">
        <v>162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4"/>
    </row>
    <row r="40" spans="2:15" x14ac:dyDescent="0.25">
      <c r="I40" s="69" t="s">
        <v>188</v>
      </c>
    </row>
  </sheetData>
  <mergeCells count="9">
    <mergeCell ref="B23:B30"/>
    <mergeCell ref="B31:B35"/>
    <mergeCell ref="B37:O37"/>
    <mergeCell ref="B2:O2"/>
    <mergeCell ref="B5:B6"/>
    <mergeCell ref="B7:B11"/>
    <mergeCell ref="B12:B17"/>
    <mergeCell ref="B18:B19"/>
    <mergeCell ref="B20:B22"/>
  </mergeCells>
  <pageMargins left="0.70866141732283472" right="0.70866141732283472" top="0.74803149606299213" bottom="0.74803149606299213" header="0.31496062992125984" footer="0.31496062992125984"/>
  <pageSetup paperSize="126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pageSetUpPr fitToPage="1"/>
  </sheetPr>
  <dimension ref="B1:O22"/>
  <sheetViews>
    <sheetView zoomScaleNormal="100" workbookViewId="0">
      <selection activeCell="O8" sqref="O8"/>
    </sheetView>
  </sheetViews>
  <sheetFormatPr baseColWidth="10" defaultRowHeight="15" x14ac:dyDescent="0.25"/>
  <cols>
    <col min="1" max="1" width="4.140625" customWidth="1"/>
    <col min="2" max="2" width="16.7109375" bestFit="1" customWidth="1"/>
    <col min="3" max="3" width="7.7109375" bestFit="1" customWidth="1"/>
    <col min="4" max="4" width="8.5703125" bestFit="1" customWidth="1"/>
    <col min="5" max="5" width="7.7109375" bestFit="1" customWidth="1"/>
    <col min="6" max="6" width="8.5703125" bestFit="1" customWidth="1"/>
    <col min="7" max="7" width="7.7109375" bestFit="1" customWidth="1"/>
    <col min="8" max="8" width="8.5703125" bestFit="1" customWidth="1"/>
    <col min="9" max="9" width="7.7109375" bestFit="1" customWidth="1"/>
    <col min="10" max="10" width="8.5703125" bestFit="1" customWidth="1"/>
  </cols>
  <sheetData>
    <row r="1" spans="2:15" ht="15.75" thickBot="1" x14ac:dyDescent="0.3"/>
    <row r="2" spans="2:15" x14ac:dyDescent="0.25">
      <c r="B2" s="443" t="s">
        <v>169</v>
      </c>
      <c r="C2" s="444"/>
      <c r="D2" s="444"/>
      <c r="E2" s="444"/>
      <c r="F2" s="444"/>
      <c r="G2" s="444"/>
      <c r="H2" s="444"/>
      <c r="I2" s="444"/>
      <c r="J2" s="445"/>
    </row>
    <row r="3" spans="2:15" x14ac:dyDescent="0.25">
      <c r="B3" s="446" t="s">
        <v>67</v>
      </c>
      <c r="C3" s="447"/>
      <c r="D3" s="447"/>
      <c r="E3" s="447"/>
      <c r="F3" s="447"/>
      <c r="G3" s="447"/>
      <c r="H3" s="447"/>
      <c r="I3" s="447"/>
      <c r="J3" s="448"/>
    </row>
    <row r="4" spans="2:15" x14ac:dyDescent="0.25">
      <c r="B4" s="438" t="s">
        <v>59</v>
      </c>
      <c r="C4" s="435">
        <v>2020</v>
      </c>
      <c r="D4" s="435"/>
      <c r="E4" s="435">
        <v>2021</v>
      </c>
      <c r="F4" s="435"/>
      <c r="G4" s="435">
        <v>2022</v>
      </c>
      <c r="H4" s="435"/>
      <c r="I4" s="435">
        <v>2023</v>
      </c>
      <c r="J4" s="449"/>
    </row>
    <row r="5" spans="2:15" ht="31.7" customHeight="1" x14ac:dyDescent="0.25">
      <c r="B5" s="439"/>
      <c r="C5" s="141" t="s">
        <v>0</v>
      </c>
      <c r="D5" s="142" t="s">
        <v>165</v>
      </c>
      <c r="E5" s="141" t="s">
        <v>0</v>
      </c>
      <c r="F5" s="142" t="s">
        <v>165</v>
      </c>
      <c r="G5" s="141" t="s">
        <v>0</v>
      </c>
      <c r="H5" s="142" t="s">
        <v>165</v>
      </c>
      <c r="I5" s="141" t="s">
        <v>0</v>
      </c>
      <c r="J5" s="125" t="s">
        <v>165</v>
      </c>
    </row>
    <row r="6" spans="2:15" ht="32.85" customHeight="1" x14ac:dyDescent="0.25">
      <c r="B6" s="440"/>
      <c r="C6" s="119" t="s">
        <v>44</v>
      </c>
      <c r="D6" s="126" t="s">
        <v>62</v>
      </c>
      <c r="E6" s="119" t="s">
        <v>44</v>
      </c>
      <c r="F6" s="126" t="s">
        <v>62</v>
      </c>
      <c r="G6" s="119" t="s">
        <v>44</v>
      </c>
      <c r="H6" s="126" t="s">
        <v>62</v>
      </c>
      <c r="I6" s="119" t="s">
        <v>44</v>
      </c>
      <c r="J6" s="127" t="s">
        <v>62</v>
      </c>
    </row>
    <row r="7" spans="2:15" x14ac:dyDescent="0.25">
      <c r="B7" s="26" t="s">
        <v>23</v>
      </c>
      <c r="C7" s="182">
        <v>4.7712000000000003</v>
      </c>
      <c r="D7" s="183">
        <v>3100</v>
      </c>
      <c r="E7" s="182"/>
      <c r="F7" s="183"/>
      <c r="G7" s="182"/>
      <c r="H7" s="183"/>
      <c r="I7" s="182"/>
      <c r="J7" s="184"/>
    </row>
    <row r="8" spans="2:15" x14ac:dyDescent="0.25">
      <c r="B8" s="26" t="s">
        <v>3</v>
      </c>
      <c r="C8" s="182">
        <v>3.0604</v>
      </c>
      <c r="D8" s="183">
        <v>4315.0153628717744</v>
      </c>
      <c r="E8" s="182">
        <v>0.28599999999999998</v>
      </c>
      <c r="F8" s="183">
        <v>8795.9440559440554</v>
      </c>
      <c r="G8" s="182">
        <v>135.42326</v>
      </c>
      <c r="H8" s="183">
        <v>3753.2670902803211</v>
      </c>
      <c r="I8" s="182"/>
      <c r="J8" s="184"/>
    </row>
    <row r="9" spans="2:15" x14ac:dyDescent="0.25">
      <c r="B9" s="26" t="s">
        <v>22</v>
      </c>
      <c r="C9" s="182"/>
      <c r="D9" s="183"/>
      <c r="E9" s="182">
        <v>7.980000000000001E-3</v>
      </c>
      <c r="F9" s="183">
        <v>1512.531328320802</v>
      </c>
      <c r="G9" s="182"/>
      <c r="H9" s="183"/>
      <c r="I9" s="182"/>
      <c r="J9" s="184"/>
    </row>
    <row r="10" spans="2:15" x14ac:dyDescent="0.25">
      <c r="B10" s="26" t="s">
        <v>2</v>
      </c>
      <c r="C10" s="182">
        <v>1.9751999999999998</v>
      </c>
      <c r="D10" s="183">
        <v>3166.666666666667</v>
      </c>
      <c r="E10" s="182"/>
      <c r="F10" s="183"/>
      <c r="G10" s="182"/>
      <c r="H10" s="183"/>
      <c r="I10" s="182"/>
      <c r="J10" s="184"/>
    </row>
    <row r="11" spans="2:15" x14ac:dyDescent="0.25">
      <c r="B11" s="26" t="s">
        <v>33</v>
      </c>
      <c r="C11" s="182">
        <v>0.1</v>
      </c>
      <c r="D11" s="183">
        <v>1350</v>
      </c>
      <c r="E11" s="182">
        <v>0.63</v>
      </c>
      <c r="F11" s="183">
        <v>2222.2222222222222</v>
      </c>
      <c r="G11" s="182">
        <v>2.88</v>
      </c>
      <c r="H11" s="183">
        <v>2007.2256944444446</v>
      </c>
      <c r="I11" s="182"/>
      <c r="J11" s="184"/>
    </row>
    <row r="12" spans="2:15" x14ac:dyDescent="0.25">
      <c r="B12" s="26" t="s">
        <v>16</v>
      </c>
      <c r="C12" s="182"/>
      <c r="D12" s="183"/>
      <c r="E12" s="182"/>
      <c r="F12" s="183"/>
      <c r="G12" s="182">
        <v>1.0249999999999999</v>
      </c>
      <c r="H12" s="183">
        <v>300</v>
      </c>
      <c r="I12" s="182"/>
      <c r="J12" s="184"/>
    </row>
    <row r="13" spans="2:15" x14ac:dyDescent="0.25">
      <c r="B13" s="26" t="s">
        <v>21</v>
      </c>
      <c r="C13" s="182">
        <v>73.991459999999989</v>
      </c>
      <c r="D13" s="183">
        <v>2412.6652476061327</v>
      </c>
      <c r="E13" s="182">
        <v>78.252599999999987</v>
      </c>
      <c r="F13" s="183">
        <v>2029.3070282780652</v>
      </c>
      <c r="G13" s="182">
        <v>120.87673000000002</v>
      </c>
      <c r="H13" s="183">
        <v>1765.5465407211514</v>
      </c>
      <c r="I13" s="182">
        <v>14.065919999999997</v>
      </c>
      <c r="J13" s="184">
        <v>1667.1626984126988</v>
      </c>
      <c r="O13" t="s">
        <v>188</v>
      </c>
    </row>
    <row r="14" spans="2:15" x14ac:dyDescent="0.25">
      <c r="B14" s="26" t="s">
        <v>8</v>
      </c>
      <c r="C14" s="182">
        <v>18.30172</v>
      </c>
      <c r="D14" s="183">
        <v>4238.547473708566</v>
      </c>
      <c r="E14" s="182">
        <v>31.672599999999996</v>
      </c>
      <c r="F14" s="183">
        <v>3537.5444167195365</v>
      </c>
      <c r="G14" s="182">
        <v>38.039100000000019</v>
      </c>
      <c r="H14" s="183">
        <v>3914.8793170842273</v>
      </c>
      <c r="I14" s="182"/>
      <c r="J14" s="184"/>
    </row>
    <row r="15" spans="2:15" x14ac:dyDescent="0.25">
      <c r="B15" s="26" t="s">
        <v>7</v>
      </c>
      <c r="C15" s="182">
        <v>6.6608000000000001</v>
      </c>
      <c r="D15" s="183">
        <v>4065.401447008599</v>
      </c>
      <c r="E15" s="182">
        <v>0.5</v>
      </c>
      <c r="F15" s="183">
        <v>2196.5811965811968</v>
      </c>
      <c r="G15" s="182">
        <v>0.32500000000000001</v>
      </c>
      <c r="H15" s="183">
        <v>1923.0769230769231</v>
      </c>
      <c r="I15" s="182">
        <v>2.0345</v>
      </c>
      <c r="J15" s="184">
        <v>3070.5911296845511</v>
      </c>
      <c r="K15" t="s">
        <v>188</v>
      </c>
    </row>
    <row r="16" spans="2:15" x14ac:dyDescent="0.25">
      <c r="B16" s="26" t="s">
        <v>19</v>
      </c>
      <c r="C16" s="182">
        <v>2.4671999999999996</v>
      </c>
      <c r="D16" s="183">
        <v>3775.0000000000005</v>
      </c>
      <c r="E16" s="182"/>
      <c r="F16" s="183"/>
      <c r="G16" s="182">
        <v>7.8623999999999992</v>
      </c>
      <c r="H16" s="183">
        <v>1759.9206349206349</v>
      </c>
      <c r="I16" s="182">
        <v>1.62</v>
      </c>
      <c r="J16" s="184">
        <v>1819.4444444444443</v>
      </c>
    </row>
    <row r="17" spans="2:10" x14ac:dyDescent="0.25">
      <c r="B17" s="26" t="s">
        <v>13</v>
      </c>
      <c r="C17" s="182"/>
      <c r="D17" s="183"/>
      <c r="E17" s="182">
        <v>0.8</v>
      </c>
      <c r="F17" s="183">
        <v>1062.5</v>
      </c>
      <c r="G17" s="182">
        <v>1.6</v>
      </c>
      <c r="H17" s="183">
        <v>1062.5</v>
      </c>
      <c r="I17" s="182"/>
      <c r="J17" s="184"/>
    </row>
    <row r="18" spans="2:10" ht="15.75" thickBot="1" x14ac:dyDescent="0.3">
      <c r="B18" s="76" t="s">
        <v>38</v>
      </c>
      <c r="C18" s="185">
        <v>111.32798000000001</v>
      </c>
      <c r="D18" s="186">
        <v>3187.1801670827012</v>
      </c>
      <c r="E18" s="185">
        <v>112.14918000000002</v>
      </c>
      <c r="F18" s="186">
        <v>3047.7796723807919</v>
      </c>
      <c r="G18" s="185">
        <v>308.03148999999991</v>
      </c>
      <c r="H18" s="186">
        <v>2799.0313549661878</v>
      </c>
      <c r="I18" s="185">
        <v>17.720419999999997</v>
      </c>
      <c r="J18" s="229">
        <v>1936.1752991922854</v>
      </c>
    </row>
    <row r="19" spans="2:10" ht="43.5" customHeight="1" thickBot="1" x14ac:dyDescent="0.3">
      <c r="B19" s="476" t="s">
        <v>166</v>
      </c>
      <c r="C19" s="477"/>
      <c r="D19" s="477"/>
      <c r="E19" s="477"/>
      <c r="F19" s="477"/>
      <c r="G19" s="477"/>
      <c r="H19" s="477"/>
      <c r="I19" s="477"/>
      <c r="J19" s="478"/>
    </row>
    <row r="22" spans="2:10" x14ac:dyDescent="0.25">
      <c r="I22" t="s">
        <v>188</v>
      </c>
    </row>
  </sheetData>
  <mergeCells count="8">
    <mergeCell ref="B2:J2"/>
    <mergeCell ref="B3:J3"/>
    <mergeCell ref="B19:J19"/>
    <mergeCell ref="C4:D4"/>
    <mergeCell ref="E4:F4"/>
    <mergeCell ref="G4:H4"/>
    <mergeCell ref="I4:J4"/>
    <mergeCell ref="B4:B6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A72D-E548-4BA1-9EA0-5D4E1301580A}">
  <sheetPr>
    <pageSetUpPr fitToPage="1"/>
  </sheetPr>
  <dimension ref="B1:O18"/>
  <sheetViews>
    <sheetView zoomScaleNormal="100" zoomScaleSheetLayoutView="100" workbookViewId="0">
      <selection activeCell="N7" sqref="N7"/>
    </sheetView>
  </sheetViews>
  <sheetFormatPr baseColWidth="10" defaultRowHeight="15" x14ac:dyDescent="0.25"/>
  <cols>
    <col min="1" max="1" width="4" customWidth="1"/>
    <col min="2" max="2" width="15.28515625" customWidth="1"/>
    <col min="3" max="10" width="9" bestFit="1" customWidth="1"/>
    <col min="11" max="11" width="10.140625" bestFit="1" customWidth="1"/>
  </cols>
  <sheetData>
    <row r="1" spans="2:15" ht="15.75" thickBot="1" x14ac:dyDescent="0.3"/>
    <row r="2" spans="2:15" x14ac:dyDescent="0.25">
      <c r="B2" s="443" t="s">
        <v>211</v>
      </c>
      <c r="C2" s="550"/>
      <c r="D2" s="550"/>
      <c r="E2" s="444"/>
      <c r="F2" s="444"/>
      <c r="G2" s="444"/>
      <c r="H2" s="444"/>
      <c r="I2" s="444"/>
      <c r="J2" s="444"/>
      <c r="K2" s="445"/>
    </row>
    <row r="3" spans="2:15" ht="27.95" customHeight="1" x14ac:dyDescent="0.25">
      <c r="B3" s="551" t="s">
        <v>214</v>
      </c>
      <c r="C3" s="552"/>
      <c r="D3" s="552"/>
      <c r="E3" s="553"/>
      <c r="F3" s="553"/>
      <c r="G3" s="553"/>
      <c r="H3" s="553"/>
      <c r="I3" s="553"/>
      <c r="J3" s="553"/>
      <c r="K3" s="554"/>
    </row>
    <row r="4" spans="2:15" ht="24.95" customHeight="1" x14ac:dyDescent="0.25">
      <c r="B4" s="143" t="s">
        <v>176</v>
      </c>
      <c r="C4" s="336" t="s">
        <v>15</v>
      </c>
      <c r="D4" s="336" t="s">
        <v>17</v>
      </c>
      <c r="E4" s="312" t="s">
        <v>30</v>
      </c>
      <c r="F4" s="313">
        <v>11042290</v>
      </c>
      <c r="G4" s="312" t="s">
        <v>43</v>
      </c>
      <c r="H4" s="312">
        <v>19042000</v>
      </c>
      <c r="I4" s="313">
        <v>19049000</v>
      </c>
      <c r="J4" s="312" t="s">
        <v>192</v>
      </c>
      <c r="K4" s="20" t="s">
        <v>38</v>
      </c>
    </row>
    <row r="5" spans="2:15" x14ac:dyDescent="0.25">
      <c r="B5" s="144" t="s">
        <v>108</v>
      </c>
      <c r="C5" s="194"/>
      <c r="D5" s="194">
        <v>10.045</v>
      </c>
      <c r="E5" s="217"/>
      <c r="F5" s="218">
        <v>0.1</v>
      </c>
      <c r="G5" s="217"/>
      <c r="H5" s="218">
        <v>69.216000000000008</v>
      </c>
      <c r="I5" s="218"/>
      <c r="J5" s="217">
        <v>19.051000000000002</v>
      </c>
      <c r="K5" s="219">
        <v>98.412000000000006</v>
      </c>
    </row>
    <row r="6" spans="2:15" x14ac:dyDescent="0.25">
      <c r="B6" s="144" t="s">
        <v>109</v>
      </c>
      <c r="C6" s="194"/>
      <c r="D6" s="194"/>
      <c r="E6" s="217"/>
      <c r="F6" s="217"/>
      <c r="G6" s="217"/>
      <c r="H6" s="217"/>
      <c r="I6" s="217"/>
      <c r="J6" s="217"/>
      <c r="K6" s="219"/>
    </row>
    <row r="7" spans="2:15" x14ac:dyDescent="0.25">
      <c r="B7" s="144" t="s">
        <v>110</v>
      </c>
      <c r="C7" s="194"/>
      <c r="D7" s="194"/>
      <c r="E7" s="217"/>
      <c r="F7" s="217"/>
      <c r="G7" s="217"/>
      <c r="H7" s="217"/>
      <c r="I7" s="217"/>
      <c r="J7" s="217"/>
      <c r="K7" s="219"/>
    </row>
    <row r="8" spans="2:15" x14ac:dyDescent="0.25">
      <c r="B8" s="144" t="s">
        <v>111</v>
      </c>
      <c r="C8" s="194"/>
      <c r="D8" s="194"/>
      <c r="E8" s="217"/>
      <c r="F8" s="217"/>
      <c r="G8" s="217"/>
      <c r="H8" s="217"/>
      <c r="I8" s="217"/>
      <c r="J8" s="217"/>
      <c r="K8" s="219"/>
    </row>
    <row r="9" spans="2:15" x14ac:dyDescent="0.25">
      <c r="B9" s="144" t="s">
        <v>112</v>
      </c>
      <c r="C9" s="150"/>
      <c r="D9" s="150"/>
      <c r="E9" s="195"/>
      <c r="F9" s="195"/>
      <c r="G9" s="195"/>
      <c r="H9" s="195"/>
      <c r="I9" s="195"/>
      <c r="J9" s="195"/>
      <c r="K9" s="220"/>
    </row>
    <row r="10" spans="2:15" x14ac:dyDescent="0.25">
      <c r="B10" s="144" t="s">
        <v>113</v>
      </c>
      <c r="C10" s="150"/>
      <c r="D10" s="150"/>
      <c r="E10" s="195"/>
      <c r="F10" s="195"/>
      <c r="G10" s="195"/>
      <c r="H10" s="195"/>
      <c r="I10" s="195"/>
      <c r="J10" s="195"/>
      <c r="K10" s="220"/>
    </row>
    <row r="11" spans="2:15" x14ac:dyDescent="0.25">
      <c r="B11" s="144" t="s">
        <v>114</v>
      </c>
      <c r="C11" s="150"/>
      <c r="D11" s="150"/>
      <c r="E11" s="195"/>
      <c r="F11" s="195"/>
      <c r="G11" s="195"/>
      <c r="H11" s="195"/>
      <c r="I11" s="195"/>
      <c r="J11" s="195"/>
      <c r="K11" s="220"/>
    </row>
    <row r="12" spans="2:15" x14ac:dyDescent="0.25">
      <c r="B12" s="144" t="s">
        <v>115</v>
      </c>
      <c r="C12" s="150"/>
      <c r="D12" s="150"/>
      <c r="E12" s="195"/>
      <c r="F12" s="195"/>
      <c r="G12" s="195"/>
      <c r="H12" s="195"/>
      <c r="I12" s="195"/>
      <c r="J12" s="195"/>
      <c r="K12" s="220"/>
    </row>
    <row r="13" spans="2:15" x14ac:dyDescent="0.25">
      <c r="B13" s="144" t="s">
        <v>116</v>
      </c>
      <c r="C13" s="150"/>
      <c r="D13" s="150"/>
      <c r="E13" s="195"/>
      <c r="F13" s="195"/>
      <c r="G13" s="195"/>
      <c r="H13" s="195"/>
      <c r="I13" s="195"/>
      <c r="J13" s="195"/>
      <c r="K13" s="220"/>
    </row>
    <row r="14" spans="2:15" x14ac:dyDescent="0.25">
      <c r="B14" s="144" t="s">
        <v>132</v>
      </c>
      <c r="C14" s="150"/>
      <c r="D14" s="150"/>
      <c r="E14" s="195"/>
      <c r="F14" s="195"/>
      <c r="G14" s="195"/>
      <c r="H14" s="195"/>
      <c r="I14" s="195"/>
      <c r="J14" s="195"/>
      <c r="K14" s="220"/>
    </row>
    <row r="15" spans="2:15" x14ac:dyDescent="0.25">
      <c r="B15" s="144" t="s">
        <v>133</v>
      </c>
      <c r="C15" s="150"/>
      <c r="D15" s="150"/>
      <c r="E15" s="195"/>
      <c r="F15" s="195"/>
      <c r="G15" s="195"/>
      <c r="H15" s="195"/>
      <c r="I15" s="195"/>
      <c r="J15" s="195"/>
      <c r="K15" s="220"/>
    </row>
    <row r="16" spans="2:15" x14ac:dyDescent="0.25">
      <c r="B16" s="144" t="s">
        <v>161</v>
      </c>
      <c r="C16" s="150"/>
      <c r="D16" s="150"/>
      <c r="E16" s="195"/>
      <c r="F16" s="195"/>
      <c r="G16" s="195"/>
      <c r="H16" s="195"/>
      <c r="I16" s="195"/>
      <c r="J16" s="195"/>
      <c r="K16" s="220"/>
      <c r="O16" t="s">
        <v>188</v>
      </c>
    </row>
    <row r="17" spans="2:11" ht="15.75" thickBot="1" x14ac:dyDescent="0.3">
      <c r="B17" s="76" t="s">
        <v>38</v>
      </c>
      <c r="C17" s="356"/>
      <c r="D17" s="356">
        <v>10.045</v>
      </c>
      <c r="E17" s="356"/>
      <c r="F17" s="356">
        <v>0.1</v>
      </c>
      <c r="G17" s="356"/>
      <c r="H17" s="356">
        <v>69.216000000000008</v>
      </c>
      <c r="I17" s="356"/>
      <c r="J17" s="356">
        <v>19.051000000000002</v>
      </c>
      <c r="K17" s="357">
        <v>98.412000000000006</v>
      </c>
    </row>
    <row r="18" spans="2:11" ht="49.15" customHeight="1" thickBot="1" x14ac:dyDescent="0.3">
      <c r="B18" s="476" t="s">
        <v>194</v>
      </c>
      <c r="C18" s="477"/>
      <c r="D18" s="477"/>
      <c r="E18" s="477"/>
      <c r="F18" s="477"/>
      <c r="G18" s="477"/>
      <c r="H18" s="477"/>
      <c r="I18" s="477"/>
      <c r="J18" s="477"/>
      <c r="K18" s="478"/>
    </row>
  </sheetData>
  <mergeCells count="3">
    <mergeCell ref="B18:K18"/>
    <mergeCell ref="B2:K2"/>
    <mergeCell ref="B3:K3"/>
  </mergeCells>
  <phoneticPr fontId="40" type="noConversion"/>
  <pageMargins left="0.70866141732283472" right="0.70866141732283472" top="0.74803149606299213" bottom="0.74803149606299213" header="0.31496062992125984" footer="0.31496062992125984"/>
  <pageSetup scale="92" orientation="portrait" r:id="rId1"/>
  <ignoredErrors>
    <ignoredError sqref="C4:E4 G4 J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pageSetUpPr fitToPage="1"/>
  </sheetPr>
  <dimension ref="A1:AC51"/>
  <sheetViews>
    <sheetView zoomScale="70" zoomScaleNormal="70" workbookViewId="0">
      <selection activeCell="I9" sqref="I9"/>
    </sheetView>
  </sheetViews>
  <sheetFormatPr baseColWidth="10" defaultColWidth="11.42578125" defaultRowHeight="12.75" x14ac:dyDescent="0.2"/>
  <cols>
    <col min="1" max="1" width="5.5703125" style="94" customWidth="1"/>
    <col min="2" max="2" width="8.140625" style="94" customWidth="1"/>
    <col min="3" max="6" width="13.42578125" style="94" customWidth="1"/>
    <col min="7" max="7" width="17.7109375" style="94" bestFit="1" customWidth="1"/>
    <col min="8" max="8" width="19" style="94" bestFit="1" customWidth="1"/>
    <col min="9" max="9" width="15.140625" style="94" customWidth="1"/>
    <col min="10" max="10" width="14" style="94" customWidth="1"/>
    <col min="11" max="16" width="0" style="101" hidden="1" customWidth="1"/>
    <col min="17" max="20" width="14.28515625" style="101" hidden="1" customWidth="1"/>
    <col min="21" max="23" width="0" style="101" hidden="1" customWidth="1"/>
    <col min="24" max="24" width="19.7109375" style="101" hidden="1" customWidth="1"/>
    <col min="25" max="16384" width="11.42578125" style="94"/>
  </cols>
  <sheetData>
    <row r="1" spans="2:28" ht="13.5" thickBot="1" x14ac:dyDescent="0.25"/>
    <row r="2" spans="2:28" ht="13.5" thickBot="1" x14ac:dyDescent="0.25">
      <c r="B2" s="406" t="s">
        <v>48</v>
      </c>
      <c r="C2" s="407"/>
      <c r="D2" s="407"/>
      <c r="E2" s="407"/>
      <c r="F2" s="407"/>
      <c r="G2" s="407"/>
      <c r="H2" s="407"/>
      <c r="I2" s="408"/>
      <c r="J2" s="409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8" ht="22.7" customHeight="1" x14ac:dyDescent="0.2">
      <c r="B3" s="410" t="s">
        <v>93</v>
      </c>
      <c r="C3" s="411"/>
      <c r="D3" s="411"/>
      <c r="E3" s="411"/>
      <c r="F3" s="411"/>
      <c r="G3" s="411"/>
      <c r="H3" s="411"/>
      <c r="I3" s="412"/>
      <c r="J3" s="413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8" ht="32.25" customHeight="1" thickBot="1" x14ac:dyDescent="0.25">
      <c r="B4" s="414" t="s">
        <v>39</v>
      </c>
      <c r="C4" s="420" t="s">
        <v>98</v>
      </c>
      <c r="D4" s="420" t="s">
        <v>99</v>
      </c>
      <c r="E4" s="420" t="s">
        <v>100</v>
      </c>
      <c r="F4" s="415" t="s">
        <v>102</v>
      </c>
      <c r="G4" s="415" t="s">
        <v>45</v>
      </c>
      <c r="H4" s="415" t="s">
        <v>46</v>
      </c>
      <c r="I4" s="420" t="s">
        <v>101</v>
      </c>
      <c r="J4" s="416" t="s">
        <v>47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8" ht="39" thickBot="1" x14ac:dyDescent="0.25">
      <c r="B5" s="414"/>
      <c r="C5" s="421"/>
      <c r="D5" s="422"/>
      <c r="E5" s="422"/>
      <c r="F5" s="415"/>
      <c r="G5" s="415"/>
      <c r="H5" s="415"/>
      <c r="I5" s="422"/>
      <c r="J5" s="416"/>
      <c r="K5" s="102"/>
      <c r="L5" s="102"/>
      <c r="M5" s="102"/>
      <c r="N5" s="103" t="s">
        <v>52</v>
      </c>
      <c r="O5" s="104" t="s">
        <v>53</v>
      </c>
      <c r="P5" s="102"/>
      <c r="Q5" s="7" t="s">
        <v>49</v>
      </c>
      <c r="R5" s="8" t="s">
        <v>50</v>
      </c>
      <c r="S5" s="102" t="s">
        <v>54</v>
      </c>
      <c r="T5" s="102"/>
      <c r="U5" s="6"/>
    </row>
    <row r="6" spans="2:28" ht="13.5" thickBot="1" x14ac:dyDescent="0.25">
      <c r="B6" s="73">
        <v>2005</v>
      </c>
      <c r="C6" s="16">
        <v>76680</v>
      </c>
      <c r="D6" s="16">
        <v>357352</v>
      </c>
      <c r="E6" s="88">
        <v>46.6</v>
      </c>
      <c r="F6" s="16">
        <v>1827</v>
      </c>
      <c r="G6" s="16">
        <v>20284</v>
      </c>
      <c r="H6" s="16">
        <v>79944.645999999993</v>
      </c>
      <c r="I6" s="61">
        <v>102055.64599999999</v>
      </c>
      <c r="J6" s="3">
        <v>0</v>
      </c>
      <c r="K6" s="9">
        <f t="shared" ref="K6:K18" si="0">(C7/C6)-1</f>
        <v>0.17618675013041218</v>
      </c>
      <c r="L6" s="9">
        <f t="shared" ref="L6:L20" si="1">H6/D6</f>
        <v>0.22371400188049875</v>
      </c>
      <c r="M6" s="9">
        <f>SUM(G11:G19)/SUM(F11:H19)</f>
        <v>0.23134062829939545</v>
      </c>
      <c r="N6" s="13" t="e">
        <f>(C6-#REF!)/#REF!*100</f>
        <v>#REF!</v>
      </c>
      <c r="O6" s="14" t="e">
        <f>(D6-#REF!)/#REF!*100</f>
        <v>#REF!</v>
      </c>
      <c r="P6" s="10"/>
      <c r="Q6" s="11">
        <f t="shared" ref="Q6:Q19" si="2">SUM(F6:H6)</f>
        <v>102055.64599999999</v>
      </c>
      <c r="R6" s="12">
        <f t="shared" ref="R6:R20" si="3">H6/Q6*100</f>
        <v>78.334368683531736</v>
      </c>
      <c r="S6" s="10"/>
      <c r="T6" s="10"/>
      <c r="U6" s="10"/>
    </row>
    <row r="7" spans="2:28" ht="13.5" thickBot="1" x14ac:dyDescent="0.25">
      <c r="B7" s="73">
        <v>2006</v>
      </c>
      <c r="C7" s="16">
        <v>90190</v>
      </c>
      <c r="D7" s="16">
        <v>435041</v>
      </c>
      <c r="E7" s="88">
        <v>48.2</v>
      </c>
      <c r="F7" s="16">
        <v>2369</v>
      </c>
      <c r="G7" s="16">
        <v>23967</v>
      </c>
      <c r="H7" s="16">
        <v>94491.623999999996</v>
      </c>
      <c r="I7" s="61">
        <v>120827.624</v>
      </c>
      <c r="J7" s="3">
        <v>22</v>
      </c>
      <c r="K7" s="9">
        <f t="shared" si="0"/>
        <v>-8.558598514247695E-2</v>
      </c>
      <c r="L7" s="9">
        <f t="shared" si="1"/>
        <v>0.21720165225806301</v>
      </c>
      <c r="M7" s="9">
        <f>SUM(H11:H19)/SUM(F11:H19)</f>
        <v>0.75155891837189759</v>
      </c>
      <c r="N7" s="13">
        <f t="shared" ref="N7:N19" si="4">(C7-C6)/C6*100</f>
        <v>17.618675013041209</v>
      </c>
      <c r="O7" s="14">
        <f t="shared" ref="O7:O19" si="5">(D7-D6)/D6*100</f>
        <v>21.740188945353601</v>
      </c>
      <c r="P7" s="10"/>
      <c r="Q7" s="11">
        <f t="shared" si="2"/>
        <v>120827.624</v>
      </c>
      <c r="R7" s="12">
        <f t="shared" si="3"/>
        <v>78.203659785613269</v>
      </c>
      <c r="S7" s="10"/>
      <c r="T7" s="10"/>
      <c r="U7" s="10"/>
      <c r="Y7" s="359"/>
    </row>
    <row r="8" spans="2:28" ht="13.5" thickBot="1" x14ac:dyDescent="0.25">
      <c r="B8" s="73">
        <v>2007</v>
      </c>
      <c r="C8" s="16">
        <v>82471</v>
      </c>
      <c r="D8" s="16">
        <v>341911</v>
      </c>
      <c r="E8" s="88">
        <v>41.5</v>
      </c>
      <c r="F8" s="16">
        <v>2411</v>
      </c>
      <c r="G8" s="16">
        <v>31264</v>
      </c>
      <c r="H8" s="16">
        <v>112334.78</v>
      </c>
      <c r="I8" s="61">
        <v>146009.78</v>
      </c>
      <c r="J8" s="3">
        <v>142.00048000000001</v>
      </c>
      <c r="K8" s="9">
        <f t="shared" si="0"/>
        <v>0.18752046173806547</v>
      </c>
      <c r="L8" s="9">
        <f t="shared" si="1"/>
        <v>0.32854976879948289</v>
      </c>
      <c r="M8" s="9"/>
      <c r="N8" s="13">
        <f t="shared" si="4"/>
        <v>-8.5585985142476986</v>
      </c>
      <c r="O8" s="14">
        <f t="shared" si="5"/>
        <v>-21.407177714284401</v>
      </c>
      <c r="P8" s="10"/>
      <c r="Q8" s="11">
        <f t="shared" si="2"/>
        <v>146009.78</v>
      </c>
      <c r="R8" s="12">
        <f t="shared" si="3"/>
        <v>76.936476446988692</v>
      </c>
      <c r="S8" s="10"/>
      <c r="T8" s="10"/>
      <c r="U8" s="10"/>
      <c r="Y8" s="359"/>
    </row>
    <row r="9" spans="2:28" ht="13.5" thickBot="1" x14ac:dyDescent="0.25">
      <c r="B9" s="73">
        <v>2008</v>
      </c>
      <c r="C9" s="16">
        <v>97936</v>
      </c>
      <c r="D9" s="16">
        <v>383759</v>
      </c>
      <c r="E9" s="88">
        <v>39.200000000000003</v>
      </c>
      <c r="F9" s="16">
        <v>1998</v>
      </c>
      <c r="G9" s="16">
        <v>22055</v>
      </c>
      <c r="H9" s="16">
        <v>109227.02</v>
      </c>
      <c r="I9" s="61">
        <v>133280.02000000002</v>
      </c>
      <c r="J9" s="3">
        <v>145.03629000000001</v>
      </c>
      <c r="K9" s="9">
        <f t="shared" si="0"/>
        <v>3.2317023362195663E-2</v>
      </c>
      <c r="L9" s="9">
        <f t="shared" si="1"/>
        <v>0.28462399578902386</v>
      </c>
      <c r="M9" s="9"/>
      <c r="N9" s="13">
        <f t="shared" si="4"/>
        <v>18.752046173806551</v>
      </c>
      <c r="O9" s="14">
        <f t="shared" si="5"/>
        <v>12.239442428000268</v>
      </c>
      <c r="P9" s="10"/>
      <c r="Q9" s="11">
        <f t="shared" si="2"/>
        <v>133280.02000000002</v>
      </c>
      <c r="R9" s="12">
        <f t="shared" si="3"/>
        <v>81.953033920613152</v>
      </c>
      <c r="S9" s="10"/>
      <c r="T9" s="10"/>
      <c r="U9" s="10"/>
      <c r="Y9" s="359"/>
    </row>
    <row r="10" spans="2:28" ht="13.5" thickBot="1" x14ac:dyDescent="0.25">
      <c r="B10" s="73">
        <v>2009</v>
      </c>
      <c r="C10" s="16">
        <v>101101</v>
      </c>
      <c r="D10" s="16">
        <v>344212</v>
      </c>
      <c r="E10" s="88">
        <v>34</v>
      </c>
      <c r="F10" s="16">
        <v>4990</v>
      </c>
      <c r="G10" s="16">
        <v>33317</v>
      </c>
      <c r="H10" s="16">
        <v>107969.2</v>
      </c>
      <c r="I10" s="61">
        <v>146276.20000000001</v>
      </c>
      <c r="J10" s="3">
        <v>0.29228999999999999</v>
      </c>
      <c r="K10" s="9">
        <f t="shared" si="0"/>
        <v>-0.24953264557224952</v>
      </c>
      <c r="L10" s="9">
        <f t="shared" si="1"/>
        <v>0.31367064483515972</v>
      </c>
      <c r="M10" s="9"/>
      <c r="N10" s="13">
        <f t="shared" si="4"/>
        <v>3.2317023362195716</v>
      </c>
      <c r="O10" s="14">
        <f t="shared" si="5"/>
        <v>-10.305165481461021</v>
      </c>
      <c r="P10" s="10"/>
      <c r="Q10" s="11">
        <f t="shared" si="2"/>
        <v>146276.20000000001</v>
      </c>
      <c r="R10" s="12">
        <f t="shared" si="3"/>
        <v>73.811870967389083</v>
      </c>
      <c r="S10" s="10"/>
      <c r="T10" s="10"/>
      <c r="U10" s="10"/>
      <c r="Y10" s="359"/>
    </row>
    <row r="11" spans="2:28" ht="13.5" thickBot="1" x14ac:dyDescent="0.25">
      <c r="B11" s="73">
        <v>2010</v>
      </c>
      <c r="C11" s="16">
        <v>75873</v>
      </c>
      <c r="D11" s="16">
        <v>380853</v>
      </c>
      <c r="E11" s="88">
        <v>50.2</v>
      </c>
      <c r="F11" s="16">
        <v>3801</v>
      </c>
      <c r="G11" s="16">
        <v>56010</v>
      </c>
      <c r="H11" s="16">
        <v>127055.10381</v>
      </c>
      <c r="I11" s="61">
        <v>186866.10381</v>
      </c>
      <c r="J11" s="3">
        <v>17.349589999999999</v>
      </c>
      <c r="K11" s="9">
        <f t="shared" si="0"/>
        <v>0.39236619087158808</v>
      </c>
      <c r="L11" s="9">
        <f t="shared" si="1"/>
        <v>0.33360667714314973</v>
      </c>
      <c r="M11" s="9"/>
      <c r="N11" s="13">
        <f t="shared" si="4"/>
        <v>-24.953264557224951</v>
      </c>
      <c r="O11" s="14">
        <f t="shared" si="5"/>
        <v>10.644893263453918</v>
      </c>
      <c r="P11" s="10"/>
      <c r="Q11" s="11">
        <f t="shared" si="2"/>
        <v>186866.10381</v>
      </c>
      <c r="R11" s="12">
        <f t="shared" si="3"/>
        <v>67.992589998658033</v>
      </c>
      <c r="S11" s="10"/>
      <c r="T11" s="10"/>
      <c r="U11" s="10"/>
      <c r="Y11" s="359"/>
      <c r="Z11" s="221"/>
    </row>
    <row r="12" spans="2:28" ht="13.5" thickBot="1" x14ac:dyDescent="0.25">
      <c r="B12" s="73">
        <v>2011</v>
      </c>
      <c r="C12" s="16">
        <v>105643</v>
      </c>
      <c r="D12" s="16">
        <v>563812</v>
      </c>
      <c r="E12" s="88">
        <v>53.4</v>
      </c>
      <c r="F12" s="16">
        <v>4246</v>
      </c>
      <c r="G12" s="16">
        <v>134775</v>
      </c>
      <c r="H12" s="16">
        <v>170468.1298</v>
      </c>
      <c r="I12" s="61">
        <v>309489.1298</v>
      </c>
      <c r="J12" s="3">
        <v>1.1769699999999998</v>
      </c>
      <c r="K12" s="9">
        <f t="shared" si="0"/>
        <v>-4.4555720681919264E-2</v>
      </c>
      <c r="L12" s="9">
        <f t="shared" si="1"/>
        <v>0.30234924017225601</v>
      </c>
      <c r="M12" s="9"/>
      <c r="N12" s="13">
        <f t="shared" si="4"/>
        <v>39.2366190871588</v>
      </c>
      <c r="O12" s="14">
        <f t="shared" si="5"/>
        <v>48.039269744494597</v>
      </c>
      <c r="P12" s="10"/>
      <c r="Q12" s="11">
        <f t="shared" si="2"/>
        <v>309489.1298</v>
      </c>
      <c r="R12" s="12">
        <f t="shared" si="3"/>
        <v>55.080490196912891</v>
      </c>
      <c r="S12" s="10"/>
      <c r="T12" s="10"/>
      <c r="U12" s="10"/>
      <c r="Y12" s="359"/>
      <c r="Z12" s="221"/>
      <c r="AB12" s="94" t="s">
        <v>188</v>
      </c>
    </row>
    <row r="13" spans="2:28" ht="13.5" thickBot="1" x14ac:dyDescent="0.25">
      <c r="B13" s="73">
        <v>2012</v>
      </c>
      <c r="C13" s="16">
        <v>100936</v>
      </c>
      <c r="D13" s="16">
        <v>450798</v>
      </c>
      <c r="E13" s="88">
        <v>44.7</v>
      </c>
      <c r="F13" s="16">
        <v>2614</v>
      </c>
      <c r="G13" s="16">
        <v>62313</v>
      </c>
      <c r="H13" s="16">
        <v>154557.32175</v>
      </c>
      <c r="I13" s="61">
        <v>219484.32175</v>
      </c>
      <c r="J13" s="3">
        <v>10.1822</v>
      </c>
      <c r="K13" s="9">
        <f t="shared" si="0"/>
        <v>0.25656851866529284</v>
      </c>
      <c r="L13" s="9">
        <f t="shared" si="1"/>
        <v>0.34285272283816698</v>
      </c>
      <c r="M13" s="9"/>
      <c r="N13" s="13">
        <f t="shared" si="4"/>
        <v>-4.4555720681919295</v>
      </c>
      <c r="O13" s="14">
        <f t="shared" si="5"/>
        <v>-20.044624804012685</v>
      </c>
      <c r="P13" s="10"/>
      <c r="Q13" s="11">
        <f t="shared" si="2"/>
        <v>219484.32175</v>
      </c>
      <c r="R13" s="12">
        <f t="shared" si="3"/>
        <v>70.41838820999979</v>
      </c>
      <c r="S13" s="10"/>
      <c r="T13" s="10"/>
      <c r="U13" s="10"/>
      <c r="Y13" s="359"/>
      <c r="Z13" s="221"/>
    </row>
    <row r="14" spans="2:28" ht="13.5" thickBot="1" x14ac:dyDescent="0.25">
      <c r="B14" s="73">
        <v>2013</v>
      </c>
      <c r="C14" s="16">
        <v>126833</v>
      </c>
      <c r="D14" s="16">
        <v>680382</v>
      </c>
      <c r="E14" s="88">
        <v>53.6</v>
      </c>
      <c r="F14" s="16">
        <v>2697</v>
      </c>
      <c r="G14" s="16">
        <v>44168</v>
      </c>
      <c r="H14" s="16">
        <v>165701.25839999999</v>
      </c>
      <c r="I14" s="61">
        <v>212566.25839999999</v>
      </c>
      <c r="J14" s="3">
        <v>17.070619999999998</v>
      </c>
      <c r="K14" s="9">
        <f t="shared" si="0"/>
        <v>7.4948948617473476E-2</v>
      </c>
      <c r="L14" s="9">
        <f t="shared" si="1"/>
        <v>0.24354150815277298</v>
      </c>
      <c r="M14" s="9"/>
      <c r="N14" s="13">
        <f t="shared" si="4"/>
        <v>25.656851866529284</v>
      </c>
      <c r="O14" s="14">
        <f t="shared" si="5"/>
        <v>50.928353719404249</v>
      </c>
      <c r="P14" s="10"/>
      <c r="Q14" s="11">
        <f t="shared" si="2"/>
        <v>212566.25839999999</v>
      </c>
      <c r="R14" s="12">
        <f t="shared" si="3"/>
        <v>77.95275677675474</v>
      </c>
      <c r="S14" s="10"/>
      <c r="T14" s="10"/>
      <c r="U14" s="10"/>
      <c r="Y14" s="359"/>
      <c r="Z14" s="221"/>
    </row>
    <row r="15" spans="2:28" ht="13.5" thickBot="1" x14ac:dyDescent="0.25">
      <c r="B15" s="73">
        <v>2014</v>
      </c>
      <c r="C15" s="16">
        <v>136339</v>
      </c>
      <c r="D15" s="16">
        <v>609926</v>
      </c>
      <c r="E15" s="88">
        <v>44.7</v>
      </c>
      <c r="F15" s="16">
        <v>2399</v>
      </c>
      <c r="G15" s="16">
        <v>54349</v>
      </c>
      <c r="H15" s="16">
        <v>177270.63058999999</v>
      </c>
      <c r="I15" s="61">
        <v>234018.63058999999</v>
      </c>
      <c r="J15" s="3">
        <v>7.6492400000000007</v>
      </c>
      <c r="K15" s="9">
        <f t="shared" si="0"/>
        <v>-0.33658747680414258</v>
      </c>
      <c r="L15" s="9">
        <f t="shared" si="1"/>
        <v>0.2906428494440309</v>
      </c>
      <c r="M15" s="9"/>
      <c r="N15" s="13">
        <f t="shared" si="4"/>
        <v>7.494894861747337</v>
      </c>
      <c r="O15" s="14">
        <f t="shared" si="5"/>
        <v>-10.355359195275597</v>
      </c>
      <c r="P15" s="10"/>
      <c r="Q15" s="11">
        <f t="shared" si="2"/>
        <v>234018.63058999999</v>
      </c>
      <c r="R15" s="12">
        <f t="shared" si="3"/>
        <v>75.750648631295377</v>
      </c>
      <c r="S15" s="10"/>
      <c r="T15" s="10"/>
      <c r="U15" s="10"/>
      <c r="Y15" s="359"/>
      <c r="Z15" s="221"/>
    </row>
    <row r="16" spans="2:28" ht="13.5" thickBot="1" x14ac:dyDescent="0.25">
      <c r="B16" s="73">
        <v>2015</v>
      </c>
      <c r="C16" s="16">
        <v>90449</v>
      </c>
      <c r="D16" s="16">
        <v>421048</v>
      </c>
      <c r="E16" s="88">
        <v>46.6</v>
      </c>
      <c r="F16" s="16">
        <v>9175</v>
      </c>
      <c r="G16" s="16">
        <v>61219</v>
      </c>
      <c r="H16" s="16">
        <v>204309.1905</v>
      </c>
      <c r="I16" s="61">
        <v>274703.19050000003</v>
      </c>
      <c r="J16" s="3">
        <v>42.70617</v>
      </c>
      <c r="K16" s="9">
        <f t="shared" si="0"/>
        <v>0.1918871408196885</v>
      </c>
      <c r="L16" s="9">
        <f t="shared" si="1"/>
        <v>0.48523966507381583</v>
      </c>
      <c r="M16" s="9"/>
      <c r="N16" s="13">
        <f t="shared" si="4"/>
        <v>-33.658747680414265</v>
      </c>
      <c r="O16" s="14">
        <f t="shared" si="5"/>
        <v>-30.967363253902931</v>
      </c>
      <c r="P16" s="10"/>
      <c r="Q16" s="11">
        <f t="shared" si="2"/>
        <v>274703.19050000003</v>
      </c>
      <c r="R16" s="12">
        <f t="shared" si="3"/>
        <v>74.374524055627958</v>
      </c>
      <c r="S16" s="10"/>
      <c r="T16" s="10"/>
      <c r="U16" s="10"/>
      <c r="Y16" s="359"/>
      <c r="Z16" s="221"/>
    </row>
    <row r="17" spans="2:29" ht="13.5" thickBot="1" x14ac:dyDescent="0.25">
      <c r="B17" s="73">
        <v>2016</v>
      </c>
      <c r="C17" s="16">
        <v>107805</v>
      </c>
      <c r="D17" s="16">
        <v>533080</v>
      </c>
      <c r="E17" s="88">
        <v>49.4</v>
      </c>
      <c r="F17" s="16">
        <v>2757.1499999999992</v>
      </c>
      <c r="G17" s="16">
        <v>7170.78</v>
      </c>
      <c r="H17" s="16">
        <v>182839.76158000011</v>
      </c>
      <c r="I17" s="61">
        <v>192767.6915800001</v>
      </c>
      <c r="J17" s="3">
        <v>8251.9765299999999</v>
      </c>
      <c r="K17" s="9">
        <f t="shared" si="0"/>
        <v>0.26912480868234301</v>
      </c>
      <c r="L17" s="9">
        <f t="shared" si="1"/>
        <v>0.34298747201170576</v>
      </c>
      <c r="M17" s="9"/>
      <c r="N17" s="13">
        <f t="shared" si="4"/>
        <v>19.188714081968843</v>
      </c>
      <c r="O17" s="14">
        <f t="shared" si="5"/>
        <v>26.607892686819557</v>
      </c>
      <c r="P17" s="10"/>
      <c r="Q17" s="11">
        <f t="shared" si="2"/>
        <v>192767.6915800001</v>
      </c>
      <c r="R17" s="12">
        <f t="shared" si="3"/>
        <v>94.849795669270748</v>
      </c>
      <c r="S17" s="10"/>
      <c r="T17" s="10"/>
      <c r="U17" s="10"/>
      <c r="Y17" s="359"/>
      <c r="Z17" s="221"/>
    </row>
    <row r="18" spans="2:29" ht="13.5" thickBot="1" x14ac:dyDescent="0.25">
      <c r="B18" s="73">
        <v>2017</v>
      </c>
      <c r="C18" s="16">
        <v>136818</v>
      </c>
      <c r="D18" s="16">
        <v>713102</v>
      </c>
      <c r="E18" s="88">
        <v>52.1</v>
      </c>
      <c r="F18" s="16">
        <v>2799.5249999999996</v>
      </c>
      <c r="G18" s="16">
        <v>31021.990000000005</v>
      </c>
      <c r="H18" s="16">
        <v>196013.9178099999</v>
      </c>
      <c r="I18" s="61">
        <v>229835.43280999991</v>
      </c>
      <c r="J18" s="3">
        <v>82.269370000000009</v>
      </c>
      <c r="K18" s="9">
        <f t="shared" si="0"/>
        <v>-0.21408001871098836</v>
      </c>
      <c r="L18" s="9">
        <f t="shared" si="1"/>
        <v>0.27487500779692092</v>
      </c>
      <c r="M18" s="9"/>
      <c r="N18" s="13">
        <f t="shared" si="4"/>
        <v>26.912480868234312</v>
      </c>
      <c r="O18" s="14">
        <f t="shared" si="5"/>
        <v>33.770165828768668</v>
      </c>
      <c r="P18" s="10"/>
      <c r="Q18" s="11">
        <f t="shared" si="2"/>
        <v>229835.43280999991</v>
      </c>
      <c r="R18" s="12">
        <f t="shared" si="3"/>
        <v>85.284464372401828</v>
      </c>
      <c r="S18" s="10"/>
      <c r="T18" s="10"/>
      <c r="U18" s="10"/>
      <c r="Y18" s="359"/>
      <c r="Z18" s="221"/>
    </row>
    <row r="19" spans="2:29" ht="13.5" thickBot="1" x14ac:dyDescent="0.25">
      <c r="B19" s="73">
        <v>2018</v>
      </c>
      <c r="C19" s="16">
        <v>107528</v>
      </c>
      <c r="D19" s="16">
        <v>571471</v>
      </c>
      <c r="E19" s="88">
        <v>53.1</v>
      </c>
      <c r="F19" s="16">
        <v>5276.6500000000005</v>
      </c>
      <c r="G19" s="16">
        <v>32818.459000000003</v>
      </c>
      <c r="H19" s="16">
        <v>193658.15925999981</v>
      </c>
      <c r="I19" s="61">
        <v>231753.26825999981</v>
      </c>
      <c r="J19" s="3">
        <v>102.48992</v>
      </c>
      <c r="K19" s="9" t="e">
        <f>(#REF!/C19)-1</f>
        <v>#REF!</v>
      </c>
      <c r="L19" s="9">
        <f t="shared" si="1"/>
        <v>0.33887661711617878</v>
      </c>
      <c r="M19" s="9"/>
      <c r="N19" s="13">
        <f t="shared" si="4"/>
        <v>-21.408001871098829</v>
      </c>
      <c r="O19" s="14">
        <f t="shared" si="5"/>
        <v>-19.861254070245209</v>
      </c>
      <c r="P19" s="10"/>
      <c r="Q19" s="11">
        <f t="shared" si="2"/>
        <v>231753.26825999981</v>
      </c>
      <c r="R19" s="12">
        <f t="shared" si="3"/>
        <v>83.562212828316291</v>
      </c>
      <c r="S19" s="10"/>
      <c r="T19" s="10"/>
      <c r="U19" s="10"/>
      <c r="Y19" s="359"/>
      <c r="Z19" s="221"/>
    </row>
    <row r="20" spans="2:29" x14ac:dyDescent="0.2">
      <c r="B20" s="73">
        <v>2019</v>
      </c>
      <c r="C20" s="16">
        <v>74617</v>
      </c>
      <c r="D20" s="16">
        <v>384922</v>
      </c>
      <c r="E20" s="88" t="s">
        <v>55</v>
      </c>
      <c r="F20" s="16">
        <v>5750.9539999999997</v>
      </c>
      <c r="G20" s="16">
        <v>16789.530000000002</v>
      </c>
      <c r="H20" s="16">
        <v>217860.04787999968</v>
      </c>
      <c r="I20" s="61">
        <v>240400.53187999967</v>
      </c>
      <c r="J20" s="3">
        <v>53.767660000000006</v>
      </c>
      <c r="K20" s="9"/>
      <c r="L20" s="9">
        <f t="shared" si="1"/>
        <v>0.56598492130873179</v>
      </c>
      <c r="M20" s="9"/>
      <c r="N20" s="21"/>
      <c r="O20" s="22"/>
      <c r="P20" s="10"/>
      <c r="Q20" s="23">
        <f>SUM(F20:J20)</f>
        <v>480854.83141999936</v>
      </c>
      <c r="R20" s="24">
        <f t="shared" si="3"/>
        <v>45.30682310847186</v>
      </c>
      <c r="S20" s="10"/>
      <c r="T20" s="10"/>
      <c r="U20" s="10"/>
      <c r="Y20" s="359"/>
      <c r="Z20" s="221"/>
    </row>
    <row r="21" spans="2:29" x14ac:dyDescent="0.2">
      <c r="B21" s="73">
        <v>2020</v>
      </c>
      <c r="C21" s="16">
        <v>96994</v>
      </c>
      <c r="D21" s="16">
        <v>477395.6</v>
      </c>
      <c r="E21" s="146">
        <v>49.2</v>
      </c>
      <c r="F21" s="16">
        <v>2155.9</v>
      </c>
      <c r="G21" s="16">
        <v>665.71199999999999</v>
      </c>
      <c r="H21" s="16">
        <v>257570.44819999958</v>
      </c>
      <c r="I21" s="61">
        <v>260392.06020000001</v>
      </c>
      <c r="J21" s="3">
        <v>121426.75324000001</v>
      </c>
      <c r="K21" s="9"/>
      <c r="L21" s="9"/>
      <c r="M21" s="9"/>
      <c r="N21" s="21"/>
      <c r="O21" s="22"/>
      <c r="P21" s="10"/>
      <c r="Q21" s="23"/>
      <c r="R21" s="24"/>
      <c r="S21" s="10"/>
      <c r="T21" s="10"/>
      <c r="U21" s="10"/>
      <c r="Y21" s="359"/>
      <c r="Z21" s="221"/>
    </row>
    <row r="22" spans="2:29" x14ac:dyDescent="0.2">
      <c r="B22" s="73">
        <v>2021</v>
      </c>
      <c r="C22" s="16">
        <v>112640</v>
      </c>
      <c r="D22" s="16">
        <v>525244.63012784102</v>
      </c>
      <c r="E22" s="146">
        <v>46.6</v>
      </c>
      <c r="F22" s="16">
        <v>949.75</v>
      </c>
      <c r="G22" s="16">
        <v>530.30104000000006</v>
      </c>
      <c r="H22" s="16">
        <v>208426.51757999993</v>
      </c>
      <c r="I22" s="61">
        <v>209906.56862000001</v>
      </c>
      <c r="J22" s="3">
        <v>88780.714909999995</v>
      </c>
      <c r="K22" s="9"/>
      <c r="L22" s="9"/>
      <c r="M22" s="9"/>
      <c r="N22" s="21"/>
      <c r="O22" s="22"/>
      <c r="P22" s="10"/>
      <c r="Q22" s="23"/>
      <c r="R22" s="24"/>
      <c r="S22" s="10"/>
      <c r="T22" s="10"/>
      <c r="U22" s="10"/>
      <c r="Y22" s="359"/>
      <c r="Z22" s="221"/>
    </row>
    <row r="23" spans="2:29" x14ac:dyDescent="0.2">
      <c r="B23" s="73">
        <v>2022</v>
      </c>
      <c r="C23" s="147">
        <v>123445</v>
      </c>
      <c r="D23" s="16">
        <v>578448.05786300101</v>
      </c>
      <c r="E23" s="146">
        <v>46.858767699218333</v>
      </c>
      <c r="F23" s="16">
        <v>1273.165</v>
      </c>
      <c r="G23" s="16">
        <v>67097.63155999998</v>
      </c>
      <c r="H23" s="16">
        <v>252800.27654000017</v>
      </c>
      <c r="I23" s="16">
        <v>321171.07309999998</v>
      </c>
      <c r="J23" s="3">
        <v>764.25567000000012</v>
      </c>
      <c r="K23" s="9"/>
      <c r="L23" s="9"/>
      <c r="M23" s="9"/>
      <c r="N23" s="21"/>
      <c r="O23" s="22"/>
      <c r="P23" s="10"/>
      <c r="Q23" s="23"/>
      <c r="R23" s="24"/>
      <c r="S23" s="10"/>
      <c r="T23" s="10"/>
      <c r="U23" s="10"/>
      <c r="Y23" s="359"/>
      <c r="Z23" s="358"/>
    </row>
    <row r="24" spans="2:29" ht="13.5" thickBot="1" x14ac:dyDescent="0.25">
      <c r="B24" s="73" t="s">
        <v>200</v>
      </c>
      <c r="C24" s="147"/>
      <c r="D24" s="16"/>
      <c r="E24" s="146"/>
      <c r="F24" s="195">
        <v>0</v>
      </c>
      <c r="G24" s="16">
        <v>130</v>
      </c>
      <c r="H24" s="16">
        <v>21760.055910000003</v>
      </c>
      <c r="I24" s="16">
        <v>21890.055910000003</v>
      </c>
      <c r="J24" s="3">
        <v>98.412000000000006</v>
      </c>
      <c r="K24" s="9"/>
      <c r="L24" s="9"/>
      <c r="M24" s="9"/>
      <c r="N24" s="361"/>
      <c r="O24" s="361"/>
      <c r="P24" s="10"/>
      <c r="Q24" s="362"/>
      <c r="R24" s="24"/>
      <c r="S24" s="10"/>
      <c r="T24" s="10"/>
      <c r="U24" s="10"/>
      <c r="Y24" s="359"/>
      <c r="Z24" s="358"/>
    </row>
    <row r="25" spans="2:29" ht="93.6" customHeight="1" thickBot="1" x14ac:dyDescent="0.25">
      <c r="B25" s="417" t="s">
        <v>201</v>
      </c>
      <c r="C25" s="418"/>
      <c r="D25" s="418"/>
      <c r="E25" s="418"/>
      <c r="F25" s="418"/>
      <c r="G25" s="418"/>
      <c r="H25" s="418"/>
      <c r="I25" s="418"/>
      <c r="J25" s="419"/>
      <c r="N25" s="106"/>
      <c r="O25" s="106"/>
      <c r="P25" s="107"/>
      <c r="Q25" s="404" t="s">
        <v>51</v>
      </c>
      <c r="R25" s="405"/>
      <c r="S25" s="10"/>
      <c r="T25" s="10"/>
      <c r="U25" s="107"/>
      <c r="AC25" s="94" t="s">
        <v>188</v>
      </c>
    </row>
    <row r="26" spans="2:29" x14ac:dyDescent="0.2">
      <c r="B26" s="108"/>
      <c r="C26" s="109"/>
      <c r="D26" s="108"/>
      <c r="E26" s="108"/>
      <c r="F26" s="110"/>
      <c r="G26" s="110"/>
      <c r="H26" s="110"/>
      <c r="I26" s="110"/>
      <c r="J26" s="108"/>
      <c r="N26" s="106"/>
      <c r="O26" s="106"/>
      <c r="P26" s="107"/>
      <c r="Q26" s="15"/>
      <c r="R26" s="15"/>
      <c r="S26" s="10"/>
      <c r="T26" s="10"/>
      <c r="U26" s="107"/>
    </row>
    <row r="28" spans="2:29" x14ac:dyDescent="0.2">
      <c r="B28" s="111"/>
      <c r="C28" s="221"/>
      <c r="D28" s="112"/>
      <c r="E28" s="112"/>
      <c r="F28" s="111"/>
      <c r="G28" s="359"/>
      <c r="H28" s="359"/>
      <c r="I28" s="111"/>
      <c r="J28" s="111"/>
    </row>
    <row r="29" spans="2:29" x14ac:dyDescent="0.2">
      <c r="B29" s="111"/>
      <c r="C29" s="111"/>
      <c r="D29" s="111"/>
      <c r="E29" s="111"/>
      <c r="F29" s="111"/>
      <c r="G29" s="360"/>
    </row>
    <row r="30" spans="2:29" x14ac:dyDescent="0.2">
      <c r="K30" s="113" t="s">
        <v>173</v>
      </c>
    </row>
    <row r="31" spans="2:29" x14ac:dyDescent="0.2">
      <c r="K31" s="113" t="s">
        <v>174</v>
      </c>
    </row>
    <row r="32" spans="2:29" x14ac:dyDescent="0.2">
      <c r="K32" s="114" t="s">
        <v>175</v>
      </c>
    </row>
    <row r="33" spans="9:11" x14ac:dyDescent="0.2">
      <c r="K33" s="101">
        <v>-5.3</v>
      </c>
    </row>
    <row r="42" spans="9:11" x14ac:dyDescent="0.2">
      <c r="I42" s="115"/>
    </row>
    <row r="43" spans="9:11" x14ac:dyDescent="0.2">
      <c r="I43" s="115"/>
    </row>
    <row r="51" spans="1:1" x14ac:dyDescent="0.2">
      <c r="A51" s="105"/>
    </row>
  </sheetData>
  <mergeCells count="13">
    <mergeCell ref="Q25:R25"/>
    <mergeCell ref="B2:J2"/>
    <mergeCell ref="B3:J3"/>
    <mergeCell ref="B4:B5"/>
    <mergeCell ref="F4:F5"/>
    <mergeCell ref="G4:G5"/>
    <mergeCell ref="H4:H5"/>
    <mergeCell ref="J4:J5"/>
    <mergeCell ref="B25:J25"/>
    <mergeCell ref="C4:C5"/>
    <mergeCell ref="D4:D5"/>
    <mergeCell ref="E4:E5"/>
    <mergeCell ref="I4:I5"/>
  </mergeCells>
  <pageMargins left="0.70866141732283472" right="0.70866141732283472" top="0.74803149606299213" bottom="0.74803149606299213" header="0.31496062992125984" footer="0.31496062992125984"/>
  <pageSetup paperSize="126" scale="90" orientation="landscape" r:id="rId1"/>
  <ignoredErrors>
    <ignoredError sqref="Q6:Q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pageSetUpPr fitToPage="1"/>
  </sheetPr>
  <dimension ref="A1"/>
  <sheetViews>
    <sheetView zoomScaleNormal="100" zoomScaleSheetLayoutView="100" workbookViewId="0">
      <selection activeCell="I11" sqref="I11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pageSetUpPr fitToPage="1"/>
  </sheetPr>
  <dimension ref="B1:W37"/>
  <sheetViews>
    <sheetView zoomScaleNormal="100" workbookViewId="0">
      <selection activeCell="P9" sqref="P9"/>
    </sheetView>
  </sheetViews>
  <sheetFormatPr baseColWidth="10" defaultRowHeight="15" x14ac:dyDescent="0.25"/>
  <sheetData>
    <row r="1" spans="8:23" x14ac:dyDescent="0.25"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8:23" x14ac:dyDescent="0.25"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8:23" x14ac:dyDescent="0.25"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8:23" x14ac:dyDescent="0.25"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8:23" x14ac:dyDescent="0.25"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8:23" x14ac:dyDescent="0.25"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8:23" x14ac:dyDescent="0.25"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8:23" x14ac:dyDescent="0.25"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8:23" x14ac:dyDescent="0.25"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8:23" x14ac:dyDescent="0.25"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8:23" x14ac:dyDescent="0.25"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8:23" x14ac:dyDescent="0.25"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8:23" x14ac:dyDescent="0.25"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8:23" x14ac:dyDescent="0.25"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8:23" x14ac:dyDescent="0.25"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8:23" x14ac:dyDescent="0.25"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2:23" x14ac:dyDescent="0.25"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2:23" x14ac:dyDescent="0.25"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2:23" x14ac:dyDescent="0.25"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2:23" x14ac:dyDescent="0.25"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2:23" x14ac:dyDescent="0.25"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2:23" x14ac:dyDescent="0.25"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2:23" x14ac:dyDescent="0.25"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2:23" x14ac:dyDescent="0.2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2:23" x14ac:dyDescent="0.2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2:23" x14ac:dyDescent="0.2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2:23" x14ac:dyDescent="0.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23" x14ac:dyDescent="0.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23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23" x14ac:dyDescent="0.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23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23" x14ac:dyDescent="0.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6" x14ac:dyDescent="0.2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 x14ac:dyDescent="0.2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 x14ac:dyDescent="0.2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 x14ac:dyDescent="0.2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 x14ac:dyDescent="0.2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</sheetData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pageSetUpPr fitToPage="1"/>
  </sheetPr>
  <dimension ref="B1:M26"/>
  <sheetViews>
    <sheetView zoomScale="80" zoomScaleNormal="80" workbookViewId="0">
      <selection activeCell="Q21" sqref="Q21"/>
    </sheetView>
  </sheetViews>
  <sheetFormatPr baseColWidth="10" defaultRowHeight="15" x14ac:dyDescent="0.25"/>
  <cols>
    <col min="1" max="1" width="3.7109375" customWidth="1"/>
    <col min="2" max="2" width="14.42578125" customWidth="1"/>
    <col min="3" max="3" width="10.85546875" bestFit="1" customWidth="1"/>
    <col min="4" max="4" width="12.140625" bestFit="1" customWidth="1"/>
    <col min="5" max="5" width="10.85546875" bestFit="1" customWidth="1"/>
    <col min="6" max="6" width="8.85546875" bestFit="1" customWidth="1"/>
    <col min="7" max="7" width="7.85546875" bestFit="1" customWidth="1"/>
    <col min="8" max="8" width="8.85546875" bestFit="1" customWidth="1"/>
    <col min="9" max="9" width="10.85546875" customWidth="1"/>
    <col min="10" max="10" width="12.140625" bestFit="1" customWidth="1"/>
    <col min="11" max="11" width="9.5703125" bestFit="1" customWidth="1"/>
  </cols>
  <sheetData>
    <row r="1" spans="2:13" ht="15.75" thickBot="1" x14ac:dyDescent="0.3">
      <c r="C1" s="2"/>
      <c r="D1" s="2"/>
    </row>
    <row r="2" spans="2:13" x14ac:dyDescent="0.25">
      <c r="B2" s="431" t="s">
        <v>56</v>
      </c>
      <c r="C2" s="432"/>
      <c r="D2" s="432"/>
      <c r="E2" s="432"/>
      <c r="F2" s="432"/>
      <c r="G2" s="432"/>
      <c r="H2" s="432"/>
      <c r="I2" s="432"/>
      <c r="J2" s="432"/>
      <c r="K2" s="432"/>
      <c r="L2" s="433"/>
    </row>
    <row r="3" spans="2:13" x14ac:dyDescent="0.25">
      <c r="B3" s="428" t="s">
        <v>64</v>
      </c>
      <c r="C3" s="429"/>
      <c r="D3" s="429"/>
      <c r="E3" s="429"/>
      <c r="F3" s="429"/>
      <c r="G3" s="429"/>
      <c r="H3" s="429"/>
      <c r="I3" s="429"/>
      <c r="J3" s="429"/>
      <c r="K3" s="429"/>
      <c r="L3" s="430"/>
    </row>
    <row r="4" spans="2:13" x14ac:dyDescent="0.25">
      <c r="B4" s="438" t="s">
        <v>59</v>
      </c>
      <c r="C4" s="436">
        <v>2019</v>
      </c>
      <c r="D4" s="437"/>
      <c r="E4" s="436">
        <v>2020</v>
      </c>
      <c r="F4" s="437"/>
      <c r="G4" s="435">
        <v>2021</v>
      </c>
      <c r="H4" s="435"/>
      <c r="I4" s="423">
        <v>2022</v>
      </c>
      <c r="J4" s="434"/>
      <c r="K4" s="423">
        <v>2023</v>
      </c>
      <c r="L4" s="424"/>
    </row>
    <row r="5" spans="2:13" ht="30.4" customHeight="1" x14ac:dyDescent="0.25">
      <c r="B5" s="439"/>
      <c r="C5" s="141" t="s">
        <v>0</v>
      </c>
      <c r="D5" s="142" t="s">
        <v>165</v>
      </c>
      <c r="E5" s="141" t="s">
        <v>0</v>
      </c>
      <c r="F5" s="142" t="s">
        <v>165</v>
      </c>
      <c r="G5" s="141" t="s">
        <v>0</v>
      </c>
      <c r="H5" s="142" t="s">
        <v>165</v>
      </c>
      <c r="I5" s="141" t="s">
        <v>0</v>
      </c>
      <c r="J5" s="363" t="s">
        <v>165</v>
      </c>
      <c r="K5" s="141" t="s">
        <v>0</v>
      </c>
      <c r="L5" s="145" t="s">
        <v>165</v>
      </c>
    </row>
    <row r="6" spans="2:13" ht="22.9" customHeight="1" x14ac:dyDescent="0.25">
      <c r="B6" s="440"/>
      <c r="C6" s="119" t="s">
        <v>44</v>
      </c>
      <c r="D6" s="120" t="s">
        <v>62</v>
      </c>
      <c r="E6" s="119" t="s">
        <v>44</v>
      </c>
      <c r="F6" s="120" t="s">
        <v>62</v>
      </c>
      <c r="G6" s="119" t="s">
        <v>44</v>
      </c>
      <c r="H6" s="120" t="s">
        <v>62</v>
      </c>
      <c r="I6" s="119" t="s">
        <v>44</v>
      </c>
      <c r="J6" s="364" t="s">
        <v>62</v>
      </c>
      <c r="K6" s="119" t="s">
        <v>44</v>
      </c>
      <c r="L6" s="122" t="s">
        <v>62</v>
      </c>
    </row>
    <row r="7" spans="2:13" x14ac:dyDescent="0.25">
      <c r="B7" s="19" t="s">
        <v>23</v>
      </c>
      <c r="C7" s="293"/>
      <c r="D7" s="294"/>
      <c r="E7" s="182"/>
      <c r="F7" s="291"/>
      <c r="G7" s="222"/>
      <c r="H7" s="292"/>
      <c r="I7" s="222"/>
      <c r="J7" s="365"/>
      <c r="K7" s="222"/>
      <c r="L7" s="223"/>
      <c r="M7" s="1"/>
    </row>
    <row r="8" spans="2:13" x14ac:dyDescent="0.25">
      <c r="B8" s="19" t="s">
        <v>2</v>
      </c>
      <c r="C8" s="293">
        <v>1055.55</v>
      </c>
      <c r="D8" s="294">
        <v>300.46355891643532</v>
      </c>
      <c r="E8" s="182">
        <v>235.5</v>
      </c>
      <c r="F8" s="291">
        <v>306.875</v>
      </c>
      <c r="G8" s="222">
        <v>160.75</v>
      </c>
      <c r="H8" s="292">
        <v>387.36118336842975</v>
      </c>
      <c r="I8" s="222">
        <v>523</v>
      </c>
      <c r="J8" s="365">
        <v>423.58054908054908</v>
      </c>
      <c r="K8" s="222"/>
      <c r="L8" s="223"/>
      <c r="M8" s="1"/>
    </row>
    <row r="9" spans="2:13" x14ac:dyDescent="0.25">
      <c r="B9" s="19" t="s">
        <v>10</v>
      </c>
      <c r="C9" s="293">
        <v>45</v>
      </c>
      <c r="D9" s="294">
        <v>337.5</v>
      </c>
      <c r="E9" s="182"/>
      <c r="F9" s="291"/>
      <c r="G9" s="222"/>
      <c r="H9" s="292"/>
      <c r="I9" s="222"/>
      <c r="J9" s="365"/>
      <c r="K9" s="222"/>
      <c r="L9" s="223"/>
      <c r="M9" s="1"/>
    </row>
    <row r="10" spans="2:13" x14ac:dyDescent="0.25">
      <c r="B10" s="19" t="s">
        <v>33</v>
      </c>
      <c r="C10" s="293">
        <v>781</v>
      </c>
      <c r="D10" s="294">
        <v>278.74965555249378</v>
      </c>
      <c r="E10" s="182"/>
      <c r="F10" s="291"/>
      <c r="G10" s="222"/>
      <c r="H10" s="292"/>
      <c r="I10" s="222"/>
      <c r="J10" s="365"/>
      <c r="K10" s="222"/>
      <c r="L10" s="223"/>
      <c r="M10" s="1"/>
    </row>
    <row r="11" spans="2:13" x14ac:dyDescent="0.25">
      <c r="B11" s="19" t="s">
        <v>6</v>
      </c>
      <c r="C11" s="293">
        <v>364.42500000000001</v>
      </c>
      <c r="D11" s="294">
        <v>341.33333333333331</v>
      </c>
      <c r="E11" s="182">
        <v>346.5</v>
      </c>
      <c r="F11" s="291">
        <v>387.5</v>
      </c>
      <c r="G11" s="222">
        <v>313</v>
      </c>
      <c r="H11" s="292">
        <v>403.33333333333331</v>
      </c>
      <c r="I11" s="222">
        <v>26.5</v>
      </c>
      <c r="J11" s="365">
        <v>500</v>
      </c>
      <c r="K11" s="222"/>
      <c r="L11" s="223"/>
      <c r="M11" s="1"/>
    </row>
    <row r="12" spans="2:13" x14ac:dyDescent="0.25">
      <c r="B12" s="19" t="s">
        <v>32</v>
      </c>
      <c r="C12" s="293">
        <v>10</v>
      </c>
      <c r="D12" s="294">
        <v>502</v>
      </c>
      <c r="E12" s="182"/>
      <c r="F12" s="291"/>
      <c r="G12" s="222"/>
      <c r="H12" s="292"/>
      <c r="I12" s="222"/>
      <c r="J12" s="365"/>
      <c r="K12" s="222"/>
      <c r="L12" s="223"/>
      <c r="M12" s="1"/>
    </row>
    <row r="13" spans="2:13" x14ac:dyDescent="0.25">
      <c r="B13" s="19" t="s">
        <v>4</v>
      </c>
      <c r="C13" s="293"/>
      <c r="D13" s="294"/>
      <c r="E13" s="182"/>
      <c r="F13" s="291"/>
      <c r="G13" s="222"/>
      <c r="H13" s="292"/>
      <c r="I13" s="222"/>
      <c r="J13" s="365"/>
      <c r="K13" s="222"/>
      <c r="L13" s="223"/>
      <c r="M13" s="1"/>
    </row>
    <row r="14" spans="2:13" x14ac:dyDescent="0.25">
      <c r="B14" s="19" t="s">
        <v>12</v>
      </c>
      <c r="C14" s="293">
        <v>2210.029</v>
      </c>
      <c r="D14" s="294">
        <v>259.27365576387137</v>
      </c>
      <c r="E14" s="182">
        <v>780</v>
      </c>
      <c r="F14" s="291">
        <v>268.41192561284868</v>
      </c>
      <c r="G14" s="222"/>
      <c r="H14" s="292"/>
      <c r="I14" s="222"/>
      <c r="J14" s="365"/>
      <c r="K14" s="222"/>
      <c r="L14" s="223"/>
      <c r="M14" s="1"/>
    </row>
    <row r="15" spans="2:13" x14ac:dyDescent="0.25">
      <c r="B15" s="19" t="s">
        <v>14</v>
      </c>
      <c r="C15" s="293">
        <v>783.55</v>
      </c>
      <c r="D15" s="294">
        <v>308.10762797520005</v>
      </c>
      <c r="E15" s="182">
        <v>583.4</v>
      </c>
      <c r="F15" s="291">
        <v>361.53009159079909</v>
      </c>
      <c r="G15" s="222">
        <v>314</v>
      </c>
      <c r="H15" s="292">
        <v>414.9297895500726</v>
      </c>
      <c r="I15" s="222">
        <v>538.5</v>
      </c>
      <c r="J15" s="365">
        <v>403.35413642960816</v>
      </c>
      <c r="K15" s="222"/>
      <c r="L15" s="223"/>
      <c r="M15" s="1"/>
    </row>
    <row r="16" spans="2:13" x14ac:dyDescent="0.25">
      <c r="B16" s="19" t="s">
        <v>8</v>
      </c>
      <c r="C16" s="293"/>
      <c r="D16" s="294"/>
      <c r="E16" s="182"/>
      <c r="F16" s="291"/>
      <c r="G16" s="222"/>
      <c r="H16" s="292"/>
      <c r="I16" s="222"/>
      <c r="J16" s="365"/>
      <c r="K16" s="222"/>
      <c r="L16" s="223"/>
      <c r="M16" s="1"/>
    </row>
    <row r="17" spans="2:13" x14ac:dyDescent="0.25">
      <c r="B17" s="19" t="s">
        <v>7</v>
      </c>
      <c r="C17" s="293">
        <v>395.9</v>
      </c>
      <c r="D17" s="294">
        <v>293.23667698901653</v>
      </c>
      <c r="E17" s="182">
        <v>131</v>
      </c>
      <c r="F17" s="291">
        <v>300</v>
      </c>
      <c r="G17" s="222">
        <v>162</v>
      </c>
      <c r="H17" s="292">
        <v>361.91358024691363</v>
      </c>
      <c r="I17" s="222">
        <v>185.16500000000002</v>
      </c>
      <c r="J17" s="365">
        <v>322.15696419338298</v>
      </c>
      <c r="K17" s="222"/>
      <c r="L17" s="223"/>
      <c r="M17" s="1"/>
    </row>
    <row r="18" spans="2:13" x14ac:dyDescent="0.25">
      <c r="B18" s="19" t="s">
        <v>13</v>
      </c>
      <c r="C18" s="293">
        <v>105.5</v>
      </c>
      <c r="D18" s="294">
        <v>311.25</v>
      </c>
      <c r="E18" s="182">
        <v>79.5</v>
      </c>
      <c r="F18" s="291">
        <v>479.40880503144655</v>
      </c>
      <c r="G18" s="222"/>
      <c r="H18" s="292"/>
      <c r="I18" s="222"/>
      <c r="J18" s="365"/>
      <c r="K18" s="222"/>
      <c r="L18" s="223"/>
      <c r="M18" s="1"/>
    </row>
    <row r="19" spans="2:13" ht="15.75" thickBot="1" x14ac:dyDescent="0.3">
      <c r="B19" s="71" t="s">
        <v>38</v>
      </c>
      <c r="C19" s="295">
        <v>5750.9539999999997</v>
      </c>
      <c r="D19" s="296">
        <v>301.23512694988011</v>
      </c>
      <c r="E19" s="224">
        <v>2155.9</v>
      </c>
      <c r="F19" s="260">
        <v>347.43335386856995</v>
      </c>
      <c r="G19" s="224">
        <v>949.75</v>
      </c>
      <c r="H19" s="260">
        <v>396.96730786759503</v>
      </c>
      <c r="I19" s="224">
        <v>1273.165</v>
      </c>
      <c r="J19" s="261">
        <v>397.93327737520144</v>
      </c>
      <c r="K19" s="224"/>
      <c r="L19" s="225"/>
      <c r="M19" s="1"/>
    </row>
    <row r="20" spans="2:13" ht="31.7" customHeight="1" thickBot="1" x14ac:dyDescent="0.3">
      <c r="B20" s="425" t="s">
        <v>162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7"/>
      <c r="M20" s="1"/>
    </row>
    <row r="21" spans="2:13" ht="15.75" thickBot="1" x14ac:dyDescent="0.3"/>
    <row r="22" spans="2:13" ht="54.4" customHeight="1" thickBot="1" x14ac:dyDescent="0.3">
      <c r="B22" s="117" t="s">
        <v>172</v>
      </c>
      <c r="C22" s="118"/>
      <c r="D22" s="118"/>
      <c r="E22" s="118"/>
      <c r="F22" s="118"/>
      <c r="G22" s="118"/>
      <c r="H22" s="118"/>
      <c r="I22" s="118"/>
      <c r="J22" s="118"/>
      <c r="K22" s="366"/>
      <c r="L22" s="367"/>
    </row>
    <row r="23" spans="2:13" x14ac:dyDescent="0.25">
      <c r="B23" s="116"/>
      <c r="C23" s="116"/>
      <c r="D23" s="116"/>
      <c r="E23" s="116"/>
      <c r="F23" s="116"/>
      <c r="G23" s="116"/>
      <c r="H23" s="116"/>
      <c r="I23" s="116"/>
      <c r="J23" s="116"/>
    </row>
    <row r="24" spans="2:13" x14ac:dyDescent="0.25">
      <c r="B24" s="116"/>
      <c r="C24" s="116"/>
      <c r="D24" s="116"/>
      <c r="E24" s="116"/>
      <c r="F24" s="116"/>
      <c r="G24" s="116"/>
      <c r="H24" s="116"/>
      <c r="I24" s="116"/>
      <c r="J24" s="116"/>
    </row>
    <row r="26" spans="2:13" x14ac:dyDescent="0.25">
      <c r="I26" t="s">
        <v>188</v>
      </c>
    </row>
  </sheetData>
  <mergeCells count="9">
    <mergeCell ref="K4:L4"/>
    <mergeCell ref="B20:L20"/>
    <mergeCell ref="B3:L3"/>
    <mergeCell ref="B2:L2"/>
    <mergeCell ref="I4:J4"/>
    <mergeCell ref="G4:H4"/>
    <mergeCell ref="C4:D4"/>
    <mergeCell ref="E4:F4"/>
    <mergeCell ref="B4:B6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pageSetUpPr fitToPage="1"/>
  </sheetPr>
  <dimension ref="B1:Y43"/>
  <sheetViews>
    <sheetView zoomScale="90" zoomScaleNormal="90" workbookViewId="0">
      <selection activeCell="M24" sqref="M24"/>
    </sheetView>
  </sheetViews>
  <sheetFormatPr baseColWidth="10" defaultColWidth="11.42578125" defaultRowHeight="12" x14ac:dyDescent="0.2"/>
  <cols>
    <col min="1" max="1" width="7.28515625" style="89" customWidth="1"/>
    <col min="2" max="11" width="11.42578125" style="89"/>
    <col min="12" max="25" width="11.42578125" style="90"/>
    <col min="26" max="16384" width="11.42578125" style="89"/>
  </cols>
  <sheetData>
    <row r="1" spans="12:25" x14ac:dyDescent="0.2">
      <c r="L1" s="89"/>
      <c r="M1" s="89"/>
      <c r="N1" s="89"/>
      <c r="O1" s="89"/>
      <c r="P1" s="89"/>
    </row>
    <row r="2" spans="12:25" x14ac:dyDescent="0.2"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2:25" x14ac:dyDescent="0.2"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2:25" x14ac:dyDescent="0.2">
      <c r="L4" s="91" t="s">
        <v>131</v>
      </c>
      <c r="M4" s="91" t="s">
        <v>2</v>
      </c>
      <c r="N4" s="91" t="s">
        <v>6</v>
      </c>
      <c r="O4" s="91" t="s">
        <v>14</v>
      </c>
      <c r="P4" s="91" t="s">
        <v>7</v>
      </c>
      <c r="Q4" s="337"/>
      <c r="R4" s="89"/>
      <c r="S4" s="89"/>
      <c r="T4" s="89"/>
      <c r="U4" s="89"/>
      <c r="V4" s="89"/>
      <c r="W4" s="89"/>
      <c r="X4" s="89"/>
      <c r="Y4" s="89"/>
    </row>
    <row r="5" spans="12:25" x14ac:dyDescent="0.2">
      <c r="L5" s="91" t="s">
        <v>108</v>
      </c>
      <c r="M5" s="91"/>
      <c r="N5" s="91"/>
      <c r="O5" s="91"/>
      <c r="P5" s="91"/>
      <c r="Q5" s="337"/>
      <c r="R5" s="89"/>
      <c r="S5" s="89"/>
      <c r="T5" s="89"/>
      <c r="U5" s="89"/>
      <c r="V5" s="89"/>
      <c r="W5" s="89"/>
      <c r="X5" s="89"/>
      <c r="Y5" s="89"/>
    </row>
    <row r="6" spans="12:25" x14ac:dyDescent="0.2">
      <c r="L6" s="90" t="s">
        <v>109</v>
      </c>
      <c r="M6" s="91"/>
      <c r="N6" s="91"/>
      <c r="O6" s="91"/>
      <c r="P6" s="91"/>
      <c r="Q6" s="337"/>
      <c r="R6" s="89"/>
      <c r="S6" s="89"/>
      <c r="T6" s="89"/>
      <c r="U6" s="89"/>
      <c r="V6" s="89"/>
      <c r="W6" s="89"/>
      <c r="X6" s="89"/>
      <c r="Y6" s="89"/>
    </row>
    <row r="7" spans="12:25" x14ac:dyDescent="0.2">
      <c r="L7" s="90" t="s">
        <v>110</v>
      </c>
      <c r="N7" s="91"/>
      <c r="P7" s="91"/>
      <c r="Q7" s="337"/>
      <c r="R7" s="89"/>
      <c r="S7" s="89"/>
      <c r="T7" s="89"/>
      <c r="U7" s="89"/>
      <c r="V7" s="89"/>
      <c r="W7" s="89"/>
      <c r="X7" s="89"/>
      <c r="Y7" s="89"/>
    </row>
    <row r="8" spans="12:25" x14ac:dyDescent="0.2">
      <c r="L8" s="90" t="s">
        <v>111</v>
      </c>
      <c r="N8" s="91"/>
      <c r="O8" s="91"/>
      <c r="P8" s="91"/>
      <c r="Q8" s="337"/>
      <c r="R8" s="89"/>
      <c r="S8" s="89"/>
      <c r="T8" s="89"/>
      <c r="U8" s="89"/>
      <c r="V8" s="89"/>
      <c r="W8" s="89"/>
      <c r="X8" s="89"/>
      <c r="Y8" s="89"/>
    </row>
    <row r="9" spans="12:25" x14ac:dyDescent="0.2">
      <c r="L9" s="90" t="s">
        <v>112</v>
      </c>
      <c r="Q9" s="89"/>
      <c r="R9" s="89"/>
      <c r="S9" s="89"/>
      <c r="T9" s="89"/>
      <c r="U9" s="89"/>
      <c r="V9" s="89"/>
      <c r="W9" s="89"/>
      <c r="X9" s="89"/>
      <c r="Y9" s="89"/>
    </row>
    <row r="10" spans="12:25" x14ac:dyDescent="0.2">
      <c r="L10" s="90" t="s">
        <v>113</v>
      </c>
      <c r="M10" s="181"/>
      <c r="N10" s="181"/>
      <c r="O10" s="181"/>
      <c r="P10" s="91"/>
      <c r="Q10" s="337"/>
      <c r="R10" s="89"/>
      <c r="S10" s="89"/>
      <c r="T10" s="89"/>
      <c r="U10" s="89"/>
      <c r="V10" s="89"/>
      <c r="W10" s="89"/>
      <c r="X10" s="89"/>
      <c r="Y10" s="89"/>
    </row>
    <row r="11" spans="12:25" x14ac:dyDescent="0.2">
      <c r="L11" s="90" t="s">
        <v>114</v>
      </c>
      <c r="M11" s="91"/>
      <c r="N11" s="91"/>
      <c r="O11" s="91"/>
      <c r="P11" s="91"/>
      <c r="Q11" s="337"/>
      <c r="R11" s="89"/>
      <c r="S11" s="89"/>
      <c r="T11" s="89"/>
      <c r="U11" s="89"/>
      <c r="V11" s="89"/>
      <c r="W11" s="89"/>
      <c r="X11" s="89"/>
      <c r="Y11" s="89"/>
    </row>
    <row r="12" spans="12:25" x14ac:dyDescent="0.2">
      <c r="L12" s="90" t="s">
        <v>115</v>
      </c>
      <c r="M12" s="181"/>
      <c r="Q12" s="89"/>
      <c r="R12" s="89"/>
      <c r="S12" s="89"/>
      <c r="T12" s="89"/>
      <c r="U12" s="89"/>
      <c r="V12" s="89"/>
      <c r="W12" s="89"/>
      <c r="X12" s="89"/>
      <c r="Y12" s="89"/>
    </row>
    <row r="13" spans="12:25" x14ac:dyDescent="0.2">
      <c r="L13" s="90" t="s">
        <v>116</v>
      </c>
      <c r="M13" s="91"/>
      <c r="O13" s="91"/>
      <c r="P13" s="91"/>
      <c r="Q13" s="337"/>
      <c r="R13" s="89"/>
      <c r="S13" s="89"/>
      <c r="T13" s="89"/>
      <c r="U13" s="89"/>
      <c r="V13" s="89"/>
      <c r="W13" s="89"/>
      <c r="X13" s="89"/>
      <c r="Y13" s="89"/>
    </row>
    <row r="14" spans="12:25" x14ac:dyDescent="0.2">
      <c r="L14" s="90" t="s">
        <v>130</v>
      </c>
      <c r="M14" s="91"/>
      <c r="N14" s="91"/>
      <c r="O14" s="91"/>
      <c r="P14" s="91"/>
      <c r="Q14" s="337"/>
      <c r="R14" s="89"/>
      <c r="S14" s="89"/>
      <c r="T14" s="89"/>
      <c r="U14" s="89"/>
      <c r="V14" s="89"/>
      <c r="W14" s="89"/>
      <c r="X14" s="89"/>
      <c r="Y14" s="89"/>
    </row>
    <row r="15" spans="12:25" x14ac:dyDescent="0.2">
      <c r="L15" s="90" t="s">
        <v>133</v>
      </c>
      <c r="M15" s="181"/>
      <c r="Q15" s="89"/>
      <c r="R15" s="89"/>
      <c r="S15" s="89"/>
      <c r="T15" s="89"/>
      <c r="U15" s="89"/>
      <c r="V15" s="89"/>
      <c r="W15" s="89"/>
      <c r="X15" s="89"/>
      <c r="Y15" s="89"/>
    </row>
    <row r="16" spans="12:25" x14ac:dyDescent="0.2">
      <c r="L16" s="90" t="s">
        <v>161</v>
      </c>
      <c r="M16" s="181"/>
      <c r="N16" s="181"/>
      <c r="O16" s="181"/>
      <c r="P16" s="181"/>
      <c r="Q16" s="89"/>
      <c r="R16" s="89"/>
      <c r="S16" s="89"/>
      <c r="T16" s="89"/>
      <c r="U16" s="89"/>
      <c r="V16" s="89"/>
      <c r="W16" s="89"/>
      <c r="X16" s="89"/>
      <c r="Y16" s="89"/>
    </row>
    <row r="17" spans="2:25" x14ac:dyDescent="0.2">
      <c r="L17" s="91"/>
      <c r="Q17" s="89"/>
      <c r="R17" s="89"/>
      <c r="S17" s="89"/>
      <c r="T17" s="89"/>
      <c r="U17" s="89"/>
      <c r="V17" s="89"/>
      <c r="W17" s="89"/>
      <c r="X17" s="89"/>
      <c r="Y17" s="89"/>
    </row>
    <row r="18" spans="2:25" x14ac:dyDescent="0.2">
      <c r="Q18" s="89"/>
      <c r="R18" s="89"/>
      <c r="S18" s="89"/>
      <c r="T18" s="89"/>
      <c r="U18" s="89"/>
      <c r="V18" s="89"/>
      <c r="W18" s="89"/>
      <c r="X18" s="89"/>
      <c r="Y18" s="89"/>
    </row>
    <row r="19" spans="2:25" x14ac:dyDescent="0.2">
      <c r="Q19" s="89"/>
      <c r="R19" s="89"/>
      <c r="S19" s="89"/>
      <c r="T19" s="89"/>
      <c r="U19" s="89"/>
      <c r="V19" s="89"/>
      <c r="W19" s="89"/>
      <c r="X19" s="89"/>
      <c r="Y19" s="89"/>
    </row>
    <row r="20" spans="2:25" x14ac:dyDescent="0.2">
      <c r="Q20" s="89"/>
      <c r="R20" s="89"/>
      <c r="S20" s="89"/>
      <c r="T20" s="89"/>
      <c r="U20" s="89"/>
      <c r="V20" s="89"/>
      <c r="W20" s="89"/>
      <c r="X20" s="89"/>
      <c r="Y20" s="89"/>
    </row>
    <row r="21" spans="2:25" x14ac:dyDescent="0.2">
      <c r="Q21" s="89"/>
      <c r="R21" s="89"/>
      <c r="S21" s="89"/>
      <c r="T21" s="89"/>
      <c r="U21" s="89"/>
      <c r="V21" s="89"/>
      <c r="W21" s="89"/>
      <c r="X21" s="89"/>
      <c r="Y21" s="89"/>
    </row>
    <row r="22" spans="2:25" ht="30" customHeight="1" x14ac:dyDescent="0.25"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148"/>
      <c r="M22" s="148"/>
      <c r="N22" s="148"/>
      <c r="Q22" s="89"/>
      <c r="R22" s="89"/>
      <c r="S22" s="89"/>
      <c r="T22" s="89"/>
      <c r="U22" s="89"/>
      <c r="V22" s="89"/>
      <c r="W22" s="89"/>
      <c r="X22" s="89"/>
      <c r="Y22" s="89"/>
    </row>
    <row r="23" spans="2:25" x14ac:dyDescent="0.2">
      <c r="Q23" s="89"/>
      <c r="R23" s="89"/>
      <c r="S23" s="89"/>
      <c r="T23" s="89"/>
      <c r="U23" s="89"/>
      <c r="V23" s="89"/>
      <c r="W23" s="89"/>
      <c r="X23" s="89"/>
      <c r="Y23" s="89"/>
    </row>
    <row r="24" spans="2:25" x14ac:dyDescent="0.2">
      <c r="L24" s="90" t="s">
        <v>131</v>
      </c>
      <c r="M24" s="90" t="s">
        <v>2</v>
      </c>
      <c r="N24" s="90" t="s">
        <v>6</v>
      </c>
      <c r="O24" s="90" t="s">
        <v>14</v>
      </c>
      <c r="P24" s="90" t="s">
        <v>7</v>
      </c>
      <c r="Q24" s="89"/>
      <c r="R24" s="89"/>
      <c r="S24" s="89"/>
      <c r="T24" s="89"/>
      <c r="U24" s="89"/>
      <c r="V24" s="89"/>
      <c r="W24" s="89"/>
      <c r="X24" s="89"/>
      <c r="Y24" s="89"/>
    </row>
    <row r="25" spans="2:25" ht="30" customHeight="1" x14ac:dyDescent="0.25">
      <c r="B25" s="442" t="s">
        <v>163</v>
      </c>
      <c r="C25" s="442"/>
      <c r="D25" s="442"/>
      <c r="E25" s="442"/>
      <c r="F25" s="442"/>
      <c r="G25" s="442"/>
      <c r="H25" s="442"/>
      <c r="I25" s="442"/>
      <c r="J25" s="442"/>
      <c r="K25" s="442"/>
      <c r="L25" s="148"/>
      <c r="M25" s="148"/>
      <c r="N25" s="148"/>
      <c r="Q25" s="89"/>
      <c r="R25" s="89"/>
      <c r="S25" s="89"/>
      <c r="T25" s="89"/>
      <c r="U25" s="89"/>
      <c r="V25" s="89"/>
      <c r="W25" s="89"/>
      <c r="X25" s="89"/>
      <c r="Y25" s="89"/>
    </row>
    <row r="26" spans="2:25" x14ac:dyDescent="0.2">
      <c r="L26" s="90" t="s">
        <v>109</v>
      </c>
      <c r="M26" s="91"/>
      <c r="N26" s="91"/>
      <c r="O26" s="91"/>
      <c r="P26" s="91"/>
      <c r="Q26" s="337"/>
      <c r="R26" s="89"/>
      <c r="S26" s="89"/>
      <c r="T26" s="89"/>
      <c r="U26" s="89"/>
      <c r="V26" s="89"/>
      <c r="W26" s="89"/>
      <c r="X26" s="89"/>
      <c r="Y26" s="89"/>
    </row>
    <row r="27" spans="2:25" x14ac:dyDescent="0.2">
      <c r="L27" s="90" t="s">
        <v>110</v>
      </c>
      <c r="N27" s="91"/>
      <c r="O27" s="149"/>
      <c r="P27" s="91"/>
      <c r="Q27" s="337"/>
      <c r="R27" s="89"/>
      <c r="S27" s="89"/>
      <c r="T27" s="89"/>
      <c r="U27" s="89"/>
      <c r="V27" s="89"/>
      <c r="W27" s="89"/>
      <c r="X27" s="89"/>
      <c r="Y27" s="89"/>
    </row>
    <row r="28" spans="2:25" x14ac:dyDescent="0.2">
      <c r="L28" s="90" t="s">
        <v>111</v>
      </c>
      <c r="M28" s="181"/>
      <c r="N28" s="91"/>
      <c r="O28" s="91"/>
      <c r="P28" s="91"/>
      <c r="Q28" s="337"/>
      <c r="R28" s="89"/>
      <c r="S28" s="89"/>
      <c r="T28" s="89"/>
      <c r="U28" s="89"/>
      <c r="V28" s="89"/>
      <c r="W28" s="89"/>
      <c r="X28" s="89"/>
      <c r="Y28" s="89"/>
    </row>
    <row r="29" spans="2:25" x14ac:dyDescent="0.2">
      <c r="L29" s="90" t="s">
        <v>112</v>
      </c>
      <c r="P29" s="149"/>
      <c r="Q29" s="338"/>
      <c r="R29" s="89"/>
      <c r="S29" s="89"/>
      <c r="T29" s="89"/>
      <c r="U29" s="89"/>
      <c r="V29" s="89"/>
      <c r="W29" s="89"/>
      <c r="X29" s="89"/>
      <c r="Y29" s="89"/>
    </row>
    <row r="30" spans="2:25" x14ac:dyDescent="0.2">
      <c r="L30" s="90" t="s">
        <v>113</v>
      </c>
      <c r="M30" s="181"/>
      <c r="N30" s="181"/>
      <c r="O30" s="181"/>
      <c r="P30" s="91"/>
      <c r="Q30" s="337"/>
      <c r="R30" s="89"/>
      <c r="S30" s="89"/>
      <c r="T30" s="89"/>
      <c r="U30" s="89"/>
      <c r="V30" s="89"/>
      <c r="W30" s="89"/>
      <c r="X30" s="89"/>
      <c r="Y30" s="89"/>
    </row>
    <row r="31" spans="2:25" x14ac:dyDescent="0.2">
      <c r="L31" s="90" t="s">
        <v>114</v>
      </c>
      <c r="M31" s="91"/>
      <c r="N31" s="91"/>
      <c r="O31" s="91"/>
      <c r="P31" s="91"/>
      <c r="Q31" s="337"/>
      <c r="R31" s="89"/>
      <c r="S31" s="89"/>
      <c r="T31" s="89"/>
      <c r="U31" s="89"/>
      <c r="V31" s="89"/>
      <c r="W31" s="89"/>
      <c r="X31" s="89"/>
      <c r="Y31" s="89"/>
    </row>
    <row r="32" spans="2:25" x14ac:dyDescent="0.2">
      <c r="L32" s="90" t="s">
        <v>115</v>
      </c>
      <c r="M32" s="181"/>
      <c r="Q32" s="89"/>
      <c r="R32" s="89"/>
      <c r="S32" s="89"/>
      <c r="T32" s="89"/>
      <c r="U32" s="89"/>
      <c r="V32" s="89"/>
      <c r="W32" s="89"/>
      <c r="X32" s="89"/>
      <c r="Y32" s="89"/>
    </row>
    <row r="33" spans="2:25" x14ac:dyDescent="0.2">
      <c r="L33" s="90" t="s">
        <v>116</v>
      </c>
      <c r="M33" s="91"/>
      <c r="N33" s="91"/>
      <c r="O33" s="91"/>
      <c r="P33" s="91"/>
      <c r="Q33" s="337"/>
      <c r="R33" s="89"/>
      <c r="S33" s="89"/>
      <c r="T33" s="89"/>
      <c r="U33" s="89"/>
      <c r="V33" s="89"/>
      <c r="W33" s="89"/>
      <c r="X33" s="89"/>
      <c r="Y33" s="89"/>
    </row>
    <row r="34" spans="2:25" x14ac:dyDescent="0.2">
      <c r="L34" s="90" t="s">
        <v>130</v>
      </c>
      <c r="Q34" s="89"/>
      <c r="R34" s="89"/>
      <c r="S34" s="89"/>
      <c r="T34" s="89"/>
      <c r="U34" s="89"/>
      <c r="V34" s="89"/>
      <c r="W34" s="89"/>
      <c r="X34" s="89"/>
      <c r="Y34" s="89"/>
    </row>
    <row r="35" spans="2:25" x14ac:dyDescent="0.2">
      <c r="L35" s="90" t="s">
        <v>133</v>
      </c>
      <c r="M35" s="181"/>
      <c r="Q35" s="89"/>
      <c r="R35" s="89"/>
      <c r="S35" s="89"/>
      <c r="T35" s="89"/>
      <c r="U35" s="89"/>
      <c r="V35" s="89"/>
      <c r="W35" s="89"/>
      <c r="X35" s="89"/>
      <c r="Y35" s="89"/>
    </row>
    <row r="36" spans="2:25" x14ac:dyDescent="0.2">
      <c r="L36" s="90" t="s">
        <v>161</v>
      </c>
      <c r="M36" s="181"/>
      <c r="N36" s="181"/>
      <c r="O36" s="181"/>
      <c r="P36" s="181"/>
      <c r="Q36" s="89"/>
      <c r="R36" s="89"/>
      <c r="S36" s="89"/>
      <c r="T36" s="89"/>
      <c r="U36" s="89"/>
      <c r="V36" s="89"/>
      <c r="W36" s="89"/>
      <c r="X36" s="89"/>
      <c r="Y36" s="89"/>
    </row>
    <row r="37" spans="2:25" x14ac:dyDescent="0.2"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2:25" x14ac:dyDescent="0.2"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2:25" x14ac:dyDescent="0.2">
      <c r="L39" s="89"/>
      <c r="M39" s="89"/>
      <c r="N39" s="89"/>
      <c r="O39" s="89" t="s">
        <v>188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2:25" x14ac:dyDescent="0.2">
      <c r="L40" s="89"/>
      <c r="M40" s="89"/>
      <c r="R40" s="89"/>
      <c r="S40" s="89"/>
      <c r="T40" s="89"/>
      <c r="U40" s="89"/>
      <c r="V40" s="89"/>
      <c r="W40" s="89"/>
      <c r="X40" s="89"/>
      <c r="Y40" s="89"/>
    </row>
    <row r="41" spans="2:25" x14ac:dyDescent="0.2">
      <c r="L41" s="89"/>
      <c r="R41" s="89"/>
      <c r="S41" s="89"/>
      <c r="T41" s="89"/>
      <c r="U41" s="89"/>
      <c r="V41" s="89"/>
      <c r="W41" s="89"/>
      <c r="X41" s="89"/>
      <c r="Y41" s="89"/>
    </row>
    <row r="42" spans="2:25" x14ac:dyDescent="0.2">
      <c r="R42" s="89"/>
      <c r="S42" s="89"/>
      <c r="T42" s="89"/>
      <c r="U42" s="89"/>
      <c r="V42" s="89"/>
      <c r="W42" s="89"/>
      <c r="X42" s="89"/>
      <c r="Y42" s="89"/>
    </row>
    <row r="43" spans="2:25" ht="27.95" customHeight="1" x14ac:dyDescent="0.2">
      <c r="B43" s="442" t="s">
        <v>163</v>
      </c>
      <c r="C43" s="442"/>
      <c r="D43" s="442"/>
      <c r="E43" s="442"/>
      <c r="F43" s="442"/>
      <c r="G43" s="442"/>
      <c r="H43" s="442"/>
      <c r="I43" s="442"/>
      <c r="J43" s="442"/>
      <c r="K43" s="442"/>
      <c r="R43" s="89"/>
      <c r="S43" s="89"/>
      <c r="T43" s="89"/>
      <c r="U43" s="89"/>
      <c r="V43" s="89"/>
      <c r="W43" s="89"/>
      <c r="X43" s="89"/>
      <c r="Y43" s="89"/>
    </row>
  </sheetData>
  <mergeCells count="3">
    <mergeCell ref="B22:K22"/>
    <mergeCell ref="B43:K43"/>
    <mergeCell ref="B25:K25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pageSetUpPr fitToPage="1"/>
  </sheetPr>
  <dimension ref="B1:O25"/>
  <sheetViews>
    <sheetView zoomScale="80" zoomScaleNormal="80" workbookViewId="0">
      <selection activeCell="K4" sqref="K4:L4"/>
    </sheetView>
  </sheetViews>
  <sheetFormatPr baseColWidth="10" defaultRowHeight="15" x14ac:dyDescent="0.25"/>
  <cols>
    <col min="1" max="1" width="5" customWidth="1"/>
    <col min="2" max="2" width="18" customWidth="1"/>
    <col min="3" max="3" width="8.7109375" customWidth="1"/>
    <col min="4" max="4" width="10.140625" customWidth="1"/>
    <col min="5" max="5" width="8.7109375" customWidth="1"/>
    <col min="6" max="6" width="11.42578125" customWidth="1"/>
    <col min="7" max="7" width="8.7109375" customWidth="1"/>
    <col min="8" max="10" width="11" customWidth="1"/>
    <col min="11" max="11" width="10.85546875" bestFit="1" customWidth="1"/>
    <col min="12" max="12" width="12.140625" bestFit="1" customWidth="1"/>
  </cols>
  <sheetData>
    <row r="1" spans="2:15" ht="15.75" thickBot="1" x14ac:dyDescent="0.3">
      <c r="F1" s="1"/>
      <c r="G1" s="1"/>
      <c r="H1" s="1"/>
      <c r="I1" s="1"/>
      <c r="J1" s="1"/>
      <c r="K1" s="1"/>
    </row>
    <row r="2" spans="2:15" x14ac:dyDescent="0.25">
      <c r="B2" s="443" t="s">
        <v>57</v>
      </c>
      <c r="C2" s="444"/>
      <c r="D2" s="444"/>
      <c r="E2" s="444"/>
      <c r="F2" s="444"/>
      <c r="G2" s="444"/>
      <c r="H2" s="444"/>
      <c r="I2" s="444"/>
      <c r="J2" s="444"/>
      <c r="K2" s="444"/>
      <c r="L2" s="445"/>
    </row>
    <row r="3" spans="2:15" x14ac:dyDescent="0.25">
      <c r="B3" s="446" t="s">
        <v>65</v>
      </c>
      <c r="C3" s="447"/>
      <c r="D3" s="447"/>
      <c r="E3" s="447"/>
      <c r="F3" s="447"/>
      <c r="G3" s="447"/>
      <c r="H3" s="447"/>
      <c r="I3" s="447"/>
      <c r="J3" s="447"/>
      <c r="K3" s="447"/>
      <c r="L3" s="448"/>
    </row>
    <row r="4" spans="2:15" x14ac:dyDescent="0.25">
      <c r="B4" s="438" t="s">
        <v>59</v>
      </c>
      <c r="C4" s="436">
        <v>2019</v>
      </c>
      <c r="D4" s="437"/>
      <c r="E4" s="436">
        <v>2020</v>
      </c>
      <c r="F4" s="437"/>
      <c r="G4" s="435">
        <v>2021</v>
      </c>
      <c r="H4" s="435"/>
      <c r="I4" s="435">
        <v>2022</v>
      </c>
      <c r="J4" s="436"/>
      <c r="K4" s="435">
        <v>2023</v>
      </c>
      <c r="L4" s="449"/>
    </row>
    <row r="5" spans="2:15" ht="28.15" customHeight="1" x14ac:dyDescent="0.25">
      <c r="B5" s="439"/>
      <c r="C5" s="123" t="s">
        <v>0</v>
      </c>
      <c r="D5" s="124" t="s">
        <v>165</v>
      </c>
      <c r="E5" s="123" t="s">
        <v>0</v>
      </c>
      <c r="F5" s="124" t="s">
        <v>165</v>
      </c>
      <c r="G5" s="123" t="s">
        <v>0</v>
      </c>
      <c r="H5" s="124" t="s">
        <v>165</v>
      </c>
      <c r="I5" s="123" t="s">
        <v>0</v>
      </c>
      <c r="J5" s="368" t="s">
        <v>165</v>
      </c>
      <c r="K5" s="123" t="s">
        <v>0</v>
      </c>
      <c r="L5" s="125" t="s">
        <v>165</v>
      </c>
    </row>
    <row r="6" spans="2:15" x14ac:dyDescent="0.25">
      <c r="B6" s="440"/>
      <c r="C6" s="119" t="s">
        <v>44</v>
      </c>
      <c r="D6" s="120" t="s">
        <v>62</v>
      </c>
      <c r="E6" s="119" t="s">
        <v>44</v>
      </c>
      <c r="F6" s="120" t="s">
        <v>62</v>
      </c>
      <c r="G6" s="119" t="s">
        <v>44</v>
      </c>
      <c r="H6" s="120" t="s">
        <v>62</v>
      </c>
      <c r="I6" s="121" t="s">
        <v>44</v>
      </c>
      <c r="J6" s="364" t="s">
        <v>62</v>
      </c>
      <c r="K6" s="121" t="s">
        <v>44</v>
      </c>
      <c r="L6" s="122" t="s">
        <v>62</v>
      </c>
    </row>
    <row r="7" spans="2:15" x14ac:dyDescent="0.25">
      <c r="B7" s="75" t="s">
        <v>2</v>
      </c>
      <c r="C7" s="182">
        <v>77.885999999999996</v>
      </c>
      <c r="D7" s="183">
        <v>265</v>
      </c>
      <c r="E7" s="182"/>
      <c r="F7" s="183"/>
      <c r="G7" s="182"/>
      <c r="H7" s="183"/>
      <c r="I7" s="182"/>
      <c r="J7" s="259"/>
      <c r="K7" s="182"/>
      <c r="L7" s="184"/>
      <c r="N7" s="1"/>
      <c r="O7" s="1"/>
    </row>
    <row r="8" spans="2:15" x14ac:dyDescent="0.25">
      <c r="B8" s="75" t="s">
        <v>25</v>
      </c>
      <c r="C8" s="182">
        <v>359.6</v>
      </c>
      <c r="D8" s="183">
        <v>262.45645583930701</v>
      </c>
      <c r="E8" s="182"/>
      <c r="F8" s="183"/>
      <c r="G8" s="182"/>
      <c r="H8" s="183"/>
      <c r="I8" s="182"/>
      <c r="J8" s="259"/>
      <c r="K8" s="182"/>
      <c r="L8" s="184"/>
      <c r="N8" s="1"/>
      <c r="O8" s="1"/>
    </row>
    <row r="9" spans="2:15" x14ac:dyDescent="0.25">
      <c r="B9" s="75" t="s">
        <v>33</v>
      </c>
      <c r="C9" s="182"/>
      <c r="D9" s="183"/>
      <c r="E9" s="182"/>
      <c r="F9" s="183"/>
      <c r="G9" s="182"/>
      <c r="H9" s="183"/>
      <c r="I9" s="182"/>
      <c r="J9" s="259"/>
      <c r="K9" s="182"/>
      <c r="L9" s="184"/>
      <c r="N9" s="1"/>
      <c r="O9" s="1"/>
    </row>
    <row r="10" spans="2:15" x14ac:dyDescent="0.25">
      <c r="B10" s="75" t="s">
        <v>6</v>
      </c>
      <c r="C10" s="182">
        <v>7158.81</v>
      </c>
      <c r="D10" s="183">
        <v>248.13460438885389</v>
      </c>
      <c r="E10" s="182">
        <v>130</v>
      </c>
      <c r="F10" s="183">
        <v>350</v>
      </c>
      <c r="G10" s="182">
        <v>106</v>
      </c>
      <c r="H10" s="183">
        <v>525</v>
      </c>
      <c r="I10" s="182">
        <v>9047</v>
      </c>
      <c r="J10" s="259">
        <v>365</v>
      </c>
      <c r="K10" s="182"/>
      <c r="L10" s="184"/>
      <c r="N10" s="1"/>
      <c r="O10" s="1"/>
    </row>
    <row r="11" spans="2:15" x14ac:dyDescent="0.25">
      <c r="B11" s="75" t="s">
        <v>190</v>
      </c>
      <c r="C11" s="182"/>
      <c r="D11" s="183"/>
      <c r="E11" s="182"/>
      <c r="F11" s="183"/>
      <c r="G11" s="182"/>
      <c r="H11" s="183"/>
      <c r="I11" s="182">
        <v>690.30000000000007</v>
      </c>
      <c r="J11" s="259">
        <v>731.80892552836133</v>
      </c>
      <c r="K11" s="182"/>
      <c r="L11" s="184"/>
      <c r="N11" s="1"/>
      <c r="O11" s="1"/>
    </row>
    <row r="12" spans="2:15" x14ac:dyDescent="0.25">
      <c r="B12" s="75" t="s">
        <v>4</v>
      </c>
      <c r="C12" s="182">
        <v>196.64</v>
      </c>
      <c r="D12" s="183">
        <v>304.80757079803436</v>
      </c>
      <c r="E12" s="182">
        <v>22.5</v>
      </c>
      <c r="F12" s="183">
        <v>465.13333333333333</v>
      </c>
      <c r="G12" s="182"/>
      <c r="H12" s="183"/>
      <c r="I12" s="182"/>
      <c r="J12" s="259"/>
      <c r="K12" s="182"/>
      <c r="L12" s="184"/>
      <c r="N12" s="1"/>
      <c r="O12" s="1"/>
    </row>
    <row r="13" spans="2:15" x14ac:dyDescent="0.25">
      <c r="B13" s="75" t="s">
        <v>12</v>
      </c>
      <c r="C13" s="182">
        <v>1299.9839999999999</v>
      </c>
      <c r="D13" s="183">
        <v>243.96183333333335</v>
      </c>
      <c r="E13" s="182">
        <v>366.012</v>
      </c>
      <c r="F13" s="183">
        <v>378.48594358086888</v>
      </c>
      <c r="G13" s="182">
        <v>424.30104</v>
      </c>
      <c r="H13" s="183">
        <v>462.85652019711375</v>
      </c>
      <c r="I13" s="182">
        <v>704.2015600000002</v>
      </c>
      <c r="J13" s="259">
        <v>412.08050504240293</v>
      </c>
      <c r="K13" s="182">
        <v>130</v>
      </c>
      <c r="L13" s="184">
        <v>343.23800000000006</v>
      </c>
      <c r="N13" s="1"/>
      <c r="O13" s="1"/>
    </row>
    <row r="14" spans="2:15" x14ac:dyDescent="0.25">
      <c r="B14" s="75" t="s">
        <v>16</v>
      </c>
      <c r="C14" s="182">
        <v>1025.9899999999998</v>
      </c>
      <c r="D14" s="183">
        <v>268.26815388336712</v>
      </c>
      <c r="E14" s="182"/>
      <c r="F14" s="183"/>
      <c r="G14" s="182"/>
      <c r="H14" s="183"/>
      <c r="I14" s="182"/>
      <c r="J14" s="259"/>
      <c r="K14" s="182"/>
      <c r="L14" s="184"/>
      <c r="N14" s="1"/>
      <c r="O14" s="1"/>
    </row>
    <row r="15" spans="2:15" x14ac:dyDescent="0.25">
      <c r="B15" s="75" t="s">
        <v>5</v>
      </c>
      <c r="C15" s="182"/>
      <c r="D15" s="183"/>
      <c r="E15" s="182"/>
      <c r="F15" s="183"/>
      <c r="G15" s="182"/>
      <c r="H15" s="183"/>
      <c r="I15" s="182">
        <v>26250</v>
      </c>
      <c r="J15" s="259">
        <v>296</v>
      </c>
      <c r="K15" s="182"/>
      <c r="L15" s="184"/>
      <c r="N15" s="1"/>
      <c r="O15" s="1"/>
    </row>
    <row r="16" spans="2:15" x14ac:dyDescent="0.25">
      <c r="B16" s="75" t="s">
        <v>14</v>
      </c>
      <c r="C16" s="182"/>
      <c r="D16" s="183"/>
      <c r="E16" s="182"/>
      <c r="F16" s="183"/>
      <c r="G16" s="182"/>
      <c r="H16" s="183"/>
      <c r="I16" s="182"/>
      <c r="J16" s="259"/>
      <c r="K16" s="182"/>
      <c r="L16" s="184"/>
      <c r="N16" s="1"/>
      <c r="O16" s="1"/>
    </row>
    <row r="17" spans="2:15" x14ac:dyDescent="0.25">
      <c r="B17" s="75" t="s">
        <v>8</v>
      </c>
      <c r="C17" s="182">
        <v>6603.12</v>
      </c>
      <c r="D17" s="183">
        <v>240.000030288712</v>
      </c>
      <c r="E17" s="182">
        <v>44</v>
      </c>
      <c r="F17" s="183">
        <v>780</v>
      </c>
      <c r="G17" s="182"/>
      <c r="H17" s="183"/>
      <c r="I17" s="182">
        <v>30363.53</v>
      </c>
      <c r="J17" s="259">
        <v>304.93772353047126</v>
      </c>
      <c r="K17" s="182"/>
      <c r="L17" s="184"/>
      <c r="N17" s="1"/>
      <c r="O17" s="1"/>
    </row>
    <row r="18" spans="2:15" x14ac:dyDescent="0.25">
      <c r="B18" s="75" t="s">
        <v>7</v>
      </c>
      <c r="C18" s="182"/>
      <c r="D18" s="183"/>
      <c r="E18" s="182">
        <v>103.2</v>
      </c>
      <c r="F18" s="183">
        <v>510.95096153846157</v>
      </c>
      <c r="G18" s="182"/>
      <c r="H18" s="183"/>
      <c r="I18" s="182">
        <v>42.6</v>
      </c>
      <c r="J18" s="259">
        <v>453.69439338235293</v>
      </c>
      <c r="K18" s="182"/>
      <c r="L18" s="184"/>
      <c r="N18" s="1"/>
      <c r="O18" s="1"/>
    </row>
    <row r="19" spans="2:15" x14ac:dyDescent="0.25">
      <c r="B19" s="226" t="s">
        <v>24</v>
      </c>
      <c r="C19" s="196">
        <v>67.5</v>
      </c>
      <c r="D19" s="197">
        <v>502.1111111111112</v>
      </c>
      <c r="E19" s="196"/>
      <c r="F19" s="197"/>
      <c r="G19" s="196"/>
      <c r="H19" s="197"/>
      <c r="I19" s="196"/>
      <c r="J19" s="259"/>
      <c r="K19" s="196"/>
      <c r="L19" s="184"/>
      <c r="N19" s="1"/>
      <c r="O19" s="1"/>
    </row>
    <row r="20" spans="2:15" ht="15.75" thickBot="1" x14ac:dyDescent="0.3">
      <c r="B20" s="74" t="s">
        <v>38</v>
      </c>
      <c r="C20" s="185">
        <v>16789.53</v>
      </c>
      <c r="D20" s="186">
        <v>281.97085011448246</v>
      </c>
      <c r="E20" s="185">
        <v>665.7120000000001</v>
      </c>
      <c r="F20" s="186">
        <v>450.94649743145999</v>
      </c>
      <c r="G20" s="185">
        <v>530.30104000000006</v>
      </c>
      <c r="H20" s="186">
        <v>470.62445517247454</v>
      </c>
      <c r="I20" s="185">
        <v>67097.631560000009</v>
      </c>
      <c r="J20" s="369">
        <v>462.18525050206398</v>
      </c>
      <c r="K20" s="185">
        <v>130</v>
      </c>
      <c r="L20" s="229">
        <v>343.23800000000006</v>
      </c>
      <c r="N20" s="1"/>
      <c r="O20" s="1"/>
    </row>
    <row r="21" spans="2:15" ht="30" customHeight="1" thickBot="1" x14ac:dyDescent="0.3">
      <c r="B21" s="425" t="s">
        <v>162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7"/>
    </row>
    <row r="23" spans="2:15" x14ac:dyDescent="0.25">
      <c r="F23" t="s">
        <v>188</v>
      </c>
    </row>
    <row r="25" spans="2:15" x14ac:dyDescent="0.25">
      <c r="H25" t="s">
        <v>188</v>
      </c>
    </row>
  </sheetData>
  <mergeCells count="9">
    <mergeCell ref="B2:L2"/>
    <mergeCell ref="B3:L3"/>
    <mergeCell ref="G4:H4"/>
    <mergeCell ref="B21:L21"/>
    <mergeCell ref="K4:L4"/>
    <mergeCell ref="C4:D4"/>
    <mergeCell ref="E4:F4"/>
    <mergeCell ref="B4:B6"/>
    <mergeCell ref="I4:J4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pageSetUpPr fitToPage="1"/>
  </sheetPr>
  <dimension ref="B1:BA33"/>
  <sheetViews>
    <sheetView zoomScale="80" zoomScaleNormal="80" workbookViewId="0">
      <selection activeCell="I42" sqref="I42"/>
    </sheetView>
  </sheetViews>
  <sheetFormatPr baseColWidth="10" defaultColWidth="11.42578125" defaultRowHeight="15" x14ac:dyDescent="0.25"/>
  <cols>
    <col min="1" max="1" width="7.7109375" style="87" customWidth="1"/>
    <col min="2" max="11" width="11.42578125" style="87"/>
    <col min="12" max="12" width="11.5703125" style="4" customWidth="1"/>
    <col min="13" max="18" width="11.42578125" style="4"/>
    <col min="19" max="19" width="13.85546875" style="4" bestFit="1" customWidth="1"/>
    <col min="20" max="23" width="13.85546875" style="4" customWidth="1"/>
    <col min="24" max="24" width="13.85546875" style="87" customWidth="1"/>
    <col min="25" max="46" width="11.42578125" style="87"/>
    <col min="47" max="53" width="11.42578125" style="4"/>
    <col min="54" max="16384" width="11.42578125" style="87"/>
  </cols>
  <sheetData>
    <row r="1" spans="2:40" x14ac:dyDescent="0.25"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40" x14ac:dyDescent="0.25">
      <c r="N2" s="4" t="s">
        <v>6</v>
      </c>
      <c r="O2" s="4" t="s">
        <v>190</v>
      </c>
      <c r="P2" s="4" t="s">
        <v>12</v>
      </c>
      <c r="Q2" s="4" t="s">
        <v>5</v>
      </c>
      <c r="R2" s="4" t="s">
        <v>8</v>
      </c>
      <c r="S2" s="4" t="s">
        <v>7</v>
      </c>
      <c r="U2" s="87"/>
      <c r="V2" s="87"/>
      <c r="W2" s="87"/>
    </row>
    <row r="3" spans="2:40" x14ac:dyDescent="0.25">
      <c r="M3" s="4" t="s">
        <v>108</v>
      </c>
      <c r="P3" s="4">
        <v>130</v>
      </c>
      <c r="U3" s="87"/>
      <c r="V3" s="87"/>
      <c r="W3" s="87"/>
    </row>
    <row r="4" spans="2:40" x14ac:dyDescent="0.25">
      <c r="M4" s="4" t="s">
        <v>109</v>
      </c>
      <c r="O4" s="148"/>
      <c r="P4" s="148"/>
      <c r="Q4" s="148"/>
      <c r="R4" s="148"/>
      <c r="S4" s="148"/>
      <c r="T4" s="148"/>
      <c r="U4" s="262"/>
      <c r="V4" s="262"/>
      <c r="W4" s="262"/>
      <c r="X4" s="262"/>
      <c r="Y4" s="262"/>
      <c r="Z4" s="262"/>
      <c r="AA4" s="308"/>
    </row>
    <row r="5" spans="2:40" x14ac:dyDescent="0.25">
      <c r="M5" s="4" t="s">
        <v>110</v>
      </c>
      <c r="O5" s="148"/>
      <c r="P5" s="148"/>
      <c r="Q5" s="148"/>
      <c r="R5" s="148"/>
      <c r="S5" s="148"/>
      <c r="T5" s="148"/>
      <c r="U5" s="262"/>
      <c r="V5" s="262"/>
      <c r="W5" s="262"/>
      <c r="X5" s="262"/>
      <c r="Y5" s="262"/>
      <c r="Z5" s="262"/>
    </row>
    <row r="6" spans="2:40" x14ac:dyDescent="0.25">
      <c r="M6" s="4" t="s">
        <v>111</v>
      </c>
      <c r="O6" s="148"/>
      <c r="P6" s="148"/>
      <c r="Q6" s="148"/>
      <c r="R6" s="148"/>
      <c r="S6" s="148"/>
      <c r="T6" s="148"/>
      <c r="U6" s="262"/>
      <c r="V6" s="262"/>
      <c r="W6" s="262"/>
      <c r="X6" s="262"/>
      <c r="Y6" s="262"/>
      <c r="Z6" s="262"/>
    </row>
    <row r="7" spans="2:40" x14ac:dyDescent="0.25">
      <c r="M7" s="4" t="s">
        <v>112</v>
      </c>
      <c r="O7" s="148"/>
      <c r="P7" s="148"/>
      <c r="Q7" s="148"/>
      <c r="R7" s="148"/>
      <c r="S7" s="148"/>
      <c r="T7" s="148"/>
      <c r="U7" s="262"/>
      <c r="V7" s="262"/>
      <c r="W7" s="262"/>
      <c r="X7" s="262"/>
      <c r="Y7" s="262"/>
      <c r="Z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</row>
    <row r="8" spans="2:40" x14ac:dyDescent="0.25">
      <c r="M8" s="4" t="s">
        <v>113</v>
      </c>
      <c r="O8" s="148"/>
      <c r="P8" s="148"/>
      <c r="Q8" s="148"/>
      <c r="R8" s="148"/>
      <c r="S8" s="148"/>
      <c r="T8" s="148"/>
      <c r="U8" s="262"/>
      <c r="V8" s="262"/>
      <c r="W8" s="262"/>
      <c r="X8" s="262"/>
      <c r="Y8" s="262"/>
      <c r="Z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</row>
    <row r="9" spans="2:40" x14ac:dyDescent="0.25">
      <c r="M9" s="4" t="s">
        <v>114</v>
      </c>
      <c r="O9" s="148"/>
      <c r="P9" s="148"/>
      <c r="Q9" s="148"/>
      <c r="R9" s="148"/>
      <c r="S9" s="148"/>
      <c r="U9" s="87"/>
      <c r="V9" s="87"/>
      <c r="W9" s="87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</row>
    <row r="10" spans="2:40" x14ac:dyDescent="0.25">
      <c r="M10" s="4" t="s">
        <v>115</v>
      </c>
      <c r="U10" s="87"/>
      <c r="V10" s="87"/>
      <c r="W10" s="87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</row>
    <row r="11" spans="2:40" x14ac:dyDescent="0.25">
      <c r="M11" s="4" t="s">
        <v>116</v>
      </c>
      <c r="O11" s="148"/>
      <c r="P11" s="148"/>
      <c r="U11" s="87"/>
      <c r="V11" s="87"/>
      <c r="W11" s="87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</row>
    <row r="12" spans="2:40" x14ac:dyDescent="0.25">
      <c r="M12" s="4" t="s">
        <v>132</v>
      </c>
      <c r="U12" s="87"/>
      <c r="V12" s="87"/>
      <c r="W12" s="87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</row>
    <row r="13" spans="2:40" x14ac:dyDescent="0.25">
      <c r="M13" s="4" t="s">
        <v>133</v>
      </c>
      <c r="N13" s="148"/>
      <c r="T13" s="4" t="s">
        <v>188</v>
      </c>
      <c r="U13" s="87"/>
      <c r="V13" s="87"/>
      <c r="W13" s="87"/>
    </row>
    <row r="14" spans="2:40" x14ac:dyDescent="0.25">
      <c r="M14" s="4" t="s">
        <v>161</v>
      </c>
      <c r="U14" s="87"/>
      <c r="V14" s="87"/>
      <c r="W14" s="87"/>
    </row>
    <row r="15" spans="2:40" x14ac:dyDescent="0.25">
      <c r="V15" s="87"/>
      <c r="W15" s="87"/>
    </row>
    <row r="16" spans="2:40" ht="27.95" customHeight="1" x14ac:dyDescent="0.25">
      <c r="B16" s="442" t="s">
        <v>162</v>
      </c>
      <c r="C16" s="442"/>
      <c r="D16" s="442"/>
      <c r="E16" s="442"/>
      <c r="F16" s="442"/>
      <c r="G16" s="442"/>
      <c r="H16" s="442"/>
      <c r="I16" s="442"/>
      <c r="J16" s="442"/>
      <c r="K16" s="442"/>
      <c r="U16" s="87"/>
      <c r="V16" s="87"/>
      <c r="W16" s="87"/>
    </row>
    <row r="17" spans="12:41" x14ac:dyDescent="0.25">
      <c r="N17" s="4" t="s">
        <v>6</v>
      </c>
      <c r="O17" s="4" t="s">
        <v>190</v>
      </c>
      <c r="P17" s="4" t="s">
        <v>12</v>
      </c>
      <c r="Q17" s="4" t="s">
        <v>5</v>
      </c>
      <c r="R17" s="4" t="s">
        <v>8</v>
      </c>
      <c r="S17" s="4" t="s">
        <v>7</v>
      </c>
      <c r="T17" s="309"/>
      <c r="U17" s="263"/>
      <c r="V17" s="263"/>
      <c r="W17" s="263"/>
      <c r="X17" s="263"/>
      <c r="Y17" s="263"/>
      <c r="Z17" s="263"/>
      <c r="AB17" s="263"/>
      <c r="AC17" s="263"/>
    </row>
    <row r="18" spans="12:41" x14ac:dyDescent="0.25">
      <c r="M18" s="4" t="s">
        <v>108</v>
      </c>
      <c r="P18" s="148">
        <v>343.23800000000006</v>
      </c>
      <c r="U18" s="87"/>
      <c r="V18" s="87"/>
      <c r="W18" s="87"/>
      <c r="AB18" s="263"/>
      <c r="AC18" s="263"/>
    </row>
    <row r="19" spans="12:41" x14ac:dyDescent="0.25">
      <c r="M19" s="4" t="s">
        <v>109</v>
      </c>
      <c r="O19" s="148"/>
      <c r="P19" s="148"/>
      <c r="Q19" s="148"/>
      <c r="R19" s="148"/>
      <c r="S19" s="148"/>
      <c r="T19" s="148"/>
      <c r="U19" s="262"/>
      <c r="V19" s="262"/>
      <c r="W19" s="262"/>
      <c r="X19" s="262"/>
      <c r="Y19" s="262"/>
      <c r="Z19" s="262"/>
    </row>
    <row r="20" spans="12:41" x14ac:dyDescent="0.25">
      <c r="M20" s="4" t="s">
        <v>110</v>
      </c>
      <c r="O20" s="148"/>
      <c r="P20" s="148"/>
      <c r="Q20" s="148"/>
      <c r="R20" s="148"/>
      <c r="S20" s="148"/>
      <c r="T20" s="148"/>
      <c r="U20" s="262"/>
      <c r="V20" s="262"/>
      <c r="W20" s="262"/>
      <c r="X20" s="262"/>
      <c r="Y20" s="262"/>
      <c r="Z20" s="262"/>
      <c r="AA20" s="308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</row>
    <row r="21" spans="12:41" x14ac:dyDescent="0.25">
      <c r="M21" s="4" t="s">
        <v>111</v>
      </c>
      <c r="O21" s="148"/>
      <c r="P21" s="148"/>
      <c r="Q21" s="148"/>
      <c r="R21" s="148"/>
      <c r="S21" s="148"/>
      <c r="T21" s="148"/>
      <c r="U21" s="262"/>
      <c r="V21" s="262"/>
      <c r="W21" s="262"/>
      <c r="X21" s="262"/>
      <c r="Y21" s="262"/>
      <c r="Z21" s="262"/>
      <c r="AA21" s="308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</row>
    <row r="22" spans="12:41" x14ac:dyDescent="0.25">
      <c r="M22" s="4" t="s">
        <v>112</v>
      </c>
      <c r="O22" s="148"/>
      <c r="P22" s="148"/>
      <c r="Q22" s="148"/>
      <c r="R22" s="148"/>
      <c r="S22" s="148"/>
      <c r="T22" s="148"/>
      <c r="U22" s="262"/>
      <c r="V22" s="262"/>
      <c r="W22" s="262"/>
      <c r="X22" s="262"/>
      <c r="Y22" s="262"/>
      <c r="Z22" s="262"/>
      <c r="AA22" s="308"/>
      <c r="AB22" s="263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</row>
    <row r="23" spans="12:41" x14ac:dyDescent="0.25">
      <c r="M23" s="4" t="s">
        <v>113</v>
      </c>
      <c r="O23" s="148"/>
      <c r="P23" s="148"/>
      <c r="Q23" s="148"/>
      <c r="R23" s="148"/>
      <c r="S23" s="148"/>
      <c r="T23" s="148"/>
      <c r="U23" s="262"/>
      <c r="V23" s="262"/>
      <c r="W23" s="262"/>
      <c r="X23" s="262"/>
      <c r="Y23" s="262"/>
      <c r="Z23" s="262"/>
      <c r="AB23" s="263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2:41" x14ac:dyDescent="0.25">
      <c r="M24" s="4" t="s">
        <v>114</v>
      </c>
      <c r="O24" s="148"/>
      <c r="P24" s="148"/>
      <c r="Q24" s="148"/>
      <c r="R24" s="148"/>
      <c r="S24" s="148"/>
      <c r="T24" s="310"/>
      <c r="U24" s="311"/>
      <c r="V24" s="311"/>
      <c r="W24" s="311"/>
      <c r="X24" s="308"/>
      <c r="Y24" s="308"/>
      <c r="Z24" s="308"/>
      <c r="AA24" s="308"/>
      <c r="AB24" s="263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2:41" x14ac:dyDescent="0.25">
      <c r="M25" s="4" t="s">
        <v>115</v>
      </c>
      <c r="U25" s="87"/>
      <c r="V25" s="87"/>
      <c r="W25" s="87"/>
      <c r="AB25" s="263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</row>
    <row r="26" spans="12:41" x14ac:dyDescent="0.25">
      <c r="M26" s="4" t="s">
        <v>116</v>
      </c>
      <c r="O26" s="148"/>
      <c r="P26" s="148"/>
      <c r="U26" s="87"/>
      <c r="V26" s="87"/>
      <c r="W26" s="87"/>
      <c r="AB26" s="263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</row>
    <row r="27" spans="12:41" x14ac:dyDescent="0.25">
      <c r="M27" s="4" t="s">
        <v>132</v>
      </c>
      <c r="U27" s="87"/>
      <c r="V27" s="87"/>
      <c r="W27" s="87"/>
      <c r="AB27" s="263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2:41" x14ac:dyDescent="0.25">
      <c r="M28" s="4" t="s">
        <v>133</v>
      </c>
      <c r="N28" s="148"/>
      <c r="U28" s="87"/>
      <c r="V28" s="87"/>
      <c r="W28" s="87"/>
    </row>
    <row r="29" spans="12:41" x14ac:dyDescent="0.25">
      <c r="M29" s="4" t="s">
        <v>161</v>
      </c>
      <c r="U29" s="87"/>
      <c r="V29" s="87"/>
      <c r="W29" s="87"/>
    </row>
    <row r="30" spans="12:41" x14ac:dyDescent="0.25">
      <c r="U30" s="87"/>
      <c r="V30" s="87"/>
      <c r="W30" s="87"/>
    </row>
    <row r="31" spans="12:41" x14ac:dyDescent="0.25">
      <c r="U31" s="87"/>
      <c r="V31" s="87"/>
      <c r="W31" s="87"/>
    </row>
    <row r="32" spans="12:41" x14ac:dyDescent="0.25"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2:53" s="93" customFormat="1" ht="27" customHeight="1" x14ac:dyDescent="0.25">
      <c r="B33" s="442" t="s">
        <v>162</v>
      </c>
      <c r="C33" s="442"/>
      <c r="D33" s="442"/>
      <c r="E33" s="442"/>
      <c r="F33" s="442"/>
      <c r="G33" s="442"/>
      <c r="H33" s="442"/>
      <c r="I33" s="442"/>
      <c r="J33" s="442"/>
      <c r="K33" s="442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AU33" s="70"/>
      <c r="AV33" s="70"/>
      <c r="AW33" s="70"/>
      <c r="AX33" s="70"/>
      <c r="AY33" s="70"/>
      <c r="AZ33" s="70"/>
      <c r="BA33" s="70"/>
    </row>
  </sheetData>
  <mergeCells count="2">
    <mergeCell ref="B16:K16"/>
    <mergeCell ref="B33:K33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635797DF0E5842A626164A1F091802" ma:contentTypeVersion="15" ma:contentTypeDescription="Crear nuevo documento." ma:contentTypeScope="" ma:versionID="00aad4bcce484859c0c8a5c20b37ead7">
  <xsd:schema xmlns:xsd="http://www.w3.org/2001/XMLSchema" xmlns:xs="http://www.w3.org/2001/XMLSchema" xmlns:p="http://schemas.microsoft.com/office/2006/metadata/properties" xmlns:ns2="095b0fff-259e-4803-89dd-5265f121ae21" xmlns:ns3="6a60f5a6-b39c-425c-984f-bf63bb01288b" targetNamespace="http://schemas.microsoft.com/office/2006/metadata/properties" ma:root="true" ma:fieldsID="970b4b33b6c5fc28f7575c036cc4c6df" ns2:_="" ns3:_="">
    <xsd:import namespace="095b0fff-259e-4803-89dd-5265f121ae21"/>
    <xsd:import namespace="6a60f5a6-b39c-425c-984f-bf63bb012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fff-259e-4803-89dd-5265f121a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f5a6-b39c-425c-984f-bf63bb012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0eb86e0-e321-42b1-b7b8-37438b3d6a74}" ma:internalName="TaxCatchAll" ma:showField="CatchAllData" ma:web="6a60f5a6-b39c-425c-984f-bf63bb012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5b0fff-259e-4803-89dd-5265f121ae21">
      <Terms xmlns="http://schemas.microsoft.com/office/infopath/2007/PartnerControls"/>
    </lcf76f155ced4ddcb4097134ff3c332f>
    <TaxCatchAll xmlns="6a60f5a6-b39c-425c-984f-bf63bb01288b" xsi:nil="true"/>
  </documentManagement>
</p:properties>
</file>

<file path=customXml/itemProps1.xml><?xml version="1.0" encoding="utf-8"?>
<ds:datastoreItem xmlns:ds="http://schemas.openxmlformats.org/officeDocument/2006/customXml" ds:itemID="{3F6B7A96-73B2-40DB-9634-473DA5E41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b0fff-259e-4803-89dd-5265f121ae21"/>
    <ds:schemaRef ds:uri="6a60f5a6-b39c-425c-984f-bf63bb012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237B6F-193E-449E-801D-2BFE2E64DFF1}">
  <ds:schemaRefs>
    <ds:schemaRef ds:uri="http://purl.org/dc/terms/"/>
    <ds:schemaRef ds:uri="095b0fff-259e-4803-89dd-5265f121ae21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60f5a6-b39c-425c-984f-bf63bb01288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23</vt:i4>
      </vt:variant>
    </vt:vector>
  </HeadingPairs>
  <TitlesOfParts>
    <vt:vector size="48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8</vt:lpstr>
      <vt:lpstr>7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García</dc:creator>
  <cp:lastModifiedBy>Oscar Fuentes Molina</cp:lastModifiedBy>
  <cp:lastPrinted>2023-02-22T19:38:46Z</cp:lastPrinted>
  <dcterms:created xsi:type="dcterms:W3CDTF">2019-05-29T16:58:00Z</dcterms:created>
  <dcterms:modified xsi:type="dcterms:W3CDTF">2023-02-22T19:38:46Z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0x010100AC635797DF0E5842A626164A1F091802</vt:lpwstr>
  </property>
  <property fmtid="{D5CDD505-2E9C-101B-9397-08002B2CF9AE}" pid="3" name="MediaServiceImageTags">
    <vt:lpwstr/>
  </property>
</Properties>
</file>