
<file path=[Content_Types].xml><?xml version="1.0" encoding="utf-8"?>
<Types xmlns="http://schemas.openxmlformats.org/package/2006/content-types">
  <Default Extension="xml" ContentType="application/xml"/>
  <Default Extension="vml" ContentType="application/vnd.openxmlformats-officedocument.vmlDrawing"/>
  <Default Extension="jpeg" ContentType="image/jpeg"/>
  <Default Extension="JPG" ContentType="image/.jpg"/>
  <Default Extension="png" ContentType="image/p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15" tabRatio="656"/>
  </bookViews>
  <sheets>
    <sheet name="TAPA" sheetId="45" r:id="rId1"/>
    <sheet name="INDICE" sheetId="51" r:id="rId2"/>
    <sheet name="INTRODUCCION" sheetId="52" r:id="rId3"/>
    <sheet name="TOTAL NACIONAL" sheetId="97" r:id="rId4"/>
    <sheet name="VIDES VINIFERAS" sheetId="98" r:id="rId5"/>
    <sheet name="RIEGO" sheetId="99" r:id="rId6"/>
    <sheet name="CONDUCCION" sheetId="100" r:id="rId7"/>
    <sheet name="VAR_BLANCAS" sheetId="101" r:id="rId8"/>
    <sheet name="VAR_TINTAS" sheetId="102" r:id="rId9"/>
    <sheet name="VAR_PISQUERAS" sheetId="103" r:id="rId10"/>
    <sheet name="N° PROPIEDADES" sheetId="104" r:id="rId11"/>
    <sheet name="ARICA C-10" sheetId="105" r:id="rId12"/>
    <sheet name="TARAPACA C-11" sheetId="106" r:id="rId13"/>
    <sheet name="ANTOFAGASTA C-12" sheetId="107" r:id="rId14"/>
    <sheet name="ATACAMA C-13" sheetId="108" r:id="rId15"/>
    <sheet name="ATACAMA C-14" sheetId="109" r:id="rId16"/>
    <sheet name="ATACAMA C-15" sheetId="110" r:id="rId17"/>
    <sheet name="ATACAMA C-16" sheetId="111" r:id="rId18"/>
    <sheet name="ATACAMA C-17" sheetId="112" r:id="rId19"/>
    <sheet name="COQUIMBO C-18" sheetId="113" r:id="rId20"/>
    <sheet name="COQUIMBO C-19" sheetId="114" r:id="rId21"/>
    <sheet name="COQUIMBO C-20" sheetId="115" r:id="rId22"/>
    <sheet name="COQUIMBO C-21" sheetId="116" r:id="rId23"/>
    <sheet name="COQUIMBO C-22" sheetId="117" r:id="rId24"/>
    <sheet name="VALPARAISO C-23" sheetId="118" r:id="rId25"/>
    <sheet name="VALPARAISO C-24" sheetId="119" r:id="rId26"/>
    <sheet name="VALPARAISO C-25" sheetId="120" r:id="rId27"/>
    <sheet name="VALPARAISO C-26" sheetId="121" r:id="rId28"/>
    <sheet name="L.B.O'HIGGINS C-27" sheetId="63" r:id="rId29"/>
    <sheet name="L.B.O'HIGGINS C-28" sheetId="64" r:id="rId30"/>
    <sheet name="L.B.O'HIGGINS C-29" sheetId="65" r:id="rId31"/>
    <sheet name="L.B.O'HIGGINS C-30" sheetId="66" r:id="rId32"/>
    <sheet name="MAULE C-31" sheetId="67" r:id="rId33"/>
    <sheet name="MAULE C-32" sheetId="68" r:id="rId34"/>
    <sheet name="MAULE C-33" sheetId="69" r:id="rId35"/>
    <sheet name="MAULE C-34" sheetId="70" r:id="rId36"/>
    <sheet name=" ÑUBLE C-35" sheetId="71" r:id="rId37"/>
    <sheet name="ÑUBLE C-36" sheetId="72" r:id="rId38"/>
    <sheet name="ÑUBLE C-37" sheetId="73" r:id="rId39"/>
    <sheet name="ÑUBLE C-38" sheetId="74" r:id="rId40"/>
    <sheet name="BIO BIO C-39" sheetId="75" r:id="rId41"/>
    <sheet name="BIO BIO C-40" sheetId="76" r:id="rId42"/>
    <sheet name="BIO BIO C-41" sheetId="77" r:id="rId43"/>
    <sheet name="BIO BIO C-42" sheetId="78" r:id="rId44"/>
    <sheet name="ARAUCANIA C-43" sheetId="79" r:id="rId45"/>
    <sheet name="ARAUCANIA C-44" sheetId="80" r:id="rId46"/>
    <sheet name="LOS RIOS C-45" sheetId="81" r:id="rId47"/>
    <sheet name="LOS RIOS C-46" sheetId="82" r:id="rId48"/>
    <sheet name="LOS LAGOS C-47" sheetId="83" r:id="rId49"/>
    <sheet name="LOS LAGOS C-48" sheetId="84" r:id="rId50"/>
    <sheet name="AYSEN C-49 " sheetId="94" r:id="rId51"/>
    <sheet name="AYSEN C-50" sheetId="95" r:id="rId52"/>
    <sheet name="METROPOLITANA C-51" sheetId="85" r:id="rId53"/>
    <sheet name="METROPOLITANA C-52 " sheetId="86" r:id="rId54"/>
    <sheet name="METROPOLITANA C-53" sheetId="87" r:id="rId55"/>
    <sheet name="METROPOLITANA C-54 " sheetId="88" r:id="rId56"/>
    <sheet name="EVOLUCION SUPERFICIE C-55" sheetId="89" r:id="rId57"/>
    <sheet name="EVOLUCION CEPAJES C-56" sheetId="90" r:id="rId58"/>
  </sheets>
  <externalReferences>
    <externalReference r:id="rId62"/>
    <externalReference r:id="rId63"/>
  </externalReferences>
  <definedNames>
    <definedName name="_xlnm.Print_Titles" localSheetId="57">'EVOLUCION CEPAJES C-56'!$A:$A</definedName>
    <definedName name="_xlnm.Print_Titles" localSheetId="56">'EVOLUCION SUPERFICIE C-55'!$A:$A,'EVOLUCION SUPERFICIE C-55'!$2:$3</definedName>
    <definedName name="_xlnm.Print_Titles" localSheetId="30">'L.B.O''HIGGINS C-29'!$A:$A</definedName>
    <definedName name="_xlnm.Print_Titles" localSheetId="31">'L.B.O''HIGGINS C-30'!$A:$A</definedName>
    <definedName name="_xlnm.Print_Titles" localSheetId="35">'MAULE C-34'!$A:$A</definedName>
    <definedName name="_xlnm.Print_Titles" localSheetId="55">'METROPOLITANA C-54 '!$A:$A</definedName>
    <definedName name="_xlnm.Print_Titles" localSheetId="39">'ÑUBLE C-38'!$A:$A</definedName>
    <definedName name="_xlnm.Print_Titles" localSheetId="7">VAR_BLANCAS!$A:$A,VAR_BLANCAS!$2:$3</definedName>
    <definedName name="_xlnm.Print_Titles" localSheetId="8">VAR_TINTAS!$A:$A,VAR_TINTAS!$2:$3</definedName>
  </definedNames>
  <calcPr calcId="144525"/>
</workbook>
</file>

<file path=xl/sharedStrings.xml><?xml version="1.0" encoding="utf-8"?>
<sst xmlns="http://schemas.openxmlformats.org/spreadsheetml/2006/main" count="1952" uniqueCount="568">
  <si>
    <t>Cuadro N°</t>
  </si>
  <si>
    <t>Introducción</t>
  </si>
  <si>
    <t>Catastro Vitícola Nacional (ha)</t>
  </si>
  <si>
    <t>Catastro Nacional de Vides de vinificación, cepajes blancos y tintos (ha).</t>
  </si>
  <si>
    <t>Superficie plantada de vides de vinificación, según régimen hídrico (ha).</t>
  </si>
  <si>
    <t>Superficie plantada de vides de vinificación, según sistema de condución (ha).</t>
  </si>
  <si>
    <t>Distribución Nacional de cepajes blancos de vides para vinificación (ha).</t>
  </si>
  <si>
    <t>Distribución Nacional de cepajes tintos de vides para vinificación (ha).</t>
  </si>
  <si>
    <t>Distribución nacional de cepajes de vides para pisco (ha).</t>
  </si>
  <si>
    <t>Distribución  nacional del número de propiedades con plantaciones de vides  pisqueras y viníficación.</t>
  </si>
  <si>
    <t>Catastro de vides (ha) - Región de Arica y Prinacota, Número de propiedades, Superficie cepajes blancos y tintos para vinificación.</t>
  </si>
  <si>
    <t>Catastro de vides (ha) - Región de Tarapacá, Número de propiedades, Superficie cepajes blancos y tintos para vinificación.</t>
  </si>
  <si>
    <t>Catastro de vides (ha) - Región de Antofagasta, Número de propiedades, Superficie cepajes blancos y tintos para vinificacón.</t>
  </si>
  <si>
    <t>Catastro de vides (ha) - Región de Atacama</t>
  </si>
  <si>
    <t>Número de propiedades con plantaciones de vides  para pisco y vinificación.
Región de Atacama.</t>
  </si>
  <si>
    <t>Superficie Comunal de cepajes para pisco (ha) - Región de Atacama.</t>
  </si>
  <si>
    <t>Superficie comunal de cepajes blancos para vinificación (ha) - Región de Atacama.</t>
  </si>
  <si>
    <t>Superficie comunal de cepajes tintos para vinificación (ha) - Región de Atacama.</t>
  </si>
  <si>
    <t>Catastro de vides (ha) - Región de Coquimbo.</t>
  </si>
  <si>
    <t>Número de propiedades con plantaciones de vides  para pisco y vinificación.
Región de Coquimbo.</t>
  </si>
  <si>
    <t>Superficie Comunal de cepajes para pisco (ha) - Región de Coquimbo.</t>
  </si>
  <si>
    <t>Superficie comunal de cepajes blancos para vinificación (ha) - Región de Coquimbo.</t>
  </si>
  <si>
    <t>Superficie comunal de cepajes tintos para vinificación (ha) - Región de Coquimbo.</t>
  </si>
  <si>
    <t>Catastro de vides (ha) - Región de Valparaíso.</t>
  </si>
  <si>
    <t>Número de propiedades con plantaciones de vides de  vinificación.
Región de Valparaíso.</t>
  </si>
  <si>
    <t>Superficie comunal de cepajes blancos para vinificación (ha) - Región de Valparaíso.</t>
  </si>
  <si>
    <t>Superficie comunal de cepajes tintos para vinificación (ha) - Región de Valparaíso.</t>
  </si>
  <si>
    <t>Catastro de Vides (ha) - Región del Libertador General Bernardo O'Higgins</t>
  </si>
  <si>
    <t>Número de propiedades con plantaciones de vides de vinificación - Región del Libertador General Bernardo O'Higgins.</t>
  </si>
  <si>
    <t>Superficie comunal de cepajes blancos para vinificación (ha) - Región del Libertador General Bernardo O'Higgins</t>
  </si>
  <si>
    <t>Superficie comunal de cepajes tintos para vinificación (ha) - Región del Libertador General Bernardo O'Higgins.</t>
  </si>
  <si>
    <t>Catastro de Vides (ha) - Región del Maule.</t>
  </si>
  <si>
    <t xml:space="preserve">Número de propiedades con plantaciones de vides de  vinificación.
Región del Maule. </t>
  </si>
  <si>
    <t>Superficie comunal de cepajes blancos para vinificación (ha) - Región del Maule.</t>
  </si>
  <si>
    <t>Superficie comunal de cepajes tintos para vinificación (ha) - Región del Maule.</t>
  </si>
  <si>
    <t>Catastro de vides (ha) - Región de Ñuble.</t>
  </si>
  <si>
    <t xml:space="preserve">Número de propiedades con plantaciones de vides de vinificación.
Región de Ñuble. </t>
  </si>
  <si>
    <t>Superficie comunal de cepajes blancos para vinificación (ha) - Región de Ñuble.</t>
  </si>
  <si>
    <t>Superficie comunal de cepajes tintos para vinificación (ha) - Región de Ñuble.</t>
  </si>
  <si>
    <t>Catastro de vides (ha) - Región del Bio Bio.</t>
  </si>
  <si>
    <t xml:space="preserve">Número de propiedades con plantaciones de vides de vinificación.
Región del Bio Bio. </t>
  </si>
  <si>
    <t>Superficie comunal de cepajes blancos para vinificación (ha) - Región del Bio Bio.</t>
  </si>
  <si>
    <t>Superficie comunal de cepajes tintos para vinificación (ha) - Región del Bio Bio.</t>
  </si>
  <si>
    <t>Catastro de vides (ha) y Número de propiedades con plantaciones de vides de vinificación.
Región de La Araucania.</t>
  </si>
  <si>
    <t>Superficie comunal de cepajes blancos y tintos para vinificación (ha) - Región de La Araucania.</t>
  </si>
  <si>
    <t>Catastro de vides (ha) y Número de propiedades con plantaciones de vides de vinificación.
Región de Los Rios.</t>
  </si>
  <si>
    <t>Superficie comunal de cepajes blancos y tintos para vinificación (ha) - Región de Los Rios.</t>
  </si>
  <si>
    <t>Catastro de vides (ha) y Número de propiedades con plantaciones de vides de vinificación.
Región de Los Lagos.</t>
  </si>
  <si>
    <t>Superficie comunal de cepajes blancos y tintos para vinificación (ha) - Región de Los Lagos.</t>
  </si>
  <si>
    <t>Catastro de vides (ha) y Número de propiedades con plantaciones de vides de vinificación.
Región de Aysén.</t>
  </si>
  <si>
    <t>Superficie comunal de cepajes blancos y tintos para vinificación (ha) - Región de Aysén</t>
  </si>
  <si>
    <t>Catastro de Vides (ha) - Región Metropolitana de Santiago.</t>
  </si>
  <si>
    <t>Número de propiedades con plantaciones de vides de  vinificación.
Región Metropolitana de Santiago.</t>
  </si>
  <si>
    <t>Superficie comunal de cepajes blancos para vinificación (ha) - Región Metropolitana de Santiago.</t>
  </si>
  <si>
    <t>Superficie comunal de cepajes tintos para vinificación (ha) - Región Metropolitana de Santiago.</t>
  </si>
  <si>
    <t>Evolución de la superficie plantada de vides de vinificación, años 1995-2020</t>
  </si>
  <si>
    <t>Evolución de la superficie plantada de cepajes para vinificación, años 1994-2020</t>
  </si>
  <si>
    <r>
      <rPr>
        <sz val="10"/>
        <color theme="1"/>
        <rFont val="Verdana"/>
        <charset val="134"/>
      </rPr>
      <t xml:space="preserve">        El Servicio Agrícola y Ganadero, presenta el Informe del Catastro Vitícola Nacional 2021, el que ha sido elaborado con los antecedentes proporcionados por los productores, a través de sus declaraciones juradas de plantación de vides para vinificación, </t>
    </r>
    <r>
      <rPr>
        <sz val="10"/>
        <rFont val="Verdana"/>
        <charset val="134"/>
      </rPr>
      <t>consumo fresco</t>
    </r>
    <r>
      <rPr>
        <sz val="10"/>
        <color theme="1"/>
        <rFont val="Verdana"/>
        <charset val="134"/>
      </rPr>
      <t xml:space="preserve"> y pisco, realizadas vía electrónicamente a través del sistema en línea habilitado para este efecto en el Portal Institucional del Servicio, según lo establecido por la Resolución Exenta N° 4196 de fecha 05.08.2008, declarando la totalidad del viñedo.</t>
    </r>
  </si>
  <si>
    <t xml:space="preserve">       La motivación del Servicio de presentar anualmente este Catastro del Viñedo Chileno, obedece a la necesidad de aportar información que sirvan para enfrentar en forma consistente, la implementación de políticas adecuadas al desarrollo del sector, el control de la zonificación vitícola y denominaciones de origen de vinos, como también, una acertada toma de decisiones de los diferentes agentes que intervienen en esta área de la agricultura chilena.</t>
  </si>
  <si>
    <r>
      <rPr>
        <sz val="10"/>
        <color theme="1"/>
        <rFont val="Verdana"/>
        <charset val="134"/>
      </rPr>
      <t xml:space="preserve">       Los datos que se presenta en este Informe del Catastro Vitícola 2021, contiene la información, hasta el 31 de Diciembre del 2021, de las plantaciones declaradas de las vides de vinificación a través del sistema en línea implementado por el Servicio</t>
    </r>
    <r>
      <rPr>
        <sz val="10"/>
        <color indexed="8"/>
        <rFont val="Verdana"/>
        <charset val="134"/>
      </rPr>
      <t>. La información obtenida de las vides para pisco, se presentan de igual manera  incluyendo lo que a dicha fecha existe como registro en la base de datos del Servicio.</t>
    </r>
  </si>
  <si>
    <t xml:space="preserve">       Cabe señalar que desde el año 1995 al 2007, el catastro se obtenía de la información recibida de los productores a través de las declaraciones juradas presentadas en papel, señalando solamente las variaciones o modificaciones experimentadas en el año, ya sea de arranques, injertaciones o plantaciones de vides nuevas, a diferencia de lo efectuado en el año 2008, en que se solicitó a todos los propietarios o tenedores de terrenos plantados con vides que declarasen la totalidad de su plantación, lo que significó el levantamiento de un nuevo catastro a partir del año 2008. En ésta ocasión se entrega la versión correspondiente a dicho levantamiento, para el año 2021.</t>
  </si>
  <si>
    <t xml:space="preserve">       La superficie de vides para vinificación  alcanzó las 130.086,17 hectáreas, que en comparación al catastro presentado en el año 2020 que fue de  136.166,24 hectáreas, representa una variación negativa de 4,5% en la superficie.  Se presentan variaciones negativas en cuanto a superficie total en variedades como Syrah, Pinot noir, Sauvignon blanc, Cabernet sauvignon, Chardonnay con porcentajes equivalentes a 8,7%, 6,4%, 6,0%, 5,7% y 5,3% respectivamente. </t>
  </si>
  <si>
    <t xml:space="preserve">      Respecto del encepado nacional, el 73,8% del viñedo corresponde a cepajes tintos y el 26,2% a cepajes blancos, representados mayoritariamente por los cepajes Cabernet Sauvignon, Merlot, País, Sauvignon Blanc, Chardonnay y Moscatel de Alejandría, respectivamente. Mientras que del total nacional agrupados, las variedades más plantadas corresponde a Cabernet Sauvignon (29,0%), Sauvignon Blanc (11,0%), Merlot (8,3%), Pais (8,0%), Chardonnay (8,0%), Carmenère (7,9%).</t>
  </si>
  <si>
    <t xml:space="preserve"> </t>
  </si>
  <si>
    <t>Las 12 variedades más plantadas del total nacional.</t>
  </si>
  <si>
    <t>Las 12 variedades blancas más plantadas.</t>
  </si>
  <si>
    <t>Las 12 variedades tintas más plantadas.</t>
  </si>
  <si>
    <t>Variación en la superficie plantada año 2021 versus 2020.</t>
  </si>
  <si>
    <r>
      <rPr>
        <b/>
        <sz val="10"/>
        <color indexed="8"/>
        <rFont val="Verdana"/>
        <charset val="134"/>
      </rPr>
      <t>Cuadro N° 2:</t>
    </r>
    <r>
      <rPr>
        <sz val="10"/>
        <color indexed="8"/>
        <rFont val="Verdana"/>
        <charset val="134"/>
      </rPr>
      <t xml:space="preserve"> Catastro Vitícola Nacional (ha)</t>
    </r>
  </si>
  <si>
    <t>REGIÓN</t>
  </si>
  <si>
    <t>PISQUERA</t>
  </si>
  <si>
    <t xml:space="preserve">VINÍFERA </t>
  </si>
  <si>
    <t>TOTAL</t>
  </si>
  <si>
    <t>ARICA</t>
  </si>
  <si>
    <t>TARAPACA</t>
  </si>
  <si>
    <t>ANTOFAGASTA</t>
  </si>
  <si>
    <t>DE ATACAMA</t>
  </si>
  <si>
    <t>DE COQUIMBO</t>
  </si>
  <si>
    <t>DE VALPARAISO</t>
  </si>
  <si>
    <t>DEL L.G.B. O'HIGGINS</t>
  </si>
  <si>
    <t>DEL MAULE</t>
  </si>
  <si>
    <t>ÑUBLE</t>
  </si>
  <si>
    <t>DEL BIO BIO</t>
  </si>
  <si>
    <t>DE LA ARAUCANIA</t>
  </si>
  <si>
    <t>LOS RIOS</t>
  </si>
  <si>
    <t>DE LOS LAGOS</t>
  </si>
  <si>
    <t>AYSEN</t>
  </si>
  <si>
    <t>METROPOLITANA DE SANTIAGO</t>
  </si>
  <si>
    <r>
      <rPr>
        <b/>
        <sz val="10"/>
        <color indexed="8"/>
        <rFont val="Verdana"/>
        <charset val="134"/>
      </rPr>
      <t>Cuadro N° 3:</t>
    </r>
    <r>
      <rPr>
        <sz val="10"/>
        <color indexed="8"/>
        <rFont val="Verdana"/>
        <charset val="134"/>
      </rPr>
      <t xml:space="preserve"> Catastro Nacional de Vides de vinificación, cepajes blancos y tintos (ha).</t>
    </r>
  </si>
  <si>
    <t>Regiones</t>
  </si>
  <si>
    <t>Vides de Vinificación</t>
  </si>
  <si>
    <t>Total</t>
  </si>
  <si>
    <t>Blancas</t>
  </si>
  <si>
    <t>Tintas</t>
  </si>
  <si>
    <t>ATACAMA</t>
  </si>
  <si>
    <t>COQUIMBO</t>
  </si>
  <si>
    <t>VALPARAÍSO</t>
  </si>
  <si>
    <t>LIB.BDO. O'HIGGINS</t>
  </si>
  <si>
    <t>ARAUCANIA</t>
  </si>
  <si>
    <t>METROPOLITANA</t>
  </si>
  <si>
    <t>Total Nacional</t>
  </si>
  <si>
    <r>
      <rPr>
        <b/>
        <sz val="11"/>
        <color indexed="8"/>
        <rFont val="Calibri"/>
        <charset val="134"/>
      </rPr>
      <t>Cuadro N° 4:</t>
    </r>
    <r>
      <rPr>
        <sz val="11"/>
        <color theme="1"/>
        <rFont val="Calibri"/>
        <charset val="134"/>
        <scheme val="minor"/>
      </rPr>
      <t xml:space="preserve"> Superficie plantada de vides de vinificación, según régimen hídrico (ha).</t>
    </r>
  </si>
  <si>
    <t>RÉGIMEN HÍDRICO</t>
  </si>
  <si>
    <t>RIEGO</t>
  </si>
  <si>
    <t>SECANO</t>
  </si>
  <si>
    <t>VEGA</t>
  </si>
  <si>
    <r>
      <rPr>
        <b/>
        <sz val="11"/>
        <color indexed="8"/>
        <rFont val="Calibri"/>
        <charset val="134"/>
      </rPr>
      <t>Cuadro N° 5:</t>
    </r>
    <r>
      <rPr>
        <sz val="11"/>
        <color theme="1"/>
        <rFont val="Calibri"/>
        <charset val="134"/>
        <scheme val="minor"/>
      </rPr>
      <t xml:space="preserve"> Superficie plantada de vides de vinificación, según sistema de condución (ha).</t>
    </r>
  </si>
  <si>
    <t>SISTEMA DE CONDUCCION</t>
  </si>
  <si>
    <t>CABEZA</t>
  </si>
  <si>
    <t>DOBLE CORTINA</t>
  </si>
  <si>
    <t>ESPALDERA ALTA</t>
  </si>
  <si>
    <t>ESPALDERA BAJA</t>
  </si>
  <si>
    <t>LIRA</t>
  </si>
  <si>
    <t>OTROS</t>
  </si>
  <si>
    <t>PARRÓN</t>
  </si>
  <si>
    <t>SCOTT HENRY</t>
  </si>
  <si>
    <r>
      <rPr>
        <b/>
        <sz val="10"/>
        <color indexed="8"/>
        <rFont val="Verdana"/>
        <charset val="134"/>
      </rPr>
      <t>Cuadro N° 6:</t>
    </r>
    <r>
      <rPr>
        <sz val="10"/>
        <color indexed="8"/>
        <rFont val="Verdana"/>
        <charset val="134"/>
      </rPr>
      <t xml:space="preserve"> Distribución Nacional de cepajes blancos de vides para vinificación (ha).</t>
    </r>
  </si>
  <si>
    <t>REGION</t>
  </si>
  <si>
    <t>VARIEDADES VINIFERAS BLANCAS (has)</t>
  </si>
  <si>
    <t>AHMEUR BOU AHMEUR</t>
  </si>
  <si>
    <t>ALBARIÑO</t>
  </si>
  <si>
    <t>ALBILLA</t>
  </si>
  <si>
    <t>BLANCA OVOIDE</t>
  </si>
  <si>
    <t>CHARDONNAY - PINOT CHARDONNAY</t>
  </si>
  <si>
    <t>CHASSELAS</t>
  </si>
  <si>
    <t>CHENIN BLANC - CHENIN</t>
  </si>
  <si>
    <t>CRISTAL</t>
  </si>
  <si>
    <t>FALANGHINA</t>
  </si>
  <si>
    <t>FIANO</t>
  </si>
  <si>
    <t>FLORA</t>
  </si>
  <si>
    <t>GARGANEGA</t>
  </si>
  <si>
    <t>GEWURZTRAMINER</t>
  </si>
  <si>
    <t>GRECO DI TUFO</t>
  </si>
  <si>
    <t>GRÜNER VELTLINER</t>
  </si>
  <si>
    <t>GROS MANSENG</t>
  </si>
  <si>
    <t>HUASQUINA</t>
  </si>
  <si>
    <t>INCROCIO MANZONI</t>
  </si>
  <si>
    <t>MARSANNE</t>
  </si>
  <si>
    <t>MOSCATEL AMARILLA</t>
  </si>
  <si>
    <t>MOSCATEL DE ALEJANDRÍA - BLANCA ITALIA</t>
  </si>
  <si>
    <t>MOSCATEL DE AUSTRIA</t>
  </si>
  <si>
    <t>MOSCATEL DE FRONTIGNAN</t>
  </si>
  <si>
    <t>MOSCATEL ROSADA</t>
  </si>
  <si>
    <t>MUSCAT</t>
  </si>
  <si>
    <t>MUSCAT PETITS GRAINS</t>
  </si>
  <si>
    <t>PEDRO JIMENEZ - PEDRO GIMENEZ</t>
  </si>
  <si>
    <t>PETIT MANSENG</t>
  </si>
  <si>
    <t>PIGNOLETTO</t>
  </si>
  <si>
    <t>PINOT BLANC - PINOT BLANCO, BURGUNDER WEISSER</t>
  </si>
  <si>
    <t>PINOT GRIS</t>
  </si>
  <si>
    <t>RIESLING</t>
  </si>
  <si>
    <t>ROUSSANNE</t>
  </si>
  <si>
    <t>SAUVIGNON BLANC</t>
  </si>
  <si>
    <t>SAUVIGNON GRIS - SAUVIGNON ROSE</t>
  </si>
  <si>
    <t>SAUVIGNON VERT</t>
  </si>
  <si>
    <t>SEMILLON</t>
  </si>
  <si>
    <t>SILVANER</t>
  </si>
  <si>
    <t>TAMARUGAL</t>
  </si>
  <si>
    <t>TORONTEL</t>
  </si>
  <si>
    <t>TRAMINER</t>
  </si>
  <si>
    <t>VERDEJO</t>
  </si>
  <si>
    <t>VERDUZZO FRIULANO</t>
  </si>
  <si>
    <t>VERMENTINO B</t>
  </si>
  <si>
    <t>VIOGNIER</t>
  </si>
  <si>
    <t>VALPARAISO</t>
  </si>
  <si>
    <t>L.B.O'HIGGINS</t>
  </si>
  <si>
    <t>MAULE</t>
  </si>
  <si>
    <t>BIO BIO</t>
  </si>
  <si>
    <t>LOS LAGOS</t>
  </si>
  <si>
    <r>
      <rPr>
        <b/>
        <sz val="10"/>
        <color indexed="8"/>
        <rFont val="Verdana"/>
        <charset val="134"/>
      </rPr>
      <t>Cuadro N° 7:</t>
    </r>
    <r>
      <rPr>
        <sz val="10"/>
        <color indexed="8"/>
        <rFont val="Verdana"/>
        <charset val="134"/>
      </rPr>
      <t xml:space="preserve"> Distribución Nacional de cepajes tintos de vides para vinificación (ha).</t>
    </r>
  </si>
  <si>
    <t>VARIEDADES VINIFERAS TINTAS (has)</t>
  </si>
  <si>
    <t>AGLIANICO</t>
  </si>
  <si>
    <t>ALICANTE BOUSCHET</t>
  </si>
  <si>
    <t>ARAMON NOIR</t>
  </si>
  <si>
    <t>ARINARNOA</t>
  </si>
  <si>
    <t>BARBERA</t>
  </si>
  <si>
    <t>BARROCA</t>
  </si>
  <si>
    <t>BELTZA</t>
  </si>
  <si>
    <t>BONARDA</t>
  </si>
  <si>
    <t>CABERNET FRANC - CABERNET FRANCO</t>
  </si>
  <si>
    <t>CABERNET SAUVIGNON - CABERNET</t>
  </si>
  <si>
    <t>CARGADORA</t>
  </si>
  <si>
    <t>CARIGNAN - CARIGNANE, CARIÑENA</t>
  </si>
  <si>
    <t>CARMENÈRE - GRANDE VIDURE</t>
  </si>
  <si>
    <t>CESANESSE</t>
  </si>
  <si>
    <t>CILIEGIOLO</t>
  </si>
  <si>
    <t>CINSAULT</t>
  </si>
  <si>
    <t>CORINTO</t>
  </si>
  <si>
    <t>CORVINA</t>
  </si>
  <si>
    <t>COT - COT ROUGE,MALBEC, MALBEK, MALBECK</t>
  </si>
  <si>
    <t>DOLCETTO</t>
  </si>
  <si>
    <t>GAMAY</t>
  </si>
  <si>
    <t>GARNACHA - GRENACHE</t>
  </si>
  <si>
    <t>GARRUT</t>
  </si>
  <si>
    <t>GRACIANO</t>
  </si>
  <si>
    <t>GROS COLMAN</t>
  </si>
  <si>
    <t>LACRIMA CHRISTI</t>
  </si>
  <si>
    <t>LAGREIN</t>
  </si>
  <si>
    <t>MARSELAN</t>
  </si>
  <si>
    <t>MENCIA</t>
  </si>
  <si>
    <t>MERLOT</t>
  </si>
  <si>
    <t>MONTEPULCIANO</t>
  </si>
  <si>
    <t>MOSCATEL NEGRA</t>
  </si>
  <si>
    <t>MOURVEDRE - MONASTRELL, MATARO</t>
  </si>
  <si>
    <t>NEBBIOLO</t>
  </si>
  <si>
    <t>PAIS - MISSION, CRIOLLA</t>
  </si>
  <si>
    <t>PETIT VERDOT</t>
  </si>
  <si>
    <t>PETITE SYRAH - DURIF</t>
  </si>
  <si>
    <t>PINOT MEUNIER</t>
  </si>
  <si>
    <t>PINOT NOIR - PINOT NEGRO</t>
  </si>
  <si>
    <t>PORTUGAIS BLEU</t>
  </si>
  <si>
    <t>REFOSCO</t>
  </si>
  <si>
    <t>ROMANO - CESAR - CESAR NOIR</t>
  </si>
  <si>
    <t>SAGRANTINO</t>
  </si>
  <si>
    <t>SAN FRANCISCO</t>
  </si>
  <si>
    <t>SANGIOVESE - NIELLUCCIO</t>
  </si>
  <si>
    <t>SYRAH - SIRAH, SHIRAZ</t>
  </si>
  <si>
    <t>TANNAT</t>
  </si>
  <si>
    <t>TEMPRANILLO</t>
  </si>
  <si>
    <t>TEROLDEGO</t>
  </si>
  <si>
    <t>TERRANO</t>
  </si>
  <si>
    <t>TINTORERAS</t>
  </si>
  <si>
    <t>TOURIGA NACIONAL N</t>
  </si>
  <si>
    <t>TROUSSEAU</t>
  </si>
  <si>
    <t>VERDOT</t>
  </si>
  <si>
    <t>ZINFANDEL</t>
  </si>
  <si>
    <r>
      <rPr>
        <b/>
        <sz val="10"/>
        <color theme="1"/>
        <rFont val="Verdana"/>
        <charset val="134"/>
      </rPr>
      <t>Cuadro N° 8:</t>
    </r>
    <r>
      <rPr>
        <sz val="10"/>
        <color indexed="8"/>
        <rFont val="Verdana"/>
        <charset val="134"/>
      </rPr>
      <t xml:space="preserve"> Distribución nacional de cepajes de vides para pisco (ha).</t>
    </r>
  </si>
  <si>
    <t>VARIEDADES DE VIDES PISQUERAS</t>
  </si>
  <si>
    <t>MOSCATEL BLANCA O TEMPRANA</t>
  </si>
  <si>
    <t>MOSCATEL DE ALEJANDRÍA O ITALIA</t>
  </si>
  <si>
    <t>MOSCATEL ROSADA (PASTILLA)</t>
  </si>
  <si>
    <t>PEDRO JIMENEZ</t>
  </si>
  <si>
    <r>
      <rPr>
        <b/>
        <sz val="10"/>
        <color theme="1"/>
        <rFont val="Verdana"/>
        <charset val="134"/>
      </rPr>
      <t xml:space="preserve">Cuadro N° 9: </t>
    </r>
    <r>
      <rPr>
        <sz val="10"/>
        <color indexed="8"/>
        <rFont val="Verdana"/>
        <charset val="134"/>
      </rPr>
      <t>Distribución  nacional del número de propiedades con plantaciones de vides  pisqueras y viníficación.</t>
    </r>
  </si>
  <si>
    <t>NUMERO DE PROPIEDADES</t>
  </si>
  <si>
    <t>PISQUERAS</t>
  </si>
  <si>
    <t>VINIFICACIÓN</t>
  </si>
  <si>
    <r>
      <rPr>
        <b/>
        <sz val="10"/>
        <color indexed="8"/>
        <rFont val="Verdana"/>
        <charset val="134"/>
      </rPr>
      <t>Cuadro N° 10:</t>
    </r>
    <r>
      <rPr>
        <sz val="10"/>
        <color indexed="8"/>
        <rFont val="Verdana"/>
        <charset val="134"/>
      </rPr>
      <t xml:space="preserve"> Catastro de vides (ha) - Región de Arica y Prinacota, Número de propiedades, Superficie cepajes blancos y tintos para vinificación.</t>
    </r>
  </si>
  <si>
    <t>COMUNA</t>
  </si>
  <si>
    <t>SUPERFICIE PLANTADA (has)</t>
  </si>
  <si>
    <t>VINÍFERA BLANCA</t>
  </si>
  <si>
    <t>VINÍFERA TINTA</t>
  </si>
  <si>
    <t>CAMARONES</t>
  </si>
  <si>
    <t>Total general</t>
  </si>
  <si>
    <t>NUMERO PROPIEDADES</t>
  </si>
  <si>
    <t>VARIEDADES VINIFERAS</t>
  </si>
  <si>
    <t>Pais</t>
  </si>
  <si>
    <r>
      <rPr>
        <b/>
        <sz val="10"/>
        <color indexed="8"/>
        <rFont val="Verdana"/>
        <charset val="134"/>
      </rPr>
      <t xml:space="preserve">Cuadro N° 11: </t>
    </r>
    <r>
      <rPr>
        <sz val="10"/>
        <color indexed="8"/>
        <rFont val="Verdana"/>
        <charset val="134"/>
      </rPr>
      <t>Catastro de vides (ha) - Región de Tarapacá, Número de propiedades, Superficie cepajes blancos y tintos para vinificación.</t>
    </r>
  </si>
  <si>
    <t>PICA</t>
  </si>
  <si>
    <t>POZO ALMONTE</t>
  </si>
  <si>
    <t>Ahmeur Bou ahmeur</t>
  </si>
  <si>
    <t>Tamarugal</t>
  </si>
  <si>
    <t>Torontel</t>
  </si>
  <si>
    <t>Cabernet Sauvignon</t>
  </si>
  <si>
    <t>Carmenère</t>
  </si>
  <si>
    <t>Gros Colman</t>
  </si>
  <si>
    <t>Merlot</t>
  </si>
  <si>
    <t>Syrah</t>
  </si>
  <si>
    <r>
      <rPr>
        <b/>
        <sz val="10"/>
        <color theme="1"/>
        <rFont val="Verdana"/>
        <charset val="134"/>
      </rPr>
      <t xml:space="preserve">Cuadro N° 12: </t>
    </r>
    <r>
      <rPr>
        <sz val="10"/>
        <color indexed="8"/>
        <rFont val="Verdana"/>
        <charset val="134"/>
      </rPr>
      <t>Catastro de vides (ha) - Región de Antofagasta, Número de propiedades, Superficie cepajes blancos y tintos para vinificacón.</t>
    </r>
  </si>
  <si>
    <t>SAN PEDRO DE ATACAMA</t>
  </si>
  <si>
    <t>Chardonnay - Pinot Chardonnay</t>
  </si>
  <si>
    <t>Moscatel De Alejandría - Blanca Italia</t>
  </si>
  <si>
    <t>Moscatel Rosada</t>
  </si>
  <si>
    <t>Moscatel Rosada (Pastilla)</t>
  </si>
  <si>
    <t>Cot - Malbec</t>
  </si>
  <si>
    <t>Pais - Mission, Criolla</t>
  </si>
  <si>
    <t>Petit Verdot</t>
  </si>
  <si>
    <t>Pinot Noir - Pinot Negro</t>
  </si>
  <si>
    <t>Syrah - Sirah, Shiraz</t>
  </si>
  <si>
    <r>
      <rPr>
        <b/>
        <sz val="10"/>
        <color indexed="8"/>
        <rFont val="Verdana"/>
        <charset val="134"/>
      </rPr>
      <t xml:space="preserve">Cuadro N° 13: </t>
    </r>
    <r>
      <rPr>
        <sz val="10"/>
        <color indexed="8"/>
        <rFont val="Verdana"/>
        <charset val="134"/>
      </rPr>
      <t>Catastro de vides (ha) - Región de Atacama</t>
    </r>
  </si>
  <si>
    <t>ALTO DEL CARMEN</t>
  </si>
  <si>
    <t>COPIAPO</t>
  </si>
  <si>
    <t>FREIRINA</t>
  </si>
  <si>
    <t>HUASCO</t>
  </si>
  <si>
    <t>TIERRA AMARILLA</t>
  </si>
  <si>
    <t>VALLENAR</t>
  </si>
  <si>
    <r>
      <rPr>
        <b/>
        <sz val="10"/>
        <color indexed="8"/>
        <rFont val="Verdana"/>
        <charset val="134"/>
      </rPr>
      <t xml:space="preserve">Cuadro N° 14: </t>
    </r>
    <r>
      <rPr>
        <sz val="10"/>
        <color indexed="8"/>
        <rFont val="Verdana"/>
        <charset val="134"/>
      </rPr>
      <t>Número de propiedades con plantaciones de vides  para pisco y vinificación - Región de Atacama.</t>
    </r>
  </si>
  <si>
    <r>
      <rPr>
        <b/>
        <sz val="10"/>
        <color indexed="8"/>
        <rFont val="Verdana"/>
        <charset val="134"/>
      </rPr>
      <t>Cuadro N° 15:</t>
    </r>
    <r>
      <rPr>
        <sz val="10"/>
        <color indexed="8"/>
        <rFont val="Verdana"/>
        <charset val="134"/>
      </rPr>
      <t xml:space="preserve"> Número de propiedades con plantaciones de vides  para pisco y vinificación - Región de Atacama.</t>
    </r>
  </si>
  <si>
    <t>VARIEDADES PARA PISCO</t>
  </si>
  <si>
    <t>MOSCAEL NEGRA</t>
  </si>
  <si>
    <r>
      <rPr>
        <b/>
        <sz val="10"/>
        <color indexed="8"/>
        <rFont val="Verdana"/>
        <charset val="134"/>
      </rPr>
      <t>Cuadro N° 16:</t>
    </r>
    <r>
      <rPr>
        <sz val="10"/>
        <color indexed="8"/>
        <rFont val="Verdana"/>
        <charset val="134"/>
      </rPr>
      <t xml:space="preserve"> Superficie comunal de cepajes blancos para vinificación (ha) - Región de Atacama.</t>
    </r>
  </si>
  <si>
    <t>Albilla</t>
  </si>
  <si>
    <t>SAUVIGNON BLANC - BLANC FUMÉ - FUMÉ</t>
  </si>
  <si>
    <r>
      <rPr>
        <b/>
        <sz val="10"/>
        <color indexed="8"/>
        <rFont val="Verdana"/>
        <charset val="134"/>
      </rPr>
      <t>Cuadro N° 17:</t>
    </r>
    <r>
      <rPr>
        <sz val="10"/>
        <color indexed="8"/>
        <rFont val="Verdana"/>
        <charset val="134"/>
      </rPr>
      <t xml:space="preserve"> Superficie comunal de cepajes tintos para vinificación (ha) - Región de Atacama.</t>
    </r>
  </si>
  <si>
    <t>Alicante Henri Bouschet - Alicante Bouschet, Alicante Bouchet</t>
  </si>
  <si>
    <t>COT - COT ROUGE - MALBEC - MALBEK - MALBECK</t>
  </si>
  <si>
    <t>MOURVEDRE - MONASTRELL - MATARO</t>
  </si>
  <si>
    <t>PAIS - MISSION - CRIOLLA</t>
  </si>
  <si>
    <t>SYRAH - SIRAH - SHIRAZ</t>
  </si>
  <si>
    <t>Tintorera</t>
  </si>
  <si>
    <r>
      <rPr>
        <b/>
        <sz val="10"/>
        <color indexed="8"/>
        <rFont val="Verdana"/>
        <charset val="134"/>
      </rPr>
      <t>Cuadro N° 18:</t>
    </r>
    <r>
      <rPr>
        <sz val="10"/>
        <color indexed="8"/>
        <rFont val="Verdana"/>
        <charset val="134"/>
      </rPr>
      <t xml:space="preserve"> Catastro de vides (ha) - Región de Coquimbo.</t>
    </r>
  </si>
  <si>
    <t>COMBARBALA</t>
  </si>
  <si>
    <t>ILLAPEL</t>
  </si>
  <si>
    <t>LA HIGUERA</t>
  </si>
  <si>
    <t>LA SERENA</t>
  </si>
  <si>
    <t>MONTE PATRIA</t>
  </si>
  <si>
    <t>OVALLE</t>
  </si>
  <si>
    <t>PAIHUANO</t>
  </si>
  <si>
    <t>PUNITAQUI</t>
  </si>
  <si>
    <t>RIO HURTADO</t>
  </si>
  <si>
    <t>SALAMANCA</t>
  </si>
  <si>
    <t>VICUNA</t>
  </si>
  <si>
    <r>
      <rPr>
        <b/>
        <sz val="10"/>
        <color indexed="8"/>
        <rFont val="Verdana"/>
        <charset val="134"/>
      </rPr>
      <t>Cuadro N° 19:</t>
    </r>
    <r>
      <rPr>
        <sz val="10"/>
        <color indexed="8"/>
        <rFont val="Verdana"/>
        <charset val="134"/>
      </rPr>
      <t xml:space="preserve"> Número de propiedades con plantaciones de vides  para pisco y vinificación.</t>
    </r>
  </si>
  <si>
    <t>Pisquera</t>
  </si>
  <si>
    <t xml:space="preserve">Viníferas </t>
  </si>
  <si>
    <r>
      <rPr>
        <b/>
        <sz val="10"/>
        <color indexed="8"/>
        <rFont val="Verdana"/>
        <charset val="134"/>
      </rPr>
      <t xml:space="preserve">Cuadro N° 20: </t>
    </r>
    <r>
      <rPr>
        <sz val="10"/>
        <color indexed="8"/>
        <rFont val="Verdana"/>
        <charset val="134"/>
      </rPr>
      <t>Superficie Comunal de cepajes para pisco (ha) - Región de Coquimbo.</t>
    </r>
  </si>
  <si>
    <t>MOSCATEL ROSADA O PASTILLA</t>
  </si>
  <si>
    <t>PEDRO JIMÉNEZ</t>
  </si>
  <si>
    <r>
      <rPr>
        <b/>
        <sz val="10"/>
        <color indexed="8"/>
        <rFont val="Verdana"/>
        <charset val="134"/>
      </rPr>
      <t xml:space="preserve">Cuadro N° 21: </t>
    </r>
    <r>
      <rPr>
        <sz val="10"/>
        <color indexed="8"/>
        <rFont val="Verdana"/>
        <charset val="134"/>
      </rPr>
      <t>Superficie comunal de cepajes blancos para vinificación (ha) - Región de Coquimbo.</t>
    </r>
  </si>
  <si>
    <t>PEDRO JIMÉNEZ - PEDRO GIMÉNEZ</t>
  </si>
  <si>
    <t>PINOT GRIS - PINOT GRIGIO</t>
  </si>
  <si>
    <r>
      <rPr>
        <b/>
        <sz val="10"/>
        <color theme="1"/>
        <rFont val="Verdana"/>
        <charset val="134"/>
      </rPr>
      <t xml:space="preserve">Cuadro N° 22: </t>
    </r>
    <r>
      <rPr>
        <sz val="10"/>
        <color indexed="8"/>
        <rFont val="Verdana"/>
        <charset val="134"/>
      </rPr>
      <t>Superficie comunal de cepajes tintos para vinificación (ha) - Región de Coquimbo.</t>
    </r>
  </si>
  <si>
    <t>CARIGNAN - CARIGNANE - CARIÑENA</t>
  </si>
  <si>
    <t>PAÍS</t>
  </si>
  <si>
    <t>TINTORERA</t>
  </si>
  <si>
    <t>TOURIGA NACIONAL - AZAL</t>
  </si>
  <si>
    <r>
      <rPr>
        <b/>
        <sz val="10"/>
        <color theme="1"/>
        <rFont val="Verdana"/>
        <charset val="134"/>
      </rPr>
      <t xml:space="preserve">Cuadro N° 23: </t>
    </r>
    <r>
      <rPr>
        <sz val="10"/>
        <color indexed="8"/>
        <rFont val="Verdana"/>
        <charset val="134"/>
      </rPr>
      <t>Catastro de vides (ha) - Región de Valparaíso.</t>
    </r>
  </si>
  <si>
    <t>ALGARROBO</t>
  </si>
  <si>
    <t>CABILDO</t>
  </si>
  <si>
    <t>CALLE LARGA</t>
  </si>
  <si>
    <t>CARTAGENA</t>
  </si>
  <si>
    <t>CASABLANCA</t>
  </si>
  <si>
    <t>CATEMU</t>
  </si>
  <si>
    <t>HIJUELAS</t>
  </si>
  <si>
    <t>LIMACHE</t>
  </si>
  <si>
    <t>LLAY-LLAY</t>
  </si>
  <si>
    <t>LOS ANDES</t>
  </si>
  <si>
    <t>NOGALES</t>
  </si>
  <si>
    <t>PANQUEHUE</t>
  </si>
  <si>
    <t>PETORCA</t>
  </si>
  <si>
    <t>PUCHUNCAVI</t>
  </si>
  <si>
    <t>PUTAENDO</t>
  </si>
  <si>
    <t>QUILLOTA</t>
  </si>
  <si>
    <t>QUILPUE</t>
  </si>
  <si>
    <t>RINCONADA</t>
  </si>
  <si>
    <t>SAN ANTONIO</t>
  </si>
  <si>
    <t>SAN ESTEBAN</t>
  </si>
  <si>
    <t>SAN FELIPE</t>
  </si>
  <si>
    <t>SANTA MARIA</t>
  </si>
  <si>
    <t>SANTO DOMINGO</t>
  </si>
  <si>
    <t>ZAPALLAR</t>
  </si>
  <si>
    <r>
      <rPr>
        <b/>
        <sz val="10"/>
        <color indexed="8"/>
        <rFont val="Verdana"/>
        <charset val="134"/>
      </rPr>
      <t>Cuadro N° 24</t>
    </r>
    <r>
      <rPr>
        <sz val="10"/>
        <color indexed="8"/>
        <rFont val="Verdana"/>
        <charset val="134"/>
      </rPr>
      <t>: Número de propiedades con plantaciones de vides de  vinificación.</t>
    </r>
  </si>
  <si>
    <r>
      <rPr>
        <b/>
        <sz val="10"/>
        <color indexed="8"/>
        <rFont val="Verdana"/>
        <charset val="134"/>
      </rPr>
      <t>Cuadro N° 25</t>
    </r>
    <r>
      <rPr>
        <sz val="10"/>
        <color indexed="8"/>
        <rFont val="Verdana"/>
        <charset val="134"/>
      </rPr>
      <t>: Superficie comunal de cepajes blancos para vinificación (ha) - Región de Valparaíso.</t>
    </r>
  </si>
  <si>
    <t>PINOT BLANC - PINOT BLANCO - BURGUNDER WEISSER</t>
  </si>
  <si>
    <t>SAUVIGNON GRIS - SAUVIGNON ROSÉ</t>
  </si>
  <si>
    <t>SEMILLÓN</t>
  </si>
  <si>
    <t xml:space="preserve">TORONTEL </t>
  </si>
  <si>
    <t>VERMENTINO B - MALVASIA B</t>
  </si>
  <si>
    <r>
      <rPr>
        <b/>
        <sz val="10"/>
        <color indexed="8"/>
        <rFont val="Verdana"/>
        <charset val="134"/>
      </rPr>
      <t>Cuadro N° 26</t>
    </r>
    <r>
      <rPr>
        <sz val="10"/>
        <color indexed="8"/>
        <rFont val="Verdana"/>
        <charset val="134"/>
      </rPr>
      <t>: Superficie comunal de cepajes tintos para vinificación (ha) - Región de Valparaíso.</t>
    </r>
  </si>
  <si>
    <t>ZINFANDEL - PRIMITIVO</t>
  </si>
  <si>
    <r>
      <rPr>
        <b/>
        <sz val="10"/>
        <color indexed="8"/>
        <rFont val="Verdana"/>
        <charset val="134"/>
      </rPr>
      <t>Cuadro N° 27</t>
    </r>
    <r>
      <rPr>
        <sz val="10"/>
        <color indexed="8"/>
        <rFont val="Verdana"/>
        <charset val="134"/>
      </rPr>
      <t>: Catastro de vides (ha) - Región del Libertador General Bernardo O´Higgins</t>
    </r>
  </si>
  <si>
    <t>CHEPICA</t>
  </si>
  <si>
    <t>CHIMBARONGO</t>
  </si>
  <si>
    <t>CODEGUA</t>
  </si>
  <si>
    <t>COLTAUCO</t>
  </si>
  <si>
    <t>DONIHUE</t>
  </si>
  <si>
    <t>GRANEROS</t>
  </si>
  <si>
    <t>LA ESTRELLA</t>
  </si>
  <si>
    <t>LAS CABRAS</t>
  </si>
  <si>
    <t>LITUECHE</t>
  </si>
  <si>
    <t>LOLOL</t>
  </si>
  <si>
    <t>MACHALI</t>
  </si>
  <si>
    <t>MALLOA</t>
  </si>
  <si>
    <t>MARCHIGUE</t>
  </si>
  <si>
    <t>MOSTAZAL</t>
  </si>
  <si>
    <t>NANCAGUA</t>
  </si>
  <si>
    <t>NAVIDAD</t>
  </si>
  <si>
    <t>OLIVAR</t>
  </si>
  <si>
    <t>PALMILLA</t>
  </si>
  <si>
    <t>PAREDONES</t>
  </si>
  <si>
    <t>PERALILLO</t>
  </si>
  <si>
    <t>PEUMO</t>
  </si>
  <si>
    <t>PICHIDEGUA</t>
  </si>
  <si>
    <t>PICHILEMU</t>
  </si>
  <si>
    <t>PLACILLA</t>
  </si>
  <si>
    <t>PUMANQUE</t>
  </si>
  <si>
    <t>QUINTA TILCOCO</t>
  </si>
  <si>
    <t>RANCAGUA</t>
  </si>
  <si>
    <t>RENGO</t>
  </si>
  <si>
    <t>REQUINOA</t>
  </si>
  <si>
    <t>SAN FERNANDO</t>
  </si>
  <si>
    <t>SAN VICENTE</t>
  </si>
  <si>
    <t>SANTA CRUZ</t>
  </si>
  <si>
    <r>
      <rPr>
        <b/>
        <sz val="10"/>
        <color indexed="8"/>
        <rFont val="Verdana"/>
        <charset val="134"/>
      </rPr>
      <t>Cuadro N° 28</t>
    </r>
    <r>
      <rPr>
        <sz val="10"/>
        <color indexed="8"/>
        <rFont val="Verdana"/>
        <charset val="134"/>
      </rPr>
      <t>: Número de propiedades con plantaciones de vides de vinificación -Región del Libertador General Bernardo O´Higgins</t>
    </r>
  </si>
  <si>
    <t>NÚMERO PROPIEDADES</t>
  </si>
  <si>
    <t>Vinífera</t>
  </si>
  <si>
    <r>
      <rPr>
        <b/>
        <sz val="10"/>
        <color indexed="8"/>
        <rFont val="Verdana"/>
        <charset val="134"/>
      </rPr>
      <t>Cuadro N° 29</t>
    </r>
    <r>
      <rPr>
        <sz val="10"/>
        <color indexed="8"/>
        <rFont val="Verdana"/>
        <charset val="134"/>
      </rPr>
      <t>: Superficie comunal de cepajes blancos para vinificación (ha) - Región del Libertador General Bernardo O´Higgins</t>
    </r>
  </si>
  <si>
    <t>VARIEDADES VINÍFERAS BLANCAS (ha)</t>
  </si>
  <si>
    <t>SAUVIGNON VERT - FRIULANO</t>
  </si>
  <si>
    <r>
      <rPr>
        <b/>
        <sz val="10"/>
        <color indexed="8"/>
        <rFont val="Verdana"/>
        <charset val="134"/>
      </rPr>
      <t>Cuadro N° 30</t>
    </r>
    <r>
      <rPr>
        <sz val="10"/>
        <color indexed="8"/>
        <rFont val="Verdana"/>
        <charset val="134"/>
      </rPr>
      <t>: Superficie comunal de cepajes tintos para vinificación (ha) - Región del Libertador General Bernardo O´Higgins</t>
    </r>
  </si>
  <si>
    <t>Dolcetto</t>
  </si>
  <si>
    <t>TOURIGA NACIONAL N - AZAL</t>
  </si>
  <si>
    <r>
      <rPr>
        <b/>
        <sz val="10"/>
        <color indexed="8"/>
        <rFont val="Verdana"/>
        <charset val="134"/>
      </rPr>
      <t>Cuadro N° 31</t>
    </r>
    <r>
      <rPr>
        <sz val="10"/>
        <color indexed="8"/>
        <rFont val="Verdana"/>
        <charset val="134"/>
      </rPr>
      <t>: Catastro de vides (ha) - Región del Maule</t>
    </r>
  </si>
  <si>
    <t>CAUQUENES</t>
  </si>
  <si>
    <t>CHANCO</t>
  </si>
  <si>
    <t>COLBUN</t>
  </si>
  <si>
    <t>CONSTITUCION</t>
  </si>
  <si>
    <t>CUREPTO</t>
  </si>
  <si>
    <t>CURICO</t>
  </si>
  <si>
    <t>EMPEDRADO</t>
  </si>
  <si>
    <t>HUALANE</t>
  </si>
  <si>
    <t>LICANTEN</t>
  </si>
  <si>
    <t>LINARES</t>
  </si>
  <si>
    <t>LONGAVI</t>
  </si>
  <si>
    <t>MOLINA</t>
  </si>
  <si>
    <t>PARRAL</t>
  </si>
  <si>
    <t>PELARCO</t>
  </si>
  <si>
    <t>PENCAHUE</t>
  </si>
  <si>
    <t>RAUCO</t>
  </si>
  <si>
    <t>RETIRO</t>
  </si>
  <si>
    <t>RIO CLARO</t>
  </si>
  <si>
    <t>ROMERAL</t>
  </si>
  <si>
    <t>SAGRADA FAMILIA</t>
  </si>
  <si>
    <t>SAN CLEMENTE</t>
  </si>
  <si>
    <t>SAN JAVIER</t>
  </si>
  <si>
    <t>SAN RAFAEL</t>
  </si>
  <si>
    <t>TALCA</t>
  </si>
  <si>
    <t>TENO</t>
  </si>
  <si>
    <t>VICHUQUEN</t>
  </si>
  <si>
    <t>VILLA ALEGRE</t>
  </si>
  <si>
    <t>YERBAS BUENAS</t>
  </si>
  <si>
    <r>
      <rPr>
        <b/>
        <sz val="10"/>
        <color indexed="8"/>
        <rFont val="Verdana"/>
        <charset val="134"/>
      </rPr>
      <t>Cuadro N° 32</t>
    </r>
    <r>
      <rPr>
        <sz val="10"/>
        <color indexed="8"/>
        <rFont val="Verdana"/>
        <charset val="134"/>
      </rPr>
      <t>: Número de propiedades con plantaciones de vides de vinificación -Región del Maule</t>
    </r>
  </si>
  <si>
    <t>Viníferas</t>
  </si>
  <si>
    <r>
      <rPr>
        <b/>
        <sz val="10"/>
        <color indexed="8"/>
        <rFont val="Verdana"/>
        <charset val="134"/>
      </rPr>
      <t>Cuadro N° 33</t>
    </r>
    <r>
      <rPr>
        <sz val="10"/>
        <color indexed="8"/>
        <rFont val="Verdana"/>
        <charset val="134"/>
      </rPr>
      <t>:  Superficie comunal de cepajes blancos para vinificación (ha)  - Región del Maule</t>
    </r>
  </si>
  <si>
    <t>Falanghina</t>
  </si>
  <si>
    <t>Flora</t>
  </si>
  <si>
    <t>Grüner Veltliner</t>
  </si>
  <si>
    <t>Incrocio Manzoni</t>
  </si>
  <si>
    <t>PETI MANSENG</t>
  </si>
  <si>
    <r>
      <rPr>
        <b/>
        <sz val="10"/>
        <color indexed="8"/>
        <rFont val="Verdana"/>
        <charset val="134"/>
      </rPr>
      <t>Cuadro N° 34</t>
    </r>
    <r>
      <rPr>
        <sz val="10"/>
        <color indexed="8"/>
        <rFont val="Verdana"/>
        <charset val="134"/>
      </rPr>
      <t>:  Superficie comunal de cepajes tintos para vinificación (ha)  - Región del Maule</t>
    </r>
  </si>
  <si>
    <t>GARNACHA</t>
  </si>
  <si>
    <t>Lagrein</t>
  </si>
  <si>
    <t>ROMANO, CESAR, CESAR NOIR</t>
  </si>
  <si>
    <r>
      <rPr>
        <b/>
        <sz val="10"/>
        <color rgb="FF000000"/>
        <rFont val="Verdana"/>
        <charset val="134"/>
      </rPr>
      <t>Cuadro N° 35</t>
    </r>
    <r>
      <rPr>
        <sz val="10"/>
        <color rgb="FF000000"/>
        <rFont val="Verdana"/>
        <charset val="134"/>
      </rPr>
      <t>: Catastro de vides (ha) - Región del</t>
    </r>
    <r>
      <rPr>
        <b/>
        <sz val="10"/>
        <color rgb="FF000000"/>
        <rFont val="Verdana"/>
        <charset val="134"/>
      </rPr>
      <t xml:space="preserve"> </t>
    </r>
    <r>
      <rPr>
        <sz val="10"/>
        <color rgb="FF000000"/>
        <rFont val="Verdana"/>
        <charset val="134"/>
      </rPr>
      <t>Ñuble</t>
    </r>
  </si>
  <si>
    <t>BULNES</t>
  </si>
  <si>
    <t>CHILLAN</t>
  </si>
  <si>
    <t>CHILLAN VIEJO</t>
  </si>
  <si>
    <t>COBQUECURA</t>
  </si>
  <si>
    <t>COELEMU</t>
  </si>
  <si>
    <t>COIHUECO</t>
  </si>
  <si>
    <t>EL CARMEN</t>
  </si>
  <si>
    <t>NINHUE</t>
  </si>
  <si>
    <t>ÑIQUEN</t>
  </si>
  <si>
    <t>PEMUCO</t>
  </si>
  <si>
    <t>PINTO</t>
  </si>
  <si>
    <t>PORTEZUELO</t>
  </si>
  <si>
    <t>QUILLON</t>
  </si>
  <si>
    <t>QUIRIHUE</t>
  </si>
  <si>
    <t>RANQUIL</t>
  </si>
  <si>
    <t>SAN CARLOS</t>
  </si>
  <si>
    <t>SAN IGNACIO</t>
  </si>
  <si>
    <t>SAN NICOLAS</t>
  </si>
  <si>
    <t>TREHUACO</t>
  </si>
  <si>
    <t>YUNGAY</t>
  </si>
  <si>
    <r>
      <rPr>
        <b/>
        <sz val="10"/>
        <color rgb="FF000000"/>
        <rFont val="Verdana"/>
        <charset val="134"/>
      </rPr>
      <t>Cuadro N° 36</t>
    </r>
    <r>
      <rPr>
        <sz val="10"/>
        <color rgb="FF000000"/>
        <rFont val="Verdana"/>
        <charset val="134"/>
      </rPr>
      <t>: Número de propiedades con plantaciones de vides de vinificación - Región del Ñuble</t>
    </r>
  </si>
  <si>
    <t>NÚMERO DE PROPIEDADES</t>
  </si>
  <si>
    <r>
      <rPr>
        <b/>
        <sz val="10"/>
        <color rgb="FF000000"/>
        <rFont val="Verdana"/>
        <charset val="134"/>
      </rPr>
      <t>Cuadro N° 37</t>
    </r>
    <r>
      <rPr>
        <sz val="10"/>
        <color rgb="FF000000"/>
        <rFont val="Verdana"/>
        <charset val="134"/>
      </rPr>
      <t>:  Superficie comunal de cepajes blancos para vinificación (ha)  - Región del Ñuble</t>
    </r>
  </si>
  <si>
    <t>VARIEDADES VINÍFERAS BLANCAS (has)</t>
  </si>
  <si>
    <t xml:space="preserve">Total </t>
  </si>
  <si>
    <r>
      <rPr>
        <b/>
        <sz val="10"/>
        <color rgb="FF000000"/>
        <rFont val="Verdana"/>
        <charset val="134"/>
      </rPr>
      <t>Cuadro N° 38</t>
    </r>
    <r>
      <rPr>
        <sz val="10"/>
        <color rgb="FF000000"/>
        <rFont val="Verdana"/>
        <charset val="134"/>
      </rPr>
      <t>:  Superficie comunal de cepajes tintos para vinificación (ha)  - Región del Ñuble</t>
    </r>
  </si>
  <si>
    <t>PINOT MEUNIER - MEUNIER N</t>
  </si>
  <si>
    <r>
      <rPr>
        <b/>
        <sz val="10"/>
        <color rgb="FF000000"/>
        <rFont val="Verdana"/>
        <charset val="134"/>
      </rPr>
      <t>Cuadro N° 39</t>
    </r>
    <r>
      <rPr>
        <sz val="10"/>
        <color rgb="FF000000"/>
        <rFont val="Verdana"/>
        <charset val="134"/>
      </rPr>
      <t>: Catastro de vides (ha) - Región del Bío Bío</t>
    </r>
  </si>
  <si>
    <t>CABRERO</t>
  </si>
  <si>
    <t>CORONEL</t>
  </si>
  <si>
    <t>FLORIDA</t>
  </si>
  <si>
    <t>HUALQUI</t>
  </si>
  <si>
    <t>LAJA</t>
  </si>
  <si>
    <t>LOS ANGELES</t>
  </si>
  <si>
    <t>MULCHEN</t>
  </si>
  <si>
    <t>NACIMIENTO</t>
  </si>
  <si>
    <t>NEGRETE</t>
  </si>
  <si>
    <t>SAN ROSENDO</t>
  </si>
  <si>
    <t>SANTA BARBARA</t>
  </si>
  <si>
    <t>SANTA JUANA</t>
  </si>
  <si>
    <t>TALCAHUANO</t>
  </si>
  <si>
    <t>TOME</t>
  </si>
  <si>
    <t>YUMBEL</t>
  </si>
  <si>
    <r>
      <rPr>
        <b/>
        <sz val="10"/>
        <color theme="1"/>
        <rFont val="Verdana"/>
        <charset val="134"/>
      </rPr>
      <t>Cuadro N° 40</t>
    </r>
    <r>
      <rPr>
        <sz val="10"/>
        <color theme="1"/>
        <rFont val="Verdana"/>
        <charset val="134"/>
      </rPr>
      <t>: Número de propiedades con plantaciones de vides de vinificación - Región del Bío Bío</t>
    </r>
  </si>
  <si>
    <r>
      <rPr>
        <b/>
        <sz val="10"/>
        <color theme="1"/>
        <rFont val="Verdana"/>
        <charset val="134"/>
      </rPr>
      <t>Cuadro N° 41</t>
    </r>
    <r>
      <rPr>
        <sz val="10"/>
        <color theme="1"/>
        <rFont val="Verdana"/>
        <charset val="134"/>
      </rPr>
      <t>:  Superficie comunal de cepajes blancos para vinificación (ha)  - Región del Bío Bío</t>
    </r>
  </si>
  <si>
    <r>
      <rPr>
        <b/>
        <sz val="10"/>
        <color theme="1"/>
        <rFont val="Verdana"/>
        <charset val="134"/>
      </rPr>
      <t>Cuadro N° 42</t>
    </r>
    <r>
      <rPr>
        <sz val="10"/>
        <color theme="1"/>
        <rFont val="Verdana"/>
        <charset val="134"/>
      </rPr>
      <t>:  Superficie comunal de cepajes tintos para vinificación (ha)  - Región del Bío Bío</t>
    </r>
  </si>
  <si>
    <r>
      <rPr>
        <b/>
        <sz val="10"/>
        <color rgb="FF000000"/>
        <rFont val="Verdana"/>
        <charset val="134"/>
      </rPr>
      <t>Cuadro N° 43</t>
    </r>
    <r>
      <rPr>
        <sz val="10"/>
        <color rgb="FF000000"/>
        <rFont val="Verdana"/>
        <charset val="134"/>
      </rPr>
      <t>: Catastro de vides (ha) y Número de propiedades con plantaciones de vides de vinificación - Región de La Araucanía</t>
    </r>
  </si>
  <si>
    <t>ANGOL</t>
  </si>
  <si>
    <t>CARAHUE</t>
  </si>
  <si>
    <t>CHOLCHOL</t>
  </si>
  <si>
    <t>CUNCO</t>
  </si>
  <si>
    <t>GALVARINO</t>
  </si>
  <si>
    <t>LOS SAUCES</t>
  </si>
  <si>
    <t>LUMACO</t>
  </si>
  <si>
    <t>NUEVA IMPERIAL</t>
  </si>
  <si>
    <t>PADRE LAS CASAS</t>
  </si>
  <si>
    <t>PERQUENCO</t>
  </si>
  <si>
    <t>PUCON</t>
  </si>
  <si>
    <t>PUREN</t>
  </si>
  <si>
    <t>TEODORO SCHMIDT</t>
  </si>
  <si>
    <t>TRAIGUEN</t>
  </si>
  <si>
    <t>VICTORIA</t>
  </si>
  <si>
    <t>VILLARRICA</t>
  </si>
  <si>
    <r>
      <rPr>
        <b/>
        <sz val="10"/>
        <color rgb="FF000000"/>
        <rFont val="Verdana"/>
        <charset val="134"/>
      </rPr>
      <t>Cuadro N° 44</t>
    </r>
    <r>
      <rPr>
        <sz val="10"/>
        <color rgb="FF000000"/>
        <rFont val="Verdana"/>
        <charset val="134"/>
      </rPr>
      <t>:  Superficie comunal de cepajes blancos y tintos para vinificación (ha)  - Región de La Araucanía</t>
    </r>
  </si>
  <si>
    <t>VARIEDADES VINÍFERAS TINTAS (has)</t>
  </si>
  <si>
    <r>
      <rPr>
        <b/>
        <sz val="10"/>
        <color rgb="FF000000"/>
        <rFont val="Verdana"/>
        <charset val="134"/>
      </rPr>
      <t>Cuadro N° 45</t>
    </r>
    <r>
      <rPr>
        <sz val="10"/>
        <color rgb="FF000000"/>
        <rFont val="Verdana"/>
        <charset val="134"/>
      </rPr>
      <t>: Catastro de vides (ha) y Número de propiedades con plantaciones de vides de vinificación - Región de los Ríos.</t>
    </r>
  </si>
  <si>
    <t>FUTRONO</t>
  </si>
  <si>
    <t>LA UNION</t>
  </si>
  <si>
    <r>
      <rPr>
        <b/>
        <sz val="10"/>
        <color rgb="FF000000"/>
        <rFont val="Verdana"/>
        <charset val="134"/>
      </rPr>
      <t>Cuadro N° 46</t>
    </r>
    <r>
      <rPr>
        <sz val="10"/>
        <color rgb="FF000000"/>
        <rFont val="Verdana"/>
        <charset val="134"/>
      </rPr>
      <t>: Superficie comunal de cepajes blancos y tintos para vinificación (ha)  - Región de Los Ríos</t>
    </r>
  </si>
  <si>
    <t>PINOT NOIR</t>
  </si>
  <si>
    <r>
      <rPr>
        <b/>
        <sz val="10"/>
        <color rgb="FF000000"/>
        <rFont val="Verdana"/>
        <charset val="134"/>
      </rPr>
      <t>Cuadro N° 47</t>
    </r>
    <r>
      <rPr>
        <sz val="10"/>
        <color rgb="FF000000"/>
        <rFont val="Verdana"/>
        <charset val="134"/>
      </rPr>
      <t>: Catastro de vides (ha) y Número de propiedades con plantaciones de vides de vinificación - Región de Los Lagos</t>
    </r>
  </si>
  <si>
    <t>ANCUD</t>
  </si>
  <si>
    <t>CASTRO</t>
  </si>
  <si>
    <t>COCHAMO</t>
  </si>
  <si>
    <t>FRUTILLAR</t>
  </si>
  <si>
    <t>OSORNO</t>
  </si>
  <si>
    <t>PUYEHUE</t>
  </si>
  <si>
    <t>QUEMCHI</t>
  </si>
  <si>
    <t>SAN PABLO</t>
  </si>
  <si>
    <r>
      <rPr>
        <b/>
        <sz val="10"/>
        <color rgb="FF000000"/>
        <rFont val="Verdana"/>
        <charset val="134"/>
      </rPr>
      <t>Cuadro N° 48</t>
    </r>
    <r>
      <rPr>
        <sz val="10"/>
        <color rgb="FF000000"/>
        <rFont val="Verdana"/>
        <charset val="134"/>
      </rPr>
      <t>: Superficie comunal de cepajes blancos y tintos para vinificación (ha)  - Región de Los Lagos</t>
    </r>
  </si>
  <si>
    <t>ROUSSANE</t>
  </si>
  <si>
    <t>ALICANTE HENRI BOUSCHET - ALICANTE BOUSCHET - ALICANTE BOUCHET</t>
  </si>
  <si>
    <r>
      <rPr>
        <b/>
        <sz val="10"/>
        <color rgb="FF000000"/>
        <rFont val="Verdana"/>
        <charset val="134"/>
      </rPr>
      <t>Cuadro N° 49</t>
    </r>
    <r>
      <rPr>
        <sz val="10"/>
        <color rgb="FF000000"/>
        <rFont val="Verdana"/>
        <charset val="134"/>
      </rPr>
      <t>: Catastro de vides (ha) y Número de propiedades con plantaciones de vides de vinificación - Región de Aysén del General Carlos Ibáñez del Campo</t>
    </r>
  </si>
  <si>
    <t>CHILE CHICO</t>
  </si>
  <si>
    <r>
      <rPr>
        <b/>
        <sz val="10"/>
        <color rgb="FF000000"/>
        <rFont val="Verdana"/>
        <charset val="134"/>
      </rPr>
      <t>Cuadro N° 50</t>
    </r>
    <r>
      <rPr>
        <sz val="10"/>
        <color rgb="FF000000"/>
        <rFont val="Verdana"/>
        <charset val="134"/>
      </rPr>
      <t>: Superficie comunal de cepajes blancos y tintos para vinificación (ha)  - Región de Aysén del General Carlos Ibáñez del Campo</t>
    </r>
  </si>
  <si>
    <r>
      <rPr>
        <b/>
        <sz val="10"/>
        <color theme="1"/>
        <rFont val="Verdana"/>
        <charset val="134"/>
      </rPr>
      <t>Cuadro N° 51</t>
    </r>
    <r>
      <rPr>
        <sz val="10"/>
        <color theme="1"/>
        <rFont val="Verdana"/>
        <charset val="134"/>
      </rPr>
      <t>: Catastro de vides (ha) - Región Metropolitana de Santiago</t>
    </r>
  </si>
  <si>
    <t>ALHUE</t>
  </si>
  <si>
    <t>BUIN</t>
  </si>
  <si>
    <t>CALERA DE TANGO</t>
  </si>
  <si>
    <t>COLINA</t>
  </si>
  <si>
    <t>CURACAVI</t>
  </si>
  <si>
    <t>EL MONTE</t>
  </si>
  <si>
    <t>ISLA DE MAIPO</t>
  </si>
  <si>
    <t>LA PINTANA</t>
  </si>
  <si>
    <t>LAMPA</t>
  </si>
  <si>
    <t>MAIPU</t>
  </si>
  <si>
    <t>MARIA PINTO</t>
  </si>
  <si>
    <t>MELIPILLA</t>
  </si>
  <si>
    <t>PADRE HURTADO</t>
  </si>
  <si>
    <t>PAINE</t>
  </si>
  <si>
    <t>PENALOLEN</t>
  </si>
  <si>
    <t>PEÑAFLOR</t>
  </si>
  <si>
    <t>PIRQUE</t>
  </si>
  <si>
    <t>PUENTE ALTO</t>
  </si>
  <si>
    <t>RENCA</t>
  </si>
  <si>
    <t>SAN BERNARDO</t>
  </si>
  <si>
    <t>SAN JOSE MAIPO</t>
  </si>
  <si>
    <t>SAN PEDRO</t>
  </si>
  <si>
    <t>TALAGANTE</t>
  </si>
  <si>
    <t>TIL-TIL</t>
  </si>
  <si>
    <r>
      <rPr>
        <b/>
        <sz val="10"/>
        <color theme="1"/>
        <rFont val="Verdana"/>
        <charset val="134"/>
      </rPr>
      <t>Cuadro N° 52</t>
    </r>
    <r>
      <rPr>
        <sz val="10"/>
        <color theme="1"/>
        <rFont val="Verdana"/>
        <charset val="134"/>
      </rPr>
      <t>: Número de propiedades con plantaciones de vides de vinificación - Región Metropolitana de Santiago</t>
    </r>
  </si>
  <si>
    <r>
      <rPr>
        <b/>
        <sz val="10"/>
        <color theme="1"/>
        <rFont val="Verdana"/>
        <charset val="134"/>
      </rPr>
      <t>Cuadro N° 53</t>
    </r>
    <r>
      <rPr>
        <sz val="10"/>
        <color theme="1"/>
        <rFont val="Verdana"/>
        <charset val="134"/>
      </rPr>
      <t>: Superficie comunal de cepajes blancos para vinificación (ha) - Región Metropolitana de Santiago</t>
    </r>
  </si>
  <si>
    <r>
      <rPr>
        <b/>
        <sz val="10"/>
        <color theme="1"/>
        <rFont val="Verdana"/>
        <charset val="134"/>
      </rPr>
      <t>Cuadro N° 54</t>
    </r>
    <r>
      <rPr>
        <sz val="10"/>
        <color theme="1"/>
        <rFont val="Verdana"/>
        <charset val="134"/>
      </rPr>
      <t>: Superficie comunal de cepajes tintos para vinificación (ha) - Región Metropolitana de Santiago</t>
    </r>
  </si>
  <si>
    <r>
      <rPr>
        <b/>
        <sz val="10"/>
        <color theme="1"/>
        <rFont val="Verdana"/>
        <charset val="134"/>
      </rPr>
      <t>Cuadro N° 55</t>
    </r>
    <r>
      <rPr>
        <sz val="10"/>
        <color theme="1"/>
        <rFont val="Verdana"/>
        <charset val="134"/>
      </rPr>
      <t>: Evolución de la superficie plantada de vides de vinificación, años 1995-2021</t>
    </r>
  </si>
  <si>
    <t>AÑOS</t>
  </si>
  <si>
    <t>DE TARAPACA</t>
  </si>
  <si>
    <t>DE ANTOFAGASTA</t>
  </si>
  <si>
    <t>DEL L. G.B. O'HIGGINS</t>
  </si>
  <si>
    <t>AYSÉN</t>
  </si>
  <si>
    <t xml:space="preserve">TOTAL </t>
  </si>
  <si>
    <t xml:space="preserve">% VARIACION </t>
  </si>
  <si>
    <r>
      <rPr>
        <b/>
        <sz val="10"/>
        <color theme="1"/>
        <rFont val="Verdana"/>
        <charset val="134"/>
      </rPr>
      <t>Cuadro N° 56</t>
    </r>
    <r>
      <rPr>
        <sz val="10"/>
        <color theme="1"/>
        <rFont val="Verdana"/>
        <charset val="134"/>
      </rPr>
      <t>: Evolución de la superficie plantada de cepajes para vinificación, años 1995-2021</t>
    </r>
  </si>
  <si>
    <t>CEPAJE</t>
  </si>
  <si>
    <t>Cabernet  sauvignon</t>
  </si>
  <si>
    <t>Chardonnay</t>
  </si>
  <si>
    <t>Sauvignon Blanc</t>
  </si>
  <si>
    <t>Chenin Blanc</t>
  </si>
  <si>
    <t>Pinot Noir</t>
  </si>
  <si>
    <t>Riesling</t>
  </si>
  <si>
    <t>Semillón</t>
  </si>
  <si>
    <t>País</t>
  </si>
  <si>
    <t>Cabernet Franc</t>
  </si>
  <si>
    <t>Otros</t>
  </si>
  <si>
    <t>Totales</t>
  </si>
  <si>
    <t>NOTA:  La baja en la superficie plantada del cepaje País entre el año 2007 - 2008, se debe a que los productores no actualizaron la declaración de plantación a través del Sistema en Línea implentado por el Servicio, lo que ha sido actualizado en operativos de catastro realizados el año 2010 y 2011 en la Región del Bio Bio y Maule respectivamente.</t>
  </si>
</sst>
</file>

<file path=xl/styles.xml><?xml version="1.0" encoding="utf-8"?>
<styleSheet xmlns="http://schemas.openxmlformats.org/spreadsheetml/2006/main">
  <numFmts count="6">
    <numFmt numFmtId="44" formatCode="_(&quot;$&quot;* #,##0.00_);_(&quot;$&quot;* \(#,##0.00\);_(&quot;$&quot;* &quot;-&quot;??_);_(@_)"/>
    <numFmt numFmtId="42" formatCode="_(&quot;$&quot;* #,##0_);_(&quot;$&quot;* \(#,##0\);_(&quot;$&quot;* &quot;-&quot;_);_(@_)"/>
    <numFmt numFmtId="176" formatCode="_ * #,##0_ ;_ * \-#,##0_ ;_ * &quot;-&quot;_ ;_ @_ "/>
    <numFmt numFmtId="177" formatCode="_-* #,##0.00_-;\-* #,##0.00_-;_-* &quot;-&quot;??_-;_-@_-"/>
    <numFmt numFmtId="178" formatCode="#,##0.0"/>
    <numFmt numFmtId="179" formatCode="#,##0.00_ ;\-#,##0.00\ "/>
  </numFmts>
  <fonts count="55">
    <font>
      <sz val="11"/>
      <color theme="1"/>
      <name val="Calibri"/>
      <charset val="134"/>
      <scheme val="minor"/>
    </font>
    <font>
      <sz val="10"/>
      <color theme="1"/>
      <name val="Verdana"/>
      <charset val="134"/>
    </font>
    <font>
      <b/>
      <sz val="12"/>
      <name val="Verdana"/>
      <charset val="134"/>
    </font>
    <font>
      <b/>
      <sz val="10"/>
      <name val="Verdana"/>
      <charset val="134"/>
    </font>
    <font>
      <sz val="10"/>
      <name val="Verdana"/>
      <charset val="134"/>
    </font>
    <font>
      <i/>
      <sz val="10"/>
      <color theme="1"/>
      <name val="Verdana"/>
      <charset val="134"/>
    </font>
    <font>
      <b/>
      <sz val="14"/>
      <name val="Verdana"/>
      <charset val="134"/>
    </font>
    <font>
      <b/>
      <sz val="9"/>
      <name val="Verdana"/>
      <charset val="134"/>
    </font>
    <font>
      <sz val="9"/>
      <name val="Verdana"/>
      <charset val="134"/>
    </font>
    <font>
      <sz val="9"/>
      <color theme="1"/>
      <name val="Verdana"/>
      <charset val="134"/>
    </font>
    <font>
      <sz val="8"/>
      <color theme="1"/>
      <name val="Verdana"/>
      <charset val="134"/>
    </font>
    <font>
      <b/>
      <sz val="8"/>
      <color theme="1"/>
      <name val="Verdana"/>
      <charset val="134"/>
    </font>
    <font>
      <b/>
      <sz val="9"/>
      <color theme="1"/>
      <name val="Verdana"/>
      <charset val="134"/>
    </font>
    <font>
      <b/>
      <sz val="10"/>
      <color theme="1"/>
      <name val="Verdana"/>
      <charset val="134"/>
    </font>
    <font>
      <b/>
      <sz val="10"/>
      <color rgb="FF000000"/>
      <name val="Verdana"/>
      <charset val="134"/>
    </font>
    <font>
      <b/>
      <sz val="11"/>
      <color theme="1"/>
      <name val="Calibri"/>
      <charset val="134"/>
      <scheme val="minor"/>
    </font>
    <font>
      <sz val="9"/>
      <color theme="1"/>
      <name val="Calibri"/>
      <charset val="134"/>
      <scheme val="minor"/>
    </font>
    <font>
      <sz val="8"/>
      <color theme="1"/>
      <name val="Calibri"/>
      <charset val="134"/>
      <scheme val="minor"/>
    </font>
    <font>
      <sz val="10"/>
      <color indexed="8"/>
      <name val="Verdana"/>
      <charset val="134"/>
    </font>
    <font>
      <b/>
      <sz val="7"/>
      <color theme="1"/>
      <name val="Verdana"/>
      <charset val="134"/>
    </font>
    <font>
      <sz val="7"/>
      <color theme="1"/>
      <name val="Verdana"/>
      <charset val="134"/>
    </font>
    <font>
      <sz val="6"/>
      <color theme="1"/>
      <name val="Verdana"/>
      <charset val="134"/>
    </font>
    <font>
      <b/>
      <sz val="6"/>
      <color theme="1"/>
      <name val="Verdana"/>
      <charset val="134"/>
    </font>
    <font>
      <sz val="7"/>
      <color theme="1" tint="0.0499893185216834"/>
      <name val="Verdana"/>
      <charset val="134"/>
    </font>
    <font>
      <b/>
      <sz val="11"/>
      <color theme="1"/>
      <name val="Verdana"/>
      <charset val="134"/>
    </font>
    <font>
      <sz val="11"/>
      <color theme="1"/>
      <name val="Verdana"/>
      <charset val="134"/>
    </font>
    <font>
      <sz val="10"/>
      <color theme="1"/>
      <name val="Calibri"/>
      <charset val="134"/>
      <scheme val="minor"/>
    </font>
    <font>
      <b/>
      <sz val="11"/>
      <color rgb="FF000000"/>
      <name val="Verdana"/>
      <charset val="134"/>
    </font>
    <font>
      <sz val="11"/>
      <color theme="1"/>
      <name val="Calibri"/>
      <charset val="134"/>
    </font>
    <font>
      <sz val="11"/>
      <name val="Verdana"/>
      <charset val="134"/>
    </font>
    <font>
      <sz val="10"/>
      <color rgb="FF000000"/>
      <name val="Verdana"/>
      <charset val="134"/>
    </font>
    <font>
      <b/>
      <sz val="11"/>
      <name val="Verdana"/>
      <charset val="134"/>
    </font>
    <font>
      <sz val="10"/>
      <color rgb="FF00B050"/>
      <name val="Verdana"/>
      <charset val="134"/>
    </font>
    <font>
      <u/>
      <sz val="11"/>
      <color rgb="FF0000FF"/>
      <name val="Calibri"/>
      <charset val="0"/>
      <scheme val="minor"/>
    </font>
    <font>
      <sz val="11"/>
      <color theme="1"/>
      <name val="Calibri"/>
      <charset val="134"/>
      <scheme val="minor"/>
    </font>
    <font>
      <sz val="11"/>
      <color theme="1"/>
      <name val="Calibri"/>
      <charset val="0"/>
      <scheme val="minor"/>
    </font>
    <font>
      <sz val="11"/>
      <color theme="0"/>
      <name val="Calibri"/>
      <charset val="0"/>
      <scheme val="minor"/>
    </font>
    <font>
      <i/>
      <sz val="11"/>
      <color rgb="FF7F7F7F"/>
      <name val="Calibri"/>
      <charset val="0"/>
      <scheme val="minor"/>
    </font>
    <font>
      <b/>
      <sz val="13"/>
      <color theme="3"/>
      <name val="Calibri"/>
      <charset val="134"/>
      <scheme val="minor"/>
    </font>
    <font>
      <u/>
      <sz val="11"/>
      <color rgb="FF800080"/>
      <name val="Calibri"/>
      <charset val="0"/>
      <scheme val="minor"/>
    </font>
    <font>
      <b/>
      <sz val="11"/>
      <color rgb="FFFA7D00"/>
      <name val="Calibri"/>
      <charset val="0"/>
      <scheme val="minor"/>
    </font>
    <font>
      <b/>
      <sz val="11"/>
      <color rgb="FFFFFFFF"/>
      <name val="Calibri"/>
      <charset val="0"/>
      <scheme val="minor"/>
    </font>
    <font>
      <sz val="11"/>
      <color rgb="FFFF0000"/>
      <name val="Calibri"/>
      <charset val="0"/>
      <scheme val="minor"/>
    </font>
    <font>
      <b/>
      <sz val="18"/>
      <color theme="3"/>
      <name val="Calibri"/>
      <charset val="134"/>
      <scheme val="minor"/>
    </font>
    <font>
      <b/>
      <sz val="15"/>
      <color theme="3"/>
      <name val="Calibri"/>
      <charset val="134"/>
      <scheme val="minor"/>
    </font>
    <font>
      <sz val="11"/>
      <color rgb="FF9C0006"/>
      <name val="Calibri"/>
      <charset val="0"/>
      <scheme val="minor"/>
    </font>
    <font>
      <b/>
      <sz val="11"/>
      <color theme="3"/>
      <name val="Calibri"/>
      <charset val="134"/>
      <scheme val="minor"/>
    </font>
    <font>
      <sz val="11"/>
      <color rgb="FF3F3F76"/>
      <name val="Calibri"/>
      <charset val="0"/>
      <scheme val="minor"/>
    </font>
    <font>
      <sz val="11"/>
      <color rgb="FF006100"/>
      <name val="Calibri"/>
      <charset val="0"/>
      <scheme val="minor"/>
    </font>
    <font>
      <sz val="11"/>
      <color rgb="FFFA7D00"/>
      <name val="Calibri"/>
      <charset val="0"/>
      <scheme val="minor"/>
    </font>
    <font>
      <b/>
      <sz val="11"/>
      <color rgb="FF3F3F3F"/>
      <name val="Calibri"/>
      <charset val="0"/>
      <scheme val="minor"/>
    </font>
    <font>
      <b/>
      <sz val="11"/>
      <color theme="1"/>
      <name val="Calibri"/>
      <charset val="0"/>
      <scheme val="minor"/>
    </font>
    <font>
      <sz val="11"/>
      <color rgb="FF9C6500"/>
      <name val="Calibri"/>
      <charset val="0"/>
      <scheme val="minor"/>
    </font>
    <font>
      <b/>
      <sz val="10"/>
      <color indexed="8"/>
      <name val="Verdana"/>
      <charset val="134"/>
    </font>
    <font>
      <b/>
      <sz val="11"/>
      <color indexed="8"/>
      <name val="Calibri"/>
      <charset val="134"/>
    </font>
  </fonts>
  <fills count="40">
    <fill>
      <patternFill patternType="none"/>
    </fill>
    <fill>
      <patternFill patternType="gray125"/>
    </fill>
    <fill>
      <patternFill patternType="solid">
        <fgColor theme="8" tint="0.799981688894314"/>
        <bgColor indexed="64"/>
      </patternFill>
    </fill>
    <fill>
      <patternFill patternType="solid">
        <fgColor rgb="FFFF0000"/>
        <bgColor indexed="64"/>
      </patternFill>
    </fill>
    <fill>
      <patternFill patternType="solid">
        <fgColor rgb="FFFFFF00"/>
        <bgColor indexed="64"/>
      </patternFill>
    </fill>
    <fill>
      <patternFill patternType="solid">
        <fgColor theme="8" tint="0.799981688894314"/>
        <bgColor theme="4" tint="0.799981688894314"/>
      </patternFill>
    </fill>
    <fill>
      <patternFill patternType="solid">
        <fgColor theme="0"/>
        <bgColor indexed="64"/>
      </patternFill>
    </fill>
    <fill>
      <patternFill patternType="solid">
        <fgColor theme="8" tint="0.799981688894314"/>
        <bgColor rgb="FFDCE6F1"/>
      </patternFill>
    </fill>
    <fill>
      <patternFill patternType="solid">
        <fgColor theme="0"/>
        <bgColor theme="4" tint="0.799981688894314"/>
      </patternFill>
    </fill>
    <fill>
      <patternFill patternType="solid">
        <fgColor theme="6"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5" tint="0.799981688894314"/>
        <bgColor indexed="64"/>
      </patternFill>
    </fill>
  </fills>
  <borders count="64">
    <border>
      <left/>
      <right/>
      <top/>
      <bottom/>
      <diagonal/>
    </border>
    <border>
      <left style="medium">
        <color auto="1"/>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top/>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medium">
        <color auto="1"/>
      </bottom>
      <diagonal/>
    </border>
    <border>
      <left/>
      <right/>
      <top/>
      <bottom style="thin">
        <color theme="4" tint="0.399975585192419"/>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0" fontId="35" fillId="14" borderId="0" applyNumberFormat="0" applyBorder="0" applyAlignment="0" applyProtection="0">
      <alignment vertical="center"/>
    </xf>
    <xf numFmtId="177" fontId="0" fillId="0" borderId="0" applyFont="0" applyFill="0" applyBorder="0" applyAlignment="0" applyProtection="0"/>
    <xf numFmtId="176" fontId="34" fillId="0" borderId="0" applyFont="0" applyFill="0" applyBorder="0" applyAlignment="0" applyProtection="0">
      <alignment vertical="center"/>
    </xf>
    <xf numFmtId="42" fontId="34" fillId="0" borderId="0" applyFont="0" applyFill="0" applyBorder="0" applyAlignment="0" applyProtection="0">
      <alignment vertical="center"/>
    </xf>
    <xf numFmtId="44" fontId="34" fillId="0" borderId="0" applyFont="0" applyFill="0" applyBorder="0" applyAlignment="0" applyProtection="0">
      <alignment vertical="center"/>
    </xf>
    <xf numFmtId="9" fontId="34" fillId="0" borderId="0" applyFont="0" applyFill="0" applyBorder="0" applyAlignment="0" applyProtection="0">
      <alignment vertical="center"/>
    </xf>
    <xf numFmtId="0" fontId="33" fillId="0" borderId="0" applyNumberFormat="0" applyFill="0" applyBorder="0" applyAlignment="0" applyProtection="0">
      <alignment vertical="center"/>
    </xf>
    <xf numFmtId="0" fontId="36" fillId="17" borderId="0" applyNumberFormat="0" applyBorder="0" applyAlignment="0" applyProtection="0">
      <alignment vertical="center"/>
    </xf>
    <xf numFmtId="0" fontId="39" fillId="0" borderId="0" applyNumberFormat="0" applyFill="0" applyBorder="0" applyAlignment="0" applyProtection="0">
      <alignment vertical="center"/>
    </xf>
    <xf numFmtId="0" fontId="41" fillId="21" borderId="58" applyNumberFormat="0" applyAlignment="0" applyProtection="0">
      <alignment vertical="center"/>
    </xf>
    <xf numFmtId="0" fontId="38" fillId="0" borderId="56" applyNumberFormat="0" applyFill="0" applyAlignment="0" applyProtection="0">
      <alignment vertical="center"/>
    </xf>
    <xf numFmtId="0" fontId="34" fillId="22" borderId="59" applyNumberFormat="0" applyFont="0" applyAlignment="0" applyProtection="0">
      <alignment vertical="center"/>
    </xf>
    <xf numFmtId="0" fontId="35" fillId="24" borderId="0" applyNumberFormat="0" applyBorder="0" applyAlignment="0" applyProtection="0">
      <alignment vertical="center"/>
    </xf>
    <xf numFmtId="0" fontId="42" fillId="0" borderId="0" applyNumberFormat="0" applyFill="0" applyBorder="0" applyAlignment="0" applyProtection="0">
      <alignment vertical="center"/>
    </xf>
    <xf numFmtId="0" fontId="35" fillId="13" borderId="0" applyNumberFormat="0" applyBorder="0" applyAlignment="0" applyProtection="0">
      <alignment vertical="center"/>
    </xf>
    <xf numFmtId="0" fontId="4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4" fillId="0" borderId="56" applyNumberFormat="0" applyFill="0" applyAlignment="0" applyProtection="0">
      <alignment vertical="center"/>
    </xf>
    <xf numFmtId="0" fontId="46" fillId="0" borderId="60" applyNumberFormat="0" applyFill="0" applyAlignment="0" applyProtection="0">
      <alignment vertical="center"/>
    </xf>
    <xf numFmtId="0" fontId="46" fillId="0" borderId="0" applyNumberFormat="0" applyFill="0" applyBorder="0" applyAlignment="0" applyProtection="0">
      <alignment vertical="center"/>
    </xf>
    <xf numFmtId="0" fontId="47" fillId="29" borderId="57" applyNumberFormat="0" applyAlignment="0" applyProtection="0">
      <alignment vertical="center"/>
    </xf>
    <xf numFmtId="0" fontId="36" fillId="31" borderId="0" applyNumberFormat="0" applyBorder="0" applyAlignment="0" applyProtection="0">
      <alignment vertical="center"/>
    </xf>
    <xf numFmtId="0" fontId="48" fillId="32" borderId="0" applyNumberFormat="0" applyBorder="0" applyAlignment="0" applyProtection="0">
      <alignment vertical="center"/>
    </xf>
    <xf numFmtId="0" fontId="50" fillId="20" borderId="62" applyNumberFormat="0" applyAlignment="0" applyProtection="0">
      <alignment vertical="center"/>
    </xf>
    <xf numFmtId="0" fontId="35" fillId="26" borderId="0" applyNumberFormat="0" applyBorder="0" applyAlignment="0" applyProtection="0">
      <alignment vertical="center"/>
    </xf>
    <xf numFmtId="0" fontId="40" fillId="20" borderId="57" applyNumberFormat="0" applyAlignment="0" applyProtection="0">
      <alignment vertical="center"/>
    </xf>
    <xf numFmtId="0" fontId="49" fillId="0" borderId="61" applyNumberFormat="0" applyFill="0" applyAlignment="0" applyProtection="0">
      <alignment vertical="center"/>
    </xf>
    <xf numFmtId="0" fontId="51" fillId="0" borderId="63" applyNumberFormat="0" applyFill="0" applyAlignment="0" applyProtection="0">
      <alignment vertical="center"/>
    </xf>
    <xf numFmtId="0" fontId="45" fillId="27" borderId="0" applyNumberFormat="0" applyBorder="0" applyAlignment="0" applyProtection="0">
      <alignment vertical="center"/>
    </xf>
    <xf numFmtId="0" fontId="52" fillId="33" borderId="0" applyNumberFormat="0" applyBorder="0" applyAlignment="0" applyProtection="0">
      <alignment vertical="center"/>
    </xf>
    <xf numFmtId="0" fontId="36" fillId="28" borderId="0" applyNumberFormat="0" applyBorder="0" applyAlignment="0" applyProtection="0">
      <alignment vertical="center"/>
    </xf>
    <xf numFmtId="0" fontId="35" fillId="16" borderId="0" applyNumberFormat="0" applyBorder="0" applyAlignment="0" applyProtection="0">
      <alignment vertical="center"/>
    </xf>
    <xf numFmtId="0" fontId="36" fillId="35" borderId="0" applyNumberFormat="0" applyBorder="0" applyAlignment="0" applyProtection="0">
      <alignment vertical="center"/>
    </xf>
    <xf numFmtId="0" fontId="36" fillId="37" borderId="0" applyNumberFormat="0" applyBorder="0" applyAlignment="0" applyProtection="0">
      <alignment vertical="center"/>
    </xf>
    <xf numFmtId="0" fontId="35" fillId="39" borderId="0" applyNumberFormat="0" applyBorder="0" applyAlignment="0" applyProtection="0">
      <alignment vertical="center"/>
    </xf>
    <xf numFmtId="0" fontId="35" fillId="10" borderId="0" applyNumberFormat="0" applyBorder="0" applyAlignment="0" applyProtection="0">
      <alignment vertical="center"/>
    </xf>
    <xf numFmtId="0" fontId="36" fillId="12" borderId="0" applyNumberFormat="0" applyBorder="0" applyAlignment="0" applyProtection="0">
      <alignment vertical="center"/>
    </xf>
    <xf numFmtId="0" fontId="36" fillId="23" borderId="0" applyNumberFormat="0" applyBorder="0" applyAlignment="0" applyProtection="0">
      <alignment vertical="center"/>
    </xf>
    <xf numFmtId="0" fontId="35" fillId="9" borderId="0" applyNumberFormat="0" applyBorder="0" applyAlignment="0" applyProtection="0">
      <alignment vertical="center"/>
    </xf>
    <xf numFmtId="0" fontId="36" fillId="11" borderId="0" applyNumberFormat="0" applyBorder="0" applyAlignment="0" applyProtection="0">
      <alignment vertical="center"/>
    </xf>
    <xf numFmtId="0" fontId="35" fillId="19" borderId="0" applyNumberFormat="0" applyBorder="0" applyAlignment="0" applyProtection="0">
      <alignment vertical="center"/>
    </xf>
    <xf numFmtId="0" fontId="35" fillId="15" borderId="0" applyNumberFormat="0" applyBorder="0" applyAlignment="0" applyProtection="0">
      <alignment vertical="center"/>
    </xf>
    <xf numFmtId="0" fontId="36" fillId="18" borderId="0" applyNumberFormat="0" applyBorder="0" applyAlignment="0" applyProtection="0">
      <alignment vertical="center"/>
    </xf>
    <xf numFmtId="0" fontId="35" fillId="34" borderId="0" applyNumberFormat="0" applyBorder="0" applyAlignment="0" applyProtection="0">
      <alignment vertical="center"/>
    </xf>
    <xf numFmtId="0" fontId="36" fillId="36" borderId="0" applyNumberFormat="0" applyBorder="0" applyAlignment="0" applyProtection="0">
      <alignment vertical="center"/>
    </xf>
    <xf numFmtId="0" fontId="36" fillId="30" borderId="0" applyNumberFormat="0" applyBorder="0" applyAlignment="0" applyProtection="0">
      <alignment vertical="center"/>
    </xf>
    <xf numFmtId="0" fontId="35" fillId="38" borderId="0" applyNumberFormat="0" applyBorder="0" applyAlignment="0" applyProtection="0">
      <alignment vertical="center"/>
    </xf>
    <xf numFmtId="0" fontId="36" fillId="25" borderId="0" applyNumberFormat="0" applyBorder="0" applyAlignment="0" applyProtection="0">
      <alignment vertical="center"/>
    </xf>
  </cellStyleXfs>
  <cellXfs count="467">
    <xf numFmtId="0" fontId="0" fillId="0" borderId="0" xfId="0"/>
    <xf numFmtId="0" fontId="1" fillId="0" borderId="0" xfId="0" applyFont="1" applyAlignment="1">
      <alignment vertical="center"/>
    </xf>
    <xf numFmtId="0" fontId="1" fillId="0" borderId="0" xfId="0" applyFo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4" fillId="0" borderId="8" xfId="0" applyFont="1" applyBorder="1"/>
    <xf numFmtId="0" fontId="1" fillId="0" borderId="9" xfId="0" applyFont="1" applyBorder="1"/>
    <xf numFmtId="0" fontId="4" fillId="2" borderId="10" xfId="0" applyFont="1" applyFill="1" applyBorder="1" applyAlignment="1">
      <alignment horizontal="center" vertical="center"/>
    </xf>
    <xf numFmtId="3" fontId="4" fillId="2" borderId="11" xfId="0" applyNumberFormat="1" applyFont="1" applyFill="1" applyBorder="1" applyAlignment="1">
      <alignment vertical="center"/>
    </xf>
    <xf numFmtId="3" fontId="4" fillId="2" borderId="12" xfId="0" applyNumberFormat="1" applyFont="1" applyFill="1" applyBorder="1" applyAlignment="1">
      <alignment vertical="center"/>
    </xf>
    <xf numFmtId="3" fontId="4" fillId="2" borderId="13" xfId="0" applyNumberFormat="1" applyFont="1" applyFill="1" applyBorder="1" applyAlignment="1">
      <alignment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3" fontId="4" fillId="2" borderId="13" xfId="0" applyNumberFormat="1" applyFont="1" applyFill="1" applyBorder="1" applyAlignment="1">
      <alignment horizontal="center" vertical="center"/>
    </xf>
    <xf numFmtId="0" fontId="4" fillId="2" borderId="12" xfId="0" applyFont="1" applyFill="1" applyBorder="1" applyAlignment="1">
      <alignment vertical="center"/>
    </xf>
    <xf numFmtId="1" fontId="4" fillId="2" borderId="13" xfId="0" applyNumberFormat="1" applyFont="1" applyFill="1" applyBorder="1" applyAlignment="1">
      <alignment vertical="center"/>
    </xf>
    <xf numFmtId="1" fontId="4" fillId="2" borderId="12" xfId="0" applyNumberFormat="1" applyFont="1" applyFill="1" applyBorder="1" applyAlignment="1">
      <alignment vertical="center"/>
    </xf>
    <xf numFmtId="0" fontId="1" fillId="2" borderId="13" xfId="0" applyFont="1" applyFill="1" applyBorder="1" applyAlignment="1">
      <alignment vertical="center"/>
    </xf>
    <xf numFmtId="0" fontId="1" fillId="0" borderId="0" xfId="0" applyFont="1" applyAlignment="1">
      <alignment horizontal="left" vertical="top" wrapText="1"/>
    </xf>
    <xf numFmtId="0" fontId="1" fillId="0" borderId="0" xfId="0" applyFont="1" applyAlignment="1">
      <alignment horizontal="right" vertical="top" wrapText="1"/>
    </xf>
    <xf numFmtId="0" fontId="3" fillId="2" borderId="18" xfId="0" applyFont="1" applyFill="1" applyBorder="1" applyAlignment="1">
      <alignment horizontal="center"/>
    </xf>
    <xf numFmtId="0" fontId="1" fillId="2" borderId="12" xfId="0" applyFont="1" applyFill="1" applyBorder="1" applyAlignment="1">
      <alignment vertical="center"/>
    </xf>
    <xf numFmtId="2" fontId="1" fillId="2" borderId="12" xfId="0" applyNumberFormat="1" applyFont="1" applyFill="1" applyBorder="1" applyAlignment="1">
      <alignment vertical="center"/>
    </xf>
    <xf numFmtId="2" fontId="1" fillId="2" borderId="19" xfId="0" applyNumberFormat="1" applyFont="1" applyFill="1" applyBorder="1" applyAlignment="1">
      <alignment vertical="center"/>
    </xf>
    <xf numFmtId="0" fontId="1" fillId="0" borderId="0" xfId="0" applyFont="1" applyAlignment="1">
      <alignment vertical="top" wrapText="1"/>
    </xf>
    <xf numFmtId="0" fontId="3" fillId="2" borderId="20" xfId="0" applyFont="1" applyFill="1" applyBorder="1" applyAlignment="1">
      <alignment horizontal="center"/>
    </xf>
    <xf numFmtId="0" fontId="3" fillId="2" borderId="21" xfId="0" applyFont="1" applyFill="1" applyBorder="1" applyAlignment="1">
      <alignment horizontal="center"/>
    </xf>
    <xf numFmtId="0" fontId="1" fillId="0" borderId="22" xfId="0" applyFont="1" applyBorder="1"/>
    <xf numFmtId="0" fontId="5" fillId="0" borderId="0" xfId="0" applyFont="1"/>
    <xf numFmtId="10" fontId="1" fillId="0" borderId="0" xfId="0" applyNumberFormat="1" applyFont="1"/>
    <xf numFmtId="4" fontId="1" fillId="0" borderId="9" xfId="0" applyNumberFormat="1" applyFont="1" applyBorder="1"/>
    <xf numFmtId="4" fontId="1" fillId="0" borderId="22" xfId="0" applyNumberFormat="1" applyFont="1" applyBorder="1"/>
    <xf numFmtId="2" fontId="1" fillId="2" borderId="23" xfId="0" applyNumberFormat="1" applyFont="1" applyFill="1" applyBorder="1" applyAlignment="1">
      <alignment vertical="center"/>
    </xf>
    <xf numFmtId="0" fontId="1" fillId="0" borderId="4" xfId="0" applyFont="1" applyBorder="1" applyAlignment="1">
      <alignment horizontal="left"/>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4" fillId="0" borderId="27" xfId="0" applyFont="1" applyBorder="1" applyAlignment="1">
      <alignment horizontal="center" vertical="center"/>
    </xf>
    <xf numFmtId="0" fontId="7" fillId="0" borderId="7" xfId="0" applyFont="1" applyBorder="1" applyAlignment="1">
      <alignment horizontal="center"/>
    </xf>
    <xf numFmtId="0" fontId="4" fillId="0" borderId="28" xfId="0" applyFont="1" applyBorder="1" applyAlignment="1">
      <alignment horizontal="center"/>
    </xf>
    <xf numFmtId="4" fontId="8" fillId="0" borderId="29" xfId="0" applyNumberFormat="1" applyFont="1" applyBorder="1" applyAlignment="1">
      <alignment horizontal="center"/>
    </xf>
    <xf numFmtId="4" fontId="8" fillId="0" borderId="29" xfId="0" applyNumberFormat="1" applyFont="1" applyBorder="1"/>
    <xf numFmtId="0" fontId="3" fillId="2" borderId="28" xfId="0" applyFont="1" applyFill="1" applyBorder="1" applyAlignment="1">
      <alignment horizontal="center" vertical="center"/>
    </xf>
    <xf numFmtId="4" fontId="8" fillId="2" borderId="29" xfId="0" applyNumberFormat="1" applyFont="1" applyFill="1" applyBorder="1" applyAlignment="1">
      <alignment horizontal="center" vertical="center"/>
    </xf>
    <xf numFmtId="0" fontId="3" fillId="2" borderId="10" xfId="0" applyFont="1" applyFill="1" applyBorder="1" applyAlignment="1">
      <alignment horizontal="center" vertical="center"/>
    </xf>
    <xf numFmtId="4" fontId="8" fillId="2" borderId="12" xfId="0" applyNumberFormat="1" applyFont="1" applyFill="1" applyBorder="1" applyAlignment="1">
      <alignment horizontal="center" vertical="center"/>
    </xf>
    <xf numFmtId="178" fontId="8" fillId="2" borderId="12" xfId="0" applyNumberFormat="1"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4" fontId="4" fillId="0" borderId="29" xfId="2" applyNumberFormat="1" applyFont="1" applyBorder="1" applyAlignment="1">
      <alignment horizontal="center" vertical="center"/>
    </xf>
    <xf numFmtId="4" fontId="9" fillId="0" borderId="29" xfId="0" applyNumberFormat="1" applyFont="1" applyBorder="1" applyAlignment="1">
      <alignment horizontal="center" vertical="center"/>
    </xf>
    <xf numFmtId="4" fontId="4" fillId="0" borderId="29" xfId="2" applyNumberFormat="1" applyFont="1" applyFill="1" applyBorder="1" applyAlignment="1">
      <alignment horizontal="center" vertical="center"/>
    </xf>
    <xf numFmtId="4" fontId="9" fillId="0" borderId="29" xfId="0" applyNumberFormat="1" applyFont="1" applyBorder="1"/>
    <xf numFmtId="4" fontId="9" fillId="0" borderId="29" xfId="0" applyNumberFormat="1" applyFont="1" applyBorder="1" applyAlignment="1">
      <alignment vertical="center"/>
    </xf>
    <xf numFmtId="4" fontId="9" fillId="2" borderId="29" xfId="0" applyNumberFormat="1" applyFont="1" applyFill="1" applyBorder="1"/>
    <xf numFmtId="0" fontId="1" fillId="2" borderId="7" xfId="0" applyFont="1" applyFill="1" applyBorder="1"/>
    <xf numFmtId="0" fontId="1" fillId="0" borderId="7" xfId="0" applyFont="1" applyBorder="1"/>
    <xf numFmtId="0" fontId="7" fillId="0" borderId="32" xfId="0" applyFont="1" applyBorder="1" applyAlignment="1">
      <alignment horizontal="center"/>
    </xf>
    <xf numFmtId="0" fontId="8" fillId="0" borderId="32" xfId="0" applyFont="1" applyBorder="1" applyAlignment="1">
      <alignment horizontal="center"/>
    </xf>
    <xf numFmtId="0" fontId="4" fillId="0" borderId="7" xfId="0" applyFont="1" applyBorder="1" applyAlignment="1">
      <alignment horizontal="center"/>
    </xf>
    <xf numFmtId="4" fontId="1" fillId="0" borderId="33" xfId="0" applyNumberFormat="1" applyFont="1" applyBorder="1" applyAlignment="1">
      <alignment horizontal="center" vertical="center"/>
    </xf>
    <xf numFmtId="4" fontId="1" fillId="0" borderId="29" xfId="0" applyNumberFormat="1" applyFont="1" applyBorder="1" applyAlignment="1">
      <alignment horizontal="center" vertical="center"/>
    </xf>
    <xf numFmtId="0" fontId="1" fillId="0" borderId="29" xfId="0" applyFont="1" applyBorder="1"/>
    <xf numFmtId="4" fontId="1" fillId="2" borderId="29" xfId="0" applyNumberFormat="1" applyFont="1" applyFill="1" applyBorder="1"/>
    <xf numFmtId="0" fontId="1" fillId="2" borderId="12" xfId="0" applyFont="1" applyFill="1" applyBorder="1"/>
    <xf numFmtId="0" fontId="7" fillId="2" borderId="34" xfId="0" applyFont="1" applyFill="1" applyBorder="1" applyAlignment="1">
      <alignment horizontal="center"/>
    </xf>
    <xf numFmtId="0" fontId="8" fillId="0" borderId="29" xfId="0" applyFont="1" applyBorder="1" applyAlignment="1">
      <alignment horizontal="center"/>
    </xf>
    <xf numFmtId="179" fontId="8" fillId="0" borderId="29" xfId="0" applyNumberFormat="1" applyFont="1" applyBorder="1" applyAlignment="1">
      <alignment horizontal="center"/>
    </xf>
    <xf numFmtId="179" fontId="8" fillId="0" borderId="35" xfId="0" applyNumberFormat="1" applyFont="1" applyBorder="1" applyAlignment="1">
      <alignment horizontal="center" vertical="center"/>
    </xf>
    <xf numFmtId="2" fontId="1" fillId="0" borderId="0" xfId="0" applyNumberFormat="1" applyFont="1"/>
    <xf numFmtId="179" fontId="1" fillId="0" borderId="29" xfId="0" applyNumberFormat="1" applyFont="1" applyBorder="1" applyAlignment="1">
      <alignment horizontal="center" vertic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4" fontId="1" fillId="2" borderId="35" xfId="0" applyNumberFormat="1" applyFont="1" applyFill="1" applyBorder="1"/>
    <xf numFmtId="9" fontId="1" fillId="0" borderId="0" xfId="0" applyNumberFormat="1" applyFont="1"/>
    <xf numFmtId="178" fontId="8" fillId="2" borderId="23" xfId="0" applyNumberFormat="1" applyFont="1" applyFill="1" applyBorder="1" applyAlignment="1">
      <alignment horizontal="center" vertical="center"/>
    </xf>
    <xf numFmtId="0" fontId="10" fillId="0" borderId="0" xfId="0" applyFont="1"/>
    <xf numFmtId="0" fontId="11" fillId="2" borderId="36" xfId="0" applyFont="1" applyFill="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2" borderId="27" xfId="0" applyFont="1" applyFill="1" applyBorder="1" applyAlignment="1">
      <alignment horizontal="center" vertical="center"/>
    </xf>
    <xf numFmtId="0" fontId="9" fillId="2" borderId="29" xfId="0" applyFont="1" applyFill="1" applyBorder="1" applyAlignment="1">
      <alignment horizontal="center" vertical="center" textRotation="90" wrapText="1"/>
    </xf>
    <xf numFmtId="0" fontId="9" fillId="0" borderId="28" xfId="0" applyFont="1" applyBorder="1"/>
    <xf numFmtId="0" fontId="12" fillId="2" borderId="10" xfId="0" applyFont="1" applyFill="1" applyBorder="1" applyAlignment="1">
      <alignment vertical="center"/>
    </xf>
    <xf numFmtId="4" fontId="12" fillId="2" borderId="12" xfId="0" applyNumberFormat="1" applyFont="1" applyFill="1" applyBorder="1" applyAlignment="1">
      <alignment vertical="center"/>
    </xf>
    <xf numFmtId="0" fontId="11" fillId="0" borderId="39" xfId="0" applyFont="1" applyBorder="1" applyAlignment="1">
      <alignment horizontal="center" vertical="center"/>
    </xf>
    <xf numFmtId="0" fontId="11" fillId="2" borderId="40" xfId="0" applyFont="1" applyFill="1" applyBorder="1" applyAlignment="1">
      <alignment horizontal="center" vertical="center"/>
    </xf>
    <xf numFmtId="0" fontId="11" fillId="2" borderId="35" xfId="0" applyFont="1" applyFill="1" applyBorder="1" applyAlignment="1">
      <alignment horizontal="center" vertical="center"/>
    </xf>
    <xf numFmtId="4" fontId="9" fillId="0" borderId="35" xfId="0" applyNumberFormat="1" applyFont="1" applyBorder="1"/>
    <xf numFmtId="4" fontId="12" fillId="2" borderId="23" xfId="0" applyNumberFormat="1" applyFont="1" applyFill="1" applyBorder="1" applyAlignment="1">
      <alignment vertical="center"/>
    </xf>
    <xf numFmtId="0" fontId="13" fillId="2" borderId="41" xfId="0" applyFont="1" applyFill="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2" borderId="28" xfId="0" applyFont="1" applyFill="1" applyBorder="1" applyAlignment="1">
      <alignment horizontal="center" vertical="center"/>
    </xf>
    <xf numFmtId="0" fontId="1" fillId="2" borderId="0" xfId="0" applyFont="1" applyFill="1" applyAlignment="1">
      <alignment horizontal="center" vertical="center" textRotation="90"/>
    </xf>
    <xf numFmtId="0" fontId="1" fillId="2" borderId="29" xfId="0" applyFont="1" applyFill="1" applyBorder="1" applyAlignment="1">
      <alignment horizontal="center" vertical="center" textRotation="90" wrapText="1"/>
    </xf>
    <xf numFmtId="0" fontId="1" fillId="0" borderId="28" xfId="0" applyFont="1" applyBorder="1"/>
    <xf numFmtId="0" fontId="13" fillId="2" borderId="10" xfId="0" applyFont="1" applyFill="1" applyBorder="1" applyAlignment="1">
      <alignment vertical="center"/>
    </xf>
    <xf numFmtId="4" fontId="13" fillId="2" borderId="12" xfId="0" applyNumberFormat="1" applyFont="1" applyFill="1" applyBorder="1" applyAlignment="1">
      <alignment horizontal="center" vertical="center"/>
    </xf>
    <xf numFmtId="0" fontId="13" fillId="0" borderId="39" xfId="0" applyFont="1" applyBorder="1" applyAlignment="1">
      <alignment horizontal="center" vertical="center"/>
    </xf>
    <xf numFmtId="0" fontId="13" fillId="2" borderId="21" xfId="0" applyFont="1" applyFill="1" applyBorder="1" applyAlignment="1">
      <alignment horizontal="center" vertical="center"/>
    </xf>
    <xf numFmtId="0" fontId="13" fillId="2" borderId="34" xfId="0" applyFont="1" applyFill="1" applyBorder="1" applyAlignment="1">
      <alignment horizontal="center" vertical="center"/>
    </xf>
    <xf numFmtId="4" fontId="1" fillId="0" borderId="35" xfId="0" applyNumberFormat="1" applyFont="1" applyBorder="1" applyAlignment="1">
      <alignment horizontal="center" vertical="center"/>
    </xf>
    <xf numFmtId="4" fontId="13" fillId="2" borderId="23" xfId="0" applyNumberFormat="1" applyFont="1" applyFill="1" applyBorder="1" applyAlignment="1">
      <alignment horizontal="center" vertical="center"/>
    </xf>
    <xf numFmtId="0" fontId="12" fillId="0" borderId="39" xfId="0" applyFont="1" applyBorder="1" applyAlignment="1">
      <alignment horizontal="center" vertical="center" wrapText="1"/>
    </xf>
    <xf numFmtId="0" fontId="13" fillId="2" borderId="40" xfId="0" applyFont="1" applyFill="1" applyBorder="1" applyAlignment="1">
      <alignment horizontal="center" vertical="center"/>
    </xf>
    <xf numFmtId="0" fontId="1" fillId="2" borderId="29" xfId="0" applyFont="1" applyFill="1" applyBorder="1" applyAlignment="1">
      <alignment horizontal="center" vertical="center"/>
    </xf>
    <xf numFmtId="0" fontId="13" fillId="2" borderId="35" xfId="0" applyFont="1" applyFill="1" applyBorder="1" applyAlignment="1">
      <alignment horizontal="center" vertical="center"/>
    </xf>
    <xf numFmtId="0" fontId="1" fillId="0" borderId="29" xfId="0" applyFont="1" applyBorder="1" applyAlignment="1">
      <alignment horizontal="center"/>
    </xf>
    <xf numFmtId="0" fontId="1" fillId="0" borderId="35" xfId="0" applyFont="1" applyBorder="1" applyAlignment="1">
      <alignment horizontal="center"/>
    </xf>
    <xf numFmtId="0" fontId="13" fillId="2" borderId="12" xfId="0" applyFont="1" applyFill="1" applyBorder="1" applyAlignment="1">
      <alignment horizontal="center" vertical="center"/>
    </xf>
    <xf numFmtId="0" fontId="13" fillId="2" borderId="23" xfId="0" applyFont="1" applyFill="1" applyBorder="1" applyAlignment="1">
      <alignment horizontal="center" vertical="center"/>
    </xf>
    <xf numFmtId="0" fontId="1" fillId="3" borderId="0" xfId="0" applyFont="1" applyFill="1"/>
    <xf numFmtId="0" fontId="1" fillId="4" borderId="0" xfId="0" applyFont="1" applyFill="1"/>
    <xf numFmtId="0" fontId="9" fillId="0" borderId="29" xfId="0" applyFont="1" applyBorder="1" applyAlignment="1">
      <alignment horizontal="center" vertical="center"/>
    </xf>
    <xf numFmtId="0" fontId="1" fillId="0" borderId="35" xfId="0" applyFont="1" applyBorder="1"/>
    <xf numFmtId="0" fontId="1" fillId="0" borderId="42" xfId="0" applyFont="1" applyBorder="1"/>
    <xf numFmtId="0" fontId="13" fillId="2" borderId="10" xfId="0" applyFont="1" applyFill="1" applyBorder="1" applyAlignment="1">
      <alignment horizontal="center" vertical="center"/>
    </xf>
    <xf numFmtId="0" fontId="14" fillId="0" borderId="0" xfId="0" applyFont="1" applyAlignment="1">
      <alignment vertical="center"/>
    </xf>
    <xf numFmtId="0" fontId="15" fillId="5" borderId="41" xfId="0" applyFont="1" applyFill="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5" borderId="40" xfId="0" applyFont="1" applyFill="1" applyBorder="1" applyAlignment="1">
      <alignment horizontal="center" vertical="center"/>
    </xf>
    <xf numFmtId="0" fontId="15" fillId="5" borderId="28" xfId="0" applyFont="1" applyFill="1" applyBorder="1" applyAlignment="1">
      <alignment horizontal="center" vertical="center"/>
    </xf>
    <xf numFmtId="0" fontId="0" fillId="5" borderId="29" xfId="0" applyFill="1" applyBorder="1" applyAlignment="1">
      <alignment horizontal="center" vertical="center" textRotation="90" wrapText="1"/>
    </xf>
    <xf numFmtId="0" fontId="15" fillId="5" borderId="35" xfId="0" applyFont="1" applyFill="1"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15" fillId="5" borderId="10" xfId="0" applyFont="1" applyFill="1" applyBorder="1" applyAlignment="1">
      <alignment horizontal="left" vertical="center"/>
    </xf>
    <xf numFmtId="0" fontId="15" fillId="5" borderId="12" xfId="0" applyFont="1" applyFill="1" applyBorder="1" applyAlignment="1">
      <alignment horizontal="center" vertical="center"/>
    </xf>
    <xf numFmtId="0" fontId="15" fillId="5" borderId="23" xfId="0" applyFont="1" applyFill="1" applyBorder="1" applyAlignment="1">
      <alignment horizontal="center" vertical="center"/>
    </xf>
    <xf numFmtId="0" fontId="15" fillId="5" borderId="21" xfId="0" applyFont="1" applyFill="1" applyBorder="1" applyAlignment="1">
      <alignment horizontal="center" vertical="center"/>
    </xf>
    <xf numFmtId="0" fontId="15" fillId="0" borderId="0" xfId="0" applyFont="1" applyAlignment="1">
      <alignment vertical="center"/>
    </xf>
    <xf numFmtId="0" fontId="15" fillId="5" borderId="34" xfId="0" applyFont="1" applyFill="1" applyBorder="1" applyAlignment="1">
      <alignment horizontal="center" vertical="center"/>
    </xf>
    <xf numFmtId="0" fontId="0" fillId="0" borderId="0" xfId="0" applyAlignment="1">
      <alignment vertical="center" textRotation="90" wrapText="1"/>
    </xf>
    <xf numFmtId="0" fontId="0" fillId="0" borderId="28" xfId="0" applyBorder="1" applyAlignment="1">
      <alignment horizontal="center" vertical="center"/>
    </xf>
    <xf numFmtId="0" fontId="0" fillId="0" borderId="43" xfId="0" applyBorder="1" applyAlignment="1">
      <alignment horizontal="center" vertical="center"/>
    </xf>
    <xf numFmtId="0" fontId="0" fillId="0" borderId="35" xfId="0" applyBorder="1" applyAlignment="1">
      <alignment horizontal="center" vertical="center"/>
    </xf>
    <xf numFmtId="0" fontId="1" fillId="0" borderId="0" xfId="0" applyFont="1" applyAlignment="1">
      <alignment horizontal="center" vertical="center"/>
    </xf>
    <xf numFmtId="0" fontId="15" fillId="5" borderId="10" xfId="0" applyFont="1" applyFill="1" applyBorder="1" applyAlignment="1">
      <alignment horizontal="left"/>
    </xf>
    <xf numFmtId="0" fontId="15" fillId="5" borderId="11" xfId="0" applyFont="1" applyFill="1" applyBorder="1" applyAlignment="1">
      <alignment horizontal="center" vertical="center"/>
    </xf>
    <xf numFmtId="0" fontId="15" fillId="0" borderId="0" xfId="0" applyFont="1" applyAlignment="1">
      <alignment horizontal="center" vertical="center"/>
    </xf>
    <xf numFmtId="0" fontId="0" fillId="3" borderId="0" xfId="0" applyFill="1"/>
    <xf numFmtId="0" fontId="0" fillId="4" borderId="0" xfId="0" applyFill="1"/>
    <xf numFmtId="0" fontId="15" fillId="0" borderId="44" xfId="0" applyFont="1" applyBorder="1" applyAlignment="1">
      <alignment horizontal="center"/>
    </xf>
    <xf numFmtId="0" fontId="15" fillId="5" borderId="29" xfId="0" applyFont="1" applyFill="1" applyBorder="1" applyAlignment="1">
      <alignment horizontal="center"/>
    </xf>
    <xf numFmtId="0" fontId="0" fillId="0" borderId="45" xfId="0" applyBorder="1" applyAlignment="1">
      <alignment horizontal="center" vertical="center"/>
    </xf>
    <xf numFmtId="0" fontId="15" fillId="0" borderId="44" xfId="0" applyFont="1" applyBorder="1" applyAlignment="1">
      <alignment horizontal="center" vertical="center"/>
    </xf>
    <xf numFmtId="0" fontId="0" fillId="0" borderId="46" xfId="0" applyBorder="1" applyAlignment="1">
      <alignment horizontal="center"/>
    </xf>
    <xf numFmtId="0" fontId="0" fillId="0" borderId="47" xfId="0" applyBorder="1" applyAlignment="1">
      <alignment horizontal="center"/>
    </xf>
    <xf numFmtId="0" fontId="15" fillId="0" borderId="35" xfId="0" applyFont="1" applyBorder="1" applyAlignment="1">
      <alignment horizontal="center"/>
    </xf>
    <xf numFmtId="0" fontId="15" fillId="5" borderId="39" xfId="0" applyFont="1" applyFill="1" applyBorder="1" applyAlignment="1">
      <alignment horizontal="center" vertical="center"/>
    </xf>
    <xf numFmtId="0" fontId="16" fillId="5" borderId="29" xfId="0" applyFont="1" applyFill="1" applyBorder="1" applyAlignment="1">
      <alignment horizontal="center" vertical="center" textRotation="90" wrapText="1"/>
    </xf>
    <xf numFmtId="0" fontId="0" fillId="0" borderId="28" xfId="0" applyBorder="1" applyAlignment="1">
      <alignment horizontal="left"/>
    </xf>
    <xf numFmtId="0" fontId="15" fillId="0" borderId="39" xfId="0" applyFont="1" applyBorder="1" applyAlignment="1">
      <alignment horizontal="center" vertical="center"/>
    </xf>
    <xf numFmtId="0" fontId="0" fillId="0" borderId="29" xfId="0" applyBorder="1" applyAlignment="1">
      <alignment horizontal="center"/>
    </xf>
    <xf numFmtId="0" fontId="15" fillId="0" borderId="44"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9" xfId="0" applyFont="1" applyBorder="1" applyAlignment="1">
      <alignment horizontal="center" vertical="center" wrapText="1"/>
    </xf>
    <xf numFmtId="0" fontId="16" fillId="5" borderId="33" xfId="0" applyFont="1" applyFill="1" applyBorder="1" applyAlignment="1">
      <alignment vertical="center" textRotation="90" wrapText="1"/>
    </xf>
    <xf numFmtId="0" fontId="16" fillId="5" borderId="43" xfId="0" applyFont="1" applyFill="1" applyBorder="1" applyAlignment="1">
      <alignment vertical="center" textRotation="90" wrapText="1"/>
    </xf>
    <xf numFmtId="0" fontId="1" fillId="0" borderId="33" xfId="0" applyFont="1" applyBorder="1" applyAlignment="1">
      <alignment horizontal="center" vertical="center"/>
    </xf>
    <xf numFmtId="0" fontId="1" fillId="0" borderId="43" xfId="0" applyFont="1" applyBorder="1" applyAlignment="1">
      <alignment horizontal="center" vertical="center"/>
    </xf>
    <xf numFmtId="0" fontId="15" fillId="0" borderId="35" xfId="0" applyFont="1" applyBorder="1" applyAlignment="1">
      <alignment horizontal="center" vertical="center"/>
    </xf>
    <xf numFmtId="0" fontId="15" fillId="5" borderId="48" xfId="0" applyFont="1" applyFill="1" applyBorder="1" applyAlignment="1">
      <alignment horizontal="center" vertical="center"/>
    </xf>
    <xf numFmtId="0" fontId="15" fillId="5" borderId="29" xfId="0" applyFont="1" applyFill="1" applyBorder="1"/>
    <xf numFmtId="0" fontId="0" fillId="0" borderId="28" xfId="0" applyBorder="1" applyAlignment="1">
      <alignment vertical="center"/>
    </xf>
    <xf numFmtId="0" fontId="0" fillId="0" borderId="33" xfId="0" applyBorder="1" applyAlignment="1">
      <alignment horizontal="center"/>
    </xf>
    <xf numFmtId="0" fontId="0" fillId="0" borderId="43" xfId="0" applyBorder="1" applyAlignment="1">
      <alignment horizontal="center"/>
    </xf>
    <xf numFmtId="0" fontId="13" fillId="5" borderId="41" xfId="0" applyFont="1" applyFill="1" applyBorder="1" applyAlignment="1">
      <alignment horizontal="center" vertical="center"/>
    </xf>
    <xf numFmtId="0" fontId="15" fillId="0" borderId="37" xfId="0" applyFont="1" applyBorder="1" applyAlignment="1">
      <alignment horizontal="center"/>
    </xf>
    <xf numFmtId="0" fontId="15" fillId="0" borderId="38" xfId="0" applyFont="1" applyBorder="1" applyAlignment="1">
      <alignment horizontal="center"/>
    </xf>
    <xf numFmtId="0" fontId="13" fillId="5" borderId="28" xfId="0" applyFont="1" applyFill="1" applyBorder="1" applyAlignment="1">
      <alignment horizontal="center" vertical="center"/>
    </xf>
    <xf numFmtId="0" fontId="10" fillId="5" borderId="29" xfId="0" applyFont="1" applyFill="1" applyBorder="1" applyAlignment="1">
      <alignment horizontal="center" vertical="center" textRotation="90" wrapText="1"/>
    </xf>
    <xf numFmtId="0" fontId="1" fillId="0" borderId="28" xfId="0" applyFont="1" applyBorder="1" applyAlignment="1">
      <alignment horizontal="left"/>
    </xf>
    <xf numFmtId="0" fontId="13" fillId="5" borderId="10" xfId="0" applyFont="1" applyFill="1" applyBorder="1" applyAlignment="1">
      <alignment horizontal="left" vertical="center"/>
    </xf>
    <xf numFmtId="0" fontId="13" fillId="5" borderId="12" xfId="0" applyFont="1" applyFill="1" applyBorder="1" applyAlignment="1">
      <alignment horizontal="center" vertical="center"/>
    </xf>
    <xf numFmtId="0" fontId="15" fillId="0" borderId="39" xfId="0" applyFont="1" applyBorder="1" applyAlignment="1">
      <alignment horizontal="center"/>
    </xf>
    <xf numFmtId="0" fontId="13" fillId="5" borderId="23" xfId="0" applyFont="1" applyFill="1" applyBorder="1" applyAlignment="1">
      <alignment horizontal="center" vertical="center"/>
    </xf>
    <xf numFmtId="0" fontId="13" fillId="0" borderId="44" xfId="0" applyFont="1" applyBorder="1" applyAlignment="1">
      <alignment horizontal="center"/>
    </xf>
    <xf numFmtId="0" fontId="13" fillId="5" borderId="40" xfId="0" applyFont="1" applyFill="1" applyBorder="1" applyAlignment="1">
      <alignment horizontal="center" vertical="center"/>
    </xf>
    <xf numFmtId="0" fontId="13" fillId="5" borderId="29" xfId="0" applyFont="1" applyFill="1" applyBorder="1" applyAlignment="1">
      <alignment vertical="center"/>
    </xf>
    <xf numFmtId="0" fontId="13" fillId="5" borderId="35" xfId="0" applyFont="1" applyFill="1" applyBorder="1" applyAlignment="1">
      <alignment horizontal="center" vertical="center"/>
    </xf>
    <xf numFmtId="0" fontId="13" fillId="5" borderId="33" xfId="0" applyFont="1" applyFill="1" applyBorder="1" applyAlignment="1">
      <alignment horizontal="center"/>
    </xf>
    <xf numFmtId="0" fontId="13" fillId="5" borderId="43" xfId="0" applyFont="1" applyFill="1" applyBorder="1" applyAlignment="1">
      <alignment horizontal="center"/>
    </xf>
    <xf numFmtId="0" fontId="13" fillId="5" borderId="11" xfId="0" applyFont="1" applyFill="1" applyBorder="1" applyAlignment="1">
      <alignment horizontal="center" vertical="center"/>
    </xf>
    <xf numFmtId="0" fontId="13" fillId="5" borderId="48" xfId="0" applyFont="1" applyFill="1" applyBorder="1" applyAlignment="1">
      <alignment horizontal="center" vertical="center"/>
    </xf>
    <xf numFmtId="0" fontId="17" fillId="0" borderId="0" xfId="0" applyFont="1"/>
    <xf numFmtId="0" fontId="11" fillId="2" borderId="41" xfId="0" applyFont="1" applyFill="1" applyBorder="1" applyAlignment="1">
      <alignment horizontal="center" vertical="center"/>
    </xf>
    <xf numFmtId="0" fontId="11" fillId="2" borderId="28" xfId="0" applyFont="1" applyFill="1" applyBorder="1" applyAlignment="1">
      <alignment horizontal="center" vertical="center"/>
    </xf>
    <xf numFmtId="0" fontId="10" fillId="2" borderId="29" xfId="0" applyFont="1" applyFill="1" applyBorder="1" applyAlignment="1">
      <alignment horizontal="center" vertical="center" textRotation="90" wrapText="1"/>
    </xf>
    <xf numFmtId="0" fontId="10" fillId="0" borderId="29" xfId="0" applyFont="1" applyBorder="1" applyAlignment="1">
      <alignment horizontal="center" vertical="center"/>
    </xf>
    <xf numFmtId="0" fontId="11" fillId="2" borderId="10" xfId="0" applyFont="1" applyFill="1" applyBorder="1" applyAlignment="1">
      <alignment vertical="center"/>
    </xf>
    <xf numFmtId="4" fontId="11" fillId="2" borderId="12" xfId="0" applyNumberFormat="1" applyFont="1" applyFill="1" applyBorder="1" applyAlignment="1">
      <alignment vertical="center"/>
    </xf>
    <xf numFmtId="0" fontId="11" fillId="2" borderId="21" xfId="0" applyFont="1" applyFill="1" applyBorder="1" applyAlignment="1">
      <alignment horizontal="center" vertical="center"/>
    </xf>
    <xf numFmtId="0" fontId="11" fillId="2" borderId="34" xfId="0" applyFont="1" applyFill="1" applyBorder="1" applyAlignment="1">
      <alignment horizontal="center" vertical="center"/>
    </xf>
    <xf numFmtId="4" fontId="11" fillId="2" borderId="35" xfId="0" applyNumberFormat="1" applyFont="1" applyFill="1" applyBorder="1" applyAlignment="1">
      <alignment vertical="center"/>
    </xf>
    <xf numFmtId="4" fontId="11" fillId="2" borderId="23" xfId="0" applyNumberFormat="1" applyFont="1" applyFill="1" applyBorder="1" applyAlignment="1">
      <alignment vertical="center"/>
    </xf>
    <xf numFmtId="0" fontId="10" fillId="2" borderId="0" xfId="0" applyFont="1" applyFill="1" applyAlignment="1">
      <alignment horizontal="center" vertical="center" textRotation="90"/>
    </xf>
    <xf numFmtId="4" fontId="11" fillId="2" borderId="12" xfId="0" applyNumberFormat="1" applyFont="1" applyFill="1" applyBorder="1" applyAlignment="1">
      <alignment horizontal="center" vertical="center"/>
    </xf>
    <xf numFmtId="0" fontId="10" fillId="2" borderId="40" xfId="0" applyFont="1" applyFill="1" applyBorder="1" applyAlignment="1">
      <alignment horizontal="center" vertical="center"/>
    </xf>
    <xf numFmtId="0" fontId="10" fillId="2" borderId="35" xfId="0" applyFont="1" applyFill="1" applyBorder="1" applyAlignment="1">
      <alignment horizontal="center" vertical="center"/>
    </xf>
    <xf numFmtId="4" fontId="10" fillId="0" borderId="35" xfId="0" applyNumberFormat="1" applyFont="1" applyBorder="1" applyAlignment="1">
      <alignment horizontal="center" vertical="center"/>
    </xf>
    <xf numFmtId="4" fontId="11" fillId="2" borderId="23" xfId="0" applyNumberFormat="1" applyFont="1" applyFill="1" applyBorder="1" applyAlignment="1">
      <alignment horizontal="center" vertical="center"/>
    </xf>
    <xf numFmtId="0" fontId="15" fillId="2" borderId="41"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28" xfId="0" applyFont="1" applyFill="1" applyBorder="1" applyAlignment="1">
      <alignment horizontal="center" vertical="center"/>
    </xf>
    <xf numFmtId="0" fontId="0" fillId="2" borderId="29" xfId="0" applyFill="1" applyBorder="1" applyAlignment="1">
      <alignment horizontal="center"/>
    </xf>
    <xf numFmtId="0" fontId="15" fillId="2" borderId="35" xfId="0" applyFont="1" applyFill="1" applyBorder="1" applyAlignment="1">
      <alignment horizontal="center" vertical="center"/>
    </xf>
    <xf numFmtId="0" fontId="15" fillId="2" borderId="10" xfId="0" applyFont="1" applyFill="1" applyBorder="1"/>
    <xf numFmtId="0" fontId="13" fillId="2" borderId="10" xfId="0" applyFont="1" applyFill="1" applyBorder="1"/>
    <xf numFmtId="0" fontId="10" fillId="0" borderId="28" xfId="0" applyFont="1" applyBorder="1" applyAlignment="1">
      <alignment horizontal="left"/>
    </xf>
    <xf numFmtId="4" fontId="10" fillId="0" borderId="35" xfId="0" applyNumberFormat="1" applyFont="1" applyBorder="1"/>
    <xf numFmtId="0" fontId="10" fillId="2" borderId="29" xfId="0" applyFont="1" applyFill="1" applyBorder="1" applyAlignment="1">
      <alignment horizontal="center" vertical="center" textRotation="90"/>
    </xf>
    <xf numFmtId="0" fontId="10" fillId="0" borderId="43" xfId="0" applyFont="1" applyBorder="1" applyAlignment="1">
      <alignment horizontal="left"/>
    </xf>
    <xf numFmtId="0" fontId="10" fillId="2" borderId="0" xfId="0" applyFont="1" applyFill="1"/>
    <xf numFmtId="0" fontId="18" fillId="0" borderId="0" xfId="0" applyFont="1"/>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20" fillId="2" borderId="29" xfId="0" applyFont="1" applyFill="1" applyBorder="1" applyAlignment="1">
      <alignment horizontal="center" vertical="center" textRotation="90" wrapText="1"/>
    </xf>
    <xf numFmtId="0" fontId="21" fillId="0" borderId="28" xfId="0" applyFont="1" applyBorder="1"/>
    <xf numFmtId="0" fontId="20" fillId="0" borderId="29" xfId="0" applyFont="1" applyBorder="1" applyAlignment="1">
      <alignment horizontal="center" vertical="center"/>
    </xf>
    <xf numFmtId="0" fontId="22" fillId="2" borderId="10" xfId="0" applyFont="1" applyFill="1" applyBorder="1" applyAlignment="1">
      <alignment vertical="center"/>
    </xf>
    <xf numFmtId="4" fontId="19" fillId="2" borderId="12" xfId="0" applyNumberFormat="1" applyFont="1" applyFill="1" applyBorder="1" applyAlignment="1">
      <alignment vertical="center"/>
    </xf>
    <xf numFmtId="0" fontId="23" fillId="6" borderId="29" xfId="0" applyFont="1" applyFill="1" applyBorder="1" applyAlignment="1">
      <alignment horizontal="center" vertical="center"/>
    </xf>
    <xf numFmtId="0" fontId="19" fillId="0" borderId="39" xfId="0" applyFont="1" applyBorder="1" applyAlignment="1">
      <alignment horizontal="center" vertical="center"/>
    </xf>
    <xf numFmtId="0" fontId="22" fillId="2" borderId="40" xfId="0" applyFont="1" applyFill="1" applyBorder="1" applyAlignment="1">
      <alignment horizontal="center" vertical="center"/>
    </xf>
    <xf numFmtId="0" fontId="22" fillId="2" borderId="35" xfId="0" applyFont="1" applyFill="1" applyBorder="1" applyAlignment="1">
      <alignment horizontal="center" vertical="center"/>
    </xf>
    <xf numFmtId="4" fontId="20" fillId="0" borderId="35" xfId="0" applyNumberFormat="1" applyFont="1" applyBorder="1"/>
    <xf numFmtId="4" fontId="19" fillId="2" borderId="23" xfId="0" applyNumberFormat="1" applyFont="1" applyFill="1" applyBorder="1" applyAlignment="1">
      <alignment vertical="center"/>
    </xf>
    <xf numFmtId="0" fontId="11" fillId="0" borderId="0" xfId="0" applyFont="1"/>
    <xf numFmtId="0" fontId="10" fillId="0" borderId="28" xfId="0" applyFont="1" applyBorder="1" applyAlignment="1">
      <alignment horizontal="left" vertical="center"/>
    </xf>
    <xf numFmtId="0" fontId="11" fillId="2" borderId="10" xfId="0" applyFont="1" applyFill="1" applyBorder="1"/>
    <xf numFmtId="4" fontId="19" fillId="2" borderId="12" xfId="0" applyNumberFormat="1" applyFont="1" applyFill="1" applyBorder="1"/>
    <xf numFmtId="4" fontId="19" fillId="2" borderId="23" xfId="0" applyNumberFormat="1" applyFont="1" applyFill="1" applyBorder="1"/>
    <xf numFmtId="0" fontId="0" fillId="0" borderId="0" xfId="0" applyAlignment="1">
      <alignment horizontal="left"/>
    </xf>
    <xf numFmtId="0" fontId="24" fillId="2" borderId="10" xfId="0" applyFont="1" applyFill="1" applyBorder="1" applyAlignment="1">
      <alignment vertical="center"/>
    </xf>
    <xf numFmtId="0" fontId="24" fillId="2" borderId="12" xfId="0" applyFont="1" applyFill="1" applyBorder="1" applyAlignment="1">
      <alignment horizontal="center" vertical="center"/>
    </xf>
    <xf numFmtId="0" fontId="24" fillId="2" borderId="23"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27" xfId="0" applyFont="1" applyFill="1" applyBorder="1" applyAlignment="1">
      <alignment horizontal="center" vertical="center"/>
    </xf>
    <xf numFmtId="2" fontId="1" fillId="0" borderId="35" xfId="0" applyNumberFormat="1" applyFont="1" applyBorder="1" applyAlignment="1">
      <alignment horizontal="center"/>
    </xf>
    <xf numFmtId="2" fontId="13" fillId="2" borderId="12" xfId="0" applyNumberFormat="1" applyFont="1" applyFill="1" applyBorder="1" applyAlignment="1">
      <alignment horizontal="center" vertical="center"/>
    </xf>
    <xf numFmtId="2" fontId="13" fillId="2" borderId="23" xfId="0" applyNumberFormat="1" applyFont="1" applyFill="1" applyBorder="1" applyAlignment="1">
      <alignment horizontal="center" vertical="center"/>
    </xf>
    <xf numFmtId="0" fontId="16" fillId="0" borderId="0" xfId="0" applyFont="1" applyAlignment="1">
      <alignment horizontal="justify" vertical="top" wrapText="1"/>
    </xf>
    <xf numFmtId="0" fontId="19" fillId="2" borderId="10" xfId="0" applyFont="1" applyFill="1" applyBorder="1"/>
    <xf numFmtId="0" fontId="19" fillId="2" borderId="40" xfId="0" applyFont="1" applyFill="1" applyBorder="1" applyAlignment="1">
      <alignment horizontal="center" vertical="center"/>
    </xf>
    <xf numFmtId="0" fontId="19" fillId="2" borderId="35" xfId="0" applyFont="1" applyFill="1" applyBorder="1" applyAlignment="1">
      <alignment horizontal="center" vertical="center"/>
    </xf>
    <xf numFmtId="4" fontId="11" fillId="2" borderId="23" xfId="0" applyNumberFormat="1" applyFont="1" applyFill="1" applyBorder="1"/>
    <xf numFmtId="0" fontId="25" fillId="0" borderId="0" xfId="0" applyFont="1"/>
    <xf numFmtId="0" fontId="24" fillId="2" borderId="41" xfId="0" applyFont="1" applyFill="1" applyBorder="1" applyAlignment="1">
      <alignment horizontal="center" vertical="center"/>
    </xf>
    <xf numFmtId="0" fontId="12" fillId="0" borderId="44" xfId="0" applyFont="1" applyBorder="1" applyAlignment="1">
      <alignment horizontal="center" wrapText="1"/>
    </xf>
    <xf numFmtId="0" fontId="24" fillId="2" borderId="40" xfId="0" applyFont="1" applyFill="1" applyBorder="1" applyAlignment="1">
      <alignment horizontal="center" vertical="center"/>
    </xf>
    <xf numFmtId="0" fontId="24" fillId="2" borderId="28" xfId="0" applyFont="1" applyFill="1" applyBorder="1" applyAlignment="1">
      <alignment horizontal="center" vertical="center"/>
    </xf>
    <xf numFmtId="0" fontId="25" fillId="2" borderId="29" xfId="0" applyFont="1" applyFill="1" applyBorder="1" applyAlignment="1">
      <alignment horizontal="center" vertical="center"/>
    </xf>
    <xf numFmtId="0" fontId="24" fillId="2" borderId="35" xfId="0" applyFont="1" applyFill="1" applyBorder="1" applyAlignment="1">
      <alignment horizontal="center" vertical="center"/>
    </xf>
    <xf numFmtId="0" fontId="24" fillId="2" borderId="10" xfId="0" applyFont="1" applyFill="1" applyBorder="1"/>
    <xf numFmtId="0" fontId="25" fillId="3" borderId="0" xfId="0" applyFont="1" applyFill="1"/>
    <xf numFmtId="0" fontId="25" fillId="4" borderId="0" xfId="0" applyFont="1" applyFill="1"/>
    <xf numFmtId="0" fontId="13" fillId="0" borderId="44" xfId="0" applyFont="1" applyBorder="1" applyAlignment="1">
      <alignment horizontal="center" vertical="center"/>
    </xf>
    <xf numFmtId="0" fontId="10" fillId="0" borderId="28" xfId="0" applyFont="1" applyBorder="1"/>
    <xf numFmtId="4" fontId="1" fillId="0" borderId="35" xfId="0" applyNumberFormat="1" applyFont="1" applyBorder="1"/>
    <xf numFmtId="4" fontId="13" fillId="2" borderId="12" xfId="0" applyNumberFormat="1" applyFont="1" applyFill="1" applyBorder="1" applyAlignment="1">
      <alignment vertical="center"/>
    </xf>
    <xf numFmtId="4" fontId="13" fillId="2" borderId="23" xfId="0" applyNumberFormat="1" applyFont="1" applyFill="1" applyBorder="1" applyAlignment="1">
      <alignment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11" fillId="2" borderId="12" xfId="0" applyFont="1" applyFill="1" applyBorder="1" applyAlignment="1">
      <alignment vertical="center"/>
    </xf>
    <xf numFmtId="0" fontId="24" fillId="2" borderId="21" xfId="0" applyFont="1" applyFill="1" applyBorder="1" applyAlignment="1">
      <alignment horizontal="center" vertical="center"/>
    </xf>
    <xf numFmtId="0" fontId="24" fillId="2" borderId="34" xfId="0" applyFont="1" applyFill="1" applyBorder="1" applyAlignment="1">
      <alignment horizontal="center" vertical="center"/>
    </xf>
    <xf numFmtId="0" fontId="26" fillId="0" borderId="0" xfId="0" applyFont="1"/>
    <xf numFmtId="0" fontId="13" fillId="2" borderId="3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0" fillId="0" borderId="42" xfId="0" applyFont="1" applyBorder="1"/>
    <xf numFmtId="0" fontId="13" fillId="0" borderId="39" xfId="0" applyFont="1" applyBorder="1" applyAlignment="1">
      <alignment horizontal="center" vertical="center" wrapText="1"/>
    </xf>
    <xf numFmtId="0" fontId="13" fillId="2" borderId="29" xfId="0" applyFont="1" applyFill="1" applyBorder="1" applyAlignment="1">
      <alignment horizontal="center" vertical="center"/>
    </xf>
    <xf numFmtId="0" fontId="25" fillId="0" borderId="29" xfId="0" applyFont="1" applyBorder="1" applyAlignment="1">
      <alignment horizontal="center" vertical="center"/>
    </xf>
    <xf numFmtId="0" fontId="25" fillId="0" borderId="35" xfId="0" applyFont="1" applyBorder="1" applyAlignment="1">
      <alignment horizontal="center" vertical="center"/>
    </xf>
    <xf numFmtId="0" fontId="25" fillId="0" borderId="18" xfId="0" applyFont="1" applyBorder="1" applyAlignment="1">
      <alignment horizontal="center" vertical="center"/>
    </xf>
    <xf numFmtId="0" fontId="27" fillId="7" borderId="10" xfId="0" applyFont="1" applyFill="1" applyBorder="1" applyAlignment="1">
      <alignment horizontal="left"/>
    </xf>
    <xf numFmtId="0" fontId="27" fillId="7" borderId="12" xfId="0" applyFont="1" applyFill="1" applyBorder="1" applyAlignment="1">
      <alignment horizontal="center" vertical="center"/>
    </xf>
    <xf numFmtId="0" fontId="27" fillId="7" borderId="23" xfId="0" applyFont="1" applyFill="1" applyBorder="1" applyAlignment="1">
      <alignment horizontal="center" vertical="center"/>
    </xf>
    <xf numFmtId="0" fontId="13" fillId="0" borderId="0" xfId="0" applyFont="1"/>
    <xf numFmtId="0" fontId="13" fillId="2" borderId="29" xfId="0" applyFont="1" applyFill="1" applyBorder="1" applyAlignment="1">
      <alignment horizontal="center" vertical="center" wrapText="1"/>
    </xf>
    <xf numFmtId="4" fontId="1" fillId="0" borderId="35" xfId="0" applyNumberFormat="1" applyFont="1" applyBorder="1" applyAlignment="1">
      <alignment horizontal="center"/>
    </xf>
    <xf numFmtId="0" fontId="0" fillId="0" borderId="28" xfId="0" applyBorder="1"/>
    <xf numFmtId="0" fontId="28" fillId="0" borderId="42" xfId="0" applyFont="1" applyBorder="1"/>
    <xf numFmtId="0" fontId="24" fillId="5" borderId="10" xfId="0" applyFont="1" applyFill="1" applyBorder="1" applyAlignment="1">
      <alignment horizontal="left" vertical="center"/>
    </xf>
    <xf numFmtId="4" fontId="13" fillId="5" borderId="12" xfId="0" applyNumberFormat="1" applyFont="1" applyFill="1" applyBorder="1" applyAlignment="1">
      <alignment vertical="center"/>
    </xf>
    <xf numFmtId="4" fontId="13" fillId="5" borderId="23" xfId="0" applyNumberFormat="1" applyFont="1" applyFill="1" applyBorder="1" applyAlignment="1">
      <alignment vertical="center"/>
    </xf>
    <xf numFmtId="0" fontId="24" fillId="5" borderId="41" xfId="0" applyFont="1" applyFill="1" applyBorder="1" applyAlignment="1">
      <alignment horizontal="center" vertical="center"/>
    </xf>
    <xf numFmtId="0" fontId="24" fillId="5" borderId="28" xfId="0" applyFont="1" applyFill="1" applyBorder="1" applyAlignment="1">
      <alignment horizontal="center" vertical="center"/>
    </xf>
    <xf numFmtId="2" fontId="13" fillId="5" borderId="12" xfId="0" applyNumberFormat="1" applyFont="1" applyFill="1" applyBorder="1" applyAlignment="1">
      <alignment vertical="center"/>
    </xf>
    <xf numFmtId="0" fontId="24" fillId="0" borderId="39" xfId="0" applyFont="1" applyBorder="1" applyAlignment="1">
      <alignment horizontal="center" vertical="center"/>
    </xf>
    <xf numFmtId="0" fontId="24" fillId="5" borderId="21" xfId="0" applyFont="1" applyFill="1" applyBorder="1" applyAlignment="1">
      <alignment horizontal="center" vertical="center"/>
    </xf>
    <xf numFmtId="0" fontId="24" fillId="5" borderId="34" xfId="0" applyFont="1" applyFill="1" applyBorder="1" applyAlignment="1">
      <alignment horizontal="center" vertical="center"/>
    </xf>
    <xf numFmtId="2" fontId="1" fillId="0" borderId="35" xfId="0" applyNumberFormat="1" applyFont="1" applyBorder="1"/>
    <xf numFmtId="2" fontId="13" fillId="5" borderId="23" xfId="0" applyNumberFormat="1" applyFont="1" applyFill="1" applyBorder="1" applyAlignment="1">
      <alignment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24" fillId="5" borderId="40" xfId="0" applyFont="1" applyFill="1" applyBorder="1" applyAlignment="1">
      <alignment horizontal="center" vertical="center"/>
    </xf>
    <xf numFmtId="0" fontId="24" fillId="5" borderId="29" xfId="0" applyFont="1" applyFill="1" applyBorder="1" applyAlignment="1">
      <alignment horizontal="center" vertical="center"/>
    </xf>
    <xf numFmtId="0" fontId="24" fillId="5" borderId="35" xfId="0" applyFont="1" applyFill="1" applyBorder="1" applyAlignment="1">
      <alignment horizontal="center" vertical="center"/>
    </xf>
    <xf numFmtId="0" fontId="25" fillId="0" borderId="28" xfId="0" applyFont="1" applyBorder="1" applyAlignment="1">
      <alignment horizontal="left"/>
    </xf>
    <xf numFmtId="0" fontId="29" fillId="0" borderId="29" xfId="0" applyFont="1" applyBorder="1" applyAlignment="1">
      <alignment horizontal="center" vertical="center"/>
    </xf>
    <xf numFmtId="0" fontId="29" fillId="0" borderId="0" xfId="0" applyFont="1"/>
    <xf numFmtId="0" fontId="24" fillId="5" borderId="10" xfId="0" applyFont="1" applyFill="1" applyBorder="1" applyAlignment="1">
      <alignment horizontal="left"/>
    </xf>
    <xf numFmtId="0" fontId="24" fillId="5" borderId="12" xfId="0" applyFont="1" applyFill="1" applyBorder="1" applyAlignment="1">
      <alignment horizontal="center"/>
    </xf>
    <xf numFmtId="0" fontId="24" fillId="5" borderId="23" xfId="0" applyFont="1" applyFill="1" applyBorder="1" applyAlignment="1">
      <alignment horizontal="center"/>
    </xf>
    <xf numFmtId="0" fontId="25" fillId="0" borderId="0" xfId="0" applyFont="1" applyAlignment="1">
      <alignment horizontal="center"/>
    </xf>
    <xf numFmtId="0" fontId="24" fillId="5" borderId="29" xfId="0" applyFont="1" applyFill="1" applyBorder="1" applyAlignment="1">
      <alignment horizontal="center" vertical="center" wrapText="1"/>
    </xf>
    <xf numFmtId="2" fontId="13" fillId="5" borderId="12" xfId="0" applyNumberFormat="1" applyFont="1" applyFill="1" applyBorder="1" applyAlignment="1">
      <alignment horizontal="center" vertical="center"/>
    </xf>
    <xf numFmtId="2" fontId="13" fillId="5" borderId="23" xfId="0" applyNumberFormat="1" applyFont="1" applyFill="1" applyBorder="1" applyAlignment="1">
      <alignment horizontal="center" vertical="center"/>
    </xf>
    <xf numFmtId="4" fontId="13" fillId="5" borderId="12" xfId="0" applyNumberFormat="1" applyFont="1" applyFill="1" applyBorder="1" applyAlignment="1">
      <alignment horizontal="center" vertical="center"/>
    </xf>
    <xf numFmtId="0" fontId="13" fillId="5" borderId="40" xfId="0" applyFont="1" applyFill="1" applyBorder="1" applyAlignment="1">
      <alignment vertical="center"/>
    </xf>
    <xf numFmtId="0" fontId="13" fillId="5" borderId="35" xfId="0" applyFont="1" applyFill="1" applyBorder="1" applyAlignment="1">
      <alignment vertical="center"/>
    </xf>
    <xf numFmtId="4" fontId="13" fillId="5" borderId="23" xfId="0" applyNumberFormat="1" applyFont="1" applyFill="1" applyBorder="1" applyAlignment="1">
      <alignment horizontal="center" vertical="center"/>
    </xf>
    <xf numFmtId="0" fontId="14" fillId="7" borderId="41" xfId="0" applyFont="1" applyFill="1" applyBorder="1" applyAlignment="1">
      <alignment horizontal="center" vertical="center"/>
    </xf>
    <xf numFmtId="0" fontId="14" fillId="7" borderId="40" xfId="0" applyFont="1" applyFill="1" applyBorder="1" applyAlignment="1">
      <alignment horizontal="center" vertical="center"/>
    </xf>
    <xf numFmtId="0" fontId="14" fillId="7" borderId="28" xfId="0" applyFont="1" applyFill="1" applyBorder="1" applyAlignment="1">
      <alignment horizontal="center" vertical="center"/>
    </xf>
    <xf numFmtId="0" fontId="14" fillId="7" borderId="35" xfId="0" applyFont="1" applyFill="1" applyBorder="1" applyAlignment="1">
      <alignment horizontal="center" vertical="center"/>
    </xf>
    <xf numFmtId="0" fontId="14" fillId="7" borderId="10" xfId="0" applyFont="1" applyFill="1" applyBorder="1" applyAlignment="1">
      <alignment horizontal="left" vertical="center"/>
    </xf>
    <xf numFmtId="0" fontId="14" fillId="7" borderId="12" xfId="0" applyFont="1" applyFill="1" applyBorder="1" applyAlignment="1">
      <alignment horizontal="center" vertical="center"/>
    </xf>
    <xf numFmtId="0" fontId="14" fillId="7" borderId="23" xfId="0" applyFont="1" applyFill="1" applyBorder="1" applyAlignment="1">
      <alignment horizontal="center" vertical="center"/>
    </xf>
    <xf numFmtId="0" fontId="27" fillId="7" borderId="41" xfId="0" applyFont="1" applyFill="1" applyBorder="1" applyAlignment="1">
      <alignment horizontal="center" vertical="center"/>
    </xf>
    <xf numFmtId="0" fontId="27" fillId="7" borderId="40" xfId="0" applyFont="1" applyFill="1" applyBorder="1" applyAlignment="1">
      <alignment horizontal="center" vertical="center"/>
    </xf>
    <xf numFmtId="0" fontId="27" fillId="7" borderId="28" xfId="0" applyFont="1" applyFill="1" applyBorder="1" applyAlignment="1">
      <alignment horizontal="center" vertical="center"/>
    </xf>
    <xf numFmtId="0" fontId="27" fillId="7" borderId="29" xfId="0" applyFont="1" applyFill="1" applyBorder="1" applyAlignment="1">
      <alignment vertical="center"/>
    </xf>
    <xf numFmtId="0" fontId="27" fillId="7" borderId="35" xfId="0" applyFont="1" applyFill="1" applyBorder="1" applyAlignment="1">
      <alignment horizontal="center" vertical="center"/>
    </xf>
    <xf numFmtId="0" fontId="27" fillId="7" borderId="29" xfId="0" applyFont="1" applyFill="1" applyBorder="1" applyAlignment="1">
      <alignment horizontal="center" vertical="center"/>
    </xf>
    <xf numFmtId="0" fontId="27" fillId="7" borderId="29" xfId="0" applyFont="1" applyFill="1" applyBorder="1" applyAlignment="1">
      <alignment horizontal="center" vertical="center" wrapText="1"/>
    </xf>
    <xf numFmtId="0" fontId="27" fillId="7" borderId="10" xfId="0" applyFont="1" applyFill="1" applyBorder="1" applyAlignment="1">
      <alignment horizontal="center" vertical="center"/>
    </xf>
    <xf numFmtId="4" fontId="27" fillId="7" borderId="23" xfId="0" applyNumberFormat="1" applyFont="1" applyFill="1" applyBorder="1" applyAlignment="1">
      <alignment horizontal="center" vertical="center"/>
    </xf>
    <xf numFmtId="0" fontId="16" fillId="0" borderId="0" xfId="0" applyFont="1" applyAlignment="1">
      <alignment vertical="top" wrapText="1"/>
    </xf>
    <xf numFmtId="0" fontId="13" fillId="0" borderId="37" xfId="0" applyFont="1" applyBorder="1" applyAlignment="1">
      <alignment horizontal="center"/>
    </xf>
    <xf numFmtId="0" fontId="13" fillId="0" borderId="39" xfId="0" applyFont="1" applyBorder="1" applyAlignment="1">
      <alignment horizontal="center"/>
    </xf>
    <xf numFmtId="0" fontId="13" fillId="5" borderId="29" xfId="0" applyFont="1" applyFill="1" applyBorder="1" applyAlignment="1">
      <alignment horizontal="center" wrapText="1"/>
    </xf>
    <xf numFmtId="0" fontId="9" fillId="0" borderId="28" xfId="0" applyFont="1" applyBorder="1" applyAlignment="1">
      <alignment horizontal="center" vertical="center" wrapText="1"/>
    </xf>
    <xf numFmtId="0" fontId="4" fillId="0" borderId="29" xfId="0" applyFont="1" applyBorder="1" applyAlignment="1">
      <alignment horizontal="center" vertical="center"/>
    </xf>
    <xf numFmtId="0" fontId="9" fillId="0" borderId="28" xfId="0" applyFont="1" applyBorder="1" applyAlignment="1">
      <alignment horizontal="left" vertical="center" wrapText="1"/>
    </xf>
    <xf numFmtId="0" fontId="15" fillId="5" borderId="29" xfId="0" applyFont="1" applyFill="1" applyBorder="1" applyAlignment="1">
      <alignment vertical="center" wrapText="1"/>
    </xf>
    <xf numFmtId="0" fontId="4" fillId="0" borderId="35" xfId="0" applyFont="1" applyBorder="1" applyAlignment="1">
      <alignment horizontal="center" vertical="center"/>
    </xf>
    <xf numFmtId="0" fontId="13" fillId="5" borderId="10" xfId="0" applyFont="1" applyFill="1" applyBorder="1" applyAlignment="1">
      <alignment horizontal="left"/>
    </xf>
    <xf numFmtId="0" fontId="13" fillId="0" borderId="38" xfId="0" applyFont="1" applyBorder="1" applyAlignment="1">
      <alignment horizontal="center"/>
    </xf>
    <xf numFmtId="0" fontId="15" fillId="5" borderId="49" xfId="0" applyFont="1" applyFill="1" applyBorder="1"/>
    <xf numFmtId="0" fontId="0" fillId="6" borderId="0" xfId="0" applyFill="1"/>
    <xf numFmtId="0" fontId="13" fillId="0" borderId="50" xfId="0" applyFont="1" applyBorder="1" applyAlignment="1">
      <alignment horizontal="center"/>
    </xf>
    <xf numFmtId="0" fontId="12" fillId="5" borderId="29" xfId="0" applyFont="1" applyFill="1" applyBorder="1"/>
    <xf numFmtId="0" fontId="13" fillId="5" borderId="21" xfId="0" applyFont="1" applyFill="1" applyBorder="1" applyAlignment="1">
      <alignment horizontal="center" vertical="center"/>
    </xf>
    <xf numFmtId="0" fontId="13" fillId="5" borderId="34" xfId="0" applyFont="1" applyFill="1" applyBorder="1" applyAlignment="1">
      <alignment horizontal="center" vertical="center"/>
    </xf>
    <xf numFmtId="0" fontId="0" fillId="0" borderId="42" xfId="0" applyBorder="1"/>
    <xf numFmtId="0" fontId="1" fillId="0" borderId="51" xfId="0" applyFont="1" applyBorder="1" applyAlignment="1">
      <alignment horizontal="center" vertical="center"/>
    </xf>
    <xf numFmtId="0" fontId="15" fillId="2" borderId="29" xfId="0" applyFont="1" applyFill="1" applyBorder="1" applyAlignment="1">
      <alignment horizontal="center"/>
    </xf>
    <xf numFmtId="0" fontId="15" fillId="2" borderId="33" xfId="0" applyFont="1" applyFill="1" applyBorder="1" applyAlignment="1">
      <alignment horizontal="center"/>
    </xf>
    <xf numFmtId="0" fontId="0" fillId="0" borderId="35" xfId="0" applyBorder="1" applyAlignment="1">
      <alignment horizontal="center"/>
    </xf>
    <xf numFmtId="0" fontId="15" fillId="2" borderId="12" xfId="0" applyFont="1" applyFill="1" applyBorder="1" applyAlignment="1">
      <alignment horizontal="center"/>
    </xf>
    <xf numFmtId="0" fontId="15" fillId="2" borderId="23" xfId="0" applyFont="1" applyFill="1" applyBorder="1" applyAlignment="1">
      <alignment horizontal="center"/>
    </xf>
    <xf numFmtId="0" fontId="13" fillId="8" borderId="0" xfId="0" applyFont="1" applyFill="1" applyAlignment="1">
      <alignment horizontal="left"/>
    </xf>
    <xf numFmtId="0" fontId="13" fillId="8" borderId="0" xfId="0" applyFont="1" applyFill="1" applyAlignment="1">
      <alignment horizontal="center" vertical="center"/>
    </xf>
    <xf numFmtId="0" fontId="15" fillId="6" borderId="0" xfId="0" applyFont="1" applyFill="1" applyAlignment="1">
      <alignment horizontal="center"/>
    </xf>
    <xf numFmtId="0" fontId="11" fillId="0" borderId="37" xfId="0" applyFont="1" applyBorder="1" applyAlignment="1">
      <alignment horizontal="center"/>
    </xf>
    <xf numFmtId="0" fontId="11" fillId="0" borderId="39" xfId="0" applyFont="1" applyBorder="1" applyAlignment="1">
      <alignment horizontal="center"/>
    </xf>
    <xf numFmtId="0" fontId="15" fillId="5" borderId="33" xfId="0" applyFont="1" applyFill="1" applyBorder="1" applyAlignment="1">
      <alignment horizontal="center"/>
    </xf>
    <xf numFmtId="0" fontId="15" fillId="5" borderId="43" xfId="0" applyFont="1" applyFill="1" applyBorder="1" applyAlignment="1">
      <alignment horizontal="center"/>
    </xf>
    <xf numFmtId="0" fontId="14" fillId="7" borderId="29" xfId="0" applyFont="1" applyFill="1" applyBorder="1" applyAlignment="1">
      <alignment horizontal="center" vertical="center"/>
    </xf>
    <xf numFmtId="0" fontId="25" fillId="0" borderId="28" xfId="0" applyFont="1" applyBorder="1" applyAlignment="1">
      <alignment horizontal="center" vertical="center"/>
    </xf>
    <xf numFmtId="3" fontId="29" fillId="0" borderId="29" xfId="0" applyNumberFormat="1" applyFont="1" applyBorder="1" applyAlignment="1">
      <alignment horizontal="center" vertical="center"/>
    </xf>
    <xf numFmtId="3" fontId="29" fillId="0" borderId="35" xfId="0" applyNumberFormat="1" applyFont="1" applyBorder="1" applyAlignment="1">
      <alignment horizontal="center" vertical="center"/>
    </xf>
    <xf numFmtId="0" fontId="25" fillId="0" borderId="42" xfId="0" applyFont="1" applyBorder="1" applyAlignment="1">
      <alignment horizontal="center" vertical="center"/>
    </xf>
    <xf numFmtId="3" fontId="29" fillId="6" borderId="29" xfId="0" applyNumberFormat="1" applyFont="1" applyFill="1" applyBorder="1" applyAlignment="1">
      <alignment horizontal="center" vertical="center"/>
    </xf>
    <xf numFmtId="3" fontId="29" fillId="6" borderId="35" xfId="0" applyNumberFormat="1" applyFont="1" applyFill="1" applyBorder="1" applyAlignment="1">
      <alignment horizontal="center" vertical="center"/>
    </xf>
    <xf numFmtId="3" fontId="29" fillId="0" borderId="52" xfId="0" applyNumberFormat="1" applyFont="1" applyBorder="1" applyAlignment="1">
      <alignment horizontal="center" vertical="center"/>
    </xf>
    <xf numFmtId="3" fontId="27" fillId="7" borderId="12" xfId="0" applyNumberFormat="1" applyFont="1" applyFill="1" applyBorder="1" applyAlignment="1">
      <alignment horizontal="center" vertical="center"/>
    </xf>
    <xf numFmtId="3" fontId="27" fillId="7" borderId="23" xfId="0" applyNumberFormat="1" applyFont="1" applyFill="1" applyBorder="1" applyAlignment="1">
      <alignment horizontal="center" vertical="center"/>
    </xf>
    <xf numFmtId="0" fontId="1" fillId="5" borderId="29" xfId="0" applyFont="1" applyFill="1" applyBorder="1" applyAlignment="1">
      <alignment horizontal="center" vertical="center" textRotation="90" wrapText="1"/>
    </xf>
    <xf numFmtId="4" fontId="1" fillId="0" borderId="29" xfId="0" applyNumberFormat="1" applyFont="1" applyBorder="1" applyAlignment="1">
      <alignment vertical="center"/>
    </xf>
    <xf numFmtId="4" fontId="1" fillId="0" borderId="29" xfId="0" applyNumberFormat="1" applyFont="1" applyBorder="1"/>
    <xf numFmtId="0" fontId="13" fillId="2" borderId="10" xfId="0" applyFont="1" applyFill="1" applyBorder="1" applyAlignment="1">
      <alignment horizontal="left" vertical="center"/>
    </xf>
    <xf numFmtId="0" fontId="13" fillId="2" borderId="36" xfId="0" applyFont="1" applyFill="1" applyBorder="1" applyAlignment="1">
      <alignment horizontal="center" vertical="center" textRotation="90" wrapText="1"/>
    </xf>
    <xf numFmtId="0" fontId="13" fillId="0" borderId="53" xfId="0" applyFont="1" applyBorder="1" applyAlignment="1">
      <alignment horizontal="center" vertical="center"/>
    </xf>
    <xf numFmtId="0" fontId="13" fillId="0" borderId="2" xfId="0" applyFont="1" applyBorder="1" applyAlignment="1">
      <alignment horizontal="center" vertical="center"/>
    </xf>
    <xf numFmtId="0" fontId="13" fillId="2" borderId="27" xfId="0" applyFont="1" applyFill="1" applyBorder="1" applyAlignment="1">
      <alignment horizontal="center" vertical="center" textRotation="90" wrapText="1"/>
    </xf>
    <xf numFmtId="0" fontId="13" fillId="0" borderId="28" xfId="0" applyFont="1" applyBorder="1" applyAlignment="1">
      <alignment vertical="center"/>
    </xf>
    <xf numFmtId="0" fontId="13" fillId="0" borderId="29" xfId="0" applyFont="1" applyBorder="1"/>
    <xf numFmtId="0" fontId="13" fillId="2" borderId="10" xfId="0" applyFont="1" applyFill="1" applyBorder="1" applyAlignment="1">
      <alignment horizontal="center" vertical="center" wrapText="1"/>
    </xf>
    <xf numFmtId="0" fontId="1" fillId="0" borderId="33" xfId="0" applyFont="1" applyBorder="1"/>
    <xf numFmtId="0" fontId="26" fillId="0" borderId="29" xfId="0" applyFont="1" applyBorder="1"/>
    <xf numFmtId="4" fontId="1" fillId="0" borderId="33" xfId="0" applyNumberFormat="1" applyFont="1" applyBorder="1"/>
    <xf numFmtId="4" fontId="26" fillId="0" borderId="29" xfId="0" applyNumberFormat="1" applyFont="1" applyBorder="1"/>
    <xf numFmtId="0" fontId="13" fillId="0" borderId="54" xfId="0" applyFont="1" applyBorder="1" applyAlignment="1">
      <alignment horizontal="center" vertical="center"/>
    </xf>
    <xf numFmtId="0" fontId="13" fillId="2" borderId="21" xfId="0" applyFont="1" applyFill="1" applyBorder="1" applyAlignment="1">
      <alignment horizontal="center" vertical="center" textRotation="90" wrapText="1"/>
    </xf>
    <xf numFmtId="0" fontId="13" fillId="2" borderId="34" xfId="0" applyFont="1" applyFill="1" applyBorder="1" applyAlignment="1">
      <alignment horizontal="center" vertical="center" textRotation="90" wrapText="1"/>
    </xf>
    <xf numFmtId="4" fontId="1" fillId="0" borderId="52" xfId="0" applyNumberFormat="1" applyFont="1" applyBorder="1"/>
    <xf numFmtId="0" fontId="30" fillId="0" borderId="0" xfId="0" applyFont="1" applyAlignment="1">
      <alignment vertical="center"/>
    </xf>
    <xf numFmtId="0" fontId="13" fillId="2" borderId="15" xfId="0" applyFont="1" applyFill="1" applyBorder="1" applyAlignment="1">
      <alignment horizontal="center" vertical="center" textRotation="90" wrapText="1"/>
    </xf>
    <xf numFmtId="0" fontId="15" fillId="8" borderId="31" xfId="0" applyFont="1" applyFill="1" applyBorder="1" applyAlignment="1">
      <alignment horizontal="center"/>
    </xf>
    <xf numFmtId="0" fontId="15" fillId="8" borderId="25" xfId="0" applyFont="1" applyFill="1" applyBorder="1" applyAlignment="1">
      <alignment horizontal="center"/>
    </xf>
    <xf numFmtId="0" fontId="1" fillId="2" borderId="0" xfId="0" applyFont="1" applyFill="1" applyAlignment="1">
      <alignment horizontal="center" vertical="center" textRotation="90" wrapText="1"/>
    </xf>
    <xf numFmtId="0" fontId="1" fillId="2" borderId="7" xfId="0" applyFont="1" applyFill="1" applyBorder="1" applyAlignment="1">
      <alignment horizontal="center" vertical="center" textRotation="90" wrapText="1"/>
    </xf>
    <xf numFmtId="0" fontId="13" fillId="0" borderId="28" xfId="0" applyFont="1" applyBorder="1" applyAlignment="1">
      <alignment horizontal="left" vertical="center"/>
    </xf>
    <xf numFmtId="0" fontId="13" fillId="6" borderId="28" xfId="0" applyFont="1" applyFill="1" applyBorder="1" applyAlignment="1">
      <alignment horizontal="left" vertical="center"/>
    </xf>
    <xf numFmtId="4" fontId="1" fillId="6" borderId="29" xfId="0" applyNumberFormat="1" applyFont="1" applyFill="1" applyBorder="1"/>
    <xf numFmtId="0" fontId="10" fillId="0" borderId="29" xfId="0" applyFont="1" applyBorder="1"/>
    <xf numFmtId="0" fontId="15" fillId="8" borderId="30" xfId="0" applyFont="1" applyFill="1" applyBorder="1" applyAlignment="1">
      <alignment horizontal="center"/>
    </xf>
    <xf numFmtId="0" fontId="11" fillId="2" borderId="14" xfId="0" applyFont="1" applyFill="1" applyBorder="1" applyAlignment="1">
      <alignment horizontal="center" vertical="center" textRotation="90" wrapText="1"/>
    </xf>
    <xf numFmtId="0" fontId="11" fillId="2" borderId="34" xfId="0" applyFont="1" applyFill="1" applyBorder="1" applyAlignment="1">
      <alignment horizontal="center" vertical="center" textRotation="90" wrapText="1"/>
    </xf>
    <xf numFmtId="4" fontId="1" fillId="6" borderId="35" xfId="0" applyNumberFormat="1" applyFont="1" applyFill="1" applyBorder="1"/>
    <xf numFmtId="4" fontId="0" fillId="0" borderId="0" xfId="0" applyNumberFormat="1"/>
    <xf numFmtId="0" fontId="3" fillId="2" borderId="36" xfId="0" applyFont="1" applyFill="1" applyBorder="1" applyAlignment="1">
      <alignment horizontal="center" vertical="center"/>
    </xf>
    <xf numFmtId="0" fontId="31" fillId="2" borderId="44"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9" xfId="0" applyFont="1" applyFill="1" applyBorder="1" applyAlignment="1">
      <alignment horizontal="center" vertical="center" wrapText="1"/>
    </xf>
    <xf numFmtId="0" fontId="4" fillId="0" borderId="28" xfId="0" applyFont="1" applyBorder="1" applyAlignment="1">
      <alignment horizontal="center" vertical="center"/>
    </xf>
    <xf numFmtId="4" fontId="29" fillId="0" borderId="29" xfId="0" applyNumberFormat="1" applyFont="1" applyBorder="1" applyAlignment="1">
      <alignment horizontal="center" vertical="center"/>
    </xf>
    <xf numFmtId="4" fontId="4" fillId="0" borderId="29" xfId="0" applyNumberFormat="1" applyFont="1" applyBorder="1" applyAlignment="1">
      <alignment horizontal="center" vertical="center"/>
    </xf>
    <xf numFmtId="4" fontId="3" fillId="2" borderId="12" xfId="0" applyNumberFormat="1" applyFont="1" applyFill="1" applyBorder="1" applyAlignment="1">
      <alignment horizontal="center" vertical="center"/>
    </xf>
    <xf numFmtId="0" fontId="3" fillId="2" borderId="40" xfId="0" applyFont="1" applyFill="1" applyBorder="1" applyAlignment="1">
      <alignment horizontal="center" vertical="center"/>
    </xf>
    <xf numFmtId="0" fontId="3" fillId="2" borderId="35" xfId="0" applyFont="1" applyFill="1" applyBorder="1" applyAlignment="1">
      <alignment horizontal="center" vertical="center"/>
    </xf>
    <xf numFmtId="4" fontId="4" fillId="0" borderId="35" xfId="0" applyNumberFormat="1" applyFont="1" applyBorder="1" applyAlignment="1">
      <alignment horizontal="center" vertical="center"/>
    </xf>
    <xf numFmtId="4" fontId="3" fillId="2" borderId="23" xfId="0" applyNumberFormat="1" applyFont="1" applyFill="1" applyBorder="1" applyAlignment="1">
      <alignment horizontal="center" vertical="center"/>
    </xf>
    <xf numFmtId="0" fontId="31" fillId="2" borderId="36" xfId="0" applyFont="1" applyFill="1" applyBorder="1" applyAlignment="1">
      <alignment horizontal="center" vertical="center"/>
    </xf>
    <xf numFmtId="0" fontId="31" fillId="2" borderId="40" xfId="0" applyFont="1" applyFill="1" applyBorder="1" applyAlignment="1">
      <alignment horizontal="center" vertical="center"/>
    </xf>
    <xf numFmtId="0" fontId="31" fillId="2" borderId="27" xfId="0" applyFont="1" applyFill="1" applyBorder="1" applyAlignment="1">
      <alignment horizontal="center" vertical="center"/>
    </xf>
    <xf numFmtId="0" fontId="31" fillId="2" borderId="29" xfId="0" applyFont="1" applyFill="1" applyBorder="1" applyAlignment="1">
      <alignment horizontal="center" vertical="center"/>
    </xf>
    <xf numFmtId="0" fontId="31" fillId="2" borderId="35" xfId="0" applyFont="1" applyFill="1" applyBorder="1" applyAlignment="1">
      <alignment horizontal="center" vertical="center"/>
    </xf>
    <xf numFmtId="0" fontId="29" fillId="0" borderId="28" xfId="0" applyFont="1" applyBorder="1" applyAlignment="1">
      <alignment horizontal="center" vertical="center"/>
    </xf>
    <xf numFmtId="4" fontId="29" fillId="0" borderId="35" xfId="0" applyNumberFormat="1" applyFont="1" applyBorder="1" applyAlignment="1">
      <alignment horizontal="center" vertical="center"/>
    </xf>
    <xf numFmtId="0" fontId="29" fillId="0" borderId="35" xfId="0" applyFont="1" applyBorder="1" applyAlignment="1">
      <alignment horizontal="center" vertical="center"/>
    </xf>
    <xf numFmtId="0" fontId="29" fillId="0" borderId="28" xfId="0" applyFont="1" applyBorder="1" applyAlignment="1">
      <alignment horizontal="center"/>
    </xf>
    <xf numFmtId="0" fontId="31" fillId="2" borderId="10" xfId="0" applyFont="1" applyFill="1" applyBorder="1" applyAlignment="1">
      <alignment horizontal="center" vertical="center"/>
    </xf>
    <xf numFmtId="4" fontId="31" fillId="2" borderId="12" xfId="0" applyNumberFormat="1" applyFont="1" applyFill="1" applyBorder="1" applyAlignment="1">
      <alignment horizontal="center" vertical="center"/>
    </xf>
    <xf numFmtId="4" fontId="31" fillId="2" borderId="23" xfId="0" applyNumberFormat="1" applyFont="1" applyFill="1" applyBorder="1" applyAlignment="1">
      <alignment horizontal="center" vertical="center"/>
    </xf>
    <xf numFmtId="0" fontId="1" fillId="0" borderId="0" xfId="0" applyFont="1" applyAlignment="1">
      <alignment horizontal="left" vertical="center" wrapText="1"/>
    </xf>
    <xf numFmtId="0" fontId="3" fillId="2" borderId="41"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4" xfId="0" applyFont="1" applyFill="1" applyBorder="1" applyAlignment="1">
      <alignment horizontal="center" vertical="center"/>
    </xf>
    <xf numFmtId="179" fontId="4" fillId="0" borderId="29" xfId="2" applyNumberFormat="1" applyFont="1" applyBorder="1" applyAlignment="1">
      <alignment horizontal="center" vertical="center"/>
    </xf>
    <xf numFmtId="179" fontId="4" fillId="0" borderId="35" xfId="2" applyNumberFormat="1" applyFont="1" applyFill="1" applyBorder="1" applyAlignment="1">
      <alignment horizontal="center" vertical="center"/>
    </xf>
    <xf numFmtId="179" fontId="0" fillId="0" borderId="0" xfId="0" applyNumberFormat="1"/>
    <xf numFmtId="4" fontId="1" fillId="0" borderId="0" xfId="0" applyNumberFormat="1" applyFont="1"/>
    <xf numFmtId="0" fontId="27" fillId="7" borderId="55" xfId="0" applyFont="1" applyFill="1" applyBorder="1" applyAlignment="1">
      <alignment horizontal="center" vertical="center"/>
    </xf>
    <xf numFmtId="0" fontId="27" fillId="7" borderId="55" xfId="0" applyFont="1" applyFill="1" applyBorder="1" applyAlignment="1">
      <alignment horizontal="center" vertical="center" wrapText="1"/>
    </xf>
    <xf numFmtId="4" fontId="25" fillId="0" borderId="29" xfId="0" applyNumberFormat="1" applyFont="1" applyBorder="1" applyAlignment="1">
      <alignment horizontal="center" vertical="center"/>
    </xf>
    <xf numFmtId="4" fontId="25" fillId="0" borderId="33" xfId="0" applyNumberFormat="1" applyFont="1" applyBorder="1" applyAlignment="1">
      <alignment horizontal="center" vertical="center"/>
    </xf>
    <xf numFmtId="4" fontId="25" fillId="0" borderId="35" xfId="0" applyNumberFormat="1" applyFont="1" applyBorder="1" applyAlignment="1">
      <alignment horizontal="center" vertical="center"/>
    </xf>
    <xf numFmtId="10" fontId="0" fillId="0" borderId="0" xfId="0" applyNumberFormat="1"/>
    <xf numFmtId="4" fontId="25" fillId="0" borderId="52" xfId="0" applyNumberFormat="1" applyFont="1" applyBorder="1" applyAlignment="1">
      <alignment horizontal="center" vertical="center"/>
    </xf>
    <xf numFmtId="4" fontId="27" fillId="7" borderId="12" xfId="0" applyNumberFormat="1" applyFont="1" applyFill="1" applyBorder="1" applyAlignment="1">
      <alignment horizontal="center" vertical="center"/>
    </xf>
    <xf numFmtId="4" fontId="27" fillId="7" borderId="11" xfId="0" applyNumberFormat="1" applyFont="1" applyFill="1" applyBorder="1" applyAlignment="1">
      <alignment horizontal="center" vertical="center"/>
    </xf>
    <xf numFmtId="4" fontId="25" fillId="0" borderId="0" xfId="0" applyNumberFormat="1" applyFont="1" applyAlignment="1">
      <alignment horizontal="center" vertical="center"/>
    </xf>
    <xf numFmtId="0" fontId="1" fillId="0" borderId="0" xfId="0" applyFont="1" applyAlignment="1">
      <alignment horizontal="justify" vertical="top"/>
    </xf>
    <xf numFmtId="0" fontId="4" fillId="0" borderId="0" xfId="0" applyFont="1" applyAlignment="1">
      <alignment horizontal="justify" vertical="top"/>
    </xf>
    <xf numFmtId="0" fontId="1" fillId="0" borderId="0" xfId="0" applyFont="1" applyAlignment="1">
      <alignment horizontal="justify" vertical="top" wrapText="1"/>
    </xf>
    <xf numFmtId="0" fontId="32" fillId="0" borderId="0" xfId="0" applyFont="1" applyAlignment="1">
      <alignment horizontal="justify" vertical="top"/>
    </xf>
    <xf numFmtId="0" fontId="24" fillId="0" borderId="0" xfId="0" applyFont="1"/>
    <xf numFmtId="0" fontId="1" fillId="0" borderId="0" xfId="0" applyFont="1" applyAlignment="1">
      <alignment horizontal="justify" vertical="center"/>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6" Type="http://schemas.openxmlformats.org/officeDocument/2006/relationships/sharedStrings" Target="sharedStrings.xml"/><Relationship Id="rId65" Type="http://schemas.openxmlformats.org/officeDocument/2006/relationships/styles" Target="styles.xml"/><Relationship Id="rId64" Type="http://schemas.openxmlformats.org/officeDocument/2006/relationships/theme" Target="theme/theme1.xml"/><Relationship Id="rId63" Type="http://schemas.openxmlformats.org/officeDocument/2006/relationships/externalLink" Target="externalLinks/externalLink2.xml"/><Relationship Id="rId62" Type="http://schemas.openxmlformats.org/officeDocument/2006/relationships/externalLink" Target="externalLinks/externalLink1.xml"/><Relationship Id="rId61" Type="http://schemas.openxmlformats.org/officeDocument/2006/relationships/customXml" Target="../customXml/item3.xml"/><Relationship Id="rId60" Type="http://schemas.openxmlformats.org/officeDocument/2006/relationships/customXml" Target="../customXml/item2.xml"/><Relationship Id="rId6" Type="http://schemas.openxmlformats.org/officeDocument/2006/relationships/worksheet" Target="worksheets/sheet6.xml"/><Relationship Id="rId59" Type="http://schemas.openxmlformats.org/officeDocument/2006/relationships/customXml" Target="../customXml/item1.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c:spPr>
    </c:floor>
    <c:sideWall>
      <c:thickness val="0"/>
      <c:spPr>
        <a:noFill/>
        <a:ln>
          <a:noFill/>
        </a:ln>
        <a:effectLst/>
      </c:spPr>
    </c:sideWall>
    <c:backWall>
      <c:thickness val="0"/>
      <c:spPr>
        <a:noFill/>
        <a:ln>
          <a:noFill/>
        </a:ln>
        <a:effectLst/>
      </c:spPr>
    </c:backWall>
    <c:plotArea>
      <c:layout>
        <c:manualLayout>
          <c:layoutTarget val="inner"/>
          <c:xMode val="edge"/>
          <c:yMode val="edge"/>
          <c:x val="0.140411006919911"/>
          <c:y val="0.180685343054797"/>
          <c:w val="0.669747573603611"/>
          <c:h val="0.655735423903475"/>
        </c:manualLayout>
      </c:layout>
      <c:pie3DChart>
        <c:varyColors val="1"/>
        <c:ser>
          <c:idx val="0"/>
          <c:order val="0"/>
          <c:explosion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layout>
                <c:manualLayout>
                  <c:x val="0.0687786356793881"/>
                  <c:y val="0.0323760517043898"/>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1"/>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
              <c:layout>
                <c:manualLayout>
                  <c:x val="-0.00718502190766511"/>
                  <c:y val="0.0574941058504242"/>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2"/>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2"/>
              <c:layout>
                <c:manualLayout>
                  <c:x val="0.0403843699091562"/>
                  <c:y val="-0.00150164176078251"/>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lang="en-US" sz="1000" b="1" i="0" u="none" strike="noStrike" kern="1200" spc="0" baseline="0">
                      <a:solidFill>
                        <a:schemeClr val="accent3"/>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09896314425412"/>
                      <c:h val="0.118161313899313"/>
                    </c:manualLayout>
                  </c15:layout>
                </c:ext>
              </c:extLst>
            </c:dLbl>
            <c:dLbl>
              <c:idx val="3"/>
              <c:layout>
                <c:manualLayout>
                  <c:x val="0.128903054783308"/>
                  <c:y val="0.0525328309534666"/>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lang="en-US" sz="1000" b="1" i="0" u="none" strike="noStrike" kern="1200" spc="0" baseline="0">
                      <a:solidFill>
                        <a:schemeClr val="accent4"/>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68214808129221"/>
                      <c:h val="0.0952007881603914"/>
                    </c:manualLayout>
                  </c15:layout>
                </c:ext>
              </c:extLst>
            </c:dLbl>
            <c:dLbl>
              <c:idx val="4"/>
              <c:layout>
                <c:manualLayout>
                  <c:x val="0.103771288301515"/>
                  <c:y val="0.127134045046249"/>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lang="en-US" sz="1000" b="1" i="0" u="none" strike="noStrike" kern="1200" spc="0" baseline="0">
                      <a:solidFill>
                        <a:schemeClr val="accent5"/>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80046165177969"/>
                      <c:h val="0.119708895470244"/>
                    </c:manualLayout>
                  </c15:layout>
                </c:ext>
              </c:extLst>
            </c:dLbl>
            <c:dLbl>
              <c:idx val="5"/>
              <c:layout>
                <c:manualLayout>
                  <c:x val="0.0261972123979937"/>
                  <c:y val="0.14780252618079"/>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6"/>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6"/>
              <c:layout>
                <c:manualLayout>
                  <c:x val="-0.0118885885376768"/>
                  <c:y val="0.15392451473869"/>
                </c:manualLayout>
              </c:layout>
              <c:tx>
                <c:rich>
                  <a:bodyPr rot="0" spcFirstLastPara="1" vertOverflow="ellipsis" vert="horz" wrap="square" lIns="38100" tIns="19050" rIns="38100" bIns="19050" anchor="ctr" anchorCtr="1">
                    <a:noAutofit/>
                  </a:bodyPr>
                  <a:lstStyle/>
                  <a:p>
                    <a:fld id="{5f638961-4fb7-4d9b-9e14-dcbf5aa7d820}" type="CATEGORYNAME">
                      <a:t>[CATEGORY NAME]</a:t>
                    </a:fld>
                    <a:r>
                      <a:t>,</a:t>
                    </a:r>
                    <a:fld id="{215dc578-f470-4142-915c-60e4ea4bfea1}" type="VALUE">
                      <a:t>[VALUE]</a:t>
                    </a:fld>
                    <a:endParaRPr lang="en-US" b="0" i="0" u="none" strike="noStrike" baseline="0">
                      <a:latin typeface="Arial" panose="020B0604020202020204" pitchFamily="7" charset="0"/>
                      <a:ea typeface="Arial" panose="020B0604020202020204" pitchFamily="7" charset="0"/>
                      <a:cs typeface="+mn-ea"/>
                    </a:endParaRPr>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lang="en-US" sz="1000" b="1" i="0" u="none" strike="noStrike" kern="1200" spc="0" baseline="0">
                      <a:solidFill>
                        <a:schemeClr val="accent1"/>
                      </a:solidFill>
                      <a:latin typeface="+mn-lt"/>
                      <a:ea typeface="+mn-ea"/>
                      <a:cs typeface="+mn-cs"/>
                    </a:defRPr>
                  </a:pPr>
                </a:p>
              </c:txPr>
              <c:dLblPos val="bestFit"/>
              <c:showLegendKey val="0"/>
              <c:showVal val="1"/>
              <c:showCatName val="1"/>
              <c:showSerName val="0"/>
              <c:showPercent val="1"/>
              <c:showBubbleSize val="0"/>
              <c:extLst>
                <c:ext xmlns:c15="http://schemas.microsoft.com/office/drawing/2012/chart" uri="{CE6537A1-D6FC-4f65-9D91-7224C49458BB}">
                  <c15:layout>
                    <c:manualLayout>
                      <c:w val="0.0704618669077848"/>
                      <c:h val="0.128546816822316"/>
                    </c:manualLayout>
                  </c15:layout>
                </c:ext>
              </c:extLst>
            </c:dLbl>
            <c:dLbl>
              <c:idx val="7"/>
              <c:layout>
                <c:manualLayout>
                  <c:x val="-0.0754439626761202"/>
                  <c:y val="0.105766929964649"/>
                </c:manualLayout>
              </c:layout>
              <c:tx>
                <c:rich>
                  <a:bodyPr rot="0" spcFirstLastPara="1" vertOverflow="ellipsis" vert="horz" wrap="square" lIns="38100" tIns="19050" rIns="38100" bIns="19050" anchor="ctr" anchorCtr="1">
                    <a:spAutoFit/>
                  </a:bodyPr>
                  <a:lstStyle/>
                  <a:p>
                    <a:fld id="{91105cac-8d3f-4db3-bd53-f6d3f1094396}" type="CATEGORYNAME">
                      <a:t>[CATEGORY NAME]</a:t>
                    </a:fld>
                    <a:r>
                      <a:t>,</a:t>
                    </a:r>
                    <a:fld id="{6d4091bc-b3fa-48d8-b757-55b2999af411}" type="VALUE">
                      <a:t>[VALUE]</a:t>
                    </a:fld>
                    <a:endParaRPr lang="en-US" b="0" i="0" u="none" strike="noStrike" baseline="0">
                      <a:latin typeface="Arial" panose="020B0604020202020204" pitchFamily="7" charset="0"/>
                      <a:ea typeface="Arial" panose="020B0604020202020204" pitchFamily="7" charset="0"/>
                      <a:cs typeface="+mn-ea"/>
                    </a:endParaRPr>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1"/>
                      </a:solidFill>
                      <a:latin typeface="+mn-lt"/>
                      <a:ea typeface="+mn-ea"/>
                      <a:cs typeface="+mn-cs"/>
                    </a:defRPr>
                  </a:pPr>
                </a:p>
              </c:txPr>
              <c:dLblPos val="bestFit"/>
              <c:showLegendKey val="0"/>
              <c:showVal val="1"/>
              <c:showCatName val="1"/>
              <c:showSerName val="0"/>
              <c:showPercent val="1"/>
              <c:showBubbleSize val="0"/>
              <c:extLst>
                <c:ext xmlns:c15="http://schemas.microsoft.com/office/drawing/2012/chart" uri="{CE6537A1-D6FC-4f65-9D91-7224C49458BB}">
                  <c15:layout/>
                </c:ext>
              </c:extLst>
            </c:dLbl>
            <c:dLbl>
              <c:idx val="8"/>
              <c:layout>
                <c:manualLayout>
                  <c:x val="-0.0734217459201515"/>
                  <c:y val="0.044482929919931"/>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lang="en-US" sz="1000" b="1" i="0" u="none" strike="noStrike" kern="1200" spc="0" baseline="0">
                      <a:solidFill>
                        <a:schemeClr val="accent3">
                          <a:lumMod val="60000"/>
                        </a:schemeClr>
                      </a:solidFill>
                      <a:latin typeface="+mn-lt"/>
                      <a:ea typeface="+mn-ea"/>
                      <a:cs typeface="+mn-cs"/>
                    </a:defRPr>
                  </a:pPr>
                </a:p>
              </c:txPr>
              <c:dLblPos val="bestFit"/>
              <c:showLegendKey val="0"/>
              <c:showVal val="1"/>
              <c:showCatName val="1"/>
              <c:showSerName val="0"/>
              <c:showPercent val="1"/>
              <c:showBubbleSize val="0"/>
              <c:extLst>
                <c:ext xmlns:c15="http://schemas.microsoft.com/office/drawing/2012/chart" uri="{CE6537A1-D6FC-4f65-9D91-7224C49458BB}">
                  <c15:layout>
                    <c:manualLayout>
                      <c:w val="0.14362847162611"/>
                      <c:h val="0.126179021196834"/>
                    </c:manualLayout>
                  </c15:layout>
                </c:ext>
              </c:extLst>
            </c:dLbl>
            <c:dLbl>
              <c:idx val="9"/>
              <c:layout>
                <c:manualLayout>
                  <c:x val="-0.149882422385922"/>
                  <c:y val="-0.0499277820221405"/>
                </c:manualLayout>
              </c:layout>
              <c:tx>
                <c:rich>
                  <a:bodyPr rot="0" spcFirstLastPara="1" vertOverflow="ellipsis" vert="horz" wrap="square" lIns="38100" tIns="19050" rIns="38100" bIns="19050" anchor="ctr" anchorCtr="1">
                    <a:spAutoFit/>
                  </a:bodyPr>
                  <a:lstStyle/>
                  <a:p>
                    <a:fld id="{910367c3-1296-45af-a8d4-9750d8533088}" type="CATEGORYNAME">
                      <a:t>[CATEGORY NAME]</a:t>
                    </a:fld>
                    <a:r>
                      <a:t>,</a:t>
                    </a:r>
                    <a:fld id="{d30e966b-035c-4b79-9ee1-51c44ad76ce1}" type="VALUE">
                      <a:t>[VALUE]</a:t>
                    </a:fld>
                    <a:endParaRPr lang="en-US" b="0" i="0" u="none" strike="noStrike" baseline="0">
                      <a:latin typeface="Arial" panose="020B0604020202020204" pitchFamily="7" charset="0"/>
                      <a:ea typeface="Arial" panose="020B0604020202020204" pitchFamily="7" charset="0"/>
                      <a:cs typeface="+mn-ea"/>
                    </a:endParaRPr>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1"/>
                      </a:solidFill>
                      <a:latin typeface="+mn-lt"/>
                      <a:ea typeface="+mn-ea"/>
                      <a:cs typeface="+mn-cs"/>
                    </a:defRPr>
                  </a:pPr>
                </a:p>
              </c:txPr>
              <c:dLblPos val="bestFit"/>
              <c:showLegendKey val="0"/>
              <c:showVal val="1"/>
              <c:showCatName val="1"/>
              <c:showSerName val="0"/>
              <c:showPercent val="1"/>
              <c:showBubbleSize val="0"/>
              <c:extLst>
                <c:ext xmlns:c15="http://schemas.microsoft.com/office/drawing/2012/chart" uri="{CE6537A1-D6FC-4f65-9D91-7224C49458BB}">
                  <c15:layout/>
                </c:ext>
              </c:extLst>
            </c:dLbl>
            <c:dLbl>
              <c:idx val="10"/>
              <c:layout>
                <c:manualLayout>
                  <c:x val="0.0156511067943969"/>
                  <c:y val="-0.0653382252265141"/>
                </c:manualLayout>
              </c:layout>
              <c:tx>
                <c:rich>
                  <a:bodyPr rot="0" spcFirstLastPara="1" vertOverflow="ellipsis" vert="horz" wrap="square" lIns="38100" tIns="19050" rIns="38100" bIns="19050" anchor="ctr" anchorCtr="1">
                    <a:noAutofit/>
                  </a:bodyPr>
                  <a:lstStyle/>
                  <a:p>
                    <a:pPr>
                      <a:defRPr lang="en-US" sz="1000" b="1" i="0" u="none" strike="noStrike" kern="1200" spc="0" baseline="0">
                        <a:solidFill>
                          <a:schemeClr val="accent1"/>
                        </a:solidFill>
                        <a:latin typeface="+mn-lt"/>
                        <a:ea typeface="+mn-ea"/>
                        <a:cs typeface="+mn-cs"/>
                      </a:defRPr>
                    </a:pPr>
                    <a:r>
                      <a:rPr lang="en-US" baseline="0"/>
                      <a:t>COT - COT ROUGE - MALBEC
2468,51
1,90%</a:t>
                    </a:r>
                    <a:endParaRPr lang="en-US" baseline="0"/>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lang="en-US" sz="1000" b="1" i="0" u="none" strike="noStrike" kern="1200" spc="0" baseline="0">
                      <a:solidFill>
                        <a:schemeClr val="accent1"/>
                      </a:solidFill>
                      <a:latin typeface="+mn-lt"/>
                      <a:ea typeface="+mn-ea"/>
                      <a:cs typeface="+mn-cs"/>
                    </a:defRPr>
                  </a:pPr>
                </a:p>
              </c:txPr>
              <c:dLblPos val="bestFit"/>
              <c:showLegendKey val="0"/>
              <c:showVal val="1"/>
              <c:showCatName val="1"/>
              <c:showSerName val="0"/>
              <c:showPercent val="1"/>
              <c:showBubbleSize val="0"/>
              <c:extLst>
                <c:ext xmlns:c15="http://schemas.microsoft.com/office/drawing/2012/chart" uri="{CE6537A1-D6FC-4f65-9D91-7224C49458BB}">
                  <c15:layout>
                    <c:manualLayout>
                      <c:w val="0.160832910699366"/>
                      <c:h val="0.0961466122074479"/>
                    </c:manualLayout>
                  </c15:layout>
                </c:ext>
              </c:extLst>
            </c:dLbl>
            <c:dLbl>
              <c:idx val="11"/>
              <c:layout>
                <c:manualLayout>
                  <c:x val="0.0974140805314249"/>
                  <c:y val="-0.0534688361394267"/>
                </c:manualLayout>
              </c:layout>
              <c:tx>
                <c:rich>
                  <a:bodyPr rot="0" spcFirstLastPara="1" vertOverflow="ellipsis" vert="horz" wrap="square" lIns="38100" tIns="19050" rIns="38100" bIns="19050" anchor="ctr" anchorCtr="1">
                    <a:spAutoFit/>
                  </a:bodyPr>
                  <a:lstStyle/>
                  <a:p>
                    <a:fld id="{5ac5dd90-7d00-425f-a79f-a75fa2db6e93}" type="CATEGORYNAME">
                      <a:t>[CATEGORY NAME]</a:t>
                    </a:fld>
                    <a:r>
                      <a:t>,</a:t>
                    </a:r>
                    <a:fld id="{90c2a2b6-3273-4c48-b8b9-93c0cee2e2b4}" type="VALUE">
                      <a:t>[VALUE]</a:t>
                    </a:fld>
                    <a:endParaRPr lang="en-US" b="0" i="0" u="none" strike="noStrike" baseline="0">
                      <a:latin typeface="Arial" panose="020B0604020202020204" pitchFamily="7" charset="0"/>
                      <a:ea typeface="Arial" panose="020B0604020202020204" pitchFamily="7" charset="0"/>
                      <a:cs typeface="+mn-ea"/>
                    </a:endParaRPr>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1"/>
                      </a:solidFill>
                      <a:latin typeface="+mn-lt"/>
                      <a:ea typeface="+mn-ea"/>
                      <a:cs typeface="+mn-cs"/>
                    </a:defRPr>
                  </a:pPr>
                </a:p>
              </c:txPr>
              <c:dLblPos val="bestFit"/>
              <c:showLegendKey val="0"/>
              <c:showVal val="1"/>
              <c:showCatName val="1"/>
              <c:showSerName val="0"/>
              <c:showPercent val="1"/>
              <c:showBubbleSize val="0"/>
              <c:extLst>
                <c:ext xmlns:c15="http://schemas.microsoft.com/office/drawing/2012/chart" uri="{CE6537A1-D6FC-4f65-9D91-7224C49458BB}">
                  <c15:layout/>
                </c:ext>
              </c:extLst>
            </c:dLbl>
            <c:dLbl>
              <c:idx val="12"/>
              <c:layout>
                <c:manualLayout>
                  <c:x val="0.188033182536033"/>
                  <c:y val="-0.0269484285432204"/>
                </c:manualLayout>
              </c:layout>
              <c:tx>
                <c:rich>
                  <a:bodyPr rot="0" spcFirstLastPara="1" vertOverflow="ellipsis" vert="horz" wrap="square" lIns="38100" tIns="19050" rIns="38100" bIns="19050" anchor="ctr" anchorCtr="1">
                    <a:spAutoFit/>
                  </a:bodyPr>
                  <a:lstStyle/>
                  <a:p>
                    <a:fld id="{3b3fbd4e-77fc-434c-bad7-6b1d2a3b38d8}" type="CATEGORYNAME">
                      <a:t>[CATEGORY NAME]</a:t>
                    </a:fld>
                    <a:r>
                      <a:t>,</a:t>
                    </a:r>
                    <a:fld id="{9d254944-8ec1-4315-9e3a-eac735d5bcab}" type="VALUE">
                      <a:t>[VALUE]</a:t>
                    </a:fld>
                    <a:endParaRPr lang="en-US" b="0" i="0" u="none" strike="noStrike" baseline="0">
                      <a:latin typeface="Arial" panose="020B0604020202020204" pitchFamily="7" charset="0"/>
                      <a:ea typeface="Arial" panose="020B0604020202020204" pitchFamily="7" charset="0"/>
                      <a:cs typeface="+mn-ea"/>
                    </a:endParaRPr>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1"/>
                      </a:solidFill>
                      <a:latin typeface="+mn-lt"/>
                      <a:ea typeface="+mn-ea"/>
                      <a:cs typeface="+mn-cs"/>
                    </a:defRPr>
                  </a:pPr>
                </a:p>
              </c:txPr>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0%" sourceLinked="0"/>
            <c:spPr>
              <a:solidFill>
                <a:schemeClr val="bg1"/>
              </a:solidFill>
              <a:ln w="12700" cmpd="sng">
                <a:solidFill>
                  <a:schemeClr val="accent5">
                    <a:lumMod val="75000"/>
                  </a:schemeClr>
                </a:solidFill>
              </a:ln>
              <a:effectLst/>
            </c:spPr>
            <c:txPr>
              <a:bodyPr rot="0" spcFirstLastPara="0" vertOverflow="ellipsis" vert="horz" wrap="square" lIns="38100" tIns="19050" rIns="38100" bIns="19050" anchor="ctr" anchorCtr="1"/>
              <a:lstStyle/>
              <a:p>
                <a:pPr>
                  <a:defRPr lang="en-US" sz="1000" b="0" i="0" u="none" strike="noStrike" kern="1200" baseline="0">
                    <a:solidFill>
                      <a:schemeClr val="tx1"/>
                    </a:solidFill>
                    <a:latin typeface="+mn-lt"/>
                    <a:ea typeface="+mn-ea"/>
                    <a:cs typeface="+mn-cs"/>
                  </a:defRPr>
                </a:pPr>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15:layout/>
                <c15:showLeaderLines val="1"/>
                <c15:leaderLines>
                  <c:spPr>
                    <a:ln w="12700" cap="flat" cmpd="sng" algn="ctr">
                      <a:solidFill>
                        <a:schemeClr val="tx1">
                          <a:lumMod val="35000"/>
                          <a:lumOff val="65000"/>
                        </a:schemeClr>
                      </a:solidFill>
                      <a:prstDash val="solid"/>
                      <a:round/>
                    </a:ln>
                    <a:effectLst/>
                  </c:spPr>
                </c15:leaderLines>
              </c:ext>
            </c:extLst>
          </c:dLbls>
          <c:cat>
            <c:strRef>
              <c:f>'[1]Var + plantadas'!$A$122:$A$134</c:f>
              <c:strCache>
                <c:ptCount val="13"/>
                <c:pt idx="0">
                  <c:v>CABERNET SAUVIGNON - CABERNET</c:v>
                </c:pt>
                <c:pt idx="1">
                  <c:v>SAUVIGNON BLANC - BLANC FUMÉ - FUMÉ</c:v>
                </c:pt>
                <c:pt idx="2">
                  <c:v>MERLOT</c:v>
                </c:pt>
                <c:pt idx="3">
                  <c:v>PAIS - MISSION - CRIOLLA</c:v>
                </c:pt>
                <c:pt idx="4">
                  <c:v>CHARDONNAY - PINOT CHARDONNAY</c:v>
                </c:pt>
                <c:pt idx="5">
                  <c:v>CARMENÈRE - GRANDE VIDURE</c:v>
                </c:pt>
                <c:pt idx="6">
                  <c:v>Tintorera</c:v>
                </c:pt>
                <c:pt idx="7">
                  <c:v>SYRAH - SIRAH - SHIRAZ</c:v>
                </c:pt>
                <c:pt idx="8">
                  <c:v>MOSCATEL DE ALEJANDRÍA - BLANCA ITALIA</c:v>
                </c:pt>
                <c:pt idx="9">
                  <c:v>PINOT NOIR - PINOT NEGRO</c:v>
                </c:pt>
                <c:pt idx="10">
                  <c:v>COT - COT ROUGE - MALBEC - MALBEK - MALBECK</c:v>
                </c:pt>
                <c:pt idx="11">
                  <c:v>CABERNET FRANC - CABERNET FRANCO</c:v>
                </c:pt>
                <c:pt idx="12">
                  <c:v>Otras 90 variedades </c:v>
                </c:pt>
              </c:strCache>
            </c:strRef>
          </c:cat>
          <c:val>
            <c:numRef>
              <c:f>'[1]Var + plantadas'!$B$122:$B$134</c:f>
              <c:numCache>
                <c:formatCode>General</c:formatCode>
                <c:ptCount val="13"/>
                <c:pt idx="0">
                  <c:v>37754.0899999999</c:v>
                </c:pt>
                <c:pt idx="1">
                  <c:v>14316.49</c:v>
                </c:pt>
                <c:pt idx="2">
                  <c:v>10819.09</c:v>
                </c:pt>
                <c:pt idx="3">
                  <c:v>10464.72</c:v>
                </c:pt>
                <c:pt idx="4">
                  <c:v>10345.26</c:v>
                </c:pt>
                <c:pt idx="5">
                  <c:v>10318.8</c:v>
                </c:pt>
                <c:pt idx="6">
                  <c:v>7618.48</c:v>
                </c:pt>
                <c:pt idx="7">
                  <c:v>6755.47000000001</c:v>
                </c:pt>
                <c:pt idx="8">
                  <c:v>4317.50999999999</c:v>
                </c:pt>
                <c:pt idx="9">
                  <c:v>3909.89</c:v>
                </c:pt>
                <c:pt idx="10">
                  <c:v>2468.51</c:v>
                </c:pt>
                <c:pt idx="11">
                  <c:v>1626.78</c:v>
                </c:pt>
                <c:pt idx="12">
                  <c:v>9375.08</c:v>
                </c:pt>
              </c:numCache>
            </c:numRef>
          </c:val>
        </c:ser>
        <c:dLbls>
          <c:showLegendKey val="0"/>
          <c:showVal val="0"/>
          <c:showCatName val="1"/>
          <c:showSerName val="0"/>
          <c:showPercent val="1"/>
          <c:showBubbleSize val="0"/>
        </c:dLbls>
      </c:pie3DChart>
      <c:spPr>
        <a:noFill/>
        <a:ln>
          <a:noFill/>
        </a:ln>
        <a:effectLst/>
      </c:spPr>
    </c:plotArea>
    <c:plotVisOnly val="1"/>
    <c:dispBlanksAs val="gap"/>
    <c:showDLblsOverMax val="0"/>
  </c:chart>
  <c:spPr>
    <a:solidFill>
      <a:schemeClr val="bg1"/>
    </a:solidFill>
    <a:ln w="28575" cap="flat" cmpd="sng" algn="ctr">
      <a:solidFill>
        <a:schemeClr val="tx1">
          <a:lumMod val="15000"/>
          <a:lumOff val="85000"/>
        </a:schemeClr>
      </a:solidFill>
      <a:prstDash val="solid"/>
      <a:round/>
    </a:ln>
    <a:effectLst/>
  </c:spPr>
  <c:txPr>
    <a:bodyPr/>
    <a:lstStyle/>
    <a:p>
      <a:pPr>
        <a:defRPr lang="en-US"/>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c:spPr>
    </c:floor>
    <c:sideWall>
      <c:thickness val="0"/>
      <c:spPr>
        <a:noFill/>
        <a:ln>
          <a:noFill/>
        </a:ln>
        <a:effectLst/>
      </c:spPr>
    </c:sideWall>
    <c:backWall>
      <c:thickness val="0"/>
      <c:spPr>
        <a:noFill/>
        <a:ln>
          <a:noFill/>
        </a:ln>
        <a:effectLst/>
      </c:spPr>
    </c:backWall>
    <c:plotArea>
      <c:layout>
        <c:manualLayout>
          <c:layoutTarget val="inner"/>
          <c:xMode val="edge"/>
          <c:yMode val="edge"/>
          <c:x val="0.20771686011631"/>
          <c:y val="0.304591672594587"/>
          <c:w val="0.657861589486467"/>
          <c:h val="0.615848900819461"/>
        </c:manualLayout>
      </c:layout>
      <c:pie3DChart>
        <c:varyColors val="1"/>
        <c:ser>
          <c:idx val="0"/>
          <c:order val="0"/>
          <c:explosion val="20"/>
          <c:dPt>
            <c:idx val="0"/>
            <c:bubble3D val="0"/>
            <c:explosion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explosion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explosion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3"/>
            <c:bubble3D val="0"/>
            <c:explosion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4"/>
            <c:bubble3D val="0"/>
            <c:explosion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5"/>
            <c:bubble3D val="0"/>
            <c:explosion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6"/>
            <c:bubble3D val="0"/>
            <c:explosion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7"/>
            <c:bubble3D val="0"/>
            <c:explosion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8"/>
            <c:bubble3D val="0"/>
            <c:explosion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9"/>
            <c:bubble3D val="0"/>
            <c:explosion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0"/>
            <c:bubble3D val="0"/>
            <c:explosion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1"/>
            <c:bubble3D val="0"/>
            <c:explosion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2"/>
            <c:bubble3D val="0"/>
            <c:explosion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layout>
                <c:manualLayout>
                  <c:x val="0.00420006227376894"/>
                  <c:y val="-0.0627750187777297"/>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lang="en-US" sz="1000" b="1" i="0" u="none" strike="noStrike" kern="1200" spc="0" baseline="0">
                      <a:solidFill>
                        <a:schemeClr val="accent1"/>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99561583724684"/>
                      <c:h val="0.133169406763093"/>
                    </c:manualLayout>
                  </c15:layout>
                </c:ext>
              </c:extLst>
            </c:dLbl>
            <c:dLbl>
              <c:idx val="1"/>
              <c:layout>
                <c:manualLayout>
                  <c:x val="-0.0252072968490879"/>
                  <c:y val="0.0341365407873161"/>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2"/>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2"/>
              <c:layout>
                <c:manualLayout>
                  <c:x val="-0.126365289670878"/>
                  <c:y val="0.243136850445399"/>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lang="en-US" sz="1000" b="1" i="0" u="none" strike="noStrike" kern="1200" spc="0" baseline="0">
                      <a:solidFill>
                        <a:schemeClr val="accent3"/>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51551259769474"/>
                      <c:h val="0.135361504842451"/>
                    </c:manualLayout>
                  </c15:layout>
                </c:ext>
              </c:extLst>
            </c:dLbl>
            <c:dLbl>
              <c:idx val="3"/>
              <c:layout>
                <c:manualLayout>
                  <c:x val="-0.154788021116226"/>
                  <c:y val="0.178709649417219"/>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4"/>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4"/>
              <c:layout>
                <c:manualLayout>
                  <c:x val="-0.26833050904631"/>
                  <c:y val="0.0965668975877368"/>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5"/>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5"/>
              <c:layout>
                <c:manualLayout>
                  <c:x val="-0.146681634189497"/>
                  <c:y val="0.00721720319718938"/>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lang="en-US" sz="1000" b="1" i="0" u="none" strike="noStrike" kern="1200" spc="0" baseline="0">
                      <a:solidFill>
                        <a:schemeClr val="accent6"/>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50464139874827"/>
                      <c:h val="0.108572551282999"/>
                    </c:manualLayout>
                  </c15:layout>
                </c:ext>
              </c:extLst>
            </c:dLbl>
            <c:dLbl>
              <c:idx val="6"/>
              <c:layout>
                <c:manualLayout>
                  <c:x val="-0.218291432055504"/>
                  <c:y val="-0.112465430588996"/>
                </c:manualLayout>
              </c:layout>
              <c:tx>
                <c:rich>
                  <a:bodyPr rot="0" spcFirstLastPara="1" vertOverflow="ellipsis" vert="horz" wrap="square" lIns="38100" tIns="19050" rIns="38100" bIns="19050" anchor="ctr" anchorCtr="1">
                    <a:spAutoFit/>
                  </a:bodyPr>
                  <a:lstStyle/>
                  <a:p>
                    <a:fld id="{2d4b4727-5792-4e33-981e-c68b553748c5}" type="CATEGORYNAME">
                      <a:t>[CATEGORY NAME]</a:t>
                    </a:fld>
                    <a:r>
                      <a:t>
</a:t>
                    </a:r>
                    <a:fld id="{caea08ba-76a1-4e97-9375-b5d7006b434b}" type="VALUE">
                      <a:t>[VALUE]</a:t>
                    </a:fld>
                    <a:endParaRPr lang="en-US" b="0" i="0" u="none" strike="noStrike" baseline="0">
                      <a:latin typeface="Arial" panose="020B0604020202020204" pitchFamily="7" charset="0"/>
                      <a:ea typeface="Arial" panose="020B0604020202020204" pitchFamily="7" charset="0"/>
                      <a:cs typeface="+mn-ea"/>
                    </a:endParaRPr>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1"/>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7"/>
              <c:layout>
                <c:manualLayout>
                  <c:x val="-0.0788487037671087"/>
                  <c:y val="-0.107666714266734"/>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2">
                          <a:lumMod val="60000"/>
                        </a:schemeClr>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8"/>
              <c:layout>
                <c:manualLayout>
                  <c:x val="-0.0915422885572139"/>
                  <c:y val="-0.220883499212045"/>
                </c:manualLayout>
              </c:layout>
              <c:tx>
                <c:rich>
                  <a:bodyPr rot="0" spcFirstLastPara="1" vertOverflow="ellipsis" vert="horz" wrap="square" lIns="38100" tIns="19050" rIns="38100" bIns="19050" anchor="ctr" anchorCtr="1">
                    <a:spAutoFit/>
                  </a:bodyPr>
                  <a:lstStyle/>
                  <a:p>
                    <a:fld id="{d0109a1e-7487-4c32-b5c1-3533b2812883}" type="CATEGORYNAME">
                      <a:t>[CATEGORY NAME]</a:t>
                    </a:fld>
                    <a:r>
                      <a:t>
</a:t>
                    </a:r>
                    <a:fld id="{de83462a-9311-4dc7-b027-18fcbe62c09f}" type="VALUE">
                      <a:t>[VALUE]</a:t>
                    </a:fld>
                    <a:endParaRPr lang="en-US" b="0" i="0" u="none" strike="noStrike" baseline="0">
                      <a:latin typeface="Arial" panose="020B0604020202020204" pitchFamily="7" charset="0"/>
                      <a:ea typeface="Arial" panose="020B0604020202020204" pitchFamily="7" charset="0"/>
                      <a:cs typeface="+mn-ea"/>
                    </a:endParaRPr>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1"/>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9"/>
              <c:layout>
                <c:manualLayout>
                  <c:x val="-0.00706930888982097"/>
                  <c:y val="-0.205500756576016"/>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4">
                          <a:lumMod val="60000"/>
                        </a:schemeClr>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0"/>
              <c:layout>
                <c:manualLayout>
                  <c:x val="0.107643499193048"/>
                  <c:y val="-0.212851322459092"/>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5">
                          <a:lumMod val="60000"/>
                        </a:schemeClr>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1"/>
              <c:layout>
                <c:manualLayout>
                  <c:x val="0.199226816383722"/>
                  <c:y val="-0.168679840289073"/>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6">
                          <a:lumMod val="60000"/>
                        </a:schemeClr>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2"/>
              <c:layout>
                <c:manualLayout>
                  <c:x val="0.127308760800294"/>
                  <c:y val="-0.00618977583681416"/>
                </c:manualLayout>
              </c:layout>
              <c:tx>
                <c:rich>
                  <a:bodyPr rot="0" spcFirstLastPara="1" vertOverflow="ellipsis" vert="horz" wrap="square" lIns="38100" tIns="19050" rIns="38100" bIns="19050" anchor="ctr" anchorCtr="1">
                    <a:spAutoFit/>
                  </a:bodyPr>
                  <a:lstStyle/>
                  <a:p>
                    <a:fld id="{885dec9c-94bd-431d-a778-541056ed5180}" type="CATEGORYNAME">
                      <a:t>[CATEGORY NAME]</a:t>
                    </a:fld>
                    <a:r>
                      <a:t>
</a:t>
                    </a:r>
                    <a:fld id="{faf5bdcc-eebc-4640-b264-44aa963b80c3}" type="VALUE">
                      <a:t>[VALUE]</a:t>
                    </a:fld>
                    <a:endParaRPr lang="en-US" b="0" i="0" u="none" strike="noStrike" baseline="0">
                      <a:latin typeface="Arial" panose="020B0604020202020204" pitchFamily="7" charset="0"/>
                      <a:ea typeface="Arial" panose="020B0604020202020204" pitchFamily="7" charset="0"/>
                      <a:cs typeface="+mn-ea"/>
                    </a:endParaRPr>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1"/>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numFmt formatCode="0.00%" sourceLinked="0"/>
            <c:spPr>
              <a:solidFill>
                <a:schemeClr val="bg1"/>
              </a:solidFill>
              <a:ln w="12700" cmpd="sng">
                <a:solidFill>
                  <a:schemeClr val="accent5">
                    <a:lumMod val="75000"/>
                  </a:schemeClr>
                </a:solidFill>
              </a:ln>
              <a:effectLst/>
            </c:spPr>
            <c:txPr>
              <a:bodyPr rot="0" spcFirstLastPara="0" vertOverflow="ellipsis" vert="horz" wrap="square" lIns="38100" tIns="19050" rIns="38100" bIns="19050" anchor="ctr" anchorCtr="1"/>
              <a:lstStyle/>
              <a:p>
                <a:pPr>
                  <a:defRPr lang="en-US" sz="1000" b="0" i="0" u="none" strike="noStrike" kern="1200" baseline="0">
                    <a:solidFill>
                      <a:schemeClr val="tx1"/>
                    </a:solidFill>
                    <a:latin typeface="+mn-lt"/>
                    <a:ea typeface="+mn-ea"/>
                    <a:cs typeface="+mn-cs"/>
                  </a:defRPr>
                </a:pPr>
              </a:p>
            </c:txPr>
            <c:dLblPos val="outEnd"/>
            <c:showLegendKey val="0"/>
            <c:showVal val="1"/>
            <c:showCatName val="1"/>
            <c:showSerName val="0"/>
            <c:showPercent val="1"/>
            <c:showBubbleSize val="0"/>
            <c:separator>
</c:separator>
            <c:showLeaderLines val="1"/>
            <c:extLst>
              <c:ext xmlns:c15="http://schemas.microsoft.com/office/drawing/2012/chart" uri="{CE6537A1-D6FC-4f65-9D91-7224C49458BB}">
                <c15:layout/>
                <c15:showLeaderLines val="1"/>
                <c15:leaderLines>
                  <c:spPr>
                    <a:ln w="12700" cap="flat" cmpd="sng" algn="ctr">
                      <a:solidFill>
                        <a:schemeClr val="tx1">
                          <a:lumMod val="35000"/>
                          <a:lumOff val="65000"/>
                        </a:schemeClr>
                      </a:solidFill>
                      <a:prstDash val="solid"/>
                      <a:round/>
                    </a:ln>
                    <a:effectLst/>
                  </c:spPr>
                </c15:leaderLines>
              </c:ext>
            </c:extLst>
          </c:dLbls>
          <c:cat>
            <c:strRef>
              <c:f>'[1]Var + plantadas'!$E$6:$E$18</c:f>
              <c:strCache>
                <c:ptCount val="13"/>
                <c:pt idx="0">
                  <c:v>SAUVIGNON BLANC - BLANC FUMÉ - FUMÉ</c:v>
                </c:pt>
                <c:pt idx="1">
                  <c:v>CHARDONNAY - PINOT CHARDONNAY</c:v>
                </c:pt>
                <c:pt idx="2">
                  <c:v>MOSCATEL DE ALEJANDRÍA - BLANCA ITALIA</c:v>
                </c:pt>
                <c:pt idx="3">
                  <c:v>VIOGNIER</c:v>
                </c:pt>
                <c:pt idx="4">
                  <c:v>SEMILLÓN</c:v>
                </c:pt>
                <c:pt idx="5">
                  <c:v>PINOT GRIS - PINOT GRIGIO</c:v>
                </c:pt>
                <c:pt idx="6">
                  <c:v>TORONTEL - TORRONTÉS - TORRONTÉS RIOJANO</c:v>
                </c:pt>
                <c:pt idx="7">
                  <c:v>PEDRO JIMÉNEZ</c:v>
                </c:pt>
                <c:pt idx="8">
                  <c:v>SAUVIGNON VERT - FRIULANO</c:v>
                </c:pt>
                <c:pt idx="9">
                  <c:v>RIESLING</c:v>
                </c:pt>
                <c:pt idx="10">
                  <c:v>GEWURZTRAMINER</c:v>
                </c:pt>
                <c:pt idx="11">
                  <c:v>CHASSELAS</c:v>
                </c:pt>
                <c:pt idx="12">
                  <c:v>OTRAS 34 VARIEDADES</c:v>
                </c:pt>
              </c:strCache>
            </c:strRef>
          </c:cat>
          <c:val>
            <c:numRef>
              <c:f>'[1]Var + plantadas'!$F$6:$F$18</c:f>
              <c:numCache>
                <c:formatCode>General</c:formatCode>
                <c:ptCount val="13"/>
                <c:pt idx="0">
                  <c:v>14316.49</c:v>
                </c:pt>
                <c:pt idx="1">
                  <c:v>10345.26</c:v>
                </c:pt>
                <c:pt idx="2">
                  <c:v>4317.50999999999</c:v>
                </c:pt>
                <c:pt idx="3">
                  <c:v>724.03</c:v>
                </c:pt>
                <c:pt idx="4">
                  <c:v>677.52</c:v>
                </c:pt>
                <c:pt idx="5">
                  <c:v>656.76</c:v>
                </c:pt>
                <c:pt idx="6">
                  <c:v>621.24</c:v>
                </c:pt>
                <c:pt idx="7">
                  <c:v>515.81</c:v>
                </c:pt>
                <c:pt idx="8">
                  <c:v>436.29</c:v>
                </c:pt>
                <c:pt idx="9">
                  <c:v>362.21</c:v>
                </c:pt>
                <c:pt idx="10">
                  <c:v>306.77</c:v>
                </c:pt>
                <c:pt idx="11">
                  <c:v>252.14</c:v>
                </c:pt>
                <c:pt idx="12">
                  <c:v>369.85</c:v>
                </c:pt>
              </c:numCache>
            </c:numRef>
          </c:val>
        </c:ser>
        <c:dLbls>
          <c:showLegendKey val="0"/>
          <c:showVal val="0"/>
          <c:showCatName val="1"/>
          <c:showSerName val="0"/>
          <c:showPercent val="0"/>
          <c:showBubbleSize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en-US"/>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c:spPr>
    </c:floor>
    <c:sideWall>
      <c:thickness val="0"/>
      <c:spPr>
        <a:noFill/>
        <a:ln>
          <a:noFill/>
        </a:ln>
        <a:effectLst/>
      </c:spPr>
    </c:sideWall>
    <c:backWall>
      <c:thickness val="0"/>
      <c:spPr>
        <a:noFill/>
        <a:ln>
          <a:noFill/>
        </a:ln>
        <a:effectLst/>
      </c:spPr>
    </c:backWall>
    <c:plotArea>
      <c:layout>
        <c:manualLayout>
          <c:layoutTarget val="inner"/>
          <c:xMode val="edge"/>
          <c:yMode val="edge"/>
          <c:x val="0.182449328162338"/>
          <c:y val="0.302487698433466"/>
          <c:w val="0.690265060740925"/>
          <c:h val="0.64530347448005"/>
        </c:manualLayout>
      </c:layout>
      <c:pie3DChart>
        <c:varyColors val="1"/>
        <c:ser>
          <c:idx val="0"/>
          <c:order val="0"/>
          <c:explosion val="3"/>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layout>
                <c:manualLayout>
                  <c:x val="0.0289780621115946"/>
                  <c:y val="-0.00568666274050575"/>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1"/>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
              <c:layout>
                <c:manualLayout>
                  <c:x val="0.0766475940507437"/>
                  <c:y val="-0.00875143012759459"/>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lang="en-US" sz="1000" b="1" i="0" u="none" strike="noStrike" kern="1200" spc="0" baseline="0">
                      <a:solidFill>
                        <a:schemeClr val="accent2"/>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28992592592593"/>
                      <c:h val="0.106674481026299"/>
                    </c:manualLayout>
                  </c15:layout>
                </c:ext>
              </c:extLst>
            </c:dLbl>
            <c:dLbl>
              <c:idx val="2"/>
              <c:layout>
                <c:manualLayout>
                  <c:x val="-0.064576175303445"/>
                  <c:y val="-0.0158265744663321"/>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3"/>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3"/>
              <c:layout>
                <c:manualLayout>
                  <c:x val="-0.0197628458498024"/>
                  <c:y val="0.0120481908661116"/>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4"/>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4"/>
              <c:layout>
                <c:manualLayout>
                  <c:x val="-0.0930015491908796"/>
                  <c:y val="0.152387476905063"/>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lang="en-US" sz="1000" b="1" i="0" u="none" strike="noStrike" kern="1200" spc="0" baseline="0">
                      <a:solidFill>
                        <a:schemeClr val="accent5"/>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0857754581108986"/>
                      <c:h val="0.0942715847842623"/>
                    </c:manualLayout>
                  </c15:layout>
                </c:ext>
              </c:extLst>
            </c:dLbl>
            <c:dLbl>
              <c:idx val="5"/>
              <c:layout>
                <c:manualLayout>
                  <c:x val="-0.115942028985507"/>
                  <c:y val="0.0722891451966693"/>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6"/>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6"/>
              <c:layout>
                <c:manualLayout>
                  <c:x val="-0.16600790513834"/>
                  <c:y val="-7.36269825254967e-17"/>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1">
                          <a:lumMod val="60000"/>
                        </a:schemeClr>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7"/>
              <c:layout>
                <c:manualLayout>
                  <c:x val="-0.21870882740448"/>
                  <c:y val="-0.0783132406297251"/>
                </c:manualLayout>
              </c:layout>
              <c:tx>
                <c:rich>
                  <a:bodyPr rot="0" spcFirstLastPara="1" vertOverflow="ellipsis" vert="horz" wrap="square" lIns="38100" tIns="19050" rIns="38100" bIns="19050" anchor="ctr" anchorCtr="1">
                    <a:spAutoFit/>
                  </a:bodyPr>
                  <a:lstStyle/>
                  <a:p>
                    <a:fld id="{80ae68d2-ada4-4bdc-a087-996d5b6f0b6a}" type="CATEGORYNAME">
                      <a:t>[CATEGORY NAME]</a:t>
                    </a:fld>
                    <a:r>
                      <a:t>
</a:t>
                    </a:r>
                    <a:fld id="{19b09bb7-5c2b-40f7-8386-15aedd8692e9}" type="VALUE">
                      <a:t>[VALUE]</a:t>
                    </a:fld>
                    <a:endParaRPr lang="en-US" b="0" i="0" u="none" strike="noStrike" baseline="0">
                      <a:latin typeface="Arial" panose="020B0604020202020204" pitchFamily="7" charset="0"/>
                      <a:ea typeface="Arial" panose="020B0604020202020204" pitchFamily="7" charset="0"/>
                      <a:cs typeface="+mn-ea"/>
                    </a:endParaRPr>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1"/>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8"/>
              <c:layout>
                <c:manualLayout>
                  <c:x val="-0.194993412384717"/>
                  <c:y val="-0.206827276534915"/>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3">
                          <a:lumMod val="60000"/>
                        </a:schemeClr>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9"/>
              <c:layout>
                <c:manualLayout>
                  <c:x val="0.0329958125186053"/>
                  <c:y val="-0.166194882857047"/>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lang="en-US" sz="1000" b="1" i="0" u="none" strike="noStrike" kern="1200" spc="0" baseline="0">
                      <a:solidFill>
                        <a:schemeClr val="accent4">
                          <a:lumMod val="60000"/>
                        </a:schemeClr>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16821941433134"/>
                      <c:h val="0.0948479675149369"/>
                    </c:manualLayout>
                  </c15:layout>
                </c:ext>
              </c:extLst>
            </c:dLbl>
            <c:dLbl>
              <c:idx val="10"/>
              <c:layout>
                <c:manualLayout>
                  <c:x val="0.168613313203136"/>
                  <c:y val="-0.20563573064306"/>
                </c:manualLayout>
              </c:layout>
              <c:tx>
                <c:rich>
                  <a:bodyPr rot="0" spcFirstLastPara="1" vertOverflow="ellipsis" vert="horz" wrap="square" lIns="38100" tIns="19050" rIns="38100" bIns="19050" anchor="ctr" anchorCtr="1">
                    <a:spAutoFit/>
                  </a:bodyPr>
                  <a:lstStyle/>
                  <a:p>
                    <a:fld id="{06a4668a-2e2f-4c4e-9b3a-d450d5a64dee}" type="CATEGORYNAME">
                      <a:t>[CATEGORY NAME]</a:t>
                    </a:fld>
                    <a:r>
                      <a:t>
</a:t>
                    </a:r>
                    <a:fld id="{165e0ade-6552-4b1b-87c5-0c2094099768}" type="VALUE">
                      <a:t>[VALUE]</a:t>
                    </a:fld>
                    <a:endParaRPr lang="en-US" b="0" i="0" u="none" strike="noStrike" baseline="0">
                      <a:latin typeface="Arial" panose="020B0604020202020204" pitchFamily="7" charset="0"/>
                      <a:ea typeface="Arial" panose="020B0604020202020204" pitchFamily="7" charset="0"/>
                      <a:cs typeface="+mn-ea"/>
                    </a:endParaRPr>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1"/>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1"/>
              <c:layout>
                <c:manualLayout>
                  <c:x val="0.270802128573077"/>
                  <c:y val="-0.169871957334091"/>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6">
                          <a:lumMod val="60000"/>
                        </a:schemeClr>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2"/>
              <c:layout>
                <c:manualLayout>
                  <c:x val="0.379162387974835"/>
                  <c:y val="-0.0876035559801058"/>
                </c:manualLayout>
              </c:layout>
              <c:tx>
                <c:rich>
                  <a:bodyPr rot="0" spcFirstLastPara="1" vertOverflow="ellipsis" vert="horz" wrap="square" lIns="38100" tIns="19050" rIns="38100" bIns="19050" anchor="ctr" anchorCtr="1">
                    <a:spAutoFit/>
                  </a:bodyPr>
                  <a:lstStyle/>
                  <a:p>
                    <a:fld id="{39ebdf3e-2dd2-4088-b033-b21bfa32ddca}" type="CATEGORYNAME">
                      <a:t>[CATEGORY NAME]</a:t>
                    </a:fld>
                    <a:r>
                      <a:t>
</a:t>
                    </a:r>
                    <a:fld id="{a00f98b7-a432-446b-8b04-2030b73585d1}" type="VALUE">
                      <a:t>[VALUE]</a:t>
                    </a:fld>
                    <a:endParaRPr lang="en-US" b="0" i="0" u="none" strike="noStrike" baseline="0">
                      <a:latin typeface="Arial" panose="020B0604020202020204" pitchFamily="7" charset="0"/>
                      <a:ea typeface="Arial" panose="020B0604020202020204" pitchFamily="7" charset="0"/>
                      <a:cs typeface="+mn-ea"/>
                    </a:endParaRPr>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lang="en-US" sz="1000" b="1" i="0" u="none" strike="noStrike" kern="1200" spc="0" baseline="0">
                      <a:solidFill>
                        <a:schemeClr val="accent1"/>
                      </a:solidFill>
                      <a:latin typeface="+mn-lt"/>
                      <a:ea typeface="+mn-ea"/>
                      <a:cs typeface="+mn-cs"/>
                    </a:defRPr>
                  </a:pPr>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numFmt formatCode="0.00%" sourceLinked="0"/>
            <c:spPr>
              <a:solidFill>
                <a:schemeClr val="bg1"/>
              </a:solidFill>
              <a:ln w="12700" cmpd="sng">
                <a:solidFill>
                  <a:schemeClr val="accent5">
                    <a:lumMod val="75000"/>
                  </a:schemeClr>
                </a:solidFill>
              </a:ln>
              <a:effectLst/>
            </c:spPr>
            <c:txPr>
              <a:bodyPr rot="0" spcFirstLastPara="0" vertOverflow="ellipsis" vert="horz" wrap="square" lIns="38100" tIns="19050" rIns="38100" bIns="19050" anchor="ctr" anchorCtr="1"/>
              <a:lstStyle/>
              <a:p>
                <a:pPr>
                  <a:defRPr lang="en-US" sz="1000" b="0" i="0" u="none" strike="noStrike" kern="1200" baseline="0">
                    <a:solidFill>
                      <a:schemeClr val="tx1"/>
                    </a:solidFill>
                    <a:latin typeface="+mn-lt"/>
                    <a:ea typeface="+mn-ea"/>
                    <a:cs typeface="+mn-cs"/>
                  </a:defRPr>
                </a:pPr>
              </a:p>
            </c:txPr>
            <c:dLblPos val="outEnd"/>
            <c:showLegendKey val="0"/>
            <c:showVal val="1"/>
            <c:showCatName val="1"/>
            <c:showSerName val="0"/>
            <c:showPercent val="1"/>
            <c:showBubbleSize val="0"/>
            <c:separator>
</c:separator>
            <c:showLeaderLines val="1"/>
            <c:extLst>
              <c:ext xmlns:c15="http://schemas.microsoft.com/office/drawing/2012/chart" uri="{CE6537A1-D6FC-4f65-9D91-7224C49458BB}">
                <c15:layout/>
                <c15:showLeaderLines val="1"/>
                <c15:leaderLines>
                  <c:spPr>
                    <a:ln w="12700" cap="flat" cmpd="sng" algn="ctr">
                      <a:solidFill>
                        <a:schemeClr val="tx1">
                          <a:lumMod val="35000"/>
                          <a:lumOff val="65000"/>
                        </a:schemeClr>
                      </a:solidFill>
                      <a:prstDash val="solid"/>
                      <a:round/>
                    </a:ln>
                    <a:effectLst/>
                  </c:spPr>
                </c15:leaderLines>
              </c:ext>
            </c:extLst>
          </c:dLbls>
          <c:cat>
            <c:strRef>
              <c:f>'[1]Var + plantadas'!$E$59:$E$71</c:f>
              <c:strCache>
                <c:ptCount val="13"/>
                <c:pt idx="0">
                  <c:v>CABERNET SAUVIGNON - CABERNET</c:v>
                </c:pt>
                <c:pt idx="1">
                  <c:v>MERLOT</c:v>
                </c:pt>
                <c:pt idx="2">
                  <c:v>PAIS - MISSION - CRIOLLA</c:v>
                </c:pt>
                <c:pt idx="3">
                  <c:v>CARMENÈRE - GRANDE VIDURE</c:v>
                </c:pt>
                <c:pt idx="4">
                  <c:v>Tintorera</c:v>
                </c:pt>
                <c:pt idx="5">
                  <c:v>SYRAH - SIRAH - SHIRAZ</c:v>
                </c:pt>
                <c:pt idx="6">
                  <c:v>PINOT NOIR - PINOT NEGRO</c:v>
                </c:pt>
                <c:pt idx="7">
                  <c:v>COT - COT ROUGE - MALBEC - MALBEK - MALBECK</c:v>
                </c:pt>
                <c:pt idx="8">
                  <c:v>CABERNET FRANC - CABERNET FRANCO</c:v>
                </c:pt>
                <c:pt idx="9">
                  <c:v>CINSAULT</c:v>
                </c:pt>
                <c:pt idx="10">
                  <c:v>CARIGNAN - CARIGNANE - CARIÑENA</c:v>
                </c:pt>
                <c:pt idx="11">
                  <c:v>PETIT VERDOT</c:v>
                </c:pt>
                <c:pt idx="12">
                  <c:v>OTRAS 43 VARIEDADES</c:v>
                </c:pt>
              </c:strCache>
            </c:strRef>
          </c:cat>
          <c:val>
            <c:numRef>
              <c:f>'[1]Var + plantadas'!$F$59:$F$71</c:f>
              <c:numCache>
                <c:formatCode>General</c:formatCode>
                <c:ptCount val="13"/>
                <c:pt idx="0">
                  <c:v>37754.0900000001</c:v>
                </c:pt>
                <c:pt idx="1">
                  <c:v>10819.09</c:v>
                </c:pt>
                <c:pt idx="2">
                  <c:v>10464.72</c:v>
                </c:pt>
                <c:pt idx="3">
                  <c:v>10318.8</c:v>
                </c:pt>
                <c:pt idx="4">
                  <c:v>7618.48</c:v>
                </c:pt>
                <c:pt idx="5">
                  <c:v>6755.47</c:v>
                </c:pt>
                <c:pt idx="6">
                  <c:v>3909.89</c:v>
                </c:pt>
                <c:pt idx="7">
                  <c:v>2468.51</c:v>
                </c:pt>
                <c:pt idx="8">
                  <c:v>1626.78</c:v>
                </c:pt>
                <c:pt idx="9">
                  <c:v>966.090000000002</c:v>
                </c:pt>
                <c:pt idx="10">
                  <c:v>940.600000000001</c:v>
                </c:pt>
                <c:pt idx="11">
                  <c:v>846.330000000001</c:v>
                </c:pt>
                <c:pt idx="12">
                  <c:v>1543.65</c:v>
                </c:pt>
              </c:numCache>
            </c:numRef>
          </c:val>
        </c:ser>
        <c:dLbls>
          <c:showLegendKey val="0"/>
          <c:showVal val="0"/>
          <c:showCatName val="1"/>
          <c:showSerName val="0"/>
          <c:showPercent val="0"/>
          <c:showBubbleSize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en-US"/>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4" Type="http://schemas.openxmlformats.org/officeDocument/2006/relationships/image" Target="../media/image3.png"/><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276225</xdr:colOff>
      <xdr:row>9</xdr:row>
      <xdr:rowOff>85725</xdr:rowOff>
    </xdr:from>
    <xdr:to>
      <xdr:col>9</xdr:col>
      <xdr:colOff>209550</xdr:colOff>
      <xdr:row>19</xdr:row>
      <xdr:rowOff>85725</xdr:rowOff>
    </xdr:to>
    <xdr:sp>
      <xdr:nvSpPr>
        <xdr:cNvPr id="2" name="Text Box 1"/>
        <xdr:cNvSpPr txBox="1">
          <a:spLocks noChangeArrowheads="1"/>
        </xdr:cNvSpPr>
      </xdr:nvSpPr>
      <xdr:spPr>
        <a:xfrm>
          <a:off x="276225" y="1800225"/>
          <a:ext cx="6791325" cy="1905000"/>
        </a:xfrm>
        <a:prstGeom prst="rect">
          <a:avLst/>
        </a:prstGeom>
        <a:noFill/>
        <a:ln w="9525">
          <a:solidFill>
            <a:srgbClr xmlns:mc="http://schemas.openxmlformats.org/markup-compatibility/2006" xmlns:a14="http://schemas.microsoft.com/office/drawing/2010/main" val="FFFFFF" mc:Ignorable="a14" a14:legacySpreadsheetColorIndex="9"/>
          </a:solidFill>
          <a:miter lim="800000"/>
        </a:ln>
      </xdr:spPr>
      <xdr:txBody>
        <a:bodyPr vertOverflow="clip" wrap="square" lIns="73152" tIns="0" rIns="73152" bIns="54864" anchor="b" upright="1"/>
        <a:lstStyle/>
        <a:p>
          <a:pPr algn="ctr" rtl="0">
            <a:defRPr sz="1000"/>
          </a:pPr>
          <a:r>
            <a:rPr lang="es-CL" sz="36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CATASTRO VITÍCOLA NACIONAL </a:t>
          </a:r>
          <a:endParaRPr lang="es-CL" sz="36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r>
            <a:rPr lang="es-CL" sz="36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2021</a:t>
          </a:r>
          <a:endParaRPr lang="es-CL" sz="36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323851</xdr:colOff>
      <xdr:row>22</xdr:row>
      <xdr:rowOff>85725</xdr:rowOff>
    </xdr:from>
    <xdr:to>
      <xdr:col>9</xdr:col>
      <xdr:colOff>1</xdr:colOff>
      <xdr:row>28</xdr:row>
      <xdr:rowOff>114300</xdr:rowOff>
    </xdr:to>
    <xdr:sp>
      <xdr:nvSpPr>
        <xdr:cNvPr id="3" name="Text Box 47"/>
        <xdr:cNvSpPr txBox="1">
          <a:spLocks noChangeArrowheads="1"/>
        </xdr:cNvSpPr>
      </xdr:nvSpPr>
      <xdr:spPr>
        <a:xfrm>
          <a:off x="323850" y="4276725"/>
          <a:ext cx="6534150" cy="1171575"/>
        </a:xfrm>
        <a:prstGeom prst="rect">
          <a:avLst/>
        </a:prstGeom>
        <a:noFill/>
        <a:ln>
          <a:noFill/>
        </a:ln>
      </xdr:spPr>
      <xdr:txBody>
        <a:bodyPr vertOverflow="clip" wrap="square" lIns="36576" tIns="22860" rIns="36576" bIns="0" anchor="t" upright="1"/>
        <a:lstStyle/>
        <a:p>
          <a:pPr algn="ctr" rtl="0">
            <a:defRPr sz="1000"/>
          </a:pPr>
          <a:endParaRPr lang="es-CL" sz="12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r>
            <a:rPr lang="es-CL" sz="12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DIVISIÓN DE PROTECCIÓN AGRÍCOLA-FORESTAL Y SEMILLAS                            SUBDEPARTAMENTO DE VIÑAS, VINOS Y BEBIDAS ALCOHÓLICAS  </a:t>
          </a:r>
          <a:endParaRPr lang="es-CL" sz="12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r>
            <a:rPr lang="es-CL"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SAG</a:t>
          </a:r>
          <a:r>
            <a:rPr lang="es-CL" sz="12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             </a:t>
          </a:r>
          <a:endParaRPr lang="es-CL" sz="12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0</xdr:colOff>
      <xdr:row>0</xdr:row>
      <xdr:rowOff>0</xdr:rowOff>
    </xdr:from>
    <xdr:to>
      <xdr:col>2</xdr:col>
      <xdr:colOff>333375</xdr:colOff>
      <xdr:row>8</xdr:row>
      <xdr:rowOff>161925</xdr:rowOff>
    </xdr:to>
    <xdr:pic>
      <xdr:nvPicPr>
        <xdr:cNvPr id="957074" name="3 Imagen" descr="SAG_logocolor_plantillas"/>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0" y="0"/>
          <a:ext cx="1857375"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251115</xdr:colOff>
      <xdr:row>36</xdr:row>
      <xdr:rowOff>106454</xdr:rowOff>
    </xdr:from>
    <xdr:to>
      <xdr:col>13</xdr:col>
      <xdr:colOff>684068</xdr:colOff>
      <xdr:row>70</xdr:row>
      <xdr:rowOff>25977</xdr:rowOff>
    </xdr:to>
    <xdr:graphicFrame>
      <xdr:nvGraphicFramePr>
        <xdr:cNvPr id="8" name="Gráfico 7"/>
        <xdr:cNvGraphicFramePr/>
      </xdr:nvGraphicFramePr>
      <xdr:xfrm>
        <a:off x="250825" y="7021195"/>
        <a:ext cx="10548620" cy="634873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86592</xdr:colOff>
      <xdr:row>72</xdr:row>
      <xdr:rowOff>33617</xdr:rowOff>
    </xdr:from>
    <xdr:to>
      <xdr:col>13</xdr:col>
      <xdr:colOff>1030432</xdr:colOff>
      <xdr:row>103</xdr:row>
      <xdr:rowOff>164523</xdr:rowOff>
    </xdr:to>
    <xdr:graphicFrame>
      <xdr:nvGraphicFramePr>
        <xdr:cNvPr id="9" name="Gráfico 8"/>
        <xdr:cNvGraphicFramePr/>
      </xdr:nvGraphicFramePr>
      <xdr:xfrm>
        <a:off x="86360" y="14234795"/>
        <a:ext cx="11059160" cy="603694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85573</xdr:colOff>
      <xdr:row>106</xdr:row>
      <xdr:rowOff>0</xdr:rowOff>
    </xdr:from>
    <xdr:to>
      <xdr:col>13</xdr:col>
      <xdr:colOff>1030431</xdr:colOff>
      <xdr:row>136</xdr:row>
      <xdr:rowOff>25977</xdr:rowOff>
    </xdr:to>
    <xdr:graphicFrame>
      <xdr:nvGraphicFramePr>
        <xdr:cNvPr id="10" name="Gráfico 9"/>
        <xdr:cNvGraphicFramePr/>
      </xdr:nvGraphicFramePr>
      <xdr:xfrm>
        <a:off x="85090" y="20983575"/>
        <a:ext cx="11060430" cy="574040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67236</xdr:colOff>
      <xdr:row>139</xdr:row>
      <xdr:rowOff>44823</xdr:rowOff>
    </xdr:from>
    <xdr:to>
      <xdr:col>10</xdr:col>
      <xdr:colOff>728382</xdr:colOff>
      <xdr:row>166</xdr:row>
      <xdr:rowOff>78442</xdr:rowOff>
    </xdr:to>
    <xdr:pic>
      <xdr:nvPicPr>
        <xdr:cNvPr id="13" name="Imagen 12"/>
        <xdr:cNvPicPr/>
      </xdr:nvPicPr>
      <xdr:blipFill>
        <a:blip r:embed="rId4">
          <a:extLst>
            <a:ext uri="{28A0092B-C50C-407E-A947-70E740481C1C}">
              <a14:useLocalDpi xmlns:a14="http://schemas.microsoft.com/office/drawing/2010/main" val="0"/>
            </a:ext>
          </a:extLst>
        </a:blip>
        <a:srcRect/>
        <a:stretch>
          <a:fillRect/>
        </a:stretch>
      </xdr:blipFill>
      <xdr:spPr>
        <a:xfrm>
          <a:off x="66675" y="27314525"/>
          <a:ext cx="8491220" cy="518668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tps://sagcl-my.sharepoint.com/personal/gerardo_valle_sag_gob_cl/Documents/Catastro%20Vit&#237;cola/2021/Catastro%20Nacional%202021%20-%20din&#225;mica.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ar + plantadas"/>
      <sheetName val="Datos"/>
      <sheetName val="TOTAL NACIONAL CORRECTA"/>
      <sheetName val="Hoja6"/>
      <sheetName val="TOTAL NACIONAL FEB"/>
      <sheetName val="RIEGO"/>
      <sheetName val="Conduccion"/>
      <sheetName val="Por Variedad"/>
      <sheetName val="Nº PROPIEDADES"/>
      <sheetName val="Por Comuna"/>
      <sheetName val="Disminución Valpo"/>
      <sheetName val="Disminución Maule"/>
      <sheetName val="Desglose Coq"/>
    </sheetNames>
    <sheetDataSet>
      <sheetData sheetId="0">
        <row r="6">
          <cell r="E6" t="str">
            <v>SAUVIGNON BLANC - BLANC FUMÉ - FUMÉ</v>
          </cell>
          <cell r="F6">
            <v>14316.49</v>
          </cell>
        </row>
        <row r="7">
          <cell r="E7" t="str">
            <v>CHARDONNAY - PINOT CHARDONNAY</v>
          </cell>
          <cell r="F7">
            <v>10345.26</v>
          </cell>
        </row>
        <row r="8">
          <cell r="E8" t="str">
            <v>MOSCATEL DE ALEJANDRÍA - BLANCA ITALIA</v>
          </cell>
          <cell r="F8">
            <v>4317.50999999999</v>
          </cell>
        </row>
        <row r="9">
          <cell r="E9" t="str">
            <v>VIOGNIER</v>
          </cell>
          <cell r="F9">
            <v>724.03</v>
          </cell>
        </row>
        <row r="10">
          <cell r="E10" t="str">
            <v>SEMILLÓN</v>
          </cell>
          <cell r="F10">
            <v>677.52</v>
          </cell>
        </row>
        <row r="11">
          <cell r="E11" t="str">
            <v>PINOT GRIS - PINOT GRIGIO</v>
          </cell>
          <cell r="F11">
            <v>656.76</v>
          </cell>
        </row>
        <row r="12">
          <cell r="E12" t="str">
            <v>TORONTEL - TORRONTÉS - TORRONTÉS RIOJANO</v>
          </cell>
          <cell r="F12">
            <v>621.24</v>
          </cell>
        </row>
        <row r="13">
          <cell r="E13" t="str">
            <v>PEDRO JIMÉNEZ</v>
          </cell>
          <cell r="F13">
            <v>515.81</v>
          </cell>
        </row>
        <row r="14">
          <cell r="E14" t="str">
            <v>SAUVIGNON VERT - FRIULANO</v>
          </cell>
          <cell r="F14">
            <v>436.29</v>
          </cell>
        </row>
        <row r="15">
          <cell r="E15" t="str">
            <v>RIESLING</v>
          </cell>
          <cell r="F15">
            <v>362.21</v>
          </cell>
        </row>
        <row r="16">
          <cell r="E16" t="str">
            <v>GEWURZTRAMINER</v>
          </cell>
          <cell r="F16">
            <v>306.77</v>
          </cell>
        </row>
        <row r="17">
          <cell r="E17" t="str">
            <v>CHASSELAS</v>
          </cell>
          <cell r="F17">
            <v>252.14</v>
          </cell>
        </row>
        <row r="18">
          <cell r="E18" t="str">
            <v>OTRAS 34 VARIEDADES</v>
          </cell>
          <cell r="F18">
            <v>369.85</v>
          </cell>
        </row>
        <row r="59">
          <cell r="E59" t="str">
            <v>CABERNET SAUVIGNON - CABERNET</v>
          </cell>
          <cell r="F59">
            <v>37754.0900000001</v>
          </cell>
        </row>
        <row r="60">
          <cell r="E60" t="str">
            <v>MERLOT</v>
          </cell>
          <cell r="F60">
            <v>10819.09</v>
          </cell>
        </row>
        <row r="61">
          <cell r="E61" t="str">
            <v>PAIS - MISSION - CRIOLLA</v>
          </cell>
          <cell r="F61">
            <v>10464.72</v>
          </cell>
        </row>
        <row r="62">
          <cell r="E62" t="str">
            <v>CARMENÈRE - GRANDE VIDURE</v>
          </cell>
          <cell r="F62">
            <v>10318.8</v>
          </cell>
        </row>
        <row r="63">
          <cell r="E63" t="str">
            <v>Tintorera</v>
          </cell>
          <cell r="F63">
            <v>7618.48</v>
          </cell>
        </row>
        <row r="64">
          <cell r="E64" t="str">
            <v>SYRAH - SIRAH - SHIRAZ</v>
          </cell>
          <cell r="F64">
            <v>6755.47</v>
          </cell>
        </row>
        <row r="65">
          <cell r="E65" t="str">
            <v>PINOT NOIR - PINOT NEGRO</v>
          </cell>
          <cell r="F65">
            <v>3909.89</v>
          </cell>
        </row>
        <row r="66">
          <cell r="E66" t="str">
            <v>COT - COT ROUGE - MALBEC - MALBEK - MALBECK</v>
          </cell>
          <cell r="F66">
            <v>2468.51</v>
          </cell>
        </row>
        <row r="67">
          <cell r="E67" t="str">
            <v>CABERNET FRANC - CABERNET FRANCO</v>
          </cell>
          <cell r="F67">
            <v>1626.78</v>
          </cell>
        </row>
        <row r="68">
          <cell r="E68" t="str">
            <v>CINSAULT</v>
          </cell>
          <cell r="F68">
            <v>966.090000000002</v>
          </cell>
        </row>
        <row r="69">
          <cell r="E69" t="str">
            <v>CARIGNAN - CARIGNANE - CARIÑENA</v>
          </cell>
          <cell r="F69">
            <v>940.600000000001</v>
          </cell>
        </row>
        <row r="70">
          <cell r="E70" t="str">
            <v>PETIT VERDOT</v>
          </cell>
          <cell r="F70">
            <v>846.330000000001</v>
          </cell>
        </row>
        <row r="71">
          <cell r="E71" t="str">
            <v>OTRAS 43 VARIEDADES</v>
          </cell>
          <cell r="F71">
            <v>1543.65</v>
          </cell>
        </row>
        <row r="122">
          <cell r="A122" t="str">
            <v>CABERNET SAUVIGNON - CABERNET</v>
          </cell>
          <cell r="B122">
            <v>37754.0899999999</v>
          </cell>
        </row>
        <row r="123">
          <cell r="A123" t="str">
            <v>SAUVIGNON BLANC - BLANC FUMÉ - FUMÉ</v>
          </cell>
          <cell r="B123">
            <v>14316.49</v>
          </cell>
        </row>
        <row r="124">
          <cell r="A124" t="str">
            <v>MERLOT</v>
          </cell>
          <cell r="B124">
            <v>10819.09</v>
          </cell>
        </row>
        <row r="125">
          <cell r="A125" t="str">
            <v>PAIS - MISSION - CRIOLLA</v>
          </cell>
          <cell r="B125">
            <v>10464.72</v>
          </cell>
        </row>
        <row r="126">
          <cell r="A126" t="str">
            <v>CHARDONNAY - PINOT CHARDONNAY</v>
          </cell>
          <cell r="B126">
            <v>10345.26</v>
          </cell>
        </row>
        <row r="127">
          <cell r="A127" t="str">
            <v>CARMENÈRE - GRANDE VIDURE</v>
          </cell>
          <cell r="B127">
            <v>10318.8</v>
          </cell>
        </row>
        <row r="128">
          <cell r="A128" t="str">
            <v>Tintorera</v>
          </cell>
          <cell r="B128">
            <v>7618.48</v>
          </cell>
        </row>
        <row r="129">
          <cell r="A129" t="str">
            <v>SYRAH - SIRAH - SHIRAZ</v>
          </cell>
          <cell r="B129">
            <v>6755.47000000001</v>
          </cell>
        </row>
        <row r="130">
          <cell r="A130" t="str">
            <v>MOSCATEL DE ALEJANDRÍA - BLANCA ITALIA</v>
          </cell>
          <cell r="B130">
            <v>4317.50999999999</v>
          </cell>
        </row>
        <row r="131">
          <cell r="A131" t="str">
            <v>PINOT NOIR - PINOT NEGRO</v>
          </cell>
          <cell r="B131">
            <v>3909.89</v>
          </cell>
        </row>
        <row r="132">
          <cell r="A132" t="str">
            <v>COT - COT ROUGE - MALBEC - MALBEK - MALBECK</v>
          </cell>
          <cell r="B132">
            <v>2468.51</v>
          </cell>
        </row>
        <row r="133">
          <cell r="A133" t="str">
            <v>CABERNET FRANC - CABERNET FRANCO</v>
          </cell>
          <cell r="B133">
            <v>1626.78</v>
          </cell>
        </row>
        <row r="134">
          <cell r="A134" t="str">
            <v>Otras 90 variedades </v>
          </cell>
          <cell r="B134">
            <v>9375.08</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NACIONAL"/>
      <sheetName val="VIDES VINIFERAS"/>
      <sheetName val="Tintas"/>
    </sheetNames>
    <sheetDataSet>
      <sheetData sheetId="0">
        <row r="4">
          <cell r="C4">
            <v>15</v>
          </cell>
        </row>
        <row r="5">
          <cell r="C5">
            <v>3.45</v>
          </cell>
        </row>
        <row r="6">
          <cell r="C6">
            <v>4.97</v>
          </cell>
        </row>
        <row r="7">
          <cell r="C7">
            <v>49.62</v>
          </cell>
        </row>
        <row r="8">
          <cell r="C8">
            <v>3125.23</v>
          </cell>
        </row>
        <row r="9">
          <cell r="C9">
            <v>9727.19</v>
          </cell>
        </row>
        <row r="10">
          <cell r="C10">
            <v>45080.9199999999</v>
          </cell>
        </row>
        <row r="11">
          <cell r="C11">
            <v>53546.12</v>
          </cell>
        </row>
        <row r="12">
          <cell r="C12">
            <v>10422.89</v>
          </cell>
        </row>
        <row r="13">
          <cell r="C13">
            <v>2771.06</v>
          </cell>
        </row>
        <row r="14">
          <cell r="C14">
            <v>105.27</v>
          </cell>
        </row>
        <row r="15">
          <cell r="C15">
            <v>18.5</v>
          </cell>
        </row>
        <row r="16">
          <cell r="C16">
            <v>13.85</v>
          </cell>
        </row>
        <row r="17">
          <cell r="C17">
            <v>11282.17</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19.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9.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1"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1" Type="http://schemas.openxmlformats.org/officeDocument/2006/relationships/vmlDrawing" Target="../drawings/vmlDrawing22.vml"/></Relationships>
</file>

<file path=xl/worksheets/_rels/sheet24.xml.rels><?xml version="1.0" encoding="UTF-8" standalone="yes"?>
<Relationships xmlns="http://schemas.openxmlformats.org/package/2006/relationships"><Relationship Id="rId1" Type="http://schemas.openxmlformats.org/officeDocument/2006/relationships/vmlDrawing" Target="../drawings/vmlDrawing23.vml"/></Relationships>
</file>

<file path=xl/worksheets/_rels/sheet25.xml.rels><?xml version="1.0" encoding="UTF-8" standalone="yes"?>
<Relationships xmlns="http://schemas.openxmlformats.org/package/2006/relationships"><Relationship Id="rId1" Type="http://schemas.openxmlformats.org/officeDocument/2006/relationships/vmlDrawing" Target="../drawings/vmlDrawing24.vml"/></Relationships>
</file>

<file path=xl/worksheets/_rels/sheet26.xml.rels><?xml version="1.0" encoding="UTF-8" standalone="yes"?>
<Relationships xmlns="http://schemas.openxmlformats.org/package/2006/relationships"><Relationship Id="rId1" Type="http://schemas.openxmlformats.org/officeDocument/2006/relationships/vmlDrawing" Target="../drawings/vmlDrawing25.vml"/></Relationships>
</file>

<file path=xl/worksheets/_rels/sheet27.xml.rels><?xml version="1.0" encoding="UTF-8" standalone="yes"?>
<Relationships xmlns="http://schemas.openxmlformats.org/package/2006/relationships"><Relationship Id="rId1" Type="http://schemas.openxmlformats.org/officeDocument/2006/relationships/vmlDrawing" Target="../drawings/vmlDrawing26.vml"/></Relationships>
</file>

<file path=xl/worksheets/_rels/sheet28.xml.rels><?xml version="1.0" encoding="UTF-8" standalone="yes"?>
<Relationships xmlns="http://schemas.openxmlformats.org/package/2006/relationships"><Relationship Id="rId1" Type="http://schemas.openxmlformats.org/officeDocument/2006/relationships/vmlDrawing" Target="../drawings/vmlDrawing27.vml"/></Relationships>
</file>

<file path=xl/worksheets/_rels/sheet29.xml.rels><?xml version="1.0" encoding="UTF-8" standalone="yes"?>
<Relationships xmlns="http://schemas.openxmlformats.org/package/2006/relationships"><Relationship Id="rId1" Type="http://schemas.openxmlformats.org/officeDocument/2006/relationships/vmlDrawing" Target="../drawings/vmlDrawing28.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vmlDrawing" Target="../drawings/vmlDrawing29.vml"/></Relationships>
</file>

<file path=xl/worksheets/_rels/sheet31.xml.rels><?xml version="1.0" encoding="UTF-8" standalone="yes"?>
<Relationships xmlns="http://schemas.openxmlformats.org/package/2006/relationships"><Relationship Id="rId1" Type="http://schemas.openxmlformats.org/officeDocument/2006/relationships/vmlDrawing" Target="../drawings/vmlDrawing30.vml"/></Relationships>
</file>

<file path=xl/worksheets/_rels/sheet32.xml.rels><?xml version="1.0" encoding="UTF-8" standalone="yes"?>
<Relationships xmlns="http://schemas.openxmlformats.org/package/2006/relationships"><Relationship Id="rId1" Type="http://schemas.openxmlformats.org/officeDocument/2006/relationships/vmlDrawing" Target="../drawings/vmlDrawing31.vml"/></Relationships>
</file>

<file path=xl/worksheets/_rels/sheet33.xml.rels><?xml version="1.0" encoding="UTF-8" standalone="yes"?>
<Relationships xmlns="http://schemas.openxmlformats.org/package/2006/relationships"><Relationship Id="rId1" Type="http://schemas.openxmlformats.org/officeDocument/2006/relationships/vmlDrawing" Target="../drawings/vmlDrawing32.vml"/></Relationships>
</file>

<file path=xl/worksheets/_rels/sheet34.xml.rels><?xml version="1.0" encoding="UTF-8" standalone="yes"?>
<Relationships xmlns="http://schemas.openxmlformats.org/package/2006/relationships"><Relationship Id="rId1" Type="http://schemas.openxmlformats.org/officeDocument/2006/relationships/vmlDrawing" Target="../drawings/vmlDrawing33.vml"/></Relationships>
</file>

<file path=xl/worksheets/_rels/sheet35.xml.rels><?xml version="1.0" encoding="UTF-8" standalone="yes"?>
<Relationships xmlns="http://schemas.openxmlformats.org/package/2006/relationships"><Relationship Id="rId1" Type="http://schemas.openxmlformats.org/officeDocument/2006/relationships/vmlDrawing" Target="../drawings/vmlDrawing34.vml"/></Relationships>
</file>

<file path=xl/worksheets/_rels/sheet36.xml.rels><?xml version="1.0" encoding="UTF-8" standalone="yes"?>
<Relationships xmlns="http://schemas.openxmlformats.org/package/2006/relationships"><Relationship Id="rId1" Type="http://schemas.openxmlformats.org/officeDocument/2006/relationships/vmlDrawing" Target="../drawings/vmlDrawing35.vml"/></Relationships>
</file>

<file path=xl/worksheets/_rels/sheet37.xml.rels><?xml version="1.0" encoding="UTF-8" standalone="yes"?>
<Relationships xmlns="http://schemas.openxmlformats.org/package/2006/relationships"><Relationship Id="rId1" Type="http://schemas.openxmlformats.org/officeDocument/2006/relationships/vmlDrawing" Target="../drawings/vmlDrawing36.vml"/></Relationships>
</file>

<file path=xl/worksheets/_rels/sheet38.xml.rels><?xml version="1.0" encoding="UTF-8" standalone="yes"?>
<Relationships xmlns="http://schemas.openxmlformats.org/package/2006/relationships"><Relationship Id="rId1" Type="http://schemas.openxmlformats.org/officeDocument/2006/relationships/vmlDrawing" Target="../drawings/vmlDrawing37.vml"/></Relationships>
</file>

<file path=xl/worksheets/_rels/sheet39.xml.rels><?xml version="1.0" encoding="UTF-8" standalone="yes"?>
<Relationships xmlns="http://schemas.openxmlformats.org/package/2006/relationships"><Relationship Id="rId1" Type="http://schemas.openxmlformats.org/officeDocument/2006/relationships/vmlDrawing" Target="../drawings/vmlDrawing38.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0.xml.rels><?xml version="1.0" encoding="UTF-8" standalone="yes"?>
<Relationships xmlns="http://schemas.openxmlformats.org/package/2006/relationships"><Relationship Id="rId1" Type="http://schemas.openxmlformats.org/officeDocument/2006/relationships/vmlDrawing" Target="../drawings/vmlDrawing39.vml"/></Relationships>
</file>

<file path=xl/worksheets/_rels/sheet41.xml.rels><?xml version="1.0" encoding="UTF-8" standalone="yes"?>
<Relationships xmlns="http://schemas.openxmlformats.org/package/2006/relationships"><Relationship Id="rId1" Type="http://schemas.openxmlformats.org/officeDocument/2006/relationships/vmlDrawing" Target="../drawings/vmlDrawing40.vml"/></Relationships>
</file>

<file path=xl/worksheets/_rels/sheet42.xml.rels><?xml version="1.0" encoding="UTF-8" standalone="yes"?>
<Relationships xmlns="http://schemas.openxmlformats.org/package/2006/relationships"><Relationship Id="rId1" Type="http://schemas.openxmlformats.org/officeDocument/2006/relationships/vmlDrawing" Target="../drawings/vmlDrawing41.vml"/></Relationships>
</file>

<file path=xl/worksheets/_rels/sheet43.xml.rels><?xml version="1.0" encoding="UTF-8" standalone="yes"?>
<Relationships xmlns="http://schemas.openxmlformats.org/package/2006/relationships"><Relationship Id="rId1" Type="http://schemas.openxmlformats.org/officeDocument/2006/relationships/vmlDrawing" Target="../drawings/vmlDrawing42.vml"/></Relationships>
</file>

<file path=xl/worksheets/_rels/sheet44.xml.rels><?xml version="1.0" encoding="UTF-8" standalone="yes"?>
<Relationships xmlns="http://schemas.openxmlformats.org/package/2006/relationships"><Relationship Id="rId1" Type="http://schemas.openxmlformats.org/officeDocument/2006/relationships/vmlDrawing" Target="../drawings/vmlDrawing43.vml"/></Relationships>
</file>

<file path=xl/worksheets/_rels/sheet45.xml.rels><?xml version="1.0" encoding="UTF-8" standalone="yes"?>
<Relationships xmlns="http://schemas.openxmlformats.org/package/2006/relationships"><Relationship Id="rId1" Type="http://schemas.openxmlformats.org/officeDocument/2006/relationships/vmlDrawing" Target="../drawings/vmlDrawing44.vml"/></Relationships>
</file>

<file path=xl/worksheets/_rels/sheet46.xml.rels><?xml version="1.0" encoding="UTF-8" standalone="yes"?>
<Relationships xmlns="http://schemas.openxmlformats.org/package/2006/relationships"><Relationship Id="rId1" Type="http://schemas.openxmlformats.org/officeDocument/2006/relationships/vmlDrawing" Target="../drawings/vmlDrawing45.vml"/></Relationships>
</file>

<file path=xl/worksheets/_rels/sheet47.xml.rels><?xml version="1.0" encoding="UTF-8" standalone="yes"?>
<Relationships xmlns="http://schemas.openxmlformats.org/package/2006/relationships"><Relationship Id="rId1" Type="http://schemas.openxmlformats.org/officeDocument/2006/relationships/vmlDrawing" Target="../drawings/vmlDrawing46.vml"/></Relationships>
</file>

<file path=xl/worksheets/_rels/sheet48.xml.rels><?xml version="1.0" encoding="UTF-8" standalone="yes"?>
<Relationships xmlns="http://schemas.openxmlformats.org/package/2006/relationships"><Relationship Id="rId1" Type="http://schemas.openxmlformats.org/officeDocument/2006/relationships/vmlDrawing" Target="../drawings/vmlDrawing47.vml"/></Relationships>
</file>

<file path=xl/worksheets/_rels/sheet49.xml.rels><?xml version="1.0" encoding="UTF-8" standalone="yes"?>
<Relationships xmlns="http://schemas.openxmlformats.org/package/2006/relationships"><Relationship Id="rId1" Type="http://schemas.openxmlformats.org/officeDocument/2006/relationships/vmlDrawing" Target="../drawings/vmlDrawing48.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50.xml.rels><?xml version="1.0" encoding="UTF-8" standalone="yes"?>
<Relationships xmlns="http://schemas.openxmlformats.org/package/2006/relationships"><Relationship Id="rId1" Type="http://schemas.openxmlformats.org/officeDocument/2006/relationships/vmlDrawing" Target="../drawings/vmlDrawing49.vml"/></Relationships>
</file>

<file path=xl/worksheets/_rels/sheet51.xml.rels><?xml version="1.0" encoding="UTF-8" standalone="yes"?>
<Relationships xmlns="http://schemas.openxmlformats.org/package/2006/relationships"><Relationship Id="rId1" Type="http://schemas.openxmlformats.org/officeDocument/2006/relationships/vmlDrawing" Target="../drawings/vmlDrawing50.vml"/></Relationships>
</file>

<file path=xl/worksheets/_rels/sheet52.xml.rels><?xml version="1.0" encoding="UTF-8" standalone="yes"?>
<Relationships xmlns="http://schemas.openxmlformats.org/package/2006/relationships"><Relationship Id="rId1" Type="http://schemas.openxmlformats.org/officeDocument/2006/relationships/vmlDrawing" Target="../drawings/vmlDrawing51.vml"/></Relationships>
</file>

<file path=xl/worksheets/_rels/sheet53.xml.rels><?xml version="1.0" encoding="UTF-8" standalone="yes"?>
<Relationships xmlns="http://schemas.openxmlformats.org/package/2006/relationships"><Relationship Id="rId1" Type="http://schemas.openxmlformats.org/officeDocument/2006/relationships/vmlDrawing" Target="../drawings/vmlDrawing52.vml"/></Relationships>
</file>

<file path=xl/worksheets/_rels/sheet54.xml.rels><?xml version="1.0" encoding="UTF-8" standalone="yes"?>
<Relationships xmlns="http://schemas.openxmlformats.org/package/2006/relationships"><Relationship Id="rId1" Type="http://schemas.openxmlformats.org/officeDocument/2006/relationships/vmlDrawing" Target="../drawings/vmlDrawing53.vml"/></Relationships>
</file>

<file path=xl/worksheets/_rels/sheet55.xml.rels><?xml version="1.0" encoding="UTF-8" standalone="yes"?>
<Relationships xmlns="http://schemas.openxmlformats.org/package/2006/relationships"><Relationship Id="rId1" Type="http://schemas.openxmlformats.org/officeDocument/2006/relationships/vmlDrawing" Target="../drawings/vmlDrawing54.vml"/></Relationships>
</file>

<file path=xl/worksheets/_rels/sheet56.xml.rels><?xml version="1.0" encoding="UTF-8" standalone="yes"?>
<Relationships xmlns="http://schemas.openxmlformats.org/package/2006/relationships"><Relationship Id="rId1" Type="http://schemas.openxmlformats.org/officeDocument/2006/relationships/vmlDrawing" Target="../drawings/vmlDrawing55.vml"/></Relationships>
</file>

<file path=xl/worksheets/_rels/sheet57.xml.rels><?xml version="1.0" encoding="UTF-8" standalone="yes"?>
<Relationships xmlns="http://schemas.openxmlformats.org/package/2006/relationships"><Relationship Id="rId1" Type="http://schemas.openxmlformats.org/officeDocument/2006/relationships/vmlDrawing" Target="../drawings/vmlDrawing56.vml"/></Relationships>
</file>

<file path=xl/worksheets/_rels/sheet58.xml.rels><?xml version="1.0" encoding="UTF-8" standalone="yes"?>
<Relationships xmlns="http://schemas.openxmlformats.org/package/2006/relationships"><Relationship Id="rId1" Type="http://schemas.openxmlformats.org/officeDocument/2006/relationships/vmlDrawing" Target="../drawings/vmlDrawing57.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Hoja1">
    <pageSetUpPr fitToPage="1"/>
  </sheetPr>
  <dimension ref="A1"/>
  <sheetViews>
    <sheetView tabSelected="1" workbookViewId="0">
      <selection activeCell="G38" sqref="G38"/>
    </sheetView>
  </sheetViews>
  <sheetFormatPr defaultColWidth="11.4285714285714" defaultRowHeight="15"/>
  <sheetData/>
  <pageMargins left="0.708661417322835" right="0.708661417322835" top="0.748031496062992" bottom="0.748031496062992" header="0.31496062992126" footer="0.31496062992126"/>
  <pageSetup paperSize="1" orientation="landscape"/>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J13" sqref="J13"/>
    </sheetView>
  </sheetViews>
  <sheetFormatPr defaultColWidth="11.4285714285714" defaultRowHeight="15"/>
  <cols>
    <col min="1" max="1" width="14.4285714285714" customWidth="1"/>
    <col min="2" max="2" width="9.28571428571429" customWidth="1"/>
    <col min="3" max="3" width="7.14285714285714" customWidth="1"/>
    <col min="4" max="4" width="10.4285714285714" customWidth="1"/>
    <col min="5" max="5" width="10.2857142857143" customWidth="1"/>
    <col min="6" max="6" width="5.71428571428571" customWidth="1"/>
    <col min="7" max="7" width="5.85714285714286" customWidth="1"/>
    <col min="8" max="8" width="10.2857142857143" customWidth="1"/>
    <col min="9" max="9" width="10.4285714285714" customWidth="1"/>
    <col min="10" max="10" width="8.42857142857143" customWidth="1"/>
    <col min="11" max="11" width="10.4285714285714" customWidth="1"/>
  </cols>
  <sheetData>
    <row r="1" ht="15.75" spans="1:1">
      <c r="A1" s="290" t="s">
        <v>226</v>
      </c>
    </row>
    <row r="2" ht="35.25" customHeight="1" spans="1:11">
      <c r="A2" s="298" t="s">
        <v>117</v>
      </c>
      <c r="B2" s="274" t="s">
        <v>227</v>
      </c>
      <c r="C2" s="274"/>
      <c r="D2" s="274"/>
      <c r="E2" s="274"/>
      <c r="F2" s="274"/>
      <c r="G2" s="274"/>
      <c r="H2" s="274"/>
      <c r="I2" s="274"/>
      <c r="J2" s="301"/>
      <c r="K2" s="308" t="s">
        <v>72</v>
      </c>
    </row>
    <row r="3" ht="136.5" customHeight="1" spans="1:11">
      <c r="A3" s="299"/>
      <c r="B3" s="382" t="s">
        <v>138</v>
      </c>
      <c r="C3" s="382" t="s">
        <v>228</v>
      </c>
      <c r="D3" s="382" t="s">
        <v>229</v>
      </c>
      <c r="E3" s="382" t="s">
        <v>140</v>
      </c>
      <c r="F3" s="382" t="s">
        <v>141</v>
      </c>
      <c r="G3" s="382" t="s">
        <v>202</v>
      </c>
      <c r="H3" s="382" t="s">
        <v>230</v>
      </c>
      <c r="I3" s="382" t="s">
        <v>231</v>
      </c>
      <c r="J3" s="382" t="s">
        <v>158</v>
      </c>
      <c r="K3" s="310"/>
    </row>
    <row r="4" ht="23.25" customHeight="1" spans="1:11">
      <c r="A4" s="183"/>
      <c r="B4" s="71"/>
      <c r="C4" s="71"/>
      <c r="D4" s="71"/>
      <c r="E4" s="71"/>
      <c r="F4" s="71"/>
      <c r="G4" s="71"/>
      <c r="H4" s="71"/>
      <c r="I4" s="71"/>
      <c r="J4" s="71"/>
      <c r="K4" s="124"/>
    </row>
    <row r="5" ht="23.25" customHeight="1" spans="1:11">
      <c r="A5" s="183" t="s">
        <v>76</v>
      </c>
      <c r="B5" s="383">
        <v>1.7</v>
      </c>
      <c r="C5" s="383"/>
      <c r="D5" s="383">
        <v>132.55</v>
      </c>
      <c r="E5" s="383">
        <v>99.48</v>
      </c>
      <c r="F5" s="383"/>
      <c r="G5" s="383">
        <v>0.5</v>
      </c>
      <c r="H5" s="383">
        <v>44.76</v>
      </c>
      <c r="I5" s="383">
        <v>279.71</v>
      </c>
      <c r="J5" s="383"/>
      <c r="K5" s="270">
        <f>SUM(B5:J5)</f>
        <v>558.7</v>
      </c>
    </row>
    <row r="6" ht="23.25" customHeight="1" spans="1:11">
      <c r="A6" s="183" t="s">
        <v>77</v>
      </c>
      <c r="B6" s="384">
        <v>177.42</v>
      </c>
      <c r="C6" s="384">
        <v>14.35</v>
      </c>
      <c r="D6" s="384">
        <v>936.49</v>
      </c>
      <c r="E6" s="384">
        <v>1599.58</v>
      </c>
      <c r="F6" s="384">
        <v>1</v>
      </c>
      <c r="G6" s="384">
        <v>0.91</v>
      </c>
      <c r="H6" s="384">
        <v>1521.9</v>
      </c>
      <c r="I6" s="384">
        <v>4110.25</v>
      </c>
      <c r="J6" s="384">
        <v>173.11</v>
      </c>
      <c r="K6" s="270">
        <f>SUM(B6:J6)</f>
        <v>8535.01</v>
      </c>
    </row>
    <row r="7" ht="23.25" customHeight="1" spans="1:11">
      <c r="A7" s="183"/>
      <c r="B7" s="384"/>
      <c r="C7" s="384"/>
      <c r="D7" s="384"/>
      <c r="E7" s="384"/>
      <c r="F7" s="384"/>
      <c r="G7" s="384"/>
      <c r="H7" s="384"/>
      <c r="I7" s="384"/>
      <c r="J7" s="384"/>
      <c r="K7" s="270"/>
    </row>
    <row r="8" ht="23.25" customHeight="1" spans="1:11">
      <c r="A8" s="385" t="s">
        <v>72</v>
      </c>
      <c r="B8" s="107">
        <f t="shared" ref="B8:J8" si="0">SUM(B5:B7)</f>
        <v>179.12</v>
      </c>
      <c r="C8" s="107">
        <f t="shared" si="0"/>
        <v>14.35</v>
      </c>
      <c r="D8" s="107">
        <f t="shared" si="0"/>
        <v>1069.04</v>
      </c>
      <c r="E8" s="107">
        <f t="shared" si="0"/>
        <v>1699.06</v>
      </c>
      <c r="F8" s="107">
        <f t="shared" si="0"/>
        <v>1</v>
      </c>
      <c r="G8" s="107">
        <f t="shared" si="0"/>
        <v>1.41</v>
      </c>
      <c r="H8" s="107">
        <f t="shared" si="0"/>
        <v>1566.66</v>
      </c>
      <c r="I8" s="107">
        <f t="shared" si="0"/>
        <v>4389.96</v>
      </c>
      <c r="J8" s="107">
        <f t="shared" si="0"/>
        <v>173.11</v>
      </c>
      <c r="K8" s="272">
        <f>SUM(B8:J8)</f>
        <v>9093.71</v>
      </c>
    </row>
    <row r="9" ht="23.25" customHeight="1"/>
    <row r="10" ht="23.25" customHeight="1"/>
    <row r="11" ht="23.25" customHeight="1"/>
    <row r="12" ht="23.25" customHeight="1"/>
    <row r="13" ht="23.25" customHeight="1"/>
    <row r="14" ht="23.25" customHeight="1" spans="1:11">
      <c r="A14" s="253"/>
      <c r="B14" s="253"/>
      <c r="C14" s="253"/>
      <c r="D14" s="253"/>
      <c r="E14" s="253"/>
      <c r="F14" s="253"/>
      <c r="G14" s="253"/>
      <c r="H14" s="253"/>
      <c r="I14" s="253"/>
      <c r="J14" s="253"/>
      <c r="K14" s="253"/>
    </row>
    <row r="15" ht="23.25" customHeight="1" spans="1:11">
      <c r="A15" s="253"/>
      <c r="B15" s="253"/>
      <c r="C15" s="253"/>
      <c r="D15" s="253"/>
      <c r="E15" s="253"/>
      <c r="F15" s="253"/>
      <c r="G15" s="253"/>
      <c r="H15" s="253"/>
      <c r="I15" s="253"/>
      <c r="J15" s="253"/>
      <c r="K15" s="253"/>
    </row>
    <row r="16" ht="23.25" customHeight="1" spans="1:11">
      <c r="A16" s="253"/>
      <c r="B16" s="253"/>
      <c r="C16" s="253"/>
      <c r="D16" s="253"/>
      <c r="E16" s="253"/>
      <c r="F16" s="253"/>
      <c r="G16" s="253"/>
      <c r="H16" s="253"/>
      <c r="I16" s="253"/>
      <c r="J16" s="253"/>
      <c r="K16" s="253"/>
    </row>
    <row r="17" ht="23.25" customHeight="1"/>
    <row r="18" ht="23.25" customHeight="1"/>
    <row r="19" ht="23.25" customHeight="1"/>
  </sheetData>
  <mergeCells count="4">
    <mergeCell ref="B2:J2"/>
    <mergeCell ref="A2:A3"/>
    <mergeCell ref="K2:K3"/>
    <mergeCell ref="A14:K16"/>
  </mergeCells>
  <printOptions horizontalCentered="1"/>
  <pageMargins left="0.31496062992126" right="0.31496062992126" top="1.92913385826772" bottom="0.748031496062992" header="0.708661417322835" footer="0.708661417322835"/>
  <pageSetup paperSize="1" orientation="landscape"/>
  <headerFooter>
    <oddHeader>&amp;L&amp;G&amp;C&amp;"Verdana,Negrita"&amp;12CATASTRO NACIONAL DE VIDES PARA PISCO (has)&amp;R&amp;"Verdana,Normal"CUADRO N° 8</oddHeader>
    <oddFooter>&amp;R&amp;F</oddFooter>
  </headerFooter>
  <legacyDrawingHF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workbookViewId="0">
      <selection activeCell="I6" sqref="I6"/>
    </sheetView>
  </sheetViews>
  <sheetFormatPr defaultColWidth="11.4285714285714" defaultRowHeight="15" outlineLevelCol="3"/>
  <cols>
    <col min="1" max="1" width="35.5714285714286" customWidth="1"/>
    <col min="2" max="2" width="16.4285714285714" customWidth="1"/>
    <col min="3" max="3" width="19.1428571428571" customWidth="1"/>
    <col min="4" max="4" width="14" customWidth="1"/>
  </cols>
  <sheetData>
    <row r="1" ht="15.75" spans="1:1">
      <c r="A1" s="290" t="s">
        <v>232</v>
      </c>
    </row>
    <row r="2" spans="1:4">
      <c r="A2" s="332" t="s">
        <v>117</v>
      </c>
      <c r="B2" s="268" t="s">
        <v>233</v>
      </c>
      <c r="C2" s="268"/>
      <c r="D2" s="333" t="s">
        <v>72</v>
      </c>
    </row>
    <row r="3" ht="42.75" customHeight="1" spans="1:4">
      <c r="A3" s="334"/>
      <c r="B3" s="372" t="s">
        <v>234</v>
      </c>
      <c r="C3" s="372" t="s">
        <v>235</v>
      </c>
      <c r="D3" s="336"/>
    </row>
    <row r="4" ht="23.25" customHeight="1" spans="1:4">
      <c r="A4" s="373" t="s">
        <v>73</v>
      </c>
      <c r="B4" s="374"/>
      <c r="C4" s="374">
        <v>4</v>
      </c>
      <c r="D4" s="375">
        <f t="shared" ref="D4:D19" si="0">SUM(B4:C4)</f>
        <v>4</v>
      </c>
    </row>
    <row r="5" ht="23.25" customHeight="1" spans="1:4">
      <c r="A5" s="376" t="s">
        <v>74</v>
      </c>
      <c r="B5" s="374"/>
      <c r="C5" s="374">
        <v>4</v>
      </c>
      <c r="D5" s="375">
        <f t="shared" si="0"/>
        <v>4</v>
      </c>
    </row>
    <row r="6" ht="23.25" customHeight="1" spans="1:4">
      <c r="A6" s="373" t="s">
        <v>75</v>
      </c>
      <c r="B6" s="374"/>
      <c r="C6" s="374">
        <v>16</v>
      </c>
      <c r="D6" s="375">
        <f t="shared" si="0"/>
        <v>16</v>
      </c>
    </row>
    <row r="7" ht="23.25" customHeight="1" spans="1:4">
      <c r="A7" s="373" t="s">
        <v>76</v>
      </c>
      <c r="B7" s="377">
        <v>153</v>
      </c>
      <c r="C7" s="377">
        <v>19</v>
      </c>
      <c r="D7" s="378">
        <f t="shared" si="0"/>
        <v>172</v>
      </c>
    </row>
    <row r="8" ht="23.25" customHeight="1" spans="1:4">
      <c r="A8" s="373" t="s">
        <v>77</v>
      </c>
      <c r="B8" s="377">
        <v>2128</v>
      </c>
      <c r="C8" s="377">
        <v>203</v>
      </c>
      <c r="D8" s="378">
        <f t="shared" si="0"/>
        <v>2331</v>
      </c>
    </row>
    <row r="9" ht="23.25" customHeight="1" spans="1:4">
      <c r="A9" s="373" t="s">
        <v>78</v>
      </c>
      <c r="B9" s="374"/>
      <c r="C9" s="374">
        <v>314</v>
      </c>
      <c r="D9" s="379">
        <f t="shared" si="0"/>
        <v>314</v>
      </c>
    </row>
    <row r="10" ht="23.25" customHeight="1" spans="1:4">
      <c r="A10" s="373" t="s">
        <v>79</v>
      </c>
      <c r="B10" s="374"/>
      <c r="C10" s="374">
        <v>1948</v>
      </c>
      <c r="D10" s="379">
        <f t="shared" ref="D10:D18" si="1">SUM(B10:C10)</f>
        <v>1948</v>
      </c>
    </row>
    <row r="11" ht="23.25" customHeight="1" spans="1:4">
      <c r="A11" s="373" t="s">
        <v>80</v>
      </c>
      <c r="B11" s="374"/>
      <c r="C11" s="374">
        <v>4304</v>
      </c>
      <c r="D11" s="379">
        <f t="shared" si="1"/>
        <v>4304</v>
      </c>
    </row>
    <row r="12" ht="23.25" customHeight="1" spans="1:4">
      <c r="A12" s="373" t="s">
        <v>81</v>
      </c>
      <c r="B12" s="374"/>
      <c r="C12" s="374">
        <v>4980</v>
      </c>
      <c r="D12" s="379">
        <f t="shared" si="1"/>
        <v>4980</v>
      </c>
    </row>
    <row r="13" ht="23.25" customHeight="1" spans="1:4">
      <c r="A13" s="373" t="s">
        <v>82</v>
      </c>
      <c r="B13" s="374"/>
      <c r="C13" s="374">
        <v>662</v>
      </c>
      <c r="D13" s="379">
        <f t="shared" si="1"/>
        <v>662</v>
      </c>
    </row>
    <row r="14" ht="23.25" customHeight="1" spans="1:4">
      <c r="A14" s="373" t="s">
        <v>83</v>
      </c>
      <c r="B14" s="374"/>
      <c r="C14" s="374">
        <v>43</v>
      </c>
      <c r="D14" s="379">
        <f t="shared" si="1"/>
        <v>43</v>
      </c>
    </row>
    <row r="15" ht="23.25" customHeight="1" spans="1:4">
      <c r="A15" s="373" t="s">
        <v>84</v>
      </c>
      <c r="B15" s="374"/>
      <c r="C15" s="374">
        <v>3</v>
      </c>
      <c r="D15" s="379">
        <f t="shared" si="1"/>
        <v>3</v>
      </c>
    </row>
    <row r="16" ht="23.25" customHeight="1" spans="1:4">
      <c r="A16" s="373" t="s">
        <v>85</v>
      </c>
      <c r="B16" s="374"/>
      <c r="C16" s="374">
        <v>15</v>
      </c>
      <c r="D16" s="379">
        <f t="shared" si="1"/>
        <v>15</v>
      </c>
    </row>
    <row r="17" ht="23.25" customHeight="1" spans="1:4">
      <c r="A17" s="373" t="s">
        <v>86</v>
      </c>
      <c r="B17" s="374"/>
      <c r="C17" s="374">
        <v>1</v>
      </c>
      <c r="D17" s="379">
        <f t="shared" si="1"/>
        <v>1</v>
      </c>
    </row>
    <row r="18" ht="23.25" customHeight="1" spans="1:4">
      <c r="A18" s="373" t="s">
        <v>87</v>
      </c>
      <c r="B18" s="374"/>
      <c r="C18" s="374">
        <v>411</v>
      </c>
      <c r="D18" s="379">
        <f t="shared" si="1"/>
        <v>411</v>
      </c>
    </row>
    <row r="19" ht="23.25" customHeight="1" spans="1:4">
      <c r="A19" s="339" t="s">
        <v>72</v>
      </c>
      <c r="B19" s="380">
        <f>SUM(B4:B18)</f>
        <v>2281</v>
      </c>
      <c r="C19" s="380">
        <f>SUM(C4:C18)</f>
        <v>12927</v>
      </c>
      <c r="D19" s="381">
        <f t="shared" si="0"/>
        <v>15208</v>
      </c>
    </row>
  </sheetData>
  <mergeCells count="3">
    <mergeCell ref="B2:C2"/>
    <mergeCell ref="A2:A3"/>
    <mergeCell ref="D2:D3"/>
  </mergeCells>
  <printOptions horizontalCentered="1"/>
  <pageMargins left="0.708661417322835" right="0.708661417322835" top="1.73228346456693" bottom="0.748031496062992" header="0.708661417322835" footer="0.31496062992126"/>
  <pageSetup paperSize="1" orientation="landscape"/>
  <headerFooter>
    <oddHeader>&amp;L&amp;G&amp;C&amp;"Verdana,Negrita"&amp;12
DISTRIBUCIÓN NACIONAL DEL NUMERO DE PROPIEDADES CON PLANTACIONES 
DE VIDES  PISQUERAS Y PARA VINIFICACIÓN &amp;R&amp;"Verdana,Normal"CUADRO N° 10</oddHeader>
    <oddFooter>&amp;R&amp;F</oddFooter>
  </headerFooter>
  <legacyDrawingHF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D21" sqref="D21"/>
    </sheetView>
  </sheetViews>
  <sheetFormatPr defaultColWidth="11.4285714285714" defaultRowHeight="15" outlineLevelCol="6"/>
  <cols>
    <col min="1" max="1" width="16.5714285714286" customWidth="1"/>
    <col min="2" max="2" width="19.4285714285714" customWidth="1"/>
    <col min="3" max="3" width="17.1428571428571" customWidth="1"/>
    <col min="4" max="4" width="13.5714285714286" customWidth="1"/>
  </cols>
  <sheetData>
    <row r="1" ht="15.75" spans="1:7">
      <c r="A1" s="2" t="s">
        <v>236</v>
      </c>
      <c r="B1" s="2"/>
      <c r="C1" s="2"/>
      <c r="D1" s="2"/>
      <c r="E1" s="2"/>
      <c r="F1" s="2"/>
      <c r="G1" s="2"/>
    </row>
    <row r="2" spans="1:4">
      <c r="A2" s="178" t="s">
        <v>237</v>
      </c>
      <c r="B2" s="188" t="s">
        <v>238</v>
      </c>
      <c r="C2" s="188"/>
      <c r="D2" s="189" t="s">
        <v>72</v>
      </c>
    </row>
    <row r="3" spans="1:4">
      <c r="A3" s="181"/>
      <c r="B3" s="355" t="s">
        <v>239</v>
      </c>
      <c r="C3" s="355" t="s">
        <v>240</v>
      </c>
      <c r="D3" s="191"/>
    </row>
    <row r="4" spans="1:4">
      <c r="A4" s="183" t="s">
        <v>241</v>
      </c>
      <c r="B4" s="80"/>
      <c r="C4" s="80">
        <v>15</v>
      </c>
      <c r="D4" s="81">
        <f>SUM(B4:C4)</f>
        <v>15</v>
      </c>
    </row>
    <row r="5" ht="15.75" spans="1:4">
      <c r="A5" s="184" t="s">
        <v>242</v>
      </c>
      <c r="B5" s="185">
        <f>SUM(B4:B4)</f>
        <v>0</v>
      </c>
      <c r="C5" s="185">
        <f>SUM(C4:C4)</f>
        <v>15</v>
      </c>
      <c r="D5" s="187">
        <f>SUM(B5:C5)</f>
        <v>15</v>
      </c>
    </row>
    <row r="6" ht="15.75"/>
    <row r="7" spans="1:4">
      <c r="A7" s="178" t="s">
        <v>237</v>
      </c>
      <c r="B7" s="188" t="s">
        <v>243</v>
      </c>
      <c r="C7" s="188"/>
      <c r="D7" s="189" t="s">
        <v>72</v>
      </c>
    </row>
    <row r="8" spans="1:4">
      <c r="A8" s="181"/>
      <c r="B8" s="192" t="s">
        <v>244</v>
      </c>
      <c r="C8" s="193"/>
      <c r="D8" s="191"/>
    </row>
    <row r="9" spans="1:4">
      <c r="A9" s="183" t="s">
        <v>241</v>
      </c>
      <c r="B9" s="170">
        <v>4</v>
      </c>
      <c r="C9" s="171"/>
      <c r="D9" s="81">
        <f>SUM(B9)</f>
        <v>4</v>
      </c>
    </row>
    <row r="10" ht="15.75" spans="1:4">
      <c r="A10" s="184" t="s">
        <v>242</v>
      </c>
      <c r="B10" s="194">
        <f>SUM(B9:B9)</f>
        <v>4</v>
      </c>
      <c r="C10" s="195"/>
      <c r="D10" s="187">
        <f>SUM(B10)</f>
        <v>4</v>
      </c>
    </row>
    <row r="11" ht="15.75"/>
    <row r="12" spans="1:4">
      <c r="A12" s="178" t="s">
        <v>237</v>
      </c>
      <c r="B12" s="368" t="s">
        <v>170</v>
      </c>
      <c r="C12" s="369"/>
      <c r="D12" s="189" t="s">
        <v>72</v>
      </c>
    </row>
    <row r="13" spans="1:4">
      <c r="A13" s="181"/>
      <c r="B13" s="370" t="s">
        <v>245</v>
      </c>
      <c r="C13" s="371"/>
      <c r="D13" s="191"/>
    </row>
    <row r="14" spans="1:4">
      <c r="A14" s="183" t="s">
        <v>241</v>
      </c>
      <c r="B14" s="170">
        <v>15</v>
      </c>
      <c r="C14" s="171"/>
      <c r="D14" s="81">
        <f>SUM(B14:B14)</f>
        <v>15</v>
      </c>
    </row>
    <row r="15" ht="15.75" spans="1:4">
      <c r="A15" s="350" t="s">
        <v>242</v>
      </c>
      <c r="B15" s="194">
        <f>SUM(B14:B14)</f>
        <v>15</v>
      </c>
      <c r="C15" s="195"/>
      <c r="D15" s="187">
        <f>SUM(B15:B15)</f>
        <v>15</v>
      </c>
    </row>
  </sheetData>
  <mergeCells count="15">
    <mergeCell ref="B2:C2"/>
    <mergeCell ref="B7:C7"/>
    <mergeCell ref="B8:C8"/>
    <mergeCell ref="B9:C9"/>
    <mergeCell ref="B10:C10"/>
    <mergeCell ref="B12:C12"/>
    <mergeCell ref="B13:C13"/>
    <mergeCell ref="B14:C14"/>
    <mergeCell ref="B15:C15"/>
    <mergeCell ref="A2:A3"/>
    <mergeCell ref="A7:A8"/>
    <mergeCell ref="A12:A13"/>
    <mergeCell ref="D2:D3"/>
    <mergeCell ref="D7:D8"/>
    <mergeCell ref="D12:D13"/>
  </mergeCells>
  <printOptions horizontalCentered="1"/>
  <pageMargins left="0.708661417322835" right="0.708661417322835" top="1.92913385826772" bottom="0.748031496062992" header="0.31496062992126" footer="0.31496062992126"/>
  <pageSetup paperSize="1" orientation="landscape"/>
  <headerFooter>
    <oddHeader>&amp;L&amp;G&amp;C&amp;"Verdana,Negrita"&amp;12CATASTRO DE VIDES
REGIÓN DE ARICA Y PARINACOTA
SUPERFICIE COMUNAL (has), NUMERO DE PROPIEDADES
SUPERFICIE CEPAJES PARA VINIFICACION (has)&amp;RCUADRO N° 11 </oddHeader>
    <oddFooter>&amp;R&amp;F</oddFooter>
  </headerFooter>
  <legacyDrawingHF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25"/>
  <sheetViews>
    <sheetView workbookViewId="0">
      <selection activeCell="I24" sqref="I24"/>
    </sheetView>
  </sheetViews>
  <sheetFormatPr defaultColWidth="11.4285714285714" defaultRowHeight="15"/>
  <cols>
    <col min="1" max="1" width="16.5714285714286" customWidth="1"/>
    <col min="2" max="3" width="19.4285714285714" customWidth="1"/>
    <col min="4" max="4" width="17.1428571428571" customWidth="1"/>
    <col min="5" max="5" width="13.5714285714286" customWidth="1"/>
    <col min="6" max="6" width="9.71428571428571" customWidth="1"/>
    <col min="7" max="7" width="9.28571428571429" customWidth="1"/>
    <col min="8" max="8" width="9" customWidth="1"/>
  </cols>
  <sheetData>
    <row r="1" ht="15.75" spans="1:9">
      <c r="A1" s="225" t="s">
        <v>246</v>
      </c>
      <c r="B1" s="2"/>
      <c r="C1" s="2"/>
      <c r="D1" s="2"/>
      <c r="E1" s="2"/>
      <c r="F1" s="2"/>
      <c r="G1" s="2"/>
      <c r="H1" s="2"/>
      <c r="I1" s="2"/>
    </row>
    <row r="2" spans="1:4">
      <c r="A2" s="178" t="s">
        <v>237</v>
      </c>
      <c r="B2" s="342" t="s">
        <v>238</v>
      </c>
      <c r="C2" s="351"/>
      <c r="D2" s="354"/>
    </row>
    <row r="3" spans="1:4">
      <c r="A3" s="181"/>
      <c r="B3" s="355" t="s">
        <v>239</v>
      </c>
      <c r="C3" s="355" t="s">
        <v>240</v>
      </c>
      <c r="D3" s="191" t="s">
        <v>72</v>
      </c>
    </row>
    <row r="4" spans="1:4">
      <c r="A4" s="183" t="s">
        <v>247</v>
      </c>
      <c r="B4" s="80"/>
      <c r="C4" s="80">
        <v>0.12</v>
      </c>
      <c r="D4" s="81">
        <f>SUM(B4:C4)</f>
        <v>0.12</v>
      </c>
    </row>
    <row r="5" spans="1:4">
      <c r="A5" s="183" t="s">
        <v>248</v>
      </c>
      <c r="B5" s="80">
        <v>1.9</v>
      </c>
      <c r="C5" s="80">
        <v>1.93</v>
      </c>
      <c r="D5" s="81">
        <f>SUM(B5:C5)</f>
        <v>3.83</v>
      </c>
    </row>
    <row r="6" ht="15.75" spans="1:4">
      <c r="A6" s="184" t="s">
        <v>242</v>
      </c>
      <c r="B6" s="185">
        <f>SUM(B4:B5)</f>
        <v>1.9</v>
      </c>
      <c r="C6" s="185">
        <f>SUM(C4:C5)</f>
        <v>2.05</v>
      </c>
      <c r="D6" s="187">
        <f>SUM(B6:C6)</f>
        <v>3.95</v>
      </c>
    </row>
    <row r="7" ht="15.75"/>
    <row r="8" spans="1:4">
      <c r="A8" s="178" t="s">
        <v>237</v>
      </c>
      <c r="B8" s="342" t="s">
        <v>243</v>
      </c>
      <c r="C8" s="351"/>
      <c r="D8" s="356" t="s">
        <v>72</v>
      </c>
    </row>
    <row r="9" spans="1:4">
      <c r="A9" s="181"/>
      <c r="B9" s="192" t="s">
        <v>244</v>
      </c>
      <c r="C9" s="193"/>
      <c r="D9" s="357"/>
    </row>
    <row r="10" spans="1:4">
      <c r="A10" s="358" t="s">
        <v>247</v>
      </c>
      <c r="B10" s="359">
        <v>1</v>
      </c>
      <c r="C10" s="171"/>
      <c r="D10" s="81">
        <f>SUM(B10:C10)</f>
        <v>1</v>
      </c>
    </row>
    <row r="11" spans="1:4">
      <c r="A11" s="183" t="s">
        <v>248</v>
      </c>
      <c r="B11" s="170">
        <v>3</v>
      </c>
      <c r="C11" s="171"/>
      <c r="D11" s="81">
        <f>SUM(B11:C11)</f>
        <v>3</v>
      </c>
    </row>
    <row r="12" ht="15.75" spans="1:4">
      <c r="A12" s="184" t="s">
        <v>242</v>
      </c>
      <c r="B12" s="194">
        <f>SUM(B10:B11)</f>
        <v>4</v>
      </c>
      <c r="C12" s="195"/>
      <c r="D12" s="187">
        <f>SUM(B12:C12)</f>
        <v>4</v>
      </c>
    </row>
    <row r="13" ht="15.75"/>
    <row r="14" spans="1:5">
      <c r="A14" s="178" t="s">
        <v>237</v>
      </c>
      <c r="B14" s="179" t="s">
        <v>118</v>
      </c>
      <c r="C14" s="180"/>
      <c r="D14" s="186"/>
      <c r="E14" s="114" t="s">
        <v>72</v>
      </c>
    </row>
    <row r="15" spans="1:5">
      <c r="A15" s="181"/>
      <c r="B15" s="154" t="s">
        <v>249</v>
      </c>
      <c r="C15" s="154" t="s">
        <v>250</v>
      </c>
      <c r="D15" s="154" t="s">
        <v>251</v>
      </c>
      <c r="E15" s="116"/>
    </row>
    <row r="16" spans="1:5">
      <c r="A16" s="183" t="s">
        <v>247</v>
      </c>
      <c r="B16" s="80"/>
      <c r="C16" s="80"/>
      <c r="D16" s="80"/>
      <c r="E16" s="81">
        <f>SUM(B16:D16)</f>
        <v>0</v>
      </c>
    </row>
    <row r="17" spans="1:5">
      <c r="A17" s="183" t="s">
        <v>248</v>
      </c>
      <c r="B17" s="80">
        <v>0.3</v>
      </c>
      <c r="C17" s="80">
        <v>1.3</v>
      </c>
      <c r="D17" s="80">
        <v>0.3</v>
      </c>
      <c r="E17" s="81">
        <f>SUM(B17:D17)</f>
        <v>1.9</v>
      </c>
    </row>
    <row r="18" ht="15.75" spans="1:5">
      <c r="A18" s="350" t="s">
        <v>242</v>
      </c>
      <c r="B18" s="185">
        <f>SUM(B16:B17)</f>
        <v>0.3</v>
      </c>
      <c r="C18" s="185">
        <f>SUM(C16:C17)</f>
        <v>1.3</v>
      </c>
      <c r="D18" s="185">
        <f>SUM(D16:D17)</f>
        <v>0.3</v>
      </c>
      <c r="E18" s="187">
        <f>SUM(B18:D18)</f>
        <v>1.9</v>
      </c>
    </row>
    <row r="19" ht="15.75"/>
    <row r="20" spans="1:8">
      <c r="A20" s="178" t="s">
        <v>237</v>
      </c>
      <c r="B20" s="342" t="s">
        <v>170</v>
      </c>
      <c r="C20" s="351"/>
      <c r="D20" s="351"/>
      <c r="E20" s="351"/>
      <c r="F20" s="351"/>
      <c r="G20" s="351"/>
      <c r="H20" s="214" t="s">
        <v>72</v>
      </c>
    </row>
    <row r="21" spans="1:8">
      <c r="A21" s="181"/>
      <c r="B21" s="154" t="s">
        <v>252</v>
      </c>
      <c r="C21" s="154" t="s">
        <v>253</v>
      </c>
      <c r="D21" s="154" t="s">
        <v>254</v>
      </c>
      <c r="E21" s="360" t="s">
        <v>255</v>
      </c>
      <c r="F21" s="360" t="s">
        <v>245</v>
      </c>
      <c r="G21" s="361" t="s">
        <v>256</v>
      </c>
      <c r="H21" s="217"/>
    </row>
    <row r="22" spans="1:8">
      <c r="A22" s="183" t="s">
        <v>247</v>
      </c>
      <c r="B22" s="80">
        <v>0.03</v>
      </c>
      <c r="C22" s="80">
        <v>0.02</v>
      </c>
      <c r="D22" s="80"/>
      <c r="E22" s="164">
        <v>0.03</v>
      </c>
      <c r="F22" s="164"/>
      <c r="G22" s="164">
        <v>0.04</v>
      </c>
      <c r="H22" s="362">
        <f>SUM(B22:G22)</f>
        <v>0.12</v>
      </c>
    </row>
    <row r="23" spans="1:8">
      <c r="A23" s="183" t="s">
        <v>248</v>
      </c>
      <c r="B23" s="80">
        <v>0.25</v>
      </c>
      <c r="C23" s="80"/>
      <c r="D23" s="80">
        <v>0.35</v>
      </c>
      <c r="E23" s="164"/>
      <c r="F23" s="164">
        <v>1.33</v>
      </c>
      <c r="G23" s="164"/>
      <c r="H23" s="362">
        <f>SUM(B23:G23)</f>
        <v>1.93</v>
      </c>
    </row>
    <row r="24" ht="15.75" spans="1:8">
      <c r="A24" s="350" t="s">
        <v>242</v>
      </c>
      <c r="B24" s="185">
        <f t="shared" ref="B24:G24" si="0">SUM(B22:B23)</f>
        <v>0.28</v>
      </c>
      <c r="C24" s="185">
        <f t="shared" si="0"/>
        <v>0.02</v>
      </c>
      <c r="D24" s="185">
        <f t="shared" si="0"/>
        <v>0.35</v>
      </c>
      <c r="E24" s="363">
        <f t="shared" si="0"/>
        <v>0.03</v>
      </c>
      <c r="F24" s="363">
        <f t="shared" si="0"/>
        <v>1.33</v>
      </c>
      <c r="G24" s="363">
        <f t="shared" si="0"/>
        <v>0.04</v>
      </c>
      <c r="H24" s="364">
        <f>SUM(B24:G24)</f>
        <v>2.05</v>
      </c>
    </row>
    <row r="25" s="353" customFormat="1" spans="1:29">
      <c r="A25" s="365"/>
      <c r="B25" s="365"/>
      <c r="C25" s="366"/>
      <c r="D25" s="366"/>
      <c r="E25"/>
      <c r="F25"/>
      <c r="G25" s="367"/>
      <c r="H25" s="367"/>
      <c r="I25"/>
      <c r="J25"/>
      <c r="K25"/>
      <c r="L25"/>
      <c r="M25"/>
      <c r="N25"/>
      <c r="O25"/>
      <c r="P25"/>
      <c r="Q25"/>
      <c r="R25"/>
      <c r="S25"/>
      <c r="T25"/>
      <c r="U25"/>
      <c r="V25"/>
      <c r="W25"/>
      <c r="X25"/>
      <c r="Y25"/>
      <c r="Z25"/>
      <c r="AA25"/>
      <c r="AB25"/>
      <c r="AC25"/>
    </row>
  </sheetData>
  <mergeCells count="15">
    <mergeCell ref="B2:D2"/>
    <mergeCell ref="B8:C8"/>
    <mergeCell ref="B9:C9"/>
    <mergeCell ref="B10:C10"/>
    <mergeCell ref="B11:C11"/>
    <mergeCell ref="B12:C12"/>
    <mergeCell ref="B14:D14"/>
    <mergeCell ref="B20:G20"/>
    <mergeCell ref="A2:A3"/>
    <mergeCell ref="A8:A9"/>
    <mergeCell ref="A14:A15"/>
    <mergeCell ref="A20:A21"/>
    <mergeCell ref="D8:D9"/>
    <mergeCell ref="E14:E15"/>
    <mergeCell ref="H20:H21"/>
  </mergeCells>
  <printOptions horizontalCentered="1"/>
  <pageMargins left="0.708661417322835" right="0.708661417322835" top="1.53543307086614" bottom="0.551181102362205" header="0.31496062992126" footer="0.511811023622047"/>
  <pageSetup paperSize="1" orientation="landscape"/>
  <headerFooter>
    <oddHeader>&amp;L&amp;G&amp;C&amp;"Verdana,Negrita"&amp;12CATASTRO DE VIDES
REGIÓN DE TARAPACA
SUPERFICIE COMUNAL (has), NÚMERO DE PROPIEDADES
SUPERFICIE CEPAJES BLANCOS Y CEPAJES TINTOS DE VINIFICACION (has)&amp;R&amp;"Verdana,Normal"CUADRO N° 12 </oddHeader>
    <oddFooter>&amp;R&amp;F</oddFooter>
  </headerFooter>
  <legacyDrawingHF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A15" sqref="A15:F15"/>
    </sheetView>
  </sheetViews>
  <sheetFormatPr defaultColWidth="11.4285714285714" defaultRowHeight="15" outlineLevelCol="7"/>
  <cols>
    <col min="1" max="1" width="16.5714285714286" customWidth="1"/>
    <col min="2" max="2" width="17.8571428571429" customWidth="1"/>
    <col min="3" max="3" width="20" customWidth="1"/>
    <col min="4" max="4" width="11.8571428571429" customWidth="1"/>
    <col min="5" max="5" width="22.4285714285714" customWidth="1"/>
    <col min="6" max="6" width="18.2857142857143" customWidth="1"/>
  </cols>
  <sheetData>
    <row r="1" ht="15.75" spans="1:8">
      <c r="A1" s="290" t="s">
        <v>257</v>
      </c>
      <c r="B1" s="2"/>
      <c r="C1" s="2"/>
      <c r="D1" s="2"/>
      <c r="E1" s="2"/>
      <c r="F1" s="2"/>
      <c r="G1" s="2"/>
      <c r="H1" s="2"/>
    </row>
    <row r="2" ht="15.75" customHeight="1" spans="1:4">
      <c r="A2" s="178" t="s">
        <v>237</v>
      </c>
      <c r="B2" s="342" t="s">
        <v>238</v>
      </c>
      <c r="C2" s="343"/>
      <c r="D2" s="189" t="s">
        <v>72</v>
      </c>
    </row>
    <row r="3" ht="27.75" customHeight="1" spans="1:4">
      <c r="A3" s="181"/>
      <c r="B3" s="344" t="s">
        <v>239</v>
      </c>
      <c r="C3" s="190" t="s">
        <v>240</v>
      </c>
      <c r="D3" s="191"/>
    </row>
    <row r="4" ht="22.5" spans="1:4">
      <c r="A4" s="345" t="s">
        <v>258</v>
      </c>
      <c r="B4" s="80">
        <v>1.06</v>
      </c>
      <c r="C4" s="346">
        <v>3.91</v>
      </c>
      <c r="D4" s="81">
        <f>SUM(B4:C4)</f>
        <v>4.97</v>
      </c>
    </row>
    <row r="5" ht="15.75" spans="1:4">
      <c r="A5" s="184" t="s">
        <v>242</v>
      </c>
      <c r="B5" s="185">
        <f>SUM(B4:B4)</f>
        <v>1.06</v>
      </c>
      <c r="C5" s="185">
        <f>SUM(C4:C4)</f>
        <v>3.91</v>
      </c>
      <c r="D5" s="187">
        <f>SUM(B5:C5)</f>
        <v>4.97</v>
      </c>
    </row>
    <row r="6" ht="15.75"/>
    <row r="7" spans="1:4">
      <c r="A7" s="178" t="s">
        <v>237</v>
      </c>
      <c r="B7" s="188" t="s">
        <v>243</v>
      </c>
      <c r="C7" s="188"/>
      <c r="D7" s="189" t="s">
        <v>72</v>
      </c>
    </row>
    <row r="8" spans="1:4">
      <c r="A8" s="181"/>
      <c r="B8" s="192" t="s">
        <v>244</v>
      </c>
      <c r="C8" s="193"/>
      <c r="D8" s="191"/>
    </row>
    <row r="9" ht="22.5" spans="1:4">
      <c r="A9" s="347" t="s">
        <v>258</v>
      </c>
      <c r="B9" s="170">
        <v>16</v>
      </c>
      <c r="C9" s="171"/>
      <c r="D9" s="81">
        <f>SUM(B9)</f>
        <v>16</v>
      </c>
    </row>
    <row r="10" ht="15.75" spans="1:4">
      <c r="A10" s="184" t="s">
        <v>242</v>
      </c>
      <c r="B10" s="194">
        <f>SUM(B9:B9)</f>
        <v>16</v>
      </c>
      <c r="C10" s="195"/>
      <c r="D10" s="187">
        <f>SUM(B10)</f>
        <v>16</v>
      </c>
    </row>
    <row r="11" ht="15.75"/>
    <row r="12" spans="1:6">
      <c r="A12" s="178" t="s">
        <v>237</v>
      </c>
      <c r="B12" s="153" t="s">
        <v>118</v>
      </c>
      <c r="C12" s="153"/>
      <c r="D12" s="153"/>
      <c r="E12" s="153"/>
      <c r="F12" s="114" t="s">
        <v>72</v>
      </c>
    </row>
    <row r="13" ht="43.5" customHeight="1" spans="1:6">
      <c r="A13" s="181"/>
      <c r="B13" s="348" t="s">
        <v>259</v>
      </c>
      <c r="C13" s="348" t="s">
        <v>260</v>
      </c>
      <c r="D13" s="348" t="s">
        <v>261</v>
      </c>
      <c r="E13" s="348" t="s">
        <v>262</v>
      </c>
      <c r="F13" s="116"/>
    </row>
    <row r="14" ht="22.5" spans="1:6">
      <c r="A14" s="347" t="s">
        <v>258</v>
      </c>
      <c r="B14" s="346">
        <v>0.31</v>
      </c>
      <c r="C14" s="346">
        <v>0.4</v>
      </c>
      <c r="D14" s="346">
        <v>0.1</v>
      </c>
      <c r="E14" s="346">
        <v>0.25</v>
      </c>
      <c r="F14" s="349">
        <f>SUM(B14:E14)</f>
        <v>1.06</v>
      </c>
    </row>
    <row r="15" ht="15.75" spans="1:6">
      <c r="A15" s="350" t="s">
        <v>242</v>
      </c>
      <c r="B15" s="185">
        <f>SUM(B14:B14)</f>
        <v>0.31</v>
      </c>
      <c r="C15" s="185">
        <f>SUM(C14:C14)</f>
        <v>0.4</v>
      </c>
      <c r="D15" s="185">
        <f>SUM(D14:D14)</f>
        <v>0.1</v>
      </c>
      <c r="E15" s="185">
        <f>SUM(E14:E14)</f>
        <v>0.25</v>
      </c>
      <c r="F15" s="187">
        <f>SUM(B15:E15)</f>
        <v>1.06</v>
      </c>
    </row>
    <row r="16" ht="15.75"/>
    <row r="17" spans="1:7">
      <c r="A17" s="178" t="s">
        <v>237</v>
      </c>
      <c r="B17" s="342" t="s">
        <v>170</v>
      </c>
      <c r="C17" s="351"/>
      <c r="D17" s="351"/>
      <c r="E17" s="351"/>
      <c r="F17" s="343"/>
      <c r="G17" s="114" t="s">
        <v>72</v>
      </c>
    </row>
    <row r="18" spans="1:7">
      <c r="A18" s="181"/>
      <c r="B18" s="352" t="s">
        <v>263</v>
      </c>
      <c r="C18" s="174" t="s">
        <v>264</v>
      </c>
      <c r="D18" s="174" t="s">
        <v>265</v>
      </c>
      <c r="E18" s="174" t="s">
        <v>266</v>
      </c>
      <c r="F18" s="174" t="s">
        <v>267</v>
      </c>
      <c r="G18" s="116"/>
    </row>
    <row r="19" ht="22.5" spans="1:7">
      <c r="A19" s="347" t="s">
        <v>258</v>
      </c>
      <c r="B19" s="346">
        <v>1.56</v>
      </c>
      <c r="C19" s="346">
        <v>0.38</v>
      </c>
      <c r="D19" s="346">
        <v>0.1</v>
      </c>
      <c r="E19" s="346">
        <v>0.2</v>
      </c>
      <c r="F19" s="346">
        <v>1.67</v>
      </c>
      <c r="G19" s="349">
        <f>SUM(B19:F19)</f>
        <v>3.91</v>
      </c>
    </row>
    <row r="20" ht="15.75" spans="1:8">
      <c r="A20" s="350" t="s">
        <v>242</v>
      </c>
      <c r="B20" s="185">
        <f>SUM(B19:B19)</f>
        <v>1.56</v>
      </c>
      <c r="C20" s="185">
        <f>SUM(C19:C19)</f>
        <v>0.38</v>
      </c>
      <c r="D20" s="185">
        <f>SUM(D19:D19)</f>
        <v>0.1</v>
      </c>
      <c r="E20" s="185">
        <f>SUM(E19:E19)</f>
        <v>0.2</v>
      </c>
      <c r="F20" s="185">
        <f>SUM(F19:F19)</f>
        <v>1.67</v>
      </c>
      <c r="G20" s="187">
        <f>SUM(B20:F20)</f>
        <v>3.91</v>
      </c>
      <c r="H20" t="s">
        <v>63</v>
      </c>
    </row>
  </sheetData>
  <mergeCells count="15">
    <mergeCell ref="B2:C2"/>
    <mergeCell ref="B7:C7"/>
    <mergeCell ref="B8:C8"/>
    <mergeCell ref="B9:C9"/>
    <mergeCell ref="B10:C10"/>
    <mergeCell ref="B12:E12"/>
    <mergeCell ref="B17:F17"/>
    <mergeCell ref="A2:A3"/>
    <mergeCell ref="A7:A8"/>
    <mergeCell ref="A12:A13"/>
    <mergeCell ref="A17:A18"/>
    <mergeCell ref="D2:D3"/>
    <mergeCell ref="D7:D8"/>
    <mergeCell ref="F12:F13"/>
    <mergeCell ref="G17:G18"/>
  </mergeCells>
  <printOptions horizontalCentered="1"/>
  <pageMargins left="0.708661417322835" right="0.708661417322835" top="1.33858267716535" bottom="0.354330708661417" header="0.31496062992126" footer="0.31496062992126"/>
  <pageSetup paperSize="1" orientation="landscape"/>
  <headerFooter>
    <oddHeader>&amp;L&amp;G&amp;C&amp;"Verdana,Negrita"&amp;12CATASTRO DE VIDES
REGION DE ANTOFAGASTA
SUPERFICIE COMUNAL (has), NUMERO DE PROPIEDADES
SUPERFICIE CEPAJES BLANCOS Y CEPAJES TINTOS DE VINIFICACION (has)&amp;R&amp;"Verdana,Normal"CUADRO N° 13</oddHeader>
    <oddFooter>&amp;R&amp;F</oddFooter>
  </headerFooter>
  <legacyDrawingHF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C27" sqref="C27"/>
    </sheetView>
  </sheetViews>
  <sheetFormatPr defaultColWidth="11.4285714285714" defaultRowHeight="30.75" customHeight="1" outlineLevelCol="4"/>
  <cols>
    <col min="1" max="1" width="21.7142857142857" style="258" customWidth="1"/>
    <col min="2" max="2" width="14" style="258" customWidth="1"/>
    <col min="3" max="3" width="17.1428571428571" style="258" customWidth="1"/>
    <col min="4" max="4" width="16.8571428571429" style="258" customWidth="1"/>
    <col min="5" max="5" width="12.5714285714286" style="258" customWidth="1"/>
    <col min="6" max="6" width="11.4285714285714" style="258"/>
    <col min="7" max="7" width="17.4285714285714" style="258" customWidth="1"/>
    <col min="8" max="16384" width="11.4285714285714" style="258"/>
  </cols>
  <sheetData>
    <row r="1" ht="16.5" customHeight="1" spans="1:4">
      <c r="A1" s="1" t="s">
        <v>268</v>
      </c>
      <c r="B1" s="2"/>
      <c r="C1" s="2"/>
      <c r="D1" s="2"/>
    </row>
    <row r="2" customHeight="1" spans="1:5">
      <c r="A2" s="332" t="s">
        <v>237</v>
      </c>
      <c r="B2" s="101" t="s">
        <v>238</v>
      </c>
      <c r="C2" s="101"/>
      <c r="D2" s="101"/>
      <c r="E2" s="333" t="s">
        <v>72</v>
      </c>
    </row>
    <row r="3" ht="60" customHeight="1" spans="1:5">
      <c r="A3" s="334"/>
      <c r="B3" s="337" t="s">
        <v>70</v>
      </c>
      <c r="C3" s="338" t="s">
        <v>239</v>
      </c>
      <c r="D3" s="338" t="s">
        <v>240</v>
      </c>
      <c r="E3" s="336"/>
    </row>
    <row r="4" customHeight="1" spans="1:5">
      <c r="A4" s="311" t="s">
        <v>269</v>
      </c>
      <c r="B4" s="284">
        <v>136.53</v>
      </c>
      <c r="C4" s="284">
        <v>0.5</v>
      </c>
      <c r="D4" s="284">
        <v>1.95</v>
      </c>
      <c r="E4" s="285">
        <f t="shared" ref="E4:E10" si="0">SUM(B4:D4)</f>
        <v>138.98</v>
      </c>
    </row>
    <row r="5" customHeight="1" spans="1:5">
      <c r="A5" s="311" t="s">
        <v>270</v>
      </c>
      <c r="B5" s="284">
        <v>250.6</v>
      </c>
      <c r="C5" s="284">
        <v>4.85</v>
      </c>
      <c r="D5" s="284">
        <v>8.06</v>
      </c>
      <c r="E5" s="285">
        <f t="shared" si="0"/>
        <v>263.51</v>
      </c>
    </row>
    <row r="6" customHeight="1" spans="1:5">
      <c r="A6" s="311" t="s">
        <v>271</v>
      </c>
      <c r="B6" s="284"/>
      <c r="C6" s="284">
        <v>3.12</v>
      </c>
      <c r="D6" s="284">
        <v>0.46</v>
      </c>
      <c r="E6" s="285">
        <f t="shared" si="0"/>
        <v>3.58</v>
      </c>
    </row>
    <row r="7" customHeight="1" spans="1:5">
      <c r="A7" s="311" t="s">
        <v>272</v>
      </c>
      <c r="B7" s="284"/>
      <c r="C7" s="284"/>
      <c r="D7" s="284"/>
      <c r="E7" s="285">
        <f t="shared" si="0"/>
        <v>0</v>
      </c>
    </row>
    <row r="8" customHeight="1" spans="1:5">
      <c r="A8" s="311" t="s">
        <v>273</v>
      </c>
      <c r="B8" s="284">
        <v>31.2</v>
      </c>
      <c r="C8" s="284"/>
      <c r="D8" s="284"/>
      <c r="E8" s="285">
        <f t="shared" si="0"/>
        <v>31.2</v>
      </c>
    </row>
    <row r="9" customHeight="1" spans="1:5">
      <c r="A9" s="311" t="s">
        <v>274</v>
      </c>
      <c r="B9" s="284">
        <v>140.37</v>
      </c>
      <c r="C9" s="284">
        <v>15.37</v>
      </c>
      <c r="D9" s="284">
        <v>21</v>
      </c>
      <c r="E9" s="285">
        <f t="shared" si="0"/>
        <v>176.74</v>
      </c>
    </row>
    <row r="10" customHeight="1" spans="1:5">
      <c r="A10" s="339" t="s">
        <v>242</v>
      </c>
      <c r="B10" s="288">
        <f>SUM(B4:B9)</f>
        <v>558.7</v>
      </c>
      <c r="C10" s="288">
        <f>SUM(C4:C9)</f>
        <v>23.84</v>
      </c>
      <c r="D10" s="288">
        <f>SUM(D4:D9)</f>
        <v>31.47</v>
      </c>
      <c r="E10" s="340">
        <f t="shared" si="0"/>
        <v>614.01</v>
      </c>
    </row>
    <row r="13" customHeight="1" spans="1:5">
      <c r="A13" s="341"/>
      <c r="B13" s="341"/>
      <c r="C13" s="341"/>
      <c r="D13" s="341"/>
      <c r="E13" s="341"/>
    </row>
    <row r="14" customHeight="1" spans="1:5">
      <c r="A14" s="341"/>
      <c r="B14" s="341"/>
      <c r="C14" s="341"/>
      <c r="D14" s="341"/>
      <c r="E14" s="341"/>
    </row>
    <row r="15" customHeight="1" spans="1:5">
      <c r="A15" s="341"/>
      <c r="B15" s="341"/>
      <c r="C15" s="341"/>
      <c r="D15" s="341"/>
      <c r="E15" s="341"/>
    </row>
  </sheetData>
  <mergeCells count="3">
    <mergeCell ref="B2:D2"/>
    <mergeCell ref="A2:A3"/>
    <mergeCell ref="E2:E3"/>
  </mergeCells>
  <printOptions horizontalCentered="1"/>
  <pageMargins left="0.708661417322835" right="0.708661417322835" top="1.92913385826772" bottom="0.748031496062992" header="0.708661417322835" footer="0.31496062992126"/>
  <pageSetup paperSize="1" orientation="landscape"/>
  <headerFooter>
    <oddHeader>&amp;L&amp;"Verdana,Normal"&amp;G&amp;C&amp;"Verdana,Negrita"&amp;12CATASTRO DE VIDES (has)
REGIÓN DE ATACAMA
&amp;R&amp;"Verdana,Normal"CUADRO N° 14</oddHeader>
    <oddFooter>&amp;R&amp;F</oddFooter>
  </headerFooter>
  <legacyDrawingHF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B11" sqref="B11"/>
    </sheetView>
  </sheetViews>
  <sheetFormatPr defaultColWidth="11.4285714285714" defaultRowHeight="30.75" customHeight="1" outlineLevelCol="7"/>
  <cols>
    <col min="1" max="1" width="21.7142857142857" style="258" customWidth="1"/>
    <col min="2" max="2" width="15.5714285714286" style="258" customWidth="1"/>
    <col min="3" max="3" width="19.1428571428571" style="258" customWidth="1"/>
    <col min="4" max="4" width="14" style="258" customWidth="1"/>
    <col min="5" max="5" width="11.4285714285714" style="258"/>
    <col min="6" max="6" width="17.4285714285714" style="258" customWidth="1"/>
    <col min="8" max="16384" width="11.4285714285714" style="258"/>
  </cols>
  <sheetData>
    <row r="1" ht="18" customHeight="1" spans="1:8">
      <c r="A1" s="2" t="s">
        <v>275</v>
      </c>
      <c r="B1" s="2"/>
      <c r="C1" s="2"/>
      <c r="D1" s="2"/>
      <c r="E1" s="2"/>
      <c r="F1" s="2"/>
      <c r="G1" s="278"/>
      <c r="H1" s="2"/>
    </row>
    <row r="2" customHeight="1" spans="1:4">
      <c r="A2" s="332" t="s">
        <v>237</v>
      </c>
      <c r="B2" s="268" t="s">
        <v>233</v>
      </c>
      <c r="C2" s="100"/>
      <c r="D2" s="333" t="s">
        <v>72</v>
      </c>
    </row>
    <row r="3" ht="44.25" customHeight="1" spans="1:4">
      <c r="A3" s="334"/>
      <c r="B3" s="335" t="s">
        <v>234</v>
      </c>
      <c r="C3" s="335" t="s">
        <v>235</v>
      </c>
      <c r="D3" s="336"/>
    </row>
    <row r="4" customHeight="1" spans="1:8">
      <c r="A4" s="311" t="s">
        <v>269</v>
      </c>
      <c r="B4" s="284">
        <v>107</v>
      </c>
      <c r="C4" s="284">
        <v>6</v>
      </c>
      <c r="D4" s="285">
        <f t="shared" ref="D4:D10" si="0">SUM(B4:C4)</f>
        <v>113</v>
      </c>
      <c r="F4" s="244"/>
      <c r="H4"/>
    </row>
    <row r="5" customHeight="1" spans="1:8">
      <c r="A5" s="311" t="s">
        <v>270</v>
      </c>
      <c r="B5" s="284">
        <v>17</v>
      </c>
      <c r="C5" s="284">
        <v>6</v>
      </c>
      <c r="D5" s="285">
        <f t="shared" si="0"/>
        <v>23</v>
      </c>
      <c r="F5" s="244"/>
      <c r="H5"/>
    </row>
    <row r="6" customHeight="1" spans="1:8">
      <c r="A6" s="311" t="s">
        <v>271</v>
      </c>
      <c r="B6" s="284"/>
      <c r="C6" s="284">
        <v>1</v>
      </c>
      <c r="D6" s="285">
        <f t="shared" si="0"/>
        <v>1</v>
      </c>
      <c r="F6" s="244"/>
      <c r="H6"/>
    </row>
    <row r="7" customHeight="1" spans="1:8">
      <c r="A7" s="311" t="s">
        <v>272</v>
      </c>
      <c r="B7" s="284"/>
      <c r="C7" s="284"/>
      <c r="D7" s="285">
        <f t="shared" si="0"/>
        <v>0</v>
      </c>
      <c r="F7" s="244"/>
      <c r="H7"/>
    </row>
    <row r="8" customHeight="1" spans="1:6">
      <c r="A8" s="311" t="s">
        <v>273</v>
      </c>
      <c r="B8" s="284">
        <v>8</v>
      </c>
      <c r="C8" s="284"/>
      <c r="D8" s="285">
        <f t="shared" si="0"/>
        <v>8</v>
      </c>
      <c r="F8" s="244"/>
    </row>
    <row r="9" customHeight="1" spans="1:4">
      <c r="A9" s="311" t="s">
        <v>274</v>
      </c>
      <c r="B9" s="284">
        <v>21</v>
      </c>
      <c r="C9" s="284">
        <v>6</v>
      </c>
      <c r="D9" s="285">
        <f t="shared" si="0"/>
        <v>27</v>
      </c>
    </row>
    <row r="10" customHeight="1" spans="1:4">
      <c r="A10" s="287" t="s">
        <v>242</v>
      </c>
      <c r="B10" s="288">
        <f>SUM(B4:B9)</f>
        <v>153</v>
      </c>
      <c r="C10" s="288">
        <f>SUM(C4:C9)</f>
        <v>19</v>
      </c>
      <c r="D10" s="289">
        <f t="shared" si="0"/>
        <v>172</v>
      </c>
    </row>
  </sheetData>
  <mergeCells count="3">
    <mergeCell ref="B2:C2"/>
    <mergeCell ref="A2:A3"/>
    <mergeCell ref="D2:D3"/>
  </mergeCells>
  <printOptions horizontalCentered="1"/>
  <pageMargins left="0.708661417322835" right="0.708661417322835" top="2.1259842519685" bottom="0.748031496062992" header="0.31496062992126" footer="0.31496062992126"/>
  <pageSetup paperSize="1" orientation="landscape"/>
  <headerFooter>
    <oddHeader>&amp;L&amp;G&amp;C&amp;"Verdana,Normal"&amp;12NÚMERO DE PROPIEDADES CON PLANTACIONES DE VIDES
PARA PISCO Y VINIFICACIÓN
REGION DE ATACAMA&amp;R&amp;"Verdana,Normal"CUADRO N° 15</oddHeader>
    <oddFooter>&amp;R&amp;F</oddFooter>
  </headerFooter>
  <legacyDrawingHF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workbookViewId="0">
      <selection activeCell="H8" sqref="A8:H8"/>
    </sheetView>
  </sheetViews>
  <sheetFormatPr defaultColWidth="11.4285714285714" defaultRowHeight="27.75" customHeight="1" outlineLevelRow="7"/>
  <cols>
    <col min="1" max="1" width="21.7142857142857" style="258" customWidth="1"/>
    <col min="2" max="2" width="6" style="258" customWidth="1"/>
    <col min="3" max="3" width="9" style="258" customWidth="1"/>
    <col min="4" max="4" width="7.71428571428571" style="258" customWidth="1"/>
    <col min="5" max="5" width="5.14285714285714" style="258" customWidth="1"/>
    <col min="6" max="6" width="7.71428571428571" style="258" customWidth="1"/>
    <col min="7" max="7" width="9" style="258" customWidth="1"/>
    <col min="8" max="8" width="16.7142857142857" style="258" customWidth="1"/>
    <col min="9" max="16384" width="11.4285714285714" style="258"/>
  </cols>
  <sheetData>
    <row r="1" ht="18" customHeight="1" spans="1:11">
      <c r="A1" s="2" t="s">
        <v>276</v>
      </c>
      <c r="B1" s="2"/>
      <c r="C1" s="2"/>
      <c r="D1" s="2"/>
      <c r="E1" s="2"/>
      <c r="F1" s="2"/>
      <c r="G1" s="2"/>
      <c r="H1" s="2"/>
      <c r="I1" s="2"/>
      <c r="J1" s="2"/>
      <c r="K1" s="2"/>
    </row>
    <row r="2" customHeight="1" spans="1:8">
      <c r="A2" s="325" t="s">
        <v>237</v>
      </c>
      <c r="B2" s="101" t="s">
        <v>277</v>
      </c>
      <c r="C2" s="101"/>
      <c r="D2" s="101"/>
      <c r="E2" s="101"/>
      <c r="F2" s="101"/>
      <c r="G2" s="101"/>
      <c r="H2" s="326" t="s">
        <v>72</v>
      </c>
    </row>
    <row r="3" ht="165.75" customHeight="1" spans="1:8">
      <c r="A3" s="327"/>
      <c r="B3" s="104" t="s">
        <v>138</v>
      </c>
      <c r="C3" s="104" t="s">
        <v>229</v>
      </c>
      <c r="D3" s="104" t="s">
        <v>140</v>
      </c>
      <c r="E3" s="104" t="s">
        <v>278</v>
      </c>
      <c r="F3" s="104" t="s">
        <v>230</v>
      </c>
      <c r="G3" s="104" t="s">
        <v>231</v>
      </c>
      <c r="H3" s="328"/>
    </row>
    <row r="4" customHeight="1" spans="1:8">
      <c r="A4" s="183" t="s">
        <v>269</v>
      </c>
      <c r="B4" s="80">
        <v>1.7</v>
      </c>
      <c r="C4" s="80">
        <v>59.72</v>
      </c>
      <c r="D4" s="80">
        <v>60.9</v>
      </c>
      <c r="E4" s="80">
        <v>0.5</v>
      </c>
      <c r="F4" s="80">
        <v>1</v>
      </c>
      <c r="G4" s="80">
        <v>12.71</v>
      </c>
      <c r="H4" s="81">
        <f>SUM(B4:G4)</f>
        <v>136.53</v>
      </c>
    </row>
    <row r="5" customHeight="1" spans="1:8">
      <c r="A5" s="183" t="s">
        <v>270</v>
      </c>
      <c r="B5" s="80"/>
      <c r="C5" s="80">
        <v>2.5</v>
      </c>
      <c r="D5" s="80">
        <v>6</v>
      </c>
      <c r="E5" s="80"/>
      <c r="F5" s="80">
        <v>29.3</v>
      </c>
      <c r="G5" s="80">
        <v>212.8</v>
      </c>
      <c r="H5" s="81">
        <f>SUM(B5:G5)</f>
        <v>250.6</v>
      </c>
    </row>
    <row r="6" customHeight="1" spans="1:8">
      <c r="A6" s="183" t="s">
        <v>273</v>
      </c>
      <c r="B6" s="80"/>
      <c r="C6" s="80"/>
      <c r="D6" s="80">
        <v>16.9</v>
      </c>
      <c r="E6" s="80"/>
      <c r="F6" s="80">
        <v>1</v>
      </c>
      <c r="G6" s="80">
        <v>13.3</v>
      </c>
      <c r="H6" s="81">
        <f>SUM(B6:G6)</f>
        <v>31.2</v>
      </c>
    </row>
    <row r="7" customHeight="1" spans="1:8">
      <c r="A7" s="183" t="s">
        <v>274</v>
      </c>
      <c r="B7" s="80"/>
      <c r="C7" s="80">
        <v>70.33</v>
      </c>
      <c r="D7" s="80">
        <v>15.68</v>
      </c>
      <c r="E7" s="80"/>
      <c r="F7" s="80">
        <v>13.46</v>
      </c>
      <c r="G7" s="80">
        <v>40.9</v>
      </c>
      <c r="H7" s="81">
        <f>SUM(B7:G7)</f>
        <v>140.37</v>
      </c>
    </row>
    <row r="8" ht="38.25" customHeight="1" spans="1:8">
      <c r="A8" s="329" t="s">
        <v>242</v>
      </c>
      <c r="B8" s="330">
        <f t="shared" ref="B8:G8" si="0">SUM(B4:B7)</f>
        <v>1.7</v>
      </c>
      <c r="C8" s="330">
        <f t="shared" si="0"/>
        <v>132.55</v>
      </c>
      <c r="D8" s="330">
        <f t="shared" si="0"/>
        <v>99.48</v>
      </c>
      <c r="E8" s="330">
        <f t="shared" si="0"/>
        <v>0.5</v>
      </c>
      <c r="F8" s="330">
        <f t="shared" si="0"/>
        <v>44.76</v>
      </c>
      <c r="G8" s="330">
        <f t="shared" si="0"/>
        <v>279.71</v>
      </c>
      <c r="H8" s="331">
        <f>SUM(B8:G8)</f>
        <v>558.7</v>
      </c>
    </row>
  </sheetData>
  <mergeCells count="3">
    <mergeCell ref="B2:G2"/>
    <mergeCell ref="A2:A3"/>
    <mergeCell ref="H2:H3"/>
  </mergeCells>
  <printOptions horizontalCentered="1"/>
  <pageMargins left="0.708661417322835" right="0.708661417322835" top="1.92913385826772" bottom="0.748031496062992" header="0.708661417322835" footer="0.708661417322835"/>
  <pageSetup paperSize="1" orientation="landscape"/>
  <headerFooter>
    <oddHeader>&amp;L&amp;G&amp;C&amp;"Verdana,Negrita"&amp;12SUPERFICIE COMUNAL DE CEPAJES PARA PISCO (ha)
REGION DE ATACAMA&amp;R&amp;"Verdana,Normal"CUADRO N° 16</oddHeader>
    <oddFooter>&amp;R&amp;F</oddFooter>
  </headerFooter>
  <legacyDrawingHF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F10" sqref="F10"/>
    </sheetView>
  </sheetViews>
  <sheetFormatPr defaultColWidth="11.4285714285714" defaultRowHeight="12.75" outlineLevelRow="7" outlineLevelCol="7"/>
  <cols>
    <col min="1" max="1" width="17.5714285714286" style="2" customWidth="1"/>
    <col min="2" max="3" width="10.2857142857143" style="2" customWidth="1"/>
    <col min="4" max="5" width="10.4285714285714" style="2" customWidth="1"/>
    <col min="6" max="6" width="8.71428571428571" style="2" customWidth="1"/>
    <col min="7" max="7" width="11.4285714285714" style="2" customWidth="1"/>
    <col min="8" max="16384" width="11.4285714285714" style="2"/>
  </cols>
  <sheetData>
    <row r="1" ht="18" customHeight="1" spans="1:1">
      <c r="A1" s="2" t="s">
        <v>279</v>
      </c>
    </row>
    <row r="2" ht="27" customHeight="1" spans="1:8">
      <c r="A2" s="178" t="s">
        <v>237</v>
      </c>
      <c r="B2" s="100" t="s">
        <v>118</v>
      </c>
      <c r="C2" s="101"/>
      <c r="D2" s="101"/>
      <c r="E2" s="101"/>
      <c r="F2" s="101"/>
      <c r="G2" s="108"/>
      <c r="H2" s="189" t="s">
        <v>72</v>
      </c>
    </row>
    <row r="3" ht="127.5" customHeight="1" spans="1:8">
      <c r="A3" s="181"/>
      <c r="B3" s="199" t="s">
        <v>280</v>
      </c>
      <c r="C3" s="199" t="s">
        <v>123</v>
      </c>
      <c r="D3" s="199" t="s">
        <v>139</v>
      </c>
      <c r="E3" s="199" t="s">
        <v>142</v>
      </c>
      <c r="F3" s="199" t="s">
        <v>281</v>
      </c>
      <c r="G3" s="199" t="s">
        <v>163</v>
      </c>
      <c r="H3" s="191"/>
    </row>
    <row r="4" ht="16.5" customHeight="1" spans="1:8">
      <c r="A4" s="183" t="s">
        <v>269</v>
      </c>
      <c r="B4" s="123">
        <v>0.5</v>
      </c>
      <c r="C4" s="123"/>
      <c r="D4" s="123"/>
      <c r="E4" s="123"/>
      <c r="F4" s="123"/>
      <c r="G4" s="123"/>
      <c r="H4" s="111">
        <f>SUM(B4:G4)</f>
        <v>0.5</v>
      </c>
    </row>
    <row r="5" ht="15.75" customHeight="1" spans="1:8">
      <c r="A5" s="183" t="s">
        <v>270</v>
      </c>
      <c r="B5" s="123"/>
      <c r="C5" s="123">
        <v>0.5</v>
      </c>
      <c r="D5" s="123">
        <v>3.1</v>
      </c>
      <c r="E5" s="123"/>
      <c r="F5" s="123">
        <v>0.5</v>
      </c>
      <c r="G5" s="123">
        <v>0.75</v>
      </c>
      <c r="H5" s="111">
        <f>SUM(B5:G5)</f>
        <v>4.85</v>
      </c>
    </row>
    <row r="6" ht="15.75" customHeight="1" spans="1:8">
      <c r="A6" s="183" t="s">
        <v>271</v>
      </c>
      <c r="B6" s="123"/>
      <c r="C6" s="123">
        <v>1.49</v>
      </c>
      <c r="D6" s="123"/>
      <c r="E6" s="123"/>
      <c r="F6" s="123">
        <v>1.39</v>
      </c>
      <c r="G6" s="123">
        <v>0.24</v>
      </c>
      <c r="H6" s="111">
        <f>SUM(B6:G6)</f>
        <v>3.12</v>
      </c>
    </row>
    <row r="7" ht="16.5" customHeight="1" spans="1:8">
      <c r="A7" s="183" t="s">
        <v>274</v>
      </c>
      <c r="B7" s="123"/>
      <c r="C7" s="123">
        <v>7.78</v>
      </c>
      <c r="D7" s="123">
        <v>0.48</v>
      </c>
      <c r="E7" s="123">
        <v>1.05</v>
      </c>
      <c r="F7" s="123">
        <v>5.82</v>
      </c>
      <c r="G7" s="123">
        <v>0.24</v>
      </c>
      <c r="H7" s="111">
        <f>SUM(B7:G7)</f>
        <v>15.37</v>
      </c>
    </row>
    <row r="8" ht="30.75" customHeight="1" spans="1:8">
      <c r="A8" s="184" t="s">
        <v>242</v>
      </c>
      <c r="B8" s="321">
        <f t="shared" ref="B8:G8" si="0">SUM(B4:B7)</f>
        <v>0.5</v>
      </c>
      <c r="C8" s="321">
        <f t="shared" si="0"/>
        <v>9.77</v>
      </c>
      <c r="D8" s="321">
        <f t="shared" si="0"/>
        <v>3.58</v>
      </c>
      <c r="E8" s="321">
        <f t="shared" si="0"/>
        <v>1.05</v>
      </c>
      <c r="F8" s="321">
        <f t="shared" si="0"/>
        <v>7.71</v>
      </c>
      <c r="G8" s="321">
        <f t="shared" si="0"/>
        <v>1.23</v>
      </c>
      <c r="H8" s="324">
        <f>SUM(B8:G8)</f>
        <v>23.84</v>
      </c>
    </row>
  </sheetData>
  <mergeCells count="3">
    <mergeCell ref="B2:G2"/>
    <mergeCell ref="A2:A3"/>
    <mergeCell ref="H2:H3"/>
  </mergeCells>
  <printOptions horizontalCentered="1"/>
  <pageMargins left="0.708661417322835" right="0.708661417322835" top="2.1259842519685" bottom="0.748031496062992" header="0.905511811023622" footer="0.708661417322835"/>
  <pageSetup paperSize="1" orientation="landscape"/>
  <headerFooter>
    <oddHeader>&amp;L&amp;G&amp;C&amp;"Verdana,Negrita"SUPERFICIE COMUNAL DE CEPAJES BLANCOS PARA VINIFICACION (has)
REGION DE ATACAMA&amp;R&amp;"Verdana,Normal"CUADRO N° 18</oddHeader>
    <oddFooter>&amp;R&amp;F</oddFooter>
  </headerFooter>
  <legacyDrawingHF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
  <sheetViews>
    <sheetView workbookViewId="0">
      <selection activeCell="R8" sqref="A8:R8"/>
    </sheetView>
  </sheetViews>
  <sheetFormatPr defaultColWidth="11.4285714285714" defaultRowHeight="12.75" outlineLevelRow="7"/>
  <cols>
    <col min="1" max="1" width="19.4285714285714" style="2" customWidth="1"/>
    <col min="2" max="5" width="5.85714285714286" style="2" customWidth="1"/>
    <col min="6" max="6" width="8.28571428571429" style="2" customWidth="1"/>
    <col min="7" max="8" width="5.85714285714286" style="2" customWidth="1"/>
    <col min="9" max="9" width="7.85714285714286" style="2" customWidth="1"/>
    <col min="10" max="13" width="5.85714285714286" style="2" customWidth="1"/>
    <col min="14" max="14" width="6.57142857142857" style="2" customWidth="1"/>
    <col min="15" max="15" width="5.85714285714286" style="2" customWidth="1"/>
    <col min="16" max="16" width="6.57142857142857" style="2" customWidth="1"/>
    <col min="17" max="17" width="5.85714285714286" style="2" customWidth="1"/>
    <col min="18" max="18" width="7.85714285714286" style="2" customWidth="1"/>
    <col min="19" max="16384" width="11.4285714285714" style="2"/>
  </cols>
  <sheetData>
    <row r="1" ht="13.5" spans="1:1">
      <c r="A1" s="2" t="s">
        <v>282</v>
      </c>
    </row>
    <row r="2" ht="25.5" customHeight="1" spans="1:18">
      <c r="A2" s="178" t="s">
        <v>237</v>
      </c>
      <c r="B2" s="100" t="s">
        <v>170</v>
      </c>
      <c r="C2" s="101"/>
      <c r="D2" s="101"/>
      <c r="E2" s="101"/>
      <c r="F2" s="101"/>
      <c r="G2" s="101"/>
      <c r="H2" s="101"/>
      <c r="I2" s="101"/>
      <c r="J2" s="101"/>
      <c r="K2" s="101"/>
      <c r="L2" s="101"/>
      <c r="M2" s="101"/>
      <c r="N2" s="101"/>
      <c r="O2" s="101"/>
      <c r="P2" s="101"/>
      <c r="Q2" s="108"/>
      <c r="R2" s="322" t="s">
        <v>72</v>
      </c>
    </row>
    <row r="3" ht="132.75" customHeight="1" spans="1:18">
      <c r="A3" s="181"/>
      <c r="B3" s="199" t="s">
        <v>283</v>
      </c>
      <c r="C3" s="199" t="s">
        <v>179</v>
      </c>
      <c r="D3" s="199" t="s">
        <v>180</v>
      </c>
      <c r="E3" s="199" t="s">
        <v>183</v>
      </c>
      <c r="F3" s="199" t="s">
        <v>284</v>
      </c>
      <c r="G3" s="199" t="s">
        <v>192</v>
      </c>
      <c r="H3" s="199" t="s">
        <v>196</v>
      </c>
      <c r="I3" s="199" t="s">
        <v>200</v>
      </c>
      <c r="J3" s="199" t="s">
        <v>285</v>
      </c>
      <c r="K3" s="199" t="s">
        <v>204</v>
      </c>
      <c r="L3" s="199" t="s">
        <v>286</v>
      </c>
      <c r="M3" s="199" t="s">
        <v>206</v>
      </c>
      <c r="N3" s="199" t="s">
        <v>209</v>
      </c>
      <c r="O3" s="199" t="s">
        <v>215</v>
      </c>
      <c r="P3" s="199" t="s">
        <v>287</v>
      </c>
      <c r="Q3" s="199" t="s">
        <v>288</v>
      </c>
      <c r="R3" s="323"/>
    </row>
    <row r="4" ht="16.5" customHeight="1" spans="1:18">
      <c r="A4" s="105" t="s">
        <v>269</v>
      </c>
      <c r="B4" s="123"/>
      <c r="C4" s="123"/>
      <c r="D4" s="123"/>
      <c r="E4" s="123">
        <v>0.04</v>
      </c>
      <c r="F4" s="123"/>
      <c r="G4" s="123"/>
      <c r="H4" s="123"/>
      <c r="I4" s="123"/>
      <c r="J4" s="123"/>
      <c r="K4" s="123"/>
      <c r="L4" s="123">
        <v>1.85</v>
      </c>
      <c r="M4" s="123"/>
      <c r="N4" s="123"/>
      <c r="O4" s="123"/>
      <c r="P4" s="123">
        <v>0.06</v>
      </c>
      <c r="Q4" s="123"/>
      <c r="R4" s="111">
        <f>SUM(B4:Q4)</f>
        <v>1.95</v>
      </c>
    </row>
    <row r="5" ht="16.5" customHeight="1" spans="1:18">
      <c r="A5" s="183" t="s">
        <v>270</v>
      </c>
      <c r="B5" s="123">
        <v>0.5</v>
      </c>
      <c r="C5" s="123">
        <v>0.5</v>
      </c>
      <c r="D5" s="123">
        <v>0.75</v>
      </c>
      <c r="E5" s="123">
        <v>0.5</v>
      </c>
      <c r="F5" s="123">
        <v>0.75</v>
      </c>
      <c r="G5" s="123"/>
      <c r="H5" s="123">
        <v>0.38</v>
      </c>
      <c r="I5" s="123">
        <v>0.38</v>
      </c>
      <c r="J5" s="123">
        <v>0.25</v>
      </c>
      <c r="K5" s="123">
        <v>0.25</v>
      </c>
      <c r="L5" s="123">
        <v>1.8</v>
      </c>
      <c r="M5" s="123"/>
      <c r="N5" s="123"/>
      <c r="O5" s="123">
        <v>0.5</v>
      </c>
      <c r="P5" s="123">
        <v>0.5</v>
      </c>
      <c r="Q5" s="123">
        <v>1</v>
      </c>
      <c r="R5" s="111">
        <f>SUM(B5:Q5)</f>
        <v>8.06</v>
      </c>
    </row>
    <row r="6" ht="16.5" customHeight="1" spans="1:18">
      <c r="A6" s="183" t="s">
        <v>271</v>
      </c>
      <c r="B6" s="123"/>
      <c r="C6" s="123"/>
      <c r="D6" s="123"/>
      <c r="E6" s="123"/>
      <c r="F6" s="123"/>
      <c r="G6" s="123"/>
      <c r="H6" s="123"/>
      <c r="I6" s="123"/>
      <c r="J6" s="123"/>
      <c r="K6" s="123"/>
      <c r="L6" s="123"/>
      <c r="M6" s="123"/>
      <c r="N6" s="123">
        <v>0.24</v>
      </c>
      <c r="O6" s="123"/>
      <c r="P6" s="123">
        <v>0.22</v>
      </c>
      <c r="Q6" s="123"/>
      <c r="R6" s="111">
        <f>SUM(B6:Q6)</f>
        <v>0.46</v>
      </c>
    </row>
    <row r="7" ht="17.25" customHeight="1" spans="1:18">
      <c r="A7" s="183" t="s">
        <v>274</v>
      </c>
      <c r="B7" s="123"/>
      <c r="C7" s="123">
        <v>0.57</v>
      </c>
      <c r="D7" s="123">
        <v>0.2</v>
      </c>
      <c r="E7" s="123">
        <v>1.16</v>
      </c>
      <c r="F7" s="123">
        <v>1.65</v>
      </c>
      <c r="G7" s="123">
        <v>2.58</v>
      </c>
      <c r="H7" s="123"/>
      <c r="I7" s="123">
        <v>3.49</v>
      </c>
      <c r="J7" s="123"/>
      <c r="K7" s="123"/>
      <c r="L7" s="123"/>
      <c r="M7" s="123">
        <v>0.55</v>
      </c>
      <c r="N7" s="123">
        <v>5.78</v>
      </c>
      <c r="O7" s="123"/>
      <c r="P7" s="123">
        <v>5.02</v>
      </c>
      <c r="Q7" s="123"/>
      <c r="R7" s="111">
        <f>SUM(B7:Q7)</f>
        <v>21</v>
      </c>
    </row>
    <row r="8" ht="28.5" customHeight="1" spans="1:18">
      <c r="A8" s="184" t="s">
        <v>242</v>
      </c>
      <c r="B8" s="321">
        <f t="shared" ref="B8:Q8" si="0">SUM(B4:B7)</f>
        <v>0.5</v>
      </c>
      <c r="C8" s="321">
        <f t="shared" si="0"/>
        <v>1.07</v>
      </c>
      <c r="D8" s="321">
        <f t="shared" si="0"/>
        <v>0.95</v>
      </c>
      <c r="E8" s="321">
        <f t="shared" si="0"/>
        <v>1.7</v>
      </c>
      <c r="F8" s="321">
        <f t="shared" si="0"/>
        <v>2.4</v>
      </c>
      <c r="G8" s="321">
        <f t="shared" si="0"/>
        <v>2.58</v>
      </c>
      <c r="H8" s="321">
        <f t="shared" si="0"/>
        <v>0.38</v>
      </c>
      <c r="I8" s="321">
        <f t="shared" si="0"/>
        <v>3.87</v>
      </c>
      <c r="J8" s="321">
        <f t="shared" si="0"/>
        <v>0.25</v>
      </c>
      <c r="K8" s="321">
        <f t="shared" si="0"/>
        <v>0.25</v>
      </c>
      <c r="L8" s="321">
        <f t="shared" si="0"/>
        <v>3.65</v>
      </c>
      <c r="M8" s="321">
        <f t="shared" si="0"/>
        <v>0.55</v>
      </c>
      <c r="N8" s="321">
        <f t="shared" si="0"/>
        <v>6.02</v>
      </c>
      <c r="O8" s="321">
        <f t="shared" si="0"/>
        <v>0.5</v>
      </c>
      <c r="P8" s="321">
        <f t="shared" si="0"/>
        <v>5.8</v>
      </c>
      <c r="Q8" s="321">
        <f t="shared" si="0"/>
        <v>1</v>
      </c>
      <c r="R8" s="324">
        <f>SUM(B8:Q8)</f>
        <v>31.47</v>
      </c>
    </row>
  </sheetData>
  <mergeCells count="3">
    <mergeCell ref="B2:Q2"/>
    <mergeCell ref="A2:A3"/>
    <mergeCell ref="R2:R3"/>
  </mergeCells>
  <printOptions horizontalCentered="1"/>
  <pageMargins left="0.31496062992126" right="0.31496062992126" top="1.92913385826772" bottom="0.748031496062992" header="0.708661417322835" footer="0.31496062992126"/>
  <pageSetup paperSize="1" orientation="landscape"/>
  <headerFooter>
    <oddHeader>&amp;L&amp;G&amp;C&amp;"Verdana,Negrita"SUPERFICIE COMUNAL DE CEPAJES TINTOS PARA VINIFICACIÓN (has)
REGION DE ATACAMA&amp;RCUADRO N° 19</oddHeader>
    <oddFooter>&amp;R&amp;F</oddFoot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Hoja2"/>
  <dimension ref="A1:K57"/>
  <sheetViews>
    <sheetView workbookViewId="0">
      <selection activeCell="A1" sqref="A1"/>
    </sheetView>
  </sheetViews>
  <sheetFormatPr defaultColWidth="11.4285714285714" defaultRowHeight="18" customHeight="1"/>
  <cols>
    <col min="1" max="1" width="10.5714285714286" style="1" customWidth="1"/>
    <col min="2" max="2" width="3.28571428571429" style="2" customWidth="1"/>
    <col min="3" max="3" width="3" style="2" customWidth="1"/>
    <col min="4" max="4" width="92.7142857142857" style="440" customWidth="1"/>
    <col min="5" max="11" width="11.4285714285714" style="2" hidden="1" customWidth="1"/>
    <col min="12" max="16384" width="11.4285714285714" style="2"/>
  </cols>
  <sheetData>
    <row r="1" customHeight="1" spans="1:4">
      <c r="A1" s="1" t="s">
        <v>0</v>
      </c>
      <c r="B1" s="1">
        <v>1</v>
      </c>
      <c r="C1" s="1"/>
      <c r="D1" s="440" t="s">
        <v>1</v>
      </c>
    </row>
    <row r="2" customHeight="1" spans="1:4">
      <c r="A2" s="1" t="s">
        <v>0</v>
      </c>
      <c r="B2" s="1">
        <v>2</v>
      </c>
      <c r="C2" s="1"/>
      <c r="D2" s="440" t="s">
        <v>2</v>
      </c>
    </row>
    <row r="3" customHeight="1" spans="1:4">
      <c r="A3" s="1" t="s">
        <v>0</v>
      </c>
      <c r="B3" s="1">
        <v>3</v>
      </c>
      <c r="C3" s="1"/>
      <c r="D3" s="440" t="s">
        <v>3</v>
      </c>
    </row>
    <row r="4" customHeight="1" spans="1:4">
      <c r="A4" s="1" t="s">
        <v>0</v>
      </c>
      <c r="B4" s="1">
        <v>4</v>
      </c>
      <c r="C4" s="1"/>
      <c r="D4" s="440" t="s">
        <v>4</v>
      </c>
    </row>
    <row r="5" customHeight="1" spans="1:4">
      <c r="A5" s="1" t="s">
        <v>0</v>
      </c>
      <c r="B5" s="1">
        <v>5</v>
      </c>
      <c r="C5" s="1"/>
      <c r="D5" s="440" t="s">
        <v>5</v>
      </c>
    </row>
    <row r="6" customHeight="1" spans="1:4">
      <c r="A6" s="1" t="s">
        <v>0</v>
      </c>
      <c r="B6" s="1">
        <v>6</v>
      </c>
      <c r="C6" s="1"/>
      <c r="D6" s="440" t="s">
        <v>6</v>
      </c>
    </row>
    <row r="7" customHeight="1" spans="1:4">
      <c r="A7" s="1" t="s">
        <v>0</v>
      </c>
      <c r="B7" s="1">
        <v>7</v>
      </c>
      <c r="C7" s="1"/>
      <c r="D7" s="440" t="s">
        <v>7</v>
      </c>
    </row>
    <row r="8" customHeight="1" spans="1:4">
      <c r="A8" s="1" t="s">
        <v>0</v>
      </c>
      <c r="B8" s="1">
        <v>8</v>
      </c>
      <c r="C8" s="1"/>
      <c r="D8" s="440" t="s">
        <v>8</v>
      </c>
    </row>
    <row r="9" ht="25.5" spans="1:4">
      <c r="A9" s="1" t="s">
        <v>0</v>
      </c>
      <c r="B9" s="1">
        <v>9</v>
      </c>
      <c r="C9" s="1"/>
      <c r="D9" s="440" t="s">
        <v>9</v>
      </c>
    </row>
    <row r="10" ht="32.25" customHeight="1" spans="1:11">
      <c r="A10" s="1" t="s">
        <v>0</v>
      </c>
      <c r="B10" s="1">
        <v>10</v>
      </c>
      <c r="C10" s="1"/>
      <c r="D10" s="440" t="s">
        <v>10</v>
      </c>
      <c r="E10" s="466"/>
      <c r="F10" s="466"/>
      <c r="G10" s="466"/>
      <c r="H10" s="466"/>
      <c r="I10" s="466"/>
      <c r="J10" s="466"/>
      <c r="K10" s="466"/>
    </row>
    <row r="11" ht="32.25" customHeight="1" spans="1:11">
      <c r="A11" s="1" t="s">
        <v>0</v>
      </c>
      <c r="B11" s="1">
        <v>11</v>
      </c>
      <c r="C11" s="1"/>
      <c r="D11" s="440" t="s">
        <v>11</v>
      </c>
      <c r="E11" s="466"/>
      <c r="F11" s="466"/>
      <c r="G11" s="466"/>
      <c r="H11" s="466"/>
      <c r="I11" s="466"/>
      <c r="J11" s="466"/>
      <c r="K11" s="466"/>
    </row>
    <row r="12" ht="32.25" customHeight="1" spans="1:11">
      <c r="A12" s="1" t="s">
        <v>0</v>
      </c>
      <c r="B12" s="1">
        <v>12</v>
      </c>
      <c r="C12" s="1"/>
      <c r="D12" s="440" t="s">
        <v>12</v>
      </c>
      <c r="E12" s="466"/>
      <c r="F12" s="466"/>
      <c r="G12" s="466"/>
      <c r="H12" s="466"/>
      <c r="I12" s="466"/>
      <c r="J12" s="466"/>
      <c r="K12" s="466"/>
    </row>
    <row r="13" customHeight="1" spans="1:4">
      <c r="A13" s="1" t="s">
        <v>0</v>
      </c>
      <c r="B13" s="1">
        <v>13</v>
      </c>
      <c r="C13" s="1"/>
      <c r="D13" s="440" t="s">
        <v>13</v>
      </c>
    </row>
    <row r="14" ht="33" customHeight="1" spans="1:11">
      <c r="A14" s="1" t="s">
        <v>0</v>
      </c>
      <c r="B14" s="1">
        <v>14</v>
      </c>
      <c r="C14" s="1"/>
      <c r="D14" s="440" t="s">
        <v>14</v>
      </c>
      <c r="E14" s="440"/>
      <c r="F14" s="440"/>
      <c r="G14" s="440"/>
      <c r="H14" s="440"/>
      <c r="I14" s="440"/>
      <c r="J14" s="440"/>
      <c r="K14" s="440"/>
    </row>
    <row r="15" customHeight="1" spans="1:4">
      <c r="A15" s="1" t="s">
        <v>0</v>
      </c>
      <c r="B15" s="1">
        <v>15</v>
      </c>
      <c r="C15" s="1"/>
      <c r="D15" s="440" t="s">
        <v>15</v>
      </c>
    </row>
    <row r="16" customHeight="1" spans="1:4">
      <c r="A16" s="1" t="s">
        <v>0</v>
      </c>
      <c r="B16" s="1">
        <v>16</v>
      </c>
      <c r="C16" s="1"/>
      <c r="D16" s="440" t="s">
        <v>16</v>
      </c>
    </row>
    <row r="17" customHeight="1" spans="1:4">
      <c r="A17" s="1" t="s">
        <v>0</v>
      </c>
      <c r="B17" s="1">
        <v>17</v>
      </c>
      <c r="C17" s="1"/>
      <c r="D17" s="440" t="s">
        <v>17</v>
      </c>
    </row>
    <row r="18" customHeight="1" spans="1:4">
      <c r="A18" s="1" t="s">
        <v>0</v>
      </c>
      <c r="B18" s="1">
        <v>18</v>
      </c>
      <c r="C18" s="1"/>
      <c r="D18" s="440" t="s">
        <v>18</v>
      </c>
    </row>
    <row r="19" ht="34.5" customHeight="1" spans="1:11">
      <c r="A19" s="1" t="s">
        <v>0</v>
      </c>
      <c r="B19" s="1">
        <v>19</v>
      </c>
      <c r="C19" s="1"/>
      <c r="D19" s="440" t="s">
        <v>19</v>
      </c>
      <c r="E19" s="440"/>
      <c r="F19" s="440"/>
      <c r="G19" s="440"/>
      <c r="H19" s="440"/>
      <c r="I19" s="440"/>
      <c r="J19" s="440"/>
      <c r="K19" s="440"/>
    </row>
    <row r="20" customHeight="1" spans="1:4">
      <c r="A20" s="1" t="s">
        <v>0</v>
      </c>
      <c r="B20" s="1">
        <v>20</v>
      </c>
      <c r="C20" s="1"/>
      <c r="D20" s="440" t="s">
        <v>20</v>
      </c>
    </row>
    <row r="21" customHeight="1" spans="1:4">
      <c r="A21" s="1" t="s">
        <v>0</v>
      </c>
      <c r="B21" s="1">
        <v>21</v>
      </c>
      <c r="C21" s="1"/>
      <c r="D21" s="440" t="s">
        <v>21</v>
      </c>
    </row>
    <row r="22" customHeight="1" spans="1:4">
      <c r="A22" s="1" t="s">
        <v>0</v>
      </c>
      <c r="B22" s="1">
        <v>22</v>
      </c>
      <c r="C22" s="1"/>
      <c r="D22" s="440" t="s">
        <v>22</v>
      </c>
    </row>
    <row r="23" customHeight="1" spans="1:4">
      <c r="A23" s="1" t="s">
        <v>0</v>
      </c>
      <c r="B23" s="1">
        <v>23</v>
      </c>
      <c r="C23" s="1"/>
      <c r="D23" s="440" t="s">
        <v>23</v>
      </c>
    </row>
    <row r="24" ht="31.5" customHeight="1" spans="1:11">
      <c r="A24" s="1" t="s">
        <v>0</v>
      </c>
      <c r="B24" s="1">
        <v>24</v>
      </c>
      <c r="C24" s="1"/>
      <c r="D24" s="440" t="s">
        <v>24</v>
      </c>
      <c r="E24" s="440"/>
      <c r="F24" s="440"/>
      <c r="G24" s="440"/>
      <c r="H24" s="440"/>
      <c r="I24" s="440"/>
      <c r="J24" s="440"/>
      <c r="K24" s="440"/>
    </row>
    <row r="25" customHeight="1" spans="1:4">
      <c r="A25" s="1" t="s">
        <v>0</v>
      </c>
      <c r="B25" s="1">
        <v>25</v>
      </c>
      <c r="C25" s="1"/>
      <c r="D25" s="440" t="s">
        <v>25</v>
      </c>
    </row>
    <row r="26" customHeight="1" spans="1:4">
      <c r="A26" s="1" t="s">
        <v>0</v>
      </c>
      <c r="B26" s="1">
        <v>26</v>
      </c>
      <c r="C26" s="1"/>
      <c r="D26" s="440" t="s">
        <v>26</v>
      </c>
    </row>
    <row r="27" customHeight="1" spans="1:4">
      <c r="A27" s="1" t="s">
        <v>0</v>
      </c>
      <c r="B27" s="1">
        <v>27</v>
      </c>
      <c r="C27" s="1"/>
      <c r="D27" s="440" t="s">
        <v>27</v>
      </c>
    </row>
    <row r="28" ht="30.75" customHeight="1" spans="1:11">
      <c r="A28" s="1" t="s">
        <v>0</v>
      </c>
      <c r="B28" s="1">
        <v>28</v>
      </c>
      <c r="C28" s="1"/>
      <c r="D28" s="440" t="s">
        <v>28</v>
      </c>
      <c r="E28" s="440"/>
      <c r="F28" s="440"/>
      <c r="G28" s="440"/>
      <c r="H28" s="440"/>
      <c r="I28" s="440"/>
      <c r="J28" s="440"/>
      <c r="K28" s="440"/>
    </row>
    <row r="29" ht="25.5" spans="1:4">
      <c r="A29" s="1" t="s">
        <v>0</v>
      </c>
      <c r="B29" s="1">
        <v>29</v>
      </c>
      <c r="C29" s="1"/>
      <c r="D29" s="440" t="s">
        <v>29</v>
      </c>
    </row>
    <row r="30" ht="25.5" spans="1:4">
      <c r="A30" s="1" t="s">
        <v>0</v>
      </c>
      <c r="B30" s="1">
        <v>30</v>
      </c>
      <c r="C30" s="1"/>
      <c r="D30" s="440" t="s">
        <v>30</v>
      </c>
    </row>
    <row r="31" customHeight="1" spans="1:4">
      <c r="A31" s="1" t="s">
        <v>0</v>
      </c>
      <c r="B31" s="1">
        <v>31</v>
      </c>
      <c r="C31" s="1"/>
      <c r="D31" s="440" t="s">
        <v>31</v>
      </c>
    </row>
    <row r="32" ht="27.75" customHeight="1" spans="1:11">
      <c r="A32" s="1" t="s">
        <v>0</v>
      </c>
      <c r="B32" s="1">
        <v>32</v>
      </c>
      <c r="C32" s="1"/>
      <c r="D32" s="440" t="s">
        <v>32</v>
      </c>
      <c r="E32" s="440"/>
      <c r="F32" s="440"/>
      <c r="G32" s="440"/>
      <c r="H32" s="440"/>
      <c r="I32" s="440"/>
      <c r="J32" s="440"/>
      <c r="K32" s="440"/>
    </row>
    <row r="33" customHeight="1" spans="1:4">
      <c r="A33" s="1" t="s">
        <v>0</v>
      </c>
      <c r="B33" s="1">
        <v>33</v>
      </c>
      <c r="C33" s="1"/>
      <c r="D33" s="440" t="s">
        <v>33</v>
      </c>
    </row>
    <row r="34" customHeight="1" spans="1:4">
      <c r="A34" s="1" t="s">
        <v>0</v>
      </c>
      <c r="B34" s="1">
        <v>34</v>
      </c>
      <c r="C34" s="1"/>
      <c r="D34" s="440" t="s">
        <v>34</v>
      </c>
    </row>
    <row r="35" customHeight="1" spans="1:4">
      <c r="A35" s="1" t="s">
        <v>0</v>
      </c>
      <c r="B35" s="1">
        <v>35</v>
      </c>
      <c r="C35" s="1"/>
      <c r="D35" s="440" t="s">
        <v>35</v>
      </c>
    </row>
    <row r="36" ht="30" customHeight="1" spans="1:11">
      <c r="A36" s="1" t="s">
        <v>0</v>
      </c>
      <c r="B36" s="1">
        <v>36</v>
      </c>
      <c r="C36" s="1"/>
      <c r="D36" s="440" t="s">
        <v>36</v>
      </c>
      <c r="E36" s="440"/>
      <c r="F36" s="440"/>
      <c r="G36" s="440"/>
      <c r="H36" s="440"/>
      <c r="I36" s="440"/>
      <c r="J36" s="440"/>
      <c r="K36" s="440"/>
    </row>
    <row r="37" customHeight="1" spans="1:4">
      <c r="A37" s="1" t="s">
        <v>0</v>
      </c>
      <c r="B37" s="1">
        <v>37</v>
      </c>
      <c r="C37" s="1"/>
      <c r="D37" s="440" t="s">
        <v>37</v>
      </c>
    </row>
    <row r="38" customHeight="1" spans="1:4">
      <c r="A38" s="1" t="s">
        <v>0</v>
      </c>
      <c r="B38" s="1">
        <v>38</v>
      </c>
      <c r="C38" s="1"/>
      <c r="D38" s="440" t="s">
        <v>38</v>
      </c>
    </row>
    <row r="39" customHeight="1" spans="1:4">
      <c r="A39" s="1" t="s">
        <v>0</v>
      </c>
      <c r="B39" s="1">
        <v>39</v>
      </c>
      <c r="C39" s="1"/>
      <c r="D39" s="440" t="s">
        <v>39</v>
      </c>
    </row>
    <row r="40" ht="27.75" customHeight="1" spans="1:11">
      <c r="A40" s="1" t="s">
        <v>0</v>
      </c>
      <c r="B40" s="1">
        <v>40</v>
      </c>
      <c r="C40" s="1"/>
      <c r="D40" s="440" t="s">
        <v>40</v>
      </c>
      <c r="E40" s="440"/>
      <c r="F40" s="440"/>
      <c r="G40" s="440"/>
      <c r="H40" s="440"/>
      <c r="I40" s="440"/>
      <c r="J40" s="440"/>
      <c r="K40" s="440"/>
    </row>
    <row r="41" customHeight="1" spans="1:4">
      <c r="A41" s="1" t="s">
        <v>0</v>
      </c>
      <c r="B41" s="1">
        <v>41</v>
      </c>
      <c r="C41" s="1"/>
      <c r="D41" s="440" t="s">
        <v>41</v>
      </c>
    </row>
    <row r="42" customHeight="1" spans="1:4">
      <c r="A42" s="1" t="s">
        <v>0</v>
      </c>
      <c r="B42" s="1">
        <v>42</v>
      </c>
      <c r="C42" s="1"/>
      <c r="D42" s="440" t="s">
        <v>42</v>
      </c>
    </row>
    <row r="43" ht="33" customHeight="1" spans="1:4">
      <c r="A43" s="1" t="s">
        <v>0</v>
      </c>
      <c r="B43" s="1">
        <v>43</v>
      </c>
      <c r="C43" s="1"/>
      <c r="D43" s="440" t="s">
        <v>43</v>
      </c>
    </row>
    <row r="44" customHeight="1" spans="1:4">
      <c r="A44" s="1" t="s">
        <v>0</v>
      </c>
      <c r="B44" s="1">
        <v>44</v>
      </c>
      <c r="C44" s="1"/>
      <c r="D44" s="440" t="s">
        <v>44</v>
      </c>
    </row>
    <row r="45" ht="29.25" customHeight="1" spans="1:4">
      <c r="A45" s="1" t="s">
        <v>0</v>
      </c>
      <c r="B45" s="1">
        <v>45</v>
      </c>
      <c r="C45" s="1"/>
      <c r="D45" s="440" t="s">
        <v>45</v>
      </c>
    </row>
    <row r="46" customHeight="1" spans="1:4">
      <c r="A46" s="1" t="s">
        <v>0</v>
      </c>
      <c r="B46" s="1">
        <v>46</v>
      </c>
      <c r="C46" s="1"/>
      <c r="D46" s="440" t="s">
        <v>46</v>
      </c>
    </row>
    <row r="47" ht="30.75" customHeight="1" spans="1:4">
      <c r="A47" s="1" t="s">
        <v>0</v>
      </c>
      <c r="B47" s="1">
        <v>47</v>
      </c>
      <c r="C47" s="1"/>
      <c r="D47" s="440" t="s">
        <v>47</v>
      </c>
    </row>
    <row r="48" ht="15" spans="1:4">
      <c r="A48" s="1" t="s">
        <v>0</v>
      </c>
      <c r="B48" s="1">
        <v>48</v>
      </c>
      <c r="C48" s="1"/>
      <c r="D48" s="440" t="s">
        <v>48</v>
      </c>
    </row>
    <row r="49" ht="25.5" spans="1:4">
      <c r="A49" s="1" t="s">
        <v>0</v>
      </c>
      <c r="B49" s="1">
        <v>49</v>
      </c>
      <c r="C49" s="1"/>
      <c r="D49" s="440" t="s">
        <v>49</v>
      </c>
    </row>
    <row r="50" ht="15" spans="1:4">
      <c r="A50" s="1" t="s">
        <v>0</v>
      </c>
      <c r="B50" s="1">
        <v>50</v>
      </c>
      <c r="C50" s="1"/>
      <c r="D50" s="440" t="s">
        <v>50</v>
      </c>
    </row>
    <row r="51" ht="21" customHeight="1" spans="1:4">
      <c r="A51" s="1" t="s">
        <v>0</v>
      </c>
      <c r="B51" s="1">
        <v>51</v>
      </c>
      <c r="C51" s="1"/>
      <c r="D51" s="440" t="s">
        <v>51</v>
      </c>
    </row>
    <row r="52" ht="26.25" customHeight="1" spans="1:11">
      <c r="A52" s="1" t="s">
        <v>0</v>
      </c>
      <c r="B52" s="1">
        <v>52</v>
      </c>
      <c r="C52" s="1"/>
      <c r="D52" s="440" t="s">
        <v>52</v>
      </c>
      <c r="E52" s="440"/>
      <c r="F52" s="440"/>
      <c r="G52" s="440"/>
      <c r="H52" s="440"/>
      <c r="I52" s="440"/>
      <c r="J52" s="440"/>
      <c r="K52" s="440"/>
    </row>
    <row r="53" ht="29.25" customHeight="1" spans="1:4">
      <c r="A53" s="1" t="s">
        <v>0</v>
      </c>
      <c r="B53" s="1">
        <v>53</v>
      </c>
      <c r="C53" s="1"/>
      <c r="D53" s="440" t="s">
        <v>53</v>
      </c>
    </row>
    <row r="54" customHeight="1" spans="1:4">
      <c r="A54" s="1" t="s">
        <v>0</v>
      </c>
      <c r="B54" s="1">
        <v>54</v>
      </c>
      <c r="C54" s="1"/>
      <c r="D54" s="440" t="s">
        <v>54</v>
      </c>
    </row>
    <row r="55" customHeight="1" spans="1:4">
      <c r="A55" s="1" t="s">
        <v>0</v>
      </c>
      <c r="B55" s="1">
        <v>55</v>
      </c>
      <c r="C55" s="1"/>
      <c r="D55" s="440" t="s">
        <v>55</v>
      </c>
    </row>
    <row r="56" customHeight="1" spans="1:4">
      <c r="A56" s="1" t="s">
        <v>0</v>
      </c>
      <c r="B56" s="1">
        <v>56</v>
      </c>
      <c r="C56" s="1"/>
      <c r="D56" s="440" t="s">
        <v>56</v>
      </c>
    </row>
    <row r="57" customHeight="1" spans="2:3">
      <c r="B57" s="1"/>
      <c r="C57" s="1"/>
    </row>
  </sheetData>
  <mergeCells count="8">
    <mergeCell ref="D14:K14"/>
    <mergeCell ref="D19:K19"/>
    <mergeCell ref="D24:K24"/>
    <mergeCell ref="D28:K28"/>
    <mergeCell ref="D32:K32"/>
    <mergeCell ref="D36:K36"/>
    <mergeCell ref="D40:K40"/>
    <mergeCell ref="D52:K52"/>
  </mergeCells>
  <pageMargins left="0.708661417322835" right="0.708661417322835" top="1.14173228346457" bottom="0.748031496062992" header="0.118110236220472" footer="0.31496062992126"/>
  <pageSetup paperSize="1" orientation="landscape"/>
  <headerFooter>
    <oddHeader>&amp;L&amp;G&amp;R&amp;"Verdana,Negrita"&amp;12INDICE
&amp;"Verdana,Normal"&amp;9Catastro Vitícola Nacional 2019</oddHeader>
    <oddFooter>&amp;R&amp;"Verdana,Normal"Página &amp;P de &amp;N</oddFooter>
  </headerFooter>
  <legacyDrawingHF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workbookViewId="0">
      <selection activeCell="K13" sqref="K13"/>
    </sheetView>
  </sheetViews>
  <sheetFormatPr defaultColWidth="11.4285714285714" defaultRowHeight="21" customHeight="1" outlineLevelCol="4"/>
  <cols>
    <col min="1" max="1" width="17.4285714285714" style="258" customWidth="1"/>
    <col min="2" max="2" width="16.5714285714286" style="258" customWidth="1"/>
    <col min="3" max="3" width="15.2857142857143" style="258" customWidth="1"/>
    <col min="4" max="4" width="16.2857142857143" style="258" customWidth="1"/>
    <col min="5" max="5" width="16.7142857142857" style="317" customWidth="1"/>
    <col min="6" max="16384" width="11.4285714285714" style="258"/>
  </cols>
  <sheetData>
    <row r="1" customHeight="1" spans="1:1">
      <c r="A1" s="2" t="s">
        <v>289</v>
      </c>
    </row>
    <row r="2" customHeight="1" spans="1:5">
      <c r="A2" s="298" t="s">
        <v>237</v>
      </c>
      <c r="B2" s="101" t="s">
        <v>238</v>
      </c>
      <c r="C2" s="101"/>
      <c r="D2" s="108"/>
      <c r="E2" s="308" t="s">
        <v>72</v>
      </c>
    </row>
    <row r="3" ht="31.5" customHeight="1" spans="1:5">
      <c r="A3" s="299"/>
      <c r="B3" s="309" t="s">
        <v>70</v>
      </c>
      <c r="C3" s="318" t="s">
        <v>239</v>
      </c>
      <c r="D3" s="318" t="s">
        <v>240</v>
      </c>
      <c r="E3" s="310"/>
    </row>
    <row r="4" customHeight="1" spans="1:5">
      <c r="A4" s="183" t="s">
        <v>290</v>
      </c>
      <c r="B4" s="80">
        <v>95.69</v>
      </c>
      <c r="C4" s="80"/>
      <c r="D4" s="80"/>
      <c r="E4" s="250">
        <f t="shared" ref="E4:E16" si="0">SUM(B4:D4)</f>
        <v>95.69</v>
      </c>
    </row>
    <row r="5" customHeight="1" spans="1:5">
      <c r="A5" s="183" t="s">
        <v>95</v>
      </c>
      <c r="B5" s="80">
        <v>37.48</v>
      </c>
      <c r="C5" s="80"/>
      <c r="D5" s="80">
        <v>0.75</v>
      </c>
      <c r="E5" s="250">
        <f t="shared" si="0"/>
        <v>38.23</v>
      </c>
    </row>
    <row r="6" customHeight="1" spans="1:5">
      <c r="A6" s="183" t="s">
        <v>291</v>
      </c>
      <c r="B6" s="80">
        <v>177.73</v>
      </c>
      <c r="C6" s="80">
        <v>5.9</v>
      </c>
      <c r="D6" s="80">
        <v>18.66</v>
      </c>
      <c r="E6" s="250">
        <f t="shared" si="0"/>
        <v>202.29</v>
      </c>
    </row>
    <row r="7" customHeight="1" spans="1:5">
      <c r="A7" s="183" t="s">
        <v>292</v>
      </c>
      <c r="B7" s="80"/>
      <c r="C7" s="80"/>
      <c r="D7" s="80"/>
      <c r="E7" s="250">
        <f t="shared" si="0"/>
        <v>0</v>
      </c>
    </row>
    <row r="8" customHeight="1" spans="1:5">
      <c r="A8" s="183" t="s">
        <v>293</v>
      </c>
      <c r="B8" s="80"/>
      <c r="C8" s="80">
        <v>26.9</v>
      </c>
      <c r="D8" s="80">
        <v>16</v>
      </c>
      <c r="E8" s="250">
        <f t="shared" si="0"/>
        <v>42.9</v>
      </c>
    </row>
    <row r="9" customHeight="1" spans="1:5">
      <c r="A9" s="183" t="s">
        <v>294</v>
      </c>
      <c r="B9" s="80">
        <v>957.480000000002</v>
      </c>
      <c r="C9" s="80">
        <v>27.44</v>
      </c>
      <c r="D9" s="80">
        <v>0.95</v>
      </c>
      <c r="E9" s="250">
        <f t="shared" si="0"/>
        <v>985.870000000002</v>
      </c>
    </row>
    <row r="10" customHeight="1" spans="1:5">
      <c r="A10" s="183" t="s">
        <v>295</v>
      </c>
      <c r="B10" s="70">
        <v>3369.65</v>
      </c>
      <c r="C10" s="80">
        <v>1488.32</v>
      </c>
      <c r="D10" s="80">
        <v>771.51</v>
      </c>
      <c r="E10" s="250">
        <f t="shared" si="0"/>
        <v>5629.48</v>
      </c>
    </row>
    <row r="11" customHeight="1" spans="1:5">
      <c r="A11" s="183" t="s">
        <v>296</v>
      </c>
      <c r="B11" s="80">
        <v>289.78</v>
      </c>
      <c r="C11" s="80">
        <v>3.3</v>
      </c>
      <c r="D11" s="80">
        <v>25.53</v>
      </c>
      <c r="E11" s="250">
        <f t="shared" si="0"/>
        <v>318.61</v>
      </c>
    </row>
    <row r="12" customHeight="1" spans="1:5">
      <c r="A12" s="183" t="s">
        <v>297</v>
      </c>
      <c r="B12" s="80">
        <v>668.070000000001</v>
      </c>
      <c r="C12" s="80">
        <v>109.34</v>
      </c>
      <c r="D12" s="80">
        <v>205.48</v>
      </c>
      <c r="E12" s="250">
        <f t="shared" si="0"/>
        <v>982.890000000001</v>
      </c>
    </row>
    <row r="13" customHeight="1" spans="1:5">
      <c r="A13" s="183" t="s">
        <v>298</v>
      </c>
      <c r="B13" s="80">
        <v>530.89</v>
      </c>
      <c r="C13" s="80">
        <v>0.65</v>
      </c>
      <c r="D13" s="80">
        <v>7.97</v>
      </c>
      <c r="E13" s="250">
        <f t="shared" si="0"/>
        <v>539.51</v>
      </c>
    </row>
    <row r="14" customHeight="1" spans="1:5">
      <c r="A14" s="183" t="s">
        <v>299</v>
      </c>
      <c r="B14" s="80">
        <v>1622.2</v>
      </c>
      <c r="C14" s="80">
        <v>17.48</v>
      </c>
      <c r="D14" s="80">
        <v>42.69</v>
      </c>
      <c r="E14" s="250">
        <f t="shared" si="0"/>
        <v>1682.37</v>
      </c>
    </row>
    <row r="15" customHeight="1" spans="1:5">
      <c r="A15" s="183" t="s">
        <v>300</v>
      </c>
      <c r="B15" s="80">
        <v>786.04</v>
      </c>
      <c r="C15" s="80">
        <v>184.46</v>
      </c>
      <c r="D15" s="80">
        <v>161.5</v>
      </c>
      <c r="E15" s="250">
        <f t="shared" si="0"/>
        <v>1132</v>
      </c>
    </row>
    <row r="16" customHeight="1" spans="1:5">
      <c r="A16" s="184" t="s">
        <v>242</v>
      </c>
      <c r="B16" s="319">
        <f>SUM(B4:B15)</f>
        <v>8535.01000000001</v>
      </c>
      <c r="C16" s="319">
        <f>SUM(C4:C15)</f>
        <v>1863.79</v>
      </c>
      <c r="D16" s="319">
        <f>SUM(D4:D15)</f>
        <v>1251.04</v>
      </c>
      <c r="E16" s="320">
        <f t="shared" si="0"/>
        <v>11649.84</v>
      </c>
    </row>
  </sheetData>
  <mergeCells count="3">
    <mergeCell ref="B2:D2"/>
    <mergeCell ref="A2:A3"/>
    <mergeCell ref="E2:E3"/>
  </mergeCells>
  <printOptions horizontalCentered="1"/>
  <pageMargins left="0.708661417322835" right="0.708661417322835" top="1.73228346456693" bottom="0.748031496062992" header="0.708661417322835" footer="0.31496062992126"/>
  <pageSetup paperSize="1" orientation="landscape"/>
  <headerFooter>
    <oddHeader>&amp;L&amp;G&amp;C&amp;"Verdana,Negrita"CATASTRO DE VIDES (has)
REGION DE COQUIMBO&amp;RCUADRO N° 20</oddHeader>
    <oddFooter>&amp;R&amp;F</oddFooter>
  </headerFooter>
  <legacyDrawingHF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D16" sqref="A16:D16"/>
    </sheetView>
  </sheetViews>
  <sheetFormatPr defaultColWidth="13.4285714285714" defaultRowHeight="24.75" customHeight="1"/>
  <cols>
    <col min="1" max="1" width="20.4285714285714" style="258" customWidth="1"/>
    <col min="2" max="6" width="13.4285714285714" style="258"/>
    <col min="7" max="7" width="11.4285714285714" customWidth="1"/>
    <col min="8" max="16384" width="13.4285714285714" style="258"/>
  </cols>
  <sheetData>
    <row r="1" ht="18" customHeight="1" spans="1:1">
      <c r="A1" s="2" t="s">
        <v>301</v>
      </c>
    </row>
    <row r="2" customHeight="1" spans="1:4">
      <c r="A2" s="298" t="s">
        <v>237</v>
      </c>
      <c r="B2" s="306" t="s">
        <v>233</v>
      </c>
      <c r="C2" s="307"/>
      <c r="D2" s="308" t="s">
        <v>72</v>
      </c>
    </row>
    <row r="3" customHeight="1" spans="1:4">
      <c r="A3" s="299"/>
      <c r="B3" s="309" t="s">
        <v>302</v>
      </c>
      <c r="C3" s="309" t="s">
        <v>303</v>
      </c>
      <c r="D3" s="310"/>
    </row>
    <row r="4" customHeight="1" spans="1:9">
      <c r="A4" s="311" t="s">
        <v>290</v>
      </c>
      <c r="B4" s="312">
        <v>7</v>
      </c>
      <c r="C4" s="312"/>
      <c r="D4" s="285">
        <f>SUM(B4:C4)</f>
        <v>7</v>
      </c>
      <c r="E4" s="244"/>
      <c r="F4" s="244"/>
      <c r="H4"/>
      <c r="I4"/>
    </row>
    <row r="5" customHeight="1" spans="1:9">
      <c r="A5" s="311" t="s">
        <v>95</v>
      </c>
      <c r="B5" s="312">
        <v>6</v>
      </c>
      <c r="C5" s="312">
        <v>1</v>
      </c>
      <c r="D5" s="285">
        <f t="shared" ref="D5:D16" si="0">SUM(B5:C5)</f>
        <v>7</v>
      </c>
      <c r="E5" s="244"/>
      <c r="F5" s="244"/>
      <c r="H5"/>
      <c r="I5"/>
    </row>
    <row r="6" customHeight="1" spans="1:9">
      <c r="A6" s="311" t="s">
        <v>291</v>
      </c>
      <c r="B6" s="312">
        <v>81</v>
      </c>
      <c r="C6" s="312">
        <v>7</v>
      </c>
      <c r="D6" s="285">
        <f t="shared" si="0"/>
        <v>88</v>
      </c>
      <c r="E6" s="244"/>
      <c r="F6" s="244"/>
      <c r="H6"/>
      <c r="I6"/>
    </row>
    <row r="7" customHeight="1" spans="1:9">
      <c r="A7" s="311" t="s">
        <v>292</v>
      </c>
      <c r="B7" s="312"/>
      <c r="C7" s="313"/>
      <c r="D7" s="285">
        <f t="shared" si="0"/>
        <v>0</v>
      </c>
      <c r="E7" s="244"/>
      <c r="F7" s="244"/>
      <c r="H7"/>
      <c r="I7"/>
    </row>
    <row r="8" customHeight="1" spans="1:9">
      <c r="A8" s="311" t="s">
        <v>293</v>
      </c>
      <c r="B8" s="312"/>
      <c r="C8" s="312">
        <v>5</v>
      </c>
      <c r="D8" s="285">
        <f t="shared" si="0"/>
        <v>5</v>
      </c>
      <c r="E8" s="244"/>
      <c r="F8" s="244"/>
      <c r="H8"/>
      <c r="I8"/>
    </row>
    <row r="9" customHeight="1" spans="1:9">
      <c r="A9" s="311" t="s">
        <v>294</v>
      </c>
      <c r="B9" s="312">
        <v>551</v>
      </c>
      <c r="C9" s="312">
        <v>27</v>
      </c>
      <c r="D9" s="285">
        <f t="shared" si="0"/>
        <v>578</v>
      </c>
      <c r="E9" s="244"/>
      <c r="F9" s="244"/>
      <c r="H9"/>
      <c r="I9"/>
    </row>
    <row r="10" customHeight="1" spans="1:9">
      <c r="A10" s="311" t="s">
        <v>295</v>
      </c>
      <c r="B10" s="312">
        <v>399</v>
      </c>
      <c r="C10" s="312">
        <v>81</v>
      </c>
      <c r="D10" s="285">
        <f t="shared" si="0"/>
        <v>480</v>
      </c>
      <c r="E10" s="244"/>
      <c r="F10" s="244"/>
      <c r="H10"/>
      <c r="I10"/>
    </row>
    <row r="11" customHeight="1" spans="1:9">
      <c r="A11" s="311" t="s">
        <v>296</v>
      </c>
      <c r="B11" s="312">
        <v>119</v>
      </c>
      <c r="C11" s="312">
        <v>12</v>
      </c>
      <c r="D11" s="285">
        <f t="shared" si="0"/>
        <v>131</v>
      </c>
      <c r="E11" s="244"/>
      <c r="F11" s="244"/>
      <c r="H11"/>
      <c r="I11"/>
    </row>
    <row r="12" customHeight="1" spans="1:9">
      <c r="A12" s="311" t="s">
        <v>297</v>
      </c>
      <c r="B12" s="312">
        <v>96</v>
      </c>
      <c r="C12" s="312">
        <v>19</v>
      </c>
      <c r="D12" s="285">
        <f t="shared" si="0"/>
        <v>115</v>
      </c>
      <c r="E12" s="244"/>
      <c r="F12" s="244"/>
      <c r="H12"/>
      <c r="I12"/>
    </row>
    <row r="13" customHeight="1" spans="1:9">
      <c r="A13" s="311" t="s">
        <v>298</v>
      </c>
      <c r="B13" s="312">
        <v>153</v>
      </c>
      <c r="C13" s="312">
        <v>3</v>
      </c>
      <c r="D13" s="285">
        <f t="shared" si="0"/>
        <v>156</v>
      </c>
      <c r="E13" s="244"/>
      <c r="F13" s="244"/>
      <c r="H13"/>
      <c r="I13"/>
    </row>
    <row r="14" customHeight="1" spans="1:6">
      <c r="A14" s="311" t="s">
        <v>299</v>
      </c>
      <c r="B14" s="312">
        <v>528</v>
      </c>
      <c r="C14" s="312">
        <v>18</v>
      </c>
      <c r="D14" s="285">
        <f t="shared" si="0"/>
        <v>546</v>
      </c>
      <c r="F14" s="244"/>
    </row>
    <row r="15" customHeight="1" spans="1:4">
      <c r="A15" s="311" t="s">
        <v>300</v>
      </c>
      <c r="B15" s="312">
        <v>188</v>
      </c>
      <c r="C15" s="312">
        <v>30</v>
      </c>
      <c r="D15" s="285">
        <f t="shared" si="0"/>
        <v>218</v>
      </c>
    </row>
    <row r="16" customHeight="1" spans="1:4">
      <c r="A16" s="314" t="s">
        <v>242</v>
      </c>
      <c r="B16" s="315">
        <f>SUM(B4:B15)</f>
        <v>2128</v>
      </c>
      <c r="C16" s="315">
        <f>SUM(C4:C15)</f>
        <v>203</v>
      </c>
      <c r="D16" s="316">
        <f t="shared" si="0"/>
        <v>2331</v>
      </c>
    </row>
  </sheetData>
  <mergeCells count="3">
    <mergeCell ref="B2:C2"/>
    <mergeCell ref="A2:A3"/>
    <mergeCell ref="D2:D3"/>
  </mergeCells>
  <printOptions horizontalCentered="1"/>
  <pageMargins left="0.708661417322835" right="0.708661417322835" top="1.73228346456693" bottom="0.748031496062992" header="0.708661417322835" footer="0.31496062992126"/>
  <pageSetup paperSize="1" orientation="landscape"/>
  <headerFooter>
    <oddHeader>&amp;L&amp;G&amp;C&amp;"Verdana,Negrita"NUMERO DE PROPIEDADES CON PLANTACIONES DE VIDES PARA PISCO Y VINIFICACION
REGION DE COQUIMBO&amp;RCUADRO N° 21</oddHeader>
    <oddFooter>&amp;R&amp;F</oddFooter>
  </headerFooter>
  <legacyDrawingHF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topLeftCell="A2" workbookViewId="0">
      <selection activeCell="K14" sqref="A14:K14"/>
    </sheetView>
  </sheetViews>
  <sheetFormatPr defaultColWidth="11.4285714285714" defaultRowHeight="14.25"/>
  <cols>
    <col min="1" max="1" width="15.2857142857143" style="258" customWidth="1"/>
    <col min="2" max="2" width="8.42857142857143" style="258" customWidth="1"/>
    <col min="3" max="3" width="8.28571428571429" style="258" customWidth="1"/>
    <col min="4" max="4" width="10.4285714285714" style="258" customWidth="1"/>
    <col min="5" max="5" width="10.2857142857143" style="258" customWidth="1"/>
    <col min="6" max="7" width="5.85714285714286" style="258" customWidth="1"/>
    <col min="8" max="9" width="10.4285714285714" style="258" customWidth="1"/>
    <col min="10" max="10" width="8.42857142857143" style="258" customWidth="1"/>
    <col min="11" max="11" width="9.71428571428571" style="258" customWidth="1"/>
    <col min="12" max="16384" width="11.4285714285714" style="258"/>
  </cols>
  <sheetData>
    <row r="1" s="2" customFormat="1" ht="13.5" spans="1:1">
      <c r="A1" s="2" t="s">
        <v>304</v>
      </c>
    </row>
    <row r="2" ht="31.5" customHeight="1" spans="1:11">
      <c r="A2" s="298" t="s">
        <v>237</v>
      </c>
      <c r="B2" s="273" t="s">
        <v>277</v>
      </c>
      <c r="C2" s="274"/>
      <c r="D2" s="274"/>
      <c r="E2" s="274"/>
      <c r="F2" s="274"/>
      <c r="G2" s="274"/>
      <c r="H2" s="274"/>
      <c r="I2" s="274"/>
      <c r="J2" s="301"/>
      <c r="K2" s="302" t="s">
        <v>72</v>
      </c>
    </row>
    <row r="3" ht="102" customHeight="1" spans="1:11">
      <c r="A3" s="299"/>
      <c r="B3" s="199" t="s">
        <v>138</v>
      </c>
      <c r="C3" s="199" t="s">
        <v>228</v>
      </c>
      <c r="D3" s="199" t="s">
        <v>229</v>
      </c>
      <c r="E3" s="199" t="s">
        <v>140</v>
      </c>
      <c r="F3" s="199" t="s">
        <v>141</v>
      </c>
      <c r="G3" s="199" t="s">
        <v>202</v>
      </c>
      <c r="H3" s="199" t="s">
        <v>305</v>
      </c>
      <c r="I3" s="199" t="s">
        <v>306</v>
      </c>
      <c r="J3" s="199" t="s">
        <v>158</v>
      </c>
      <c r="K3" s="303"/>
    </row>
    <row r="4" spans="1:11">
      <c r="A4" s="183" t="s">
        <v>290</v>
      </c>
      <c r="B4" s="123"/>
      <c r="C4" s="123"/>
      <c r="D4" s="123">
        <v>1</v>
      </c>
      <c r="E4" s="123">
        <v>2.42</v>
      </c>
      <c r="F4" s="123"/>
      <c r="G4" s="123"/>
      <c r="H4" s="123">
        <v>44.02</v>
      </c>
      <c r="I4" s="123">
        <v>48.25</v>
      </c>
      <c r="J4" s="123"/>
      <c r="K4" s="304">
        <f t="shared" ref="K4:K14" si="0">SUM(B4:J4)</f>
        <v>95.69</v>
      </c>
    </row>
    <row r="5" spans="1:11">
      <c r="A5" s="183" t="s">
        <v>95</v>
      </c>
      <c r="B5" s="123"/>
      <c r="C5" s="123">
        <v>0.5</v>
      </c>
      <c r="D5" s="123">
        <v>7.1</v>
      </c>
      <c r="E5" s="123">
        <v>2.65</v>
      </c>
      <c r="F5" s="123"/>
      <c r="G5" s="123"/>
      <c r="H5" s="123">
        <v>8.1</v>
      </c>
      <c r="I5" s="123">
        <v>19.13</v>
      </c>
      <c r="J5" s="123"/>
      <c r="K5" s="304">
        <f t="shared" si="0"/>
        <v>37.48</v>
      </c>
    </row>
    <row r="6" spans="1:11">
      <c r="A6" s="183" t="s">
        <v>291</v>
      </c>
      <c r="B6" s="123">
        <v>0.25</v>
      </c>
      <c r="C6" s="123"/>
      <c r="D6" s="123">
        <v>1.55</v>
      </c>
      <c r="E6" s="123">
        <v>35.4</v>
      </c>
      <c r="F6" s="123">
        <v>0.5</v>
      </c>
      <c r="G6" s="123"/>
      <c r="H6" s="123">
        <v>18.45</v>
      </c>
      <c r="I6" s="123">
        <v>121.58</v>
      </c>
      <c r="J6" s="123"/>
      <c r="K6" s="304">
        <f t="shared" si="0"/>
        <v>177.73</v>
      </c>
    </row>
    <row r="7" spans="1:11">
      <c r="A7" s="183" t="s">
        <v>294</v>
      </c>
      <c r="B7" s="123">
        <v>14.04</v>
      </c>
      <c r="C7" s="123">
        <v>0.5</v>
      </c>
      <c r="D7" s="123">
        <v>118.93</v>
      </c>
      <c r="E7" s="123">
        <v>347.41</v>
      </c>
      <c r="F7" s="123"/>
      <c r="G7" s="123"/>
      <c r="H7" s="123">
        <v>161.66</v>
      </c>
      <c r="I7" s="123">
        <v>300.08</v>
      </c>
      <c r="J7" s="123">
        <v>14.86</v>
      </c>
      <c r="K7" s="304">
        <f t="shared" si="0"/>
        <v>957.48</v>
      </c>
    </row>
    <row r="8" spans="1:11">
      <c r="A8" s="183" t="s">
        <v>295</v>
      </c>
      <c r="B8" s="123">
        <v>87.88</v>
      </c>
      <c r="C8" s="123">
        <v>13.1</v>
      </c>
      <c r="D8" s="123">
        <v>570.94</v>
      </c>
      <c r="E8" s="123">
        <v>81.04</v>
      </c>
      <c r="F8" s="123"/>
      <c r="G8" s="123"/>
      <c r="H8" s="123">
        <v>768.26</v>
      </c>
      <c r="I8" s="123">
        <v>1744.79</v>
      </c>
      <c r="J8" s="123">
        <v>103.64</v>
      </c>
      <c r="K8" s="304">
        <f t="shared" si="0"/>
        <v>3369.65</v>
      </c>
    </row>
    <row r="9" spans="1:11">
      <c r="A9" s="183" t="s">
        <v>296</v>
      </c>
      <c r="B9" s="123"/>
      <c r="C9" s="123">
        <v>0.25</v>
      </c>
      <c r="D9" s="123">
        <v>25.62</v>
      </c>
      <c r="E9" s="123">
        <v>118.88</v>
      </c>
      <c r="F9" s="123"/>
      <c r="G9" s="123"/>
      <c r="H9" s="123">
        <v>58.93</v>
      </c>
      <c r="I9" s="123">
        <v>78.55</v>
      </c>
      <c r="J9" s="123">
        <v>7.55</v>
      </c>
      <c r="K9" s="304">
        <f t="shared" si="0"/>
        <v>289.78</v>
      </c>
    </row>
    <row r="10" spans="1:11">
      <c r="A10" s="183" t="s">
        <v>297</v>
      </c>
      <c r="B10" s="123">
        <v>16.49</v>
      </c>
      <c r="C10" s="123"/>
      <c r="D10" s="123">
        <v>125.2</v>
      </c>
      <c r="E10" s="123">
        <v>16.38</v>
      </c>
      <c r="F10" s="123"/>
      <c r="G10" s="123"/>
      <c r="H10" s="123">
        <v>154.34</v>
      </c>
      <c r="I10" s="123">
        <v>343.49</v>
      </c>
      <c r="J10" s="123">
        <v>12.17</v>
      </c>
      <c r="K10" s="304">
        <f t="shared" si="0"/>
        <v>668.07</v>
      </c>
    </row>
    <row r="11" spans="1:11">
      <c r="A11" s="183" t="s">
        <v>298</v>
      </c>
      <c r="B11" s="123"/>
      <c r="C11" s="123"/>
      <c r="D11" s="123">
        <v>15.45</v>
      </c>
      <c r="E11" s="123">
        <v>442.92</v>
      </c>
      <c r="F11" s="123"/>
      <c r="G11" s="123"/>
      <c r="H11" s="123">
        <v>26.88</v>
      </c>
      <c r="I11" s="123">
        <v>42.84</v>
      </c>
      <c r="J11" s="123">
        <v>2.8</v>
      </c>
      <c r="K11" s="304">
        <f t="shared" si="0"/>
        <v>530.89</v>
      </c>
    </row>
    <row r="12" spans="1:11">
      <c r="A12" s="183" t="s">
        <v>299</v>
      </c>
      <c r="B12" s="123">
        <v>18.06</v>
      </c>
      <c r="C12" s="123"/>
      <c r="D12" s="123">
        <v>33.93</v>
      </c>
      <c r="E12" s="123">
        <v>407.07</v>
      </c>
      <c r="F12" s="123">
        <v>0.5</v>
      </c>
      <c r="G12" s="123">
        <v>0.13</v>
      </c>
      <c r="H12" s="123">
        <v>188.95</v>
      </c>
      <c r="I12" s="123">
        <v>960.19</v>
      </c>
      <c r="J12" s="123">
        <v>13.37</v>
      </c>
      <c r="K12" s="304">
        <f t="shared" si="0"/>
        <v>1622.2</v>
      </c>
    </row>
    <row r="13" spans="1:11">
      <c r="A13" s="183" t="s">
        <v>300</v>
      </c>
      <c r="B13" s="123">
        <v>40.7</v>
      </c>
      <c r="C13" s="123"/>
      <c r="D13" s="123">
        <v>36.77</v>
      </c>
      <c r="E13" s="123">
        <v>145.41</v>
      </c>
      <c r="F13" s="123"/>
      <c r="G13" s="123">
        <v>0.78</v>
      </c>
      <c r="H13" s="123">
        <v>92.31</v>
      </c>
      <c r="I13" s="123">
        <v>451.35</v>
      </c>
      <c r="J13" s="123">
        <v>18.72</v>
      </c>
      <c r="K13" s="304">
        <f t="shared" si="0"/>
        <v>786.04</v>
      </c>
    </row>
    <row r="14" ht="28.5" customHeight="1" spans="1:11">
      <c r="A14" s="184" t="s">
        <v>242</v>
      </c>
      <c r="B14" s="300">
        <f t="shared" ref="B14:J14" si="1">SUM(B4:B13)</f>
        <v>177.42</v>
      </c>
      <c r="C14" s="300">
        <f t="shared" si="1"/>
        <v>14.35</v>
      </c>
      <c r="D14" s="300">
        <f t="shared" si="1"/>
        <v>936.49</v>
      </c>
      <c r="E14" s="300">
        <f t="shared" si="1"/>
        <v>1599.58</v>
      </c>
      <c r="F14" s="300">
        <f t="shared" si="1"/>
        <v>1</v>
      </c>
      <c r="G14" s="300">
        <f t="shared" si="1"/>
        <v>0.91</v>
      </c>
      <c r="H14" s="300">
        <f t="shared" si="1"/>
        <v>1521.9</v>
      </c>
      <c r="I14" s="300">
        <f t="shared" si="1"/>
        <v>4110.25</v>
      </c>
      <c r="J14" s="300">
        <f t="shared" si="1"/>
        <v>173.11</v>
      </c>
      <c r="K14" s="305">
        <f t="shared" si="0"/>
        <v>8535.01</v>
      </c>
    </row>
  </sheetData>
  <mergeCells count="3">
    <mergeCell ref="B2:J2"/>
    <mergeCell ref="A2:A3"/>
    <mergeCell ref="K2:K3"/>
  </mergeCells>
  <printOptions horizontalCentered="1"/>
  <pageMargins left="0.118110236220472" right="0.118110236220472" top="1.73228346456693" bottom="0.748031496062992" header="0.708661417322835" footer="0.905511811023622"/>
  <pageSetup paperSize="1" orientation="landscape"/>
  <headerFooter>
    <oddHeader>&amp;L           &amp;G&amp;C&amp;"Verdana,Negrita"SUPERFICIE COMUNAL DE CEPAJES PARA PISCO (has)
Artículo 5° del Decreto N° 521
REGION DE COQUIMBO&amp;RCUADRO N° 22</oddHeader>
    <oddFooter>&amp;R&amp;F</oddFooter>
  </headerFooter>
  <legacyDrawingHF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
  <sheetViews>
    <sheetView workbookViewId="0">
      <selection activeCell="R16" sqref="R16"/>
    </sheetView>
  </sheetViews>
  <sheetFormatPr defaultColWidth="11.4285714285714" defaultRowHeight="14.25"/>
  <cols>
    <col min="1" max="1" width="16.7142857142857" style="258" customWidth="1"/>
    <col min="2" max="2" width="8.42857142857143" style="258" customWidth="1"/>
    <col min="3" max="5" width="5.85714285714286" style="258" customWidth="1"/>
    <col min="6" max="6" width="7.14285714285714" style="258" customWidth="1"/>
    <col min="7" max="7" width="8.42857142857143" style="258" customWidth="1"/>
    <col min="8" max="9" width="7.14285714285714" style="258" customWidth="1"/>
    <col min="10" max="10" width="8.42857142857143" style="258" customWidth="1"/>
    <col min="11" max="11" width="8.57142857142857" style="258" customWidth="1"/>
    <col min="12" max="12" width="7.14285714285714" style="258" customWidth="1"/>
    <col min="13" max="13" width="5.85714285714286" style="258" customWidth="1"/>
    <col min="14" max="14" width="8.42857142857143" style="258" customWidth="1"/>
    <col min="15" max="15" width="7.14285714285714" style="258" customWidth="1"/>
    <col min="16" max="16" width="10.4285714285714" style="258" customWidth="1"/>
    <col min="17" max="16384" width="11.4285714285714" style="258"/>
  </cols>
  <sheetData>
    <row r="1" s="2" customFormat="1" ht="13.5" spans="1:1">
      <c r="A1" s="2" t="s">
        <v>307</v>
      </c>
    </row>
    <row r="2" ht="26.25" customHeight="1" spans="1:16">
      <c r="A2" s="178" t="s">
        <v>237</v>
      </c>
      <c r="B2" s="268" t="s">
        <v>118</v>
      </c>
      <c r="C2" s="268"/>
      <c r="D2" s="268"/>
      <c r="E2" s="268"/>
      <c r="F2" s="268"/>
      <c r="G2" s="268"/>
      <c r="H2" s="268"/>
      <c r="I2" s="268"/>
      <c r="J2" s="268"/>
      <c r="K2" s="268"/>
      <c r="L2" s="268"/>
      <c r="M2" s="268"/>
      <c r="N2" s="268"/>
      <c r="O2" s="268"/>
      <c r="P2" s="189" t="s">
        <v>72</v>
      </c>
    </row>
    <row r="3" ht="123" customHeight="1" spans="1:16">
      <c r="A3" s="181"/>
      <c r="B3" s="199" t="s">
        <v>123</v>
      </c>
      <c r="C3" s="199" t="s">
        <v>131</v>
      </c>
      <c r="D3" s="199" t="s">
        <v>135</v>
      </c>
      <c r="E3" s="199" t="s">
        <v>137</v>
      </c>
      <c r="F3" s="199" t="s">
        <v>138</v>
      </c>
      <c r="G3" s="199" t="s">
        <v>139</v>
      </c>
      <c r="H3" s="199" t="s">
        <v>140</v>
      </c>
      <c r="I3" s="199" t="s">
        <v>142</v>
      </c>
      <c r="J3" s="199" t="s">
        <v>308</v>
      </c>
      <c r="K3" s="199" t="s">
        <v>309</v>
      </c>
      <c r="L3" s="199" t="s">
        <v>150</v>
      </c>
      <c r="M3" s="199" t="s">
        <v>151</v>
      </c>
      <c r="N3" s="199" t="s">
        <v>281</v>
      </c>
      <c r="O3" s="199" t="s">
        <v>163</v>
      </c>
      <c r="P3" s="191"/>
    </row>
    <row r="4" spans="1:16">
      <c r="A4" s="269" t="s">
        <v>291</v>
      </c>
      <c r="B4" s="80">
        <v>0.65</v>
      </c>
      <c r="C4" s="80"/>
      <c r="D4" s="80"/>
      <c r="E4" s="80"/>
      <c r="F4" s="80"/>
      <c r="G4" s="80">
        <v>0.5</v>
      </c>
      <c r="H4" s="80">
        <v>0.2</v>
      </c>
      <c r="I4" s="80">
        <v>0.35</v>
      </c>
      <c r="J4" s="80">
        <v>3.55</v>
      </c>
      <c r="K4" s="80"/>
      <c r="L4" s="80"/>
      <c r="M4" s="80"/>
      <c r="N4" s="80">
        <v>0.65</v>
      </c>
      <c r="O4" s="80"/>
      <c r="P4" s="270">
        <f t="shared" ref="P4:P13" si="0">SUM(B4:O4)</f>
        <v>5.9</v>
      </c>
    </row>
    <row r="5" spans="1:16">
      <c r="A5" s="269" t="s">
        <v>293</v>
      </c>
      <c r="B5" s="80">
        <v>3.4</v>
      </c>
      <c r="C5" s="80"/>
      <c r="D5" s="80"/>
      <c r="E5" s="80"/>
      <c r="F5" s="80"/>
      <c r="G5" s="80"/>
      <c r="H5" s="80"/>
      <c r="I5" s="80"/>
      <c r="J5" s="80"/>
      <c r="K5" s="80"/>
      <c r="L5" s="80"/>
      <c r="M5" s="80"/>
      <c r="N5" s="80">
        <v>23.5</v>
      </c>
      <c r="O5" s="80"/>
      <c r="P5" s="270">
        <f t="shared" si="0"/>
        <v>26.9</v>
      </c>
    </row>
    <row r="6" spans="1:16">
      <c r="A6" s="269" t="s">
        <v>294</v>
      </c>
      <c r="B6" s="80"/>
      <c r="C6" s="80"/>
      <c r="D6" s="80"/>
      <c r="E6" s="80"/>
      <c r="F6" s="80"/>
      <c r="G6" s="80">
        <v>1.14</v>
      </c>
      <c r="H6" s="80">
        <v>17.6</v>
      </c>
      <c r="I6" s="80">
        <v>1.1</v>
      </c>
      <c r="J6" s="80">
        <v>7.6</v>
      </c>
      <c r="K6" s="80"/>
      <c r="L6" s="80"/>
      <c r="M6" s="80"/>
      <c r="N6" s="80"/>
      <c r="O6" s="80"/>
      <c r="P6" s="270">
        <f t="shared" si="0"/>
        <v>27.44</v>
      </c>
    </row>
    <row r="7" spans="1:16">
      <c r="A7" s="269" t="s">
        <v>295</v>
      </c>
      <c r="B7" s="80">
        <v>725.01</v>
      </c>
      <c r="C7" s="80">
        <v>3.46</v>
      </c>
      <c r="D7" s="80"/>
      <c r="E7" s="80"/>
      <c r="F7" s="80"/>
      <c r="G7" s="80">
        <v>66.45</v>
      </c>
      <c r="H7" s="80">
        <v>12.51</v>
      </c>
      <c r="I7" s="80">
        <v>68.98</v>
      </c>
      <c r="J7" s="80">
        <v>261.43</v>
      </c>
      <c r="K7" s="80">
        <v>133.82</v>
      </c>
      <c r="L7" s="80">
        <v>1.63</v>
      </c>
      <c r="M7" s="80"/>
      <c r="N7" s="80">
        <v>184.42</v>
      </c>
      <c r="O7" s="80">
        <v>30.61</v>
      </c>
      <c r="P7" s="270">
        <f t="shared" si="0"/>
        <v>1488.32</v>
      </c>
    </row>
    <row r="8" spans="1:16">
      <c r="A8" s="269" t="s">
        <v>296</v>
      </c>
      <c r="B8" s="80"/>
      <c r="C8" s="80"/>
      <c r="D8" s="80">
        <v>0.39</v>
      </c>
      <c r="E8" s="80">
        <v>0.41</v>
      </c>
      <c r="F8" s="80"/>
      <c r="G8" s="80"/>
      <c r="H8" s="80"/>
      <c r="I8" s="80">
        <v>1.2</v>
      </c>
      <c r="J8" s="80"/>
      <c r="K8" s="80"/>
      <c r="L8" s="80"/>
      <c r="M8" s="80">
        <v>1.3</v>
      </c>
      <c r="N8" s="80"/>
      <c r="O8" s="80"/>
      <c r="P8" s="270">
        <f t="shared" si="0"/>
        <v>3.3</v>
      </c>
    </row>
    <row r="9" spans="1:16">
      <c r="A9" s="269" t="s">
        <v>297</v>
      </c>
      <c r="B9" s="80">
        <v>55.41</v>
      </c>
      <c r="C9" s="80"/>
      <c r="D9" s="80"/>
      <c r="E9" s="80"/>
      <c r="F9" s="80"/>
      <c r="G9" s="80">
        <v>17.95</v>
      </c>
      <c r="H9" s="80"/>
      <c r="I9" s="80">
        <v>2.63</v>
      </c>
      <c r="J9" s="80">
        <v>13.21</v>
      </c>
      <c r="K9" s="80"/>
      <c r="L9" s="80"/>
      <c r="M9" s="80"/>
      <c r="N9" s="80">
        <v>12</v>
      </c>
      <c r="O9" s="80">
        <v>8.14</v>
      </c>
      <c r="P9" s="270">
        <f t="shared" si="0"/>
        <v>109.34</v>
      </c>
    </row>
    <row r="10" spans="1:16">
      <c r="A10" s="269" t="s">
        <v>298</v>
      </c>
      <c r="B10" s="80"/>
      <c r="C10" s="80"/>
      <c r="D10" s="80"/>
      <c r="E10" s="80"/>
      <c r="F10" s="80"/>
      <c r="G10" s="80"/>
      <c r="H10" s="80"/>
      <c r="I10" s="80"/>
      <c r="J10" s="80"/>
      <c r="K10" s="80"/>
      <c r="L10" s="80"/>
      <c r="M10" s="80"/>
      <c r="N10" s="80"/>
      <c r="O10" s="80">
        <v>0.65</v>
      </c>
      <c r="P10" s="270">
        <f t="shared" si="0"/>
        <v>0.65</v>
      </c>
    </row>
    <row r="11" spans="1:16">
      <c r="A11" s="269" t="s">
        <v>299</v>
      </c>
      <c r="B11" s="80"/>
      <c r="C11" s="80"/>
      <c r="D11" s="80"/>
      <c r="E11" s="80"/>
      <c r="F11" s="80"/>
      <c r="G11" s="80"/>
      <c r="H11" s="80"/>
      <c r="I11" s="80">
        <v>2.5</v>
      </c>
      <c r="J11" s="80">
        <v>14.1</v>
      </c>
      <c r="K11" s="80"/>
      <c r="L11" s="80"/>
      <c r="M11" s="80"/>
      <c r="N11" s="80"/>
      <c r="O11" s="80">
        <v>0.88</v>
      </c>
      <c r="P11" s="270">
        <f t="shared" si="0"/>
        <v>17.48</v>
      </c>
    </row>
    <row r="12" spans="1:16">
      <c r="A12" s="269" t="s">
        <v>300</v>
      </c>
      <c r="B12" s="80">
        <v>3.5</v>
      </c>
      <c r="C12" s="80"/>
      <c r="D12" s="80"/>
      <c r="E12" s="80"/>
      <c r="F12" s="80">
        <v>17</v>
      </c>
      <c r="G12" s="80">
        <v>10</v>
      </c>
      <c r="H12" s="80">
        <v>4.64</v>
      </c>
      <c r="I12" s="80"/>
      <c r="J12" s="80">
        <v>93.19</v>
      </c>
      <c r="K12" s="80"/>
      <c r="L12" s="80">
        <v>9</v>
      </c>
      <c r="M12" s="80"/>
      <c r="N12" s="80">
        <v>40.93</v>
      </c>
      <c r="O12" s="80">
        <v>6.2</v>
      </c>
      <c r="P12" s="270">
        <f t="shared" si="0"/>
        <v>184.46</v>
      </c>
    </row>
    <row r="13" ht="27" customHeight="1" spans="1:16">
      <c r="A13" s="295" t="s">
        <v>242</v>
      </c>
      <c r="B13" s="296">
        <f t="shared" ref="B13:O13" si="1">SUM(B4:B12)</f>
        <v>787.97</v>
      </c>
      <c r="C13" s="296">
        <f t="shared" si="1"/>
        <v>3.46</v>
      </c>
      <c r="D13" s="296">
        <f t="shared" si="1"/>
        <v>0.39</v>
      </c>
      <c r="E13" s="296">
        <f t="shared" si="1"/>
        <v>0.41</v>
      </c>
      <c r="F13" s="296">
        <f t="shared" si="1"/>
        <v>17</v>
      </c>
      <c r="G13" s="296">
        <f t="shared" si="1"/>
        <v>96.04</v>
      </c>
      <c r="H13" s="296">
        <f t="shared" si="1"/>
        <v>34.95</v>
      </c>
      <c r="I13" s="296">
        <f t="shared" si="1"/>
        <v>76.76</v>
      </c>
      <c r="J13" s="296">
        <f t="shared" si="1"/>
        <v>393.08</v>
      </c>
      <c r="K13" s="296">
        <f t="shared" si="1"/>
        <v>133.82</v>
      </c>
      <c r="L13" s="296">
        <f t="shared" si="1"/>
        <v>10.63</v>
      </c>
      <c r="M13" s="296">
        <f t="shared" si="1"/>
        <v>1.3</v>
      </c>
      <c r="N13" s="296">
        <f t="shared" si="1"/>
        <v>261.5</v>
      </c>
      <c r="O13" s="296">
        <f t="shared" si="1"/>
        <v>46.48</v>
      </c>
      <c r="P13" s="297">
        <f t="shared" si="0"/>
        <v>1863.79</v>
      </c>
    </row>
  </sheetData>
  <mergeCells count="3">
    <mergeCell ref="B2:O2"/>
    <mergeCell ref="A2:A3"/>
    <mergeCell ref="P2:P3"/>
  </mergeCells>
  <printOptions horizontalCentered="1"/>
  <pageMargins left="0.708661417322835" right="0.708661417322835" top="1.73228346456693" bottom="0.748031496062992" header="0.708661417322835" footer="0.708661417322835"/>
  <pageSetup paperSize="1" scale="85" orientation="landscape"/>
  <headerFooter>
    <oddHeader>&amp;L&amp;G&amp;C&amp;"Verdana,Negrita"SUPERFICIE COMUNAL DE CEPAJES BLANCOS PARA VINIFICACIÓN (has)
REGION DE COQUIMBO&amp;RCUADRO N° 24</oddHeader>
    <oddFooter>&amp;R&amp;F</oddFooter>
  </headerFooter>
  <legacyDrawingHF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5"/>
  <sheetViews>
    <sheetView workbookViewId="0">
      <selection activeCell="T3" sqref="T3"/>
    </sheetView>
  </sheetViews>
  <sheetFormatPr defaultColWidth="11.4285714285714" defaultRowHeight="14.25"/>
  <cols>
    <col min="1" max="1" width="16.7142857142857" style="258" customWidth="1"/>
    <col min="2" max="2" width="7.14285714285714" style="258" customWidth="1"/>
    <col min="3" max="3" width="8.42857142857143" style="258" customWidth="1"/>
    <col min="4" max="4" width="5.85714285714286" style="258" customWidth="1"/>
    <col min="5" max="5" width="8.42857142857143" style="258" customWidth="1"/>
    <col min="6" max="6" width="7.14285714285714" style="258" customWidth="1"/>
    <col min="7" max="7" width="5.85714285714286" style="258" customWidth="1"/>
    <col min="8" max="10" width="7.14285714285714" style="258" customWidth="1"/>
    <col min="11" max="11" width="5.85714285714286" style="258" customWidth="1"/>
    <col min="12" max="13" width="7.14285714285714" style="258" customWidth="1"/>
    <col min="14" max="14" width="5.85714285714286" style="258" customWidth="1"/>
    <col min="15" max="20" width="8.42857142857143" style="258" customWidth="1"/>
    <col min="21" max="21" width="10.4285714285714" style="258" customWidth="1"/>
    <col min="22" max="16384" width="11.4285714285714" style="258"/>
  </cols>
  <sheetData>
    <row r="1" s="2" customFormat="1" ht="13.5" spans="1:1">
      <c r="A1" s="290" t="s">
        <v>310</v>
      </c>
    </row>
    <row r="2" ht="34.5" customHeight="1" spans="1:21">
      <c r="A2" s="178" t="s">
        <v>237</v>
      </c>
      <c r="B2" s="100" t="s">
        <v>170</v>
      </c>
      <c r="C2" s="101"/>
      <c r="D2" s="101"/>
      <c r="E2" s="101"/>
      <c r="F2" s="101"/>
      <c r="G2" s="101"/>
      <c r="H2" s="101"/>
      <c r="I2" s="101"/>
      <c r="J2" s="101"/>
      <c r="K2" s="101"/>
      <c r="L2" s="101"/>
      <c r="M2" s="101"/>
      <c r="N2" s="101"/>
      <c r="O2" s="101"/>
      <c r="P2" s="101"/>
      <c r="Q2" s="101"/>
      <c r="R2" s="101"/>
      <c r="S2" s="101"/>
      <c r="T2" s="101"/>
      <c r="U2" s="189" t="s">
        <v>72</v>
      </c>
    </row>
    <row r="3" ht="110.25" customHeight="1" spans="1:21">
      <c r="A3" s="181"/>
      <c r="B3" s="199" t="s">
        <v>179</v>
      </c>
      <c r="C3" s="199" t="s">
        <v>180</v>
      </c>
      <c r="D3" s="199" t="s">
        <v>311</v>
      </c>
      <c r="E3" s="199" t="s">
        <v>183</v>
      </c>
      <c r="F3" s="199" t="s">
        <v>284</v>
      </c>
      <c r="G3" s="199" t="s">
        <v>192</v>
      </c>
      <c r="H3" s="199" t="s">
        <v>196</v>
      </c>
      <c r="I3" s="199" t="s">
        <v>198</v>
      </c>
      <c r="J3" s="199" t="s">
        <v>200</v>
      </c>
      <c r="K3" s="199" t="s">
        <v>285</v>
      </c>
      <c r="L3" s="199" t="s">
        <v>312</v>
      </c>
      <c r="M3" s="199" t="s">
        <v>206</v>
      </c>
      <c r="N3" s="199" t="s">
        <v>207</v>
      </c>
      <c r="O3" s="199" t="s">
        <v>209</v>
      </c>
      <c r="P3" s="199" t="s">
        <v>214</v>
      </c>
      <c r="Q3" s="199" t="s">
        <v>215</v>
      </c>
      <c r="R3" s="199" t="s">
        <v>287</v>
      </c>
      <c r="S3" s="199" t="s">
        <v>313</v>
      </c>
      <c r="T3" s="199" t="s">
        <v>314</v>
      </c>
      <c r="U3" s="191"/>
    </row>
    <row r="4" ht="15" spans="1:21">
      <c r="A4" s="293" t="s">
        <v>290</v>
      </c>
      <c r="B4" s="80"/>
      <c r="C4" s="80"/>
      <c r="D4" s="80"/>
      <c r="E4" s="80"/>
      <c r="F4" s="80"/>
      <c r="G4" s="80"/>
      <c r="H4" s="80"/>
      <c r="I4" s="80"/>
      <c r="J4" s="80"/>
      <c r="K4" s="80"/>
      <c r="L4" s="80"/>
      <c r="M4" s="80"/>
      <c r="N4" s="80"/>
      <c r="O4" s="80"/>
      <c r="P4" s="80"/>
      <c r="Q4" s="80"/>
      <c r="R4" s="80"/>
      <c r="S4" s="80"/>
      <c r="T4" s="80"/>
      <c r="U4" s="270">
        <f t="shared" ref="U4:U15" si="0">SUM(B4:T4)</f>
        <v>0</v>
      </c>
    </row>
    <row r="5" ht="15" spans="1:21">
      <c r="A5" s="294" t="s">
        <v>95</v>
      </c>
      <c r="B5" s="80"/>
      <c r="C5" s="80">
        <v>4</v>
      </c>
      <c r="D5" s="80">
        <v>0.54</v>
      </c>
      <c r="E5" s="80">
        <v>1.06</v>
      </c>
      <c r="F5" s="80">
        <v>0.65</v>
      </c>
      <c r="G5" s="80">
        <v>0.82</v>
      </c>
      <c r="H5" s="80"/>
      <c r="I5" s="80"/>
      <c r="J5" s="80">
        <v>0.75</v>
      </c>
      <c r="K5" s="80"/>
      <c r="L5" s="80"/>
      <c r="M5" s="80"/>
      <c r="N5" s="80"/>
      <c r="O5" s="80"/>
      <c r="P5" s="80"/>
      <c r="Q5" s="80"/>
      <c r="R5" s="80"/>
      <c r="S5" s="80"/>
      <c r="T5" s="80"/>
      <c r="U5" s="270">
        <f t="shared" si="0"/>
        <v>7.82</v>
      </c>
    </row>
    <row r="6" ht="15" spans="1:21">
      <c r="A6" s="293" t="s">
        <v>291</v>
      </c>
      <c r="B6" s="80"/>
      <c r="C6" s="80"/>
      <c r="D6" s="80"/>
      <c r="E6" s="80"/>
      <c r="F6" s="80"/>
      <c r="G6" s="80"/>
      <c r="H6" s="80"/>
      <c r="I6" s="80"/>
      <c r="J6" s="80"/>
      <c r="K6" s="80">
        <v>0.05</v>
      </c>
      <c r="L6" s="80"/>
      <c r="M6" s="80"/>
      <c r="N6" s="80"/>
      <c r="O6" s="80"/>
      <c r="P6" s="80"/>
      <c r="Q6" s="80"/>
      <c r="R6" s="80">
        <v>11.54</v>
      </c>
      <c r="S6" s="80"/>
      <c r="T6" s="80"/>
      <c r="U6" s="270">
        <f t="shared" si="0"/>
        <v>11.59</v>
      </c>
    </row>
    <row r="7" ht="15" spans="1:21">
      <c r="A7" s="293" t="s">
        <v>293</v>
      </c>
      <c r="B7" s="80"/>
      <c r="C7" s="80"/>
      <c r="D7" s="80"/>
      <c r="E7" s="80">
        <v>0.52</v>
      </c>
      <c r="F7" s="80"/>
      <c r="G7" s="80"/>
      <c r="H7" s="80"/>
      <c r="I7" s="80"/>
      <c r="J7" s="80"/>
      <c r="K7" s="80"/>
      <c r="L7" s="80"/>
      <c r="M7" s="80"/>
      <c r="N7" s="80"/>
      <c r="O7" s="80">
        <v>7</v>
      </c>
      <c r="P7" s="80"/>
      <c r="Q7" s="80"/>
      <c r="R7" s="80">
        <v>9</v>
      </c>
      <c r="S7" s="80"/>
      <c r="T7" s="80"/>
      <c r="U7" s="270">
        <f t="shared" si="0"/>
        <v>16.52</v>
      </c>
    </row>
    <row r="8" ht="15" spans="1:21">
      <c r="A8" s="293" t="s">
        <v>294</v>
      </c>
      <c r="B8" s="80"/>
      <c r="C8" s="80"/>
      <c r="D8" s="80"/>
      <c r="E8" s="80"/>
      <c r="F8" s="80"/>
      <c r="G8" s="80"/>
      <c r="H8" s="80"/>
      <c r="I8" s="80"/>
      <c r="J8" s="80"/>
      <c r="K8" s="80"/>
      <c r="L8" s="80"/>
      <c r="M8" s="80"/>
      <c r="N8" s="80"/>
      <c r="O8" s="80"/>
      <c r="P8" s="80"/>
      <c r="Q8" s="80"/>
      <c r="R8" s="80">
        <v>0.43</v>
      </c>
      <c r="S8" s="80"/>
      <c r="T8" s="80"/>
      <c r="U8" s="270">
        <f t="shared" si="0"/>
        <v>0.43</v>
      </c>
    </row>
    <row r="9" ht="15" spans="1:21">
      <c r="A9" s="293" t="s">
        <v>295</v>
      </c>
      <c r="B9" s="80">
        <v>6.21</v>
      </c>
      <c r="C9" s="80">
        <v>36.5</v>
      </c>
      <c r="D9" s="80"/>
      <c r="E9" s="80">
        <v>28.76</v>
      </c>
      <c r="F9" s="80">
        <v>5.25</v>
      </c>
      <c r="G9" s="80"/>
      <c r="H9" s="80">
        <v>10.5</v>
      </c>
      <c r="I9" s="80"/>
      <c r="J9" s="80">
        <v>77.74</v>
      </c>
      <c r="K9" s="80"/>
      <c r="L9" s="80">
        <v>10.58</v>
      </c>
      <c r="M9" s="80"/>
      <c r="N9" s="80">
        <v>4.7</v>
      </c>
      <c r="O9" s="80">
        <v>154.85</v>
      </c>
      <c r="P9" s="80"/>
      <c r="Q9" s="80"/>
      <c r="R9" s="80">
        <v>253.77</v>
      </c>
      <c r="S9" s="80">
        <v>182.65</v>
      </c>
      <c r="T9" s="80"/>
      <c r="U9" s="270">
        <f t="shared" si="0"/>
        <v>771.51</v>
      </c>
    </row>
    <row r="10" ht="15" spans="1:21">
      <c r="A10" s="293" t="s">
        <v>296</v>
      </c>
      <c r="B10" s="80"/>
      <c r="C10" s="80">
        <v>0.34</v>
      </c>
      <c r="D10" s="80">
        <v>0.9</v>
      </c>
      <c r="E10" s="80">
        <v>0.5</v>
      </c>
      <c r="F10" s="80">
        <v>1.46</v>
      </c>
      <c r="G10" s="80">
        <v>3.24</v>
      </c>
      <c r="H10" s="80"/>
      <c r="I10" s="80"/>
      <c r="J10" s="80">
        <v>0.85</v>
      </c>
      <c r="K10" s="80"/>
      <c r="L10" s="80">
        <v>0.2</v>
      </c>
      <c r="M10" s="80">
        <v>1.07</v>
      </c>
      <c r="N10" s="80">
        <v>1.7</v>
      </c>
      <c r="O10" s="80"/>
      <c r="P10" s="80"/>
      <c r="Q10" s="80"/>
      <c r="R10" s="80">
        <v>13.79</v>
      </c>
      <c r="S10" s="80"/>
      <c r="T10" s="80">
        <v>1.48</v>
      </c>
      <c r="U10" s="270">
        <f t="shared" si="0"/>
        <v>25.53</v>
      </c>
    </row>
    <row r="11" ht="15" spans="1:21">
      <c r="A11" s="293" t="s">
        <v>297</v>
      </c>
      <c r="B11" s="80">
        <v>2.8</v>
      </c>
      <c r="C11" s="80">
        <v>44.62</v>
      </c>
      <c r="D11" s="80"/>
      <c r="E11" s="80">
        <v>33.2</v>
      </c>
      <c r="F11" s="80">
        <v>0.44</v>
      </c>
      <c r="G11" s="80"/>
      <c r="H11" s="80"/>
      <c r="I11" s="80"/>
      <c r="J11" s="80">
        <v>14.39</v>
      </c>
      <c r="K11" s="80"/>
      <c r="L11" s="80"/>
      <c r="M11" s="80"/>
      <c r="N11" s="80"/>
      <c r="O11" s="80"/>
      <c r="P11" s="80"/>
      <c r="Q11" s="80"/>
      <c r="R11" s="80">
        <v>77.94</v>
      </c>
      <c r="S11" s="80">
        <v>32.09</v>
      </c>
      <c r="T11" s="80"/>
      <c r="U11" s="270">
        <f t="shared" si="0"/>
        <v>205.48</v>
      </c>
    </row>
    <row r="12" ht="15" spans="1:21">
      <c r="A12" s="293" t="s">
        <v>298</v>
      </c>
      <c r="B12" s="80"/>
      <c r="C12" s="80">
        <v>1.76</v>
      </c>
      <c r="D12" s="80"/>
      <c r="E12" s="80"/>
      <c r="F12" s="80">
        <v>6.21</v>
      </c>
      <c r="G12" s="80"/>
      <c r="H12" s="80"/>
      <c r="I12" s="80"/>
      <c r="J12" s="80"/>
      <c r="K12" s="80"/>
      <c r="L12" s="80"/>
      <c r="M12" s="80"/>
      <c r="N12" s="80"/>
      <c r="O12" s="80"/>
      <c r="P12" s="80"/>
      <c r="Q12" s="80"/>
      <c r="R12" s="80"/>
      <c r="S12" s="80"/>
      <c r="T12" s="80"/>
      <c r="U12" s="270">
        <f t="shared" si="0"/>
        <v>7.97</v>
      </c>
    </row>
    <row r="13" ht="15" spans="1:21">
      <c r="A13" s="293" t="s">
        <v>299</v>
      </c>
      <c r="B13" s="80">
        <v>1.98</v>
      </c>
      <c r="C13" s="80">
        <v>3.32</v>
      </c>
      <c r="D13" s="80"/>
      <c r="E13" s="80">
        <v>0.67</v>
      </c>
      <c r="F13" s="80">
        <v>0.9</v>
      </c>
      <c r="G13" s="80">
        <v>0.32</v>
      </c>
      <c r="H13" s="80"/>
      <c r="I13" s="80">
        <v>0.11</v>
      </c>
      <c r="J13" s="80">
        <v>0.05</v>
      </c>
      <c r="K13" s="80"/>
      <c r="L13" s="80"/>
      <c r="M13" s="80">
        <v>2.17</v>
      </c>
      <c r="N13" s="80"/>
      <c r="O13" s="80"/>
      <c r="P13" s="80"/>
      <c r="Q13" s="80"/>
      <c r="R13" s="80">
        <v>32.17</v>
      </c>
      <c r="S13" s="80">
        <v>1</v>
      </c>
      <c r="T13" s="80"/>
      <c r="U13" s="270">
        <f t="shared" si="0"/>
        <v>42.69</v>
      </c>
    </row>
    <row r="14" ht="15" spans="1:21">
      <c r="A14" s="293" t="s">
        <v>300</v>
      </c>
      <c r="B14" s="80"/>
      <c r="C14" s="80">
        <v>6.92</v>
      </c>
      <c r="D14" s="80">
        <v>0.74</v>
      </c>
      <c r="E14" s="80">
        <v>41.32</v>
      </c>
      <c r="F14" s="80">
        <v>10.03</v>
      </c>
      <c r="G14" s="80">
        <v>0.1</v>
      </c>
      <c r="H14" s="80"/>
      <c r="I14" s="80"/>
      <c r="J14" s="80">
        <v>2.43</v>
      </c>
      <c r="K14" s="80">
        <v>1.21</v>
      </c>
      <c r="L14" s="80"/>
      <c r="M14" s="80">
        <v>0.4</v>
      </c>
      <c r="N14" s="80"/>
      <c r="O14" s="80">
        <v>18.42</v>
      </c>
      <c r="P14" s="80">
        <v>0.05</v>
      </c>
      <c r="Q14" s="80">
        <v>4.1</v>
      </c>
      <c r="R14" s="80">
        <v>53.51</v>
      </c>
      <c r="S14" s="80">
        <v>22.27</v>
      </c>
      <c r="T14" s="80"/>
      <c r="U14" s="270">
        <f t="shared" si="0"/>
        <v>161.5</v>
      </c>
    </row>
    <row r="15" ht="29.25" customHeight="1" spans="1:21">
      <c r="A15" s="295" t="s">
        <v>242</v>
      </c>
      <c r="B15" s="296">
        <f t="shared" ref="B15:T15" si="1">SUM(B4:B14)</f>
        <v>10.99</v>
      </c>
      <c r="C15" s="296">
        <f t="shared" si="1"/>
        <v>97.46</v>
      </c>
      <c r="D15" s="296">
        <f t="shared" si="1"/>
        <v>2.18</v>
      </c>
      <c r="E15" s="296">
        <f t="shared" si="1"/>
        <v>106.03</v>
      </c>
      <c r="F15" s="296">
        <f t="shared" si="1"/>
        <v>24.94</v>
      </c>
      <c r="G15" s="296">
        <f t="shared" si="1"/>
        <v>4.48</v>
      </c>
      <c r="H15" s="296">
        <f t="shared" si="1"/>
        <v>10.5</v>
      </c>
      <c r="I15" s="296">
        <f t="shared" si="1"/>
        <v>0.11</v>
      </c>
      <c r="J15" s="296">
        <f t="shared" si="1"/>
        <v>96.21</v>
      </c>
      <c r="K15" s="296">
        <f t="shared" si="1"/>
        <v>1.26</v>
      </c>
      <c r="L15" s="296">
        <f t="shared" si="1"/>
        <v>10.78</v>
      </c>
      <c r="M15" s="296">
        <f t="shared" si="1"/>
        <v>3.64</v>
      </c>
      <c r="N15" s="296">
        <f t="shared" si="1"/>
        <v>6.4</v>
      </c>
      <c r="O15" s="296">
        <f t="shared" si="1"/>
        <v>180.27</v>
      </c>
      <c r="P15" s="296">
        <f t="shared" si="1"/>
        <v>0.05</v>
      </c>
      <c r="Q15" s="296">
        <f t="shared" si="1"/>
        <v>4.1</v>
      </c>
      <c r="R15" s="296">
        <f t="shared" si="1"/>
        <v>452.15</v>
      </c>
      <c r="S15" s="296">
        <f t="shared" si="1"/>
        <v>238.01</v>
      </c>
      <c r="T15" s="296">
        <f t="shared" si="1"/>
        <v>1.48</v>
      </c>
      <c r="U15" s="297">
        <f t="shared" si="0"/>
        <v>1251.04</v>
      </c>
    </row>
  </sheetData>
  <mergeCells count="3">
    <mergeCell ref="B2:T2"/>
    <mergeCell ref="A2:A3"/>
    <mergeCell ref="U2:U3"/>
  </mergeCells>
  <printOptions horizontalCentered="1"/>
  <pageMargins left="0.118110236220472" right="0" top="1.73228346456693" bottom="0.748031496062992" header="0.708661417322835" footer="0.708661417322835"/>
  <pageSetup paperSize="1" scale="85" orientation="landscape"/>
  <headerFooter>
    <oddHeader>&amp;L&amp;G&amp;C&amp;"Verdana,Negrita"SUPERFICIE COMUNAL DE CEPAJES TINTOS PARA VINIFICACIÓN (has)
REGION DE COQUIMBO&amp;RCUADRO N° 25</oddHeader>
    <oddFooter>&amp;R&amp;F</oddFooter>
  </headerFooter>
  <legacyDrawingHF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zoomScale="80" zoomScaleNormal="80" workbookViewId="0">
      <selection activeCell="C27" sqref="C27"/>
    </sheetView>
  </sheetViews>
  <sheetFormatPr defaultColWidth="11.4285714285714" defaultRowHeight="14.25" outlineLevelCol="5"/>
  <cols>
    <col min="1" max="1" width="23.4285714285714" style="258" customWidth="1"/>
    <col min="2" max="2" width="23.8571428571429" style="258" customWidth="1"/>
    <col min="3" max="3" width="21.5714285714286" style="258" customWidth="1"/>
    <col min="4" max="4" width="12.5714285714286" style="258" customWidth="1"/>
    <col min="5" max="16384" width="11.4285714285714" style="258"/>
  </cols>
  <sheetData>
    <row r="1" s="2" customFormat="1" ht="13.5" spans="1:1">
      <c r="A1" s="290" t="s">
        <v>315</v>
      </c>
    </row>
    <row r="2" ht="22.5" customHeight="1" spans="1:4">
      <c r="A2" s="99" t="s">
        <v>237</v>
      </c>
      <c r="B2" s="101" t="s">
        <v>238</v>
      </c>
      <c r="C2" s="108"/>
      <c r="D2" s="114" t="s">
        <v>72</v>
      </c>
    </row>
    <row r="3" ht="36.75" customHeight="1" spans="1:4">
      <c r="A3" s="102"/>
      <c r="B3" s="291" t="s">
        <v>239</v>
      </c>
      <c r="C3" s="291" t="s">
        <v>240</v>
      </c>
      <c r="D3" s="116"/>
    </row>
    <row r="4" spans="1:4">
      <c r="A4" s="105" t="s">
        <v>316</v>
      </c>
      <c r="B4" s="123">
        <v>5.27</v>
      </c>
      <c r="C4" s="123">
        <v>0.4</v>
      </c>
      <c r="D4" s="292">
        <f t="shared" ref="D4:D28" si="0">SUM(B4:C4)</f>
        <v>5.67</v>
      </c>
    </row>
    <row r="5" spans="1:4">
      <c r="A5" s="105" t="s">
        <v>317</v>
      </c>
      <c r="B5" s="123"/>
      <c r="C5" s="123">
        <v>4.61</v>
      </c>
      <c r="D5" s="292">
        <f t="shared" si="0"/>
        <v>4.61</v>
      </c>
    </row>
    <row r="6" spans="1:4">
      <c r="A6" s="105" t="s">
        <v>318</v>
      </c>
      <c r="B6" s="123"/>
      <c r="C6" s="123">
        <v>2.2</v>
      </c>
      <c r="D6" s="292">
        <f t="shared" si="0"/>
        <v>2.2</v>
      </c>
    </row>
    <row r="7" spans="1:4">
      <c r="A7" s="105" t="s">
        <v>319</v>
      </c>
      <c r="B7" s="123">
        <v>119.25</v>
      </c>
      <c r="C7" s="123">
        <v>69.09</v>
      </c>
      <c r="D7" s="292">
        <f t="shared" si="0"/>
        <v>188.34</v>
      </c>
    </row>
    <row r="8" spans="1:4">
      <c r="A8" s="105" t="s">
        <v>320</v>
      </c>
      <c r="B8" s="123">
        <v>3834.62</v>
      </c>
      <c r="C8" s="123">
        <v>1234.62</v>
      </c>
      <c r="D8" s="292">
        <f t="shared" si="0"/>
        <v>5069.24</v>
      </c>
    </row>
    <row r="9" spans="1:4">
      <c r="A9" s="105" t="s">
        <v>321</v>
      </c>
      <c r="B9" s="123">
        <v>0.02</v>
      </c>
      <c r="C9" s="123">
        <v>42.97</v>
      </c>
      <c r="D9" s="292">
        <f t="shared" si="0"/>
        <v>42.99</v>
      </c>
    </row>
    <row r="10" spans="1:4">
      <c r="A10" s="105" t="s">
        <v>322</v>
      </c>
      <c r="B10" s="123">
        <v>3.74</v>
      </c>
      <c r="C10" s="123">
        <v>254.15</v>
      </c>
      <c r="D10" s="292">
        <f t="shared" si="0"/>
        <v>257.89</v>
      </c>
    </row>
    <row r="11" spans="1:4">
      <c r="A11" s="105" t="s">
        <v>323</v>
      </c>
      <c r="B11" s="123">
        <v>2.25</v>
      </c>
      <c r="C11" s="123">
        <v>3.92</v>
      </c>
      <c r="D11" s="292">
        <f t="shared" si="0"/>
        <v>6.17</v>
      </c>
    </row>
    <row r="12" spans="1:4">
      <c r="A12" s="105" t="s">
        <v>324</v>
      </c>
      <c r="B12" s="123"/>
      <c r="C12" s="123">
        <v>57.43</v>
      </c>
      <c r="D12" s="292">
        <f t="shared" si="0"/>
        <v>57.43</v>
      </c>
    </row>
    <row r="13" spans="1:4">
      <c r="A13" s="105" t="s">
        <v>325</v>
      </c>
      <c r="B13" s="123"/>
      <c r="C13" s="123"/>
      <c r="D13" s="292">
        <f t="shared" si="0"/>
        <v>0</v>
      </c>
    </row>
    <row r="14" ht="15" spans="1:6">
      <c r="A14" s="105" t="s">
        <v>326</v>
      </c>
      <c r="B14" s="123"/>
      <c r="C14" s="123">
        <v>6.99</v>
      </c>
      <c r="D14" s="292">
        <f t="shared" si="0"/>
        <v>6.99</v>
      </c>
      <c r="F14" s="244"/>
    </row>
    <row r="15" ht="15" spans="1:6">
      <c r="A15" s="105" t="s">
        <v>327</v>
      </c>
      <c r="B15" s="123">
        <v>6.41</v>
      </c>
      <c r="C15" s="123">
        <v>223.9</v>
      </c>
      <c r="D15" s="292">
        <f t="shared" si="0"/>
        <v>230.31</v>
      </c>
      <c r="F15" s="244"/>
    </row>
    <row r="16" ht="15" spans="1:6">
      <c r="A16" s="105" t="s">
        <v>328</v>
      </c>
      <c r="B16" s="123">
        <v>2</v>
      </c>
      <c r="C16" s="123">
        <v>1.8</v>
      </c>
      <c r="D16" s="292">
        <f t="shared" si="0"/>
        <v>3.8</v>
      </c>
      <c r="F16" s="244"/>
    </row>
    <row r="17" ht="15" spans="1:6">
      <c r="A17" s="105" t="s">
        <v>329</v>
      </c>
      <c r="B17" s="123"/>
      <c r="C17" s="123">
        <v>4.2</v>
      </c>
      <c r="D17" s="292">
        <f t="shared" si="0"/>
        <v>4.2</v>
      </c>
      <c r="F17" s="244"/>
    </row>
    <row r="18" ht="15" spans="1:6">
      <c r="A18" s="105" t="s">
        <v>330</v>
      </c>
      <c r="B18" s="123"/>
      <c r="C18" s="123">
        <v>5.8</v>
      </c>
      <c r="D18" s="292">
        <f t="shared" si="0"/>
        <v>5.8</v>
      </c>
      <c r="F18" s="244"/>
    </row>
    <row r="19" ht="15" spans="1:6">
      <c r="A19" s="105" t="s">
        <v>331</v>
      </c>
      <c r="B19" s="123">
        <v>213.33</v>
      </c>
      <c r="C19" s="123">
        <v>93.11</v>
      </c>
      <c r="D19" s="292">
        <f t="shared" si="0"/>
        <v>306.44</v>
      </c>
      <c r="F19" s="244"/>
    </row>
    <row r="20" ht="15" spans="1:6">
      <c r="A20" s="105" t="s">
        <v>332</v>
      </c>
      <c r="B20" s="123">
        <v>12.67</v>
      </c>
      <c r="C20" s="123">
        <v>18.72</v>
      </c>
      <c r="D20" s="292">
        <f t="shared" si="0"/>
        <v>31.39</v>
      </c>
      <c r="F20" s="244"/>
    </row>
    <row r="21" ht="15" spans="1:6">
      <c r="A21" s="105" t="s">
        <v>333</v>
      </c>
      <c r="B21" s="123"/>
      <c r="C21" s="123">
        <v>15.17</v>
      </c>
      <c r="D21" s="292">
        <f t="shared" si="0"/>
        <v>15.17</v>
      </c>
      <c r="F21" s="244"/>
    </row>
    <row r="22" ht="15" spans="1:6">
      <c r="A22" s="105" t="s">
        <v>334</v>
      </c>
      <c r="B22" s="123">
        <v>1034.4</v>
      </c>
      <c r="C22" s="123">
        <v>542.33</v>
      </c>
      <c r="D22" s="292">
        <f t="shared" si="0"/>
        <v>1576.73</v>
      </c>
      <c r="F22" s="244"/>
    </row>
    <row r="23" ht="15" spans="1:6">
      <c r="A23" s="105" t="s">
        <v>335</v>
      </c>
      <c r="B23" s="123">
        <v>28.13</v>
      </c>
      <c r="C23" s="123">
        <v>86.7</v>
      </c>
      <c r="D23" s="292">
        <f t="shared" si="0"/>
        <v>114.83</v>
      </c>
      <c r="F23" s="244"/>
    </row>
    <row r="24" ht="15" spans="1:6">
      <c r="A24" s="105" t="s">
        <v>336</v>
      </c>
      <c r="B24" s="123"/>
      <c r="C24" s="123">
        <v>197.26</v>
      </c>
      <c r="D24" s="292">
        <f t="shared" si="0"/>
        <v>197.26</v>
      </c>
      <c r="F24" s="244"/>
    </row>
    <row r="25" ht="15" spans="1:6">
      <c r="A25" s="105" t="s">
        <v>337</v>
      </c>
      <c r="B25" s="123">
        <v>7.43</v>
      </c>
      <c r="C25" s="123">
        <v>111.97</v>
      </c>
      <c r="D25" s="292">
        <f t="shared" si="0"/>
        <v>119.4</v>
      </c>
      <c r="F25" s="244"/>
    </row>
    <row r="26" ht="15" spans="1:6">
      <c r="A26" s="105" t="s">
        <v>338</v>
      </c>
      <c r="B26" s="123">
        <v>285.69</v>
      </c>
      <c r="C26" s="123">
        <v>75.66</v>
      </c>
      <c r="D26" s="292">
        <f t="shared" si="0"/>
        <v>361.35</v>
      </c>
      <c r="F26" s="244"/>
    </row>
    <row r="27" ht="15" spans="1:6">
      <c r="A27" s="105" t="s">
        <v>339</v>
      </c>
      <c r="B27" s="123">
        <v>24.37</v>
      </c>
      <c r="C27" s="123">
        <v>25.18</v>
      </c>
      <c r="D27" s="292">
        <f t="shared" si="0"/>
        <v>49.55</v>
      </c>
      <c r="F27" s="244"/>
    </row>
    <row r="28" ht="36" customHeight="1" spans="1:6">
      <c r="A28" s="106" t="s">
        <v>242</v>
      </c>
      <c r="B28" s="107">
        <f>SUM(B4:B27)</f>
        <v>5579.58</v>
      </c>
      <c r="C28" s="107">
        <f>SUM(C4:C27)</f>
        <v>3078.18</v>
      </c>
      <c r="D28" s="112">
        <f t="shared" si="0"/>
        <v>8657.76</v>
      </c>
      <c r="F28" s="244"/>
    </row>
  </sheetData>
  <mergeCells count="3">
    <mergeCell ref="B2:C2"/>
    <mergeCell ref="A2:A3"/>
    <mergeCell ref="D2:D3"/>
  </mergeCells>
  <printOptions horizontalCentered="1"/>
  <pageMargins left="0.708661417322835" right="0.708661417322835" top="1.33858267716535" bottom="0.551181102362205" header="0.708661417322835" footer="0.708661417322835"/>
  <pageSetup paperSize="1" orientation="landscape"/>
  <headerFooter>
    <oddHeader>&amp;L&amp;G&amp;C&amp;"Verdana,Negrita"CATASTRO DE VIDES (has)
REGION DE VALPARAISO&amp;RCUADRO N° 26</oddHeader>
    <oddFooter>&amp;R&amp;F</oddFooter>
  </headerFooter>
  <legacyDrawingHF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C27" sqref="C27"/>
    </sheetView>
  </sheetViews>
  <sheetFormatPr defaultColWidth="11.4285714285714" defaultRowHeight="15" outlineLevelCol="4"/>
  <cols>
    <col min="1" max="1" width="20.4285714285714" customWidth="1"/>
    <col min="2" max="2" width="20" customWidth="1"/>
  </cols>
  <sheetData>
    <row r="1" ht="15.75" spans="1:1">
      <c r="A1" s="2" t="s">
        <v>340</v>
      </c>
    </row>
    <row r="2" ht="30" customHeight="1" spans="1:3">
      <c r="A2" s="99" t="s">
        <v>237</v>
      </c>
      <c r="B2" s="282" t="s">
        <v>243</v>
      </c>
      <c r="C2" s="114" t="s">
        <v>72</v>
      </c>
    </row>
    <row r="3" ht="37.5" customHeight="1" spans="1:3">
      <c r="A3" s="102"/>
      <c r="B3" s="283" t="s">
        <v>303</v>
      </c>
      <c r="C3" s="116"/>
    </row>
    <row r="4" spans="1:5">
      <c r="A4" s="105" t="s">
        <v>316</v>
      </c>
      <c r="B4" s="117">
        <v>5</v>
      </c>
      <c r="C4" s="118">
        <f t="shared" ref="C4:C28" si="0">SUM(B4:B4)</f>
        <v>5</v>
      </c>
      <c r="E4" s="244"/>
    </row>
    <row r="5" spans="1:5">
      <c r="A5" s="105" t="s">
        <v>317</v>
      </c>
      <c r="B5" s="117">
        <v>1</v>
      </c>
      <c r="C5" s="118">
        <f t="shared" si="0"/>
        <v>1</v>
      </c>
      <c r="E5" s="244"/>
    </row>
    <row r="6" spans="1:5">
      <c r="A6" s="105" t="s">
        <v>318</v>
      </c>
      <c r="B6" s="117">
        <v>1</v>
      </c>
      <c r="C6" s="118">
        <v>0</v>
      </c>
      <c r="E6" s="244"/>
    </row>
    <row r="7" spans="1:5">
      <c r="A7" s="162" t="s">
        <v>319</v>
      </c>
      <c r="B7" s="284">
        <v>4</v>
      </c>
      <c r="C7" s="285">
        <f t="shared" si="0"/>
        <v>4</v>
      </c>
      <c r="E7" s="244"/>
    </row>
    <row r="8" spans="1:5">
      <c r="A8" s="162" t="s">
        <v>320</v>
      </c>
      <c r="B8" s="284">
        <v>134</v>
      </c>
      <c r="C8" s="285">
        <f t="shared" si="0"/>
        <v>134</v>
      </c>
      <c r="E8" s="244"/>
    </row>
    <row r="9" spans="1:5">
      <c r="A9" s="162" t="s">
        <v>321</v>
      </c>
      <c r="B9" s="284">
        <v>6</v>
      </c>
      <c r="C9" s="285">
        <f t="shared" si="0"/>
        <v>6</v>
      </c>
      <c r="E9" s="244"/>
    </row>
    <row r="10" spans="1:5">
      <c r="A10" s="162" t="s">
        <v>322</v>
      </c>
      <c r="B10" s="284">
        <v>16</v>
      </c>
      <c r="C10" s="285">
        <f t="shared" si="0"/>
        <v>16</v>
      </c>
      <c r="E10" s="244"/>
    </row>
    <row r="11" spans="1:5">
      <c r="A11" s="162" t="s">
        <v>323</v>
      </c>
      <c r="B11" s="284">
        <v>2</v>
      </c>
      <c r="C11" s="285">
        <f t="shared" si="0"/>
        <v>2</v>
      </c>
      <c r="E11" s="244"/>
    </row>
    <row r="12" spans="1:5">
      <c r="A12" s="162" t="s">
        <v>324</v>
      </c>
      <c r="B12" s="284">
        <v>4</v>
      </c>
      <c r="C12" s="285">
        <f t="shared" si="0"/>
        <v>4</v>
      </c>
      <c r="E12" s="244"/>
    </row>
    <row r="13" spans="1:5">
      <c r="A13" s="162" t="s">
        <v>325</v>
      </c>
      <c r="B13" s="286">
        <v>0</v>
      </c>
      <c r="C13" s="285">
        <f t="shared" si="0"/>
        <v>0</v>
      </c>
      <c r="E13" s="244"/>
    </row>
    <row r="14" spans="1:5">
      <c r="A14" s="162" t="s">
        <v>326</v>
      </c>
      <c r="B14" s="284">
        <v>2</v>
      </c>
      <c r="C14" s="285">
        <f t="shared" si="0"/>
        <v>2</v>
      </c>
      <c r="E14" s="244"/>
    </row>
    <row r="15" spans="1:5">
      <c r="A15" s="162" t="s">
        <v>327</v>
      </c>
      <c r="B15" s="284">
        <v>29</v>
      </c>
      <c r="C15" s="285">
        <f t="shared" si="0"/>
        <v>29</v>
      </c>
      <c r="E15" s="244"/>
    </row>
    <row r="16" spans="1:5">
      <c r="A16" s="162" t="s">
        <v>328</v>
      </c>
      <c r="B16" s="284">
        <v>2</v>
      </c>
      <c r="C16" s="285">
        <f t="shared" si="0"/>
        <v>2</v>
      </c>
      <c r="E16" s="244"/>
    </row>
    <row r="17" spans="1:5">
      <c r="A17" s="162" t="s">
        <v>329</v>
      </c>
      <c r="B17" s="284">
        <v>2</v>
      </c>
      <c r="C17" s="285">
        <f t="shared" si="0"/>
        <v>2</v>
      </c>
      <c r="E17" s="244"/>
    </row>
    <row r="18" spans="1:5">
      <c r="A18" s="162" t="s">
        <v>330</v>
      </c>
      <c r="B18" s="284">
        <v>2</v>
      </c>
      <c r="C18" s="285">
        <f t="shared" si="0"/>
        <v>2</v>
      </c>
      <c r="E18" s="244"/>
    </row>
    <row r="19" spans="1:5">
      <c r="A19" s="162" t="s">
        <v>331</v>
      </c>
      <c r="B19" s="284">
        <v>5</v>
      </c>
      <c r="C19" s="285">
        <f t="shared" si="0"/>
        <v>5</v>
      </c>
      <c r="E19" s="244"/>
    </row>
    <row r="20" spans="1:5">
      <c r="A20" s="162" t="s">
        <v>332</v>
      </c>
      <c r="B20" s="284">
        <v>6</v>
      </c>
      <c r="C20" s="285">
        <f t="shared" si="0"/>
        <v>6</v>
      </c>
      <c r="E20" s="244"/>
    </row>
    <row r="21" spans="1:5">
      <c r="A21" s="162" t="s">
        <v>333</v>
      </c>
      <c r="B21" s="284">
        <v>2</v>
      </c>
      <c r="C21" s="285">
        <f t="shared" si="0"/>
        <v>2</v>
      </c>
      <c r="E21" s="244"/>
    </row>
    <row r="22" spans="1:5">
      <c r="A22" s="162" t="s">
        <v>334</v>
      </c>
      <c r="B22" s="284">
        <v>24</v>
      </c>
      <c r="C22" s="285">
        <f t="shared" si="0"/>
        <v>24</v>
      </c>
      <c r="E22" s="244"/>
    </row>
    <row r="23" spans="1:5">
      <c r="A23" s="162" t="s">
        <v>335</v>
      </c>
      <c r="B23" s="284">
        <v>8</v>
      </c>
      <c r="C23" s="285">
        <f t="shared" si="0"/>
        <v>8</v>
      </c>
      <c r="E23" s="244"/>
    </row>
    <row r="24" spans="1:5">
      <c r="A24" s="162" t="s">
        <v>336</v>
      </c>
      <c r="B24" s="284">
        <v>11</v>
      </c>
      <c r="C24" s="285">
        <f t="shared" si="0"/>
        <v>11</v>
      </c>
      <c r="E24" s="244"/>
    </row>
    <row r="25" spans="1:5">
      <c r="A25" s="162" t="s">
        <v>337</v>
      </c>
      <c r="B25" s="284">
        <v>6</v>
      </c>
      <c r="C25" s="285">
        <f t="shared" si="0"/>
        <v>6</v>
      </c>
      <c r="E25" s="244"/>
    </row>
    <row r="26" spans="1:5">
      <c r="A26" s="162" t="s">
        <v>338</v>
      </c>
      <c r="B26" s="284">
        <v>38</v>
      </c>
      <c r="C26" s="285">
        <f t="shared" si="0"/>
        <v>38</v>
      </c>
      <c r="E26" s="244"/>
    </row>
    <row r="27" spans="1:3">
      <c r="A27" s="162" t="s">
        <v>339</v>
      </c>
      <c r="B27" s="284">
        <v>4</v>
      </c>
      <c r="C27" s="285">
        <f t="shared" si="0"/>
        <v>4</v>
      </c>
    </row>
    <row r="28" ht="29.25" customHeight="1" spans="1:3">
      <c r="A28" s="287" t="s">
        <v>242</v>
      </c>
      <c r="B28" s="288">
        <f>SUM(B4:B27)</f>
        <v>314</v>
      </c>
      <c r="C28" s="289">
        <f t="shared" si="0"/>
        <v>314</v>
      </c>
    </row>
  </sheetData>
  <mergeCells count="2">
    <mergeCell ref="A2:A3"/>
    <mergeCell ref="C2:C3"/>
  </mergeCells>
  <printOptions horizontalCentered="1"/>
  <pageMargins left="0.708661417322835" right="0.708661417322835" top="1.53543307086614" bottom="0.551181102362205" header="0.708661417322835" footer="0.708661417322835"/>
  <pageSetup paperSize="1" orientation="landscape"/>
  <headerFooter>
    <oddHeader>&amp;L&amp;G&amp;C&amp;"Verdana,Negrita"NUMERO DE PROPIEDADES CON PLANTACIONES DE VIDES
DE VINIFICACION
REGION DE VALPARAISO&amp;RCUADRO N° 27</oddHeader>
    <oddFooter>&amp;R&amp;F</oddFooter>
  </headerFooter>
  <legacyDrawingHF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4"/>
  <sheetViews>
    <sheetView workbookViewId="0">
      <selection activeCell="S3" sqref="S3"/>
    </sheetView>
  </sheetViews>
  <sheetFormatPr defaultColWidth="11.4285714285714" defaultRowHeight="14.25"/>
  <cols>
    <col min="1" max="1" width="18.2857142857143" style="258" customWidth="1"/>
    <col min="2" max="2" width="5.85714285714286" style="258" customWidth="1"/>
    <col min="3" max="3" width="11" style="258" customWidth="1"/>
    <col min="4" max="6" width="5.85714285714286" style="258" customWidth="1"/>
    <col min="7" max="7" width="7.14285714285714" style="258" customWidth="1"/>
    <col min="8" max="8" width="11.8571428571429" style="258" customWidth="1"/>
    <col min="9" max="9" width="6.85714285714286" style="258" customWidth="1"/>
    <col min="10" max="10" width="5.85714285714286" style="258" customWidth="1"/>
    <col min="11" max="12" width="6.85714285714286" style="258" customWidth="1"/>
    <col min="13" max="13" width="8.57142857142857" style="258" customWidth="1"/>
    <col min="14" max="14" width="7.14285714285714" style="258" customWidth="1"/>
    <col min="15" max="15" width="8" style="258" customWidth="1"/>
    <col min="16" max="16" width="10.4285714285714" style="258" customWidth="1"/>
    <col min="17" max="18" width="7.14285714285714" style="258" customWidth="1"/>
    <col min="19" max="21" width="5.85714285714286" style="258" customWidth="1"/>
    <col min="22" max="22" width="7.71428571428571" style="258" customWidth="1"/>
    <col min="23" max="23" width="11" style="258" customWidth="1"/>
    <col min="24" max="16384" width="11.4285714285714" style="258"/>
  </cols>
  <sheetData>
    <row r="1" s="278" customFormat="1" ht="13.5" spans="1:1">
      <c r="A1" s="2" t="s">
        <v>341</v>
      </c>
    </row>
    <row r="2" ht="25.5" customHeight="1" spans="1:23">
      <c r="A2" s="279" t="s">
        <v>237</v>
      </c>
      <c r="B2" s="268" t="s">
        <v>118</v>
      </c>
      <c r="C2" s="268"/>
      <c r="D2" s="268"/>
      <c r="E2" s="268"/>
      <c r="F2" s="268"/>
      <c r="G2" s="268"/>
      <c r="H2" s="268"/>
      <c r="I2" s="268"/>
      <c r="J2" s="268"/>
      <c r="K2" s="268"/>
      <c r="L2" s="268"/>
      <c r="M2" s="268"/>
      <c r="N2" s="268"/>
      <c r="O2" s="268"/>
      <c r="P2" s="268"/>
      <c r="Q2" s="268"/>
      <c r="R2" s="268"/>
      <c r="S2" s="268"/>
      <c r="T2" s="268"/>
      <c r="U2" s="268"/>
      <c r="V2" s="268"/>
      <c r="W2" s="114" t="s">
        <v>72</v>
      </c>
    </row>
    <row r="3" ht="133.5" customHeight="1" spans="1:23">
      <c r="A3" s="280"/>
      <c r="B3" s="199" t="s">
        <v>120</v>
      </c>
      <c r="C3" s="199" t="s">
        <v>123</v>
      </c>
      <c r="D3" s="199" t="s">
        <v>125</v>
      </c>
      <c r="E3" s="199" t="s">
        <v>126</v>
      </c>
      <c r="F3" s="199" t="s">
        <v>130</v>
      </c>
      <c r="G3" s="199" t="s">
        <v>131</v>
      </c>
      <c r="H3" s="199" t="s">
        <v>137</v>
      </c>
      <c r="I3" s="199" t="s">
        <v>139</v>
      </c>
      <c r="J3" s="199" t="s">
        <v>141</v>
      </c>
      <c r="K3" s="199" t="s">
        <v>142</v>
      </c>
      <c r="L3" s="199" t="s">
        <v>342</v>
      </c>
      <c r="M3" s="199" t="s">
        <v>309</v>
      </c>
      <c r="N3" s="199" t="s">
        <v>150</v>
      </c>
      <c r="O3" s="199" t="s">
        <v>151</v>
      </c>
      <c r="P3" s="199" t="s">
        <v>281</v>
      </c>
      <c r="Q3" s="199" t="s">
        <v>343</v>
      </c>
      <c r="R3" s="199" t="s">
        <v>344</v>
      </c>
      <c r="S3" s="199" t="s">
        <v>345</v>
      </c>
      <c r="T3" s="199" t="s">
        <v>160</v>
      </c>
      <c r="U3" s="199" t="s">
        <v>346</v>
      </c>
      <c r="V3" s="199" t="s">
        <v>163</v>
      </c>
      <c r="W3" s="116"/>
    </row>
    <row r="4" spans="1:23">
      <c r="A4" s="281" t="s">
        <v>316</v>
      </c>
      <c r="B4" s="80"/>
      <c r="C4" s="80">
        <v>0.25</v>
      </c>
      <c r="D4" s="80"/>
      <c r="E4" s="80"/>
      <c r="F4" s="80"/>
      <c r="G4" s="80"/>
      <c r="H4" s="80"/>
      <c r="I4" s="80"/>
      <c r="J4" s="80"/>
      <c r="K4" s="80"/>
      <c r="L4" s="80"/>
      <c r="M4" s="80"/>
      <c r="N4" s="80"/>
      <c r="O4" s="80"/>
      <c r="P4" s="80">
        <v>5.02</v>
      </c>
      <c r="Q4" s="80"/>
      <c r="R4" s="80"/>
      <c r="S4" s="80"/>
      <c r="T4" s="80"/>
      <c r="U4" s="80"/>
      <c r="V4" s="80"/>
      <c r="W4" s="270">
        <f t="shared" ref="W4:W19" si="0">SUM(B4:V4)</f>
        <v>5.27</v>
      </c>
    </row>
    <row r="5" spans="1:23">
      <c r="A5" s="269" t="s">
        <v>319</v>
      </c>
      <c r="B5" s="80"/>
      <c r="C5" s="80">
        <v>18.98</v>
      </c>
      <c r="D5" s="80"/>
      <c r="E5" s="80"/>
      <c r="F5" s="80"/>
      <c r="G5" s="80">
        <v>4.1</v>
      </c>
      <c r="H5" s="80">
        <v>3.1</v>
      </c>
      <c r="I5" s="80"/>
      <c r="J5" s="80"/>
      <c r="K5" s="80"/>
      <c r="L5" s="80"/>
      <c r="M5" s="80">
        <v>6.9</v>
      </c>
      <c r="N5" s="80">
        <v>2.96</v>
      </c>
      <c r="O5" s="80">
        <v>2</v>
      </c>
      <c r="P5" s="80">
        <v>76.96</v>
      </c>
      <c r="Q5" s="80">
        <v>4.25</v>
      </c>
      <c r="R5" s="80"/>
      <c r="S5" s="80"/>
      <c r="T5" s="80"/>
      <c r="U5" s="80"/>
      <c r="V5" s="80"/>
      <c r="W5" s="270">
        <f t="shared" si="0"/>
        <v>119.25</v>
      </c>
    </row>
    <row r="6" spans="1:23">
      <c r="A6" s="269" t="s">
        <v>320</v>
      </c>
      <c r="B6" s="80"/>
      <c r="C6" s="80">
        <v>1420.39</v>
      </c>
      <c r="D6" s="80">
        <v>0.7</v>
      </c>
      <c r="E6" s="80"/>
      <c r="F6" s="80"/>
      <c r="G6" s="80">
        <v>46.45</v>
      </c>
      <c r="H6" s="80">
        <v>3.6</v>
      </c>
      <c r="I6" s="80"/>
      <c r="J6" s="80"/>
      <c r="K6" s="80"/>
      <c r="L6" s="80">
        <v>3.76</v>
      </c>
      <c r="M6" s="80">
        <v>38.61</v>
      </c>
      <c r="N6" s="80">
        <v>27.53</v>
      </c>
      <c r="O6" s="80">
        <v>3.64</v>
      </c>
      <c r="P6" s="80">
        <v>2235.17</v>
      </c>
      <c r="Q6" s="80"/>
      <c r="R6" s="80">
        <v>17.17</v>
      </c>
      <c r="S6" s="80"/>
      <c r="T6" s="80">
        <v>0.93</v>
      </c>
      <c r="U6" s="80">
        <v>0.93</v>
      </c>
      <c r="V6" s="80">
        <v>35.74</v>
      </c>
      <c r="W6" s="270">
        <f t="shared" si="0"/>
        <v>3834.62</v>
      </c>
    </row>
    <row r="7" spans="1:23">
      <c r="A7" s="269" t="s">
        <v>321</v>
      </c>
      <c r="B7" s="80"/>
      <c r="C7" s="80">
        <v>0.01</v>
      </c>
      <c r="D7" s="80"/>
      <c r="E7" s="80"/>
      <c r="F7" s="80"/>
      <c r="G7" s="80">
        <v>0.01</v>
      </c>
      <c r="H7" s="80"/>
      <c r="I7" s="80"/>
      <c r="J7" s="80"/>
      <c r="K7" s="80"/>
      <c r="L7" s="80"/>
      <c r="M7" s="80"/>
      <c r="N7" s="80"/>
      <c r="O7" s="80"/>
      <c r="P7" s="80"/>
      <c r="Q7" s="80"/>
      <c r="R7" s="80"/>
      <c r="S7" s="80"/>
      <c r="T7" s="80"/>
      <c r="U7" s="80"/>
      <c r="V7" s="80"/>
      <c r="W7" s="270">
        <f t="shared" si="0"/>
        <v>0.02</v>
      </c>
    </row>
    <row r="8" spans="1:23">
      <c r="A8" s="269" t="s">
        <v>322</v>
      </c>
      <c r="B8" s="80"/>
      <c r="C8" s="80"/>
      <c r="D8" s="80"/>
      <c r="E8" s="80"/>
      <c r="F8" s="80"/>
      <c r="G8" s="80"/>
      <c r="H8" s="80">
        <v>1.32</v>
      </c>
      <c r="I8" s="80"/>
      <c r="J8" s="80"/>
      <c r="K8" s="80"/>
      <c r="L8" s="80"/>
      <c r="M8" s="80"/>
      <c r="N8" s="80"/>
      <c r="O8" s="80">
        <v>1.12</v>
      </c>
      <c r="P8" s="80"/>
      <c r="Q8" s="80"/>
      <c r="R8" s="80"/>
      <c r="S8" s="80"/>
      <c r="T8" s="80"/>
      <c r="U8" s="80"/>
      <c r="V8" s="80">
        <v>1.3</v>
      </c>
      <c r="W8" s="270">
        <f t="shared" si="0"/>
        <v>3.74</v>
      </c>
    </row>
    <row r="9" spans="1:23">
      <c r="A9" s="269" t="s">
        <v>323</v>
      </c>
      <c r="B9" s="80"/>
      <c r="C9" s="80"/>
      <c r="D9" s="80"/>
      <c r="E9" s="80"/>
      <c r="F9" s="80"/>
      <c r="G9" s="80"/>
      <c r="H9" s="80"/>
      <c r="I9" s="80"/>
      <c r="J9" s="80"/>
      <c r="K9" s="80"/>
      <c r="L9" s="80"/>
      <c r="M9" s="80"/>
      <c r="N9" s="80"/>
      <c r="O9" s="80"/>
      <c r="P9" s="80">
        <v>2.25</v>
      </c>
      <c r="Q9" s="80"/>
      <c r="R9" s="80"/>
      <c r="S9" s="80"/>
      <c r="T9" s="80"/>
      <c r="U9" s="80"/>
      <c r="V9" s="80"/>
      <c r="W9" s="270">
        <f t="shared" si="0"/>
        <v>2.25</v>
      </c>
    </row>
    <row r="10" spans="1:23">
      <c r="A10" s="269" t="s">
        <v>327</v>
      </c>
      <c r="B10" s="80"/>
      <c r="C10" s="80"/>
      <c r="D10" s="80">
        <v>0.21</v>
      </c>
      <c r="E10" s="80"/>
      <c r="F10" s="80"/>
      <c r="G10" s="80"/>
      <c r="H10" s="80"/>
      <c r="I10" s="80"/>
      <c r="J10" s="80">
        <v>0.69</v>
      </c>
      <c r="K10" s="80"/>
      <c r="L10" s="80"/>
      <c r="M10" s="80"/>
      <c r="N10" s="80"/>
      <c r="O10" s="80"/>
      <c r="P10" s="80">
        <v>3.2</v>
      </c>
      <c r="Q10" s="80"/>
      <c r="R10" s="80"/>
      <c r="S10" s="80">
        <v>0.5</v>
      </c>
      <c r="T10" s="80"/>
      <c r="U10" s="80"/>
      <c r="V10" s="80">
        <v>1.81</v>
      </c>
      <c r="W10" s="270">
        <f t="shared" si="0"/>
        <v>6.41</v>
      </c>
    </row>
    <row r="11" spans="1:23">
      <c r="A11" s="269" t="s">
        <v>328</v>
      </c>
      <c r="B11" s="80"/>
      <c r="C11" s="80"/>
      <c r="D11" s="80"/>
      <c r="E11" s="80">
        <v>1</v>
      </c>
      <c r="F11" s="80"/>
      <c r="G11" s="80"/>
      <c r="H11" s="80"/>
      <c r="I11" s="80">
        <v>1</v>
      </c>
      <c r="J11" s="80"/>
      <c r="K11" s="80"/>
      <c r="L11" s="80"/>
      <c r="M11" s="80"/>
      <c r="N11" s="80"/>
      <c r="O11" s="80"/>
      <c r="P11" s="80"/>
      <c r="Q11" s="80"/>
      <c r="R11" s="80"/>
      <c r="S11" s="80"/>
      <c r="T11" s="80"/>
      <c r="U11" s="80"/>
      <c r="V11" s="80"/>
      <c r="W11" s="270">
        <f t="shared" si="0"/>
        <v>2</v>
      </c>
    </row>
    <row r="12" spans="1:23">
      <c r="A12" s="269" t="s">
        <v>331</v>
      </c>
      <c r="B12" s="80"/>
      <c r="C12" s="80">
        <v>110.58</v>
      </c>
      <c r="D12" s="80"/>
      <c r="E12" s="80"/>
      <c r="F12" s="80"/>
      <c r="G12" s="80"/>
      <c r="H12" s="80"/>
      <c r="I12" s="80"/>
      <c r="J12" s="80"/>
      <c r="K12" s="80"/>
      <c r="L12" s="80"/>
      <c r="M12" s="80">
        <v>3.8</v>
      </c>
      <c r="N12" s="80"/>
      <c r="O12" s="80"/>
      <c r="P12" s="80">
        <v>98.91</v>
      </c>
      <c r="Q12" s="80"/>
      <c r="R12" s="80"/>
      <c r="S12" s="80"/>
      <c r="T12" s="80"/>
      <c r="U12" s="80"/>
      <c r="V12" s="80">
        <v>0.04</v>
      </c>
      <c r="W12" s="270">
        <f t="shared" si="0"/>
        <v>213.33</v>
      </c>
    </row>
    <row r="13" spans="1:23">
      <c r="A13" s="269" t="s">
        <v>332</v>
      </c>
      <c r="B13" s="80"/>
      <c r="C13" s="80">
        <v>11.47</v>
      </c>
      <c r="D13" s="80"/>
      <c r="E13" s="80"/>
      <c r="F13" s="80"/>
      <c r="G13" s="80"/>
      <c r="H13" s="80"/>
      <c r="I13" s="80"/>
      <c r="J13" s="80">
        <v>0.5</v>
      </c>
      <c r="K13" s="80">
        <v>0.2</v>
      </c>
      <c r="L13" s="80"/>
      <c r="M13" s="80"/>
      <c r="N13" s="80"/>
      <c r="O13" s="80"/>
      <c r="P13" s="80">
        <v>0.5</v>
      </c>
      <c r="Q13" s="80"/>
      <c r="R13" s="80"/>
      <c r="S13" s="80"/>
      <c r="T13" s="80"/>
      <c r="U13" s="80"/>
      <c r="V13" s="80"/>
      <c r="W13" s="270">
        <f t="shared" si="0"/>
        <v>12.67</v>
      </c>
    </row>
    <row r="14" spans="1:23">
      <c r="A14" s="269" t="s">
        <v>334</v>
      </c>
      <c r="B14" s="80">
        <v>1.12</v>
      </c>
      <c r="C14" s="80">
        <v>227.31</v>
      </c>
      <c r="D14" s="80">
        <v>0.25</v>
      </c>
      <c r="E14" s="80"/>
      <c r="F14" s="80">
        <v>1</v>
      </c>
      <c r="G14" s="80">
        <v>3.98</v>
      </c>
      <c r="H14" s="80"/>
      <c r="I14" s="80"/>
      <c r="J14" s="80"/>
      <c r="K14" s="80"/>
      <c r="L14" s="80"/>
      <c r="M14" s="80">
        <v>1.22</v>
      </c>
      <c r="N14" s="80">
        <v>14.36</v>
      </c>
      <c r="O14" s="80">
        <v>0.14</v>
      </c>
      <c r="P14" s="80">
        <v>770.45</v>
      </c>
      <c r="Q14" s="80">
        <v>11.86</v>
      </c>
      <c r="R14" s="80"/>
      <c r="S14" s="80"/>
      <c r="T14" s="80"/>
      <c r="U14" s="80"/>
      <c r="V14" s="80">
        <v>2.71</v>
      </c>
      <c r="W14" s="270">
        <f t="shared" si="0"/>
        <v>1034.4</v>
      </c>
    </row>
    <row r="15" spans="1:23">
      <c r="A15" s="269" t="s">
        <v>335</v>
      </c>
      <c r="B15" s="80"/>
      <c r="C15" s="80">
        <v>17.52</v>
      </c>
      <c r="D15" s="80"/>
      <c r="E15" s="80"/>
      <c r="F15" s="80"/>
      <c r="G15" s="80"/>
      <c r="H15" s="80"/>
      <c r="I15" s="80">
        <v>6.63</v>
      </c>
      <c r="J15" s="80"/>
      <c r="K15" s="80"/>
      <c r="L15" s="80"/>
      <c r="M15" s="80"/>
      <c r="N15" s="80"/>
      <c r="O15" s="80"/>
      <c r="P15" s="80">
        <v>2.4</v>
      </c>
      <c r="Q15" s="80"/>
      <c r="R15" s="80"/>
      <c r="S15" s="80"/>
      <c r="T15" s="80"/>
      <c r="U15" s="80"/>
      <c r="V15" s="80">
        <v>1.58</v>
      </c>
      <c r="W15" s="270">
        <f t="shared" si="0"/>
        <v>28.13</v>
      </c>
    </row>
    <row r="16" spans="1:23">
      <c r="A16" s="269" t="s">
        <v>337</v>
      </c>
      <c r="B16" s="80"/>
      <c r="C16" s="80">
        <v>2.68</v>
      </c>
      <c r="D16" s="80"/>
      <c r="E16" s="80"/>
      <c r="F16" s="80"/>
      <c r="G16" s="80"/>
      <c r="H16" s="80"/>
      <c r="I16" s="80">
        <v>4.25</v>
      </c>
      <c r="J16" s="80"/>
      <c r="K16" s="80">
        <v>0.5</v>
      </c>
      <c r="L16" s="80"/>
      <c r="M16" s="80"/>
      <c r="N16" s="80"/>
      <c r="O16" s="80"/>
      <c r="P16" s="80"/>
      <c r="Q16" s="80"/>
      <c r="R16" s="80"/>
      <c r="S16" s="80"/>
      <c r="T16" s="80"/>
      <c r="U16" s="80"/>
      <c r="V16" s="80"/>
      <c r="W16" s="270">
        <f t="shared" si="0"/>
        <v>7.43</v>
      </c>
    </row>
    <row r="17" spans="1:23">
      <c r="A17" s="269" t="s">
        <v>338</v>
      </c>
      <c r="B17" s="80"/>
      <c r="C17" s="80">
        <v>38.29</v>
      </c>
      <c r="D17" s="80"/>
      <c r="E17" s="80"/>
      <c r="F17" s="80"/>
      <c r="G17" s="80">
        <v>2</v>
      </c>
      <c r="H17" s="80"/>
      <c r="I17" s="80"/>
      <c r="J17" s="80"/>
      <c r="K17" s="80"/>
      <c r="L17" s="80"/>
      <c r="M17" s="80"/>
      <c r="N17" s="80">
        <v>8.03</v>
      </c>
      <c r="O17" s="80"/>
      <c r="P17" s="80">
        <v>237.37</v>
      </c>
      <c r="Q17" s="80"/>
      <c r="R17" s="80"/>
      <c r="S17" s="80"/>
      <c r="T17" s="80"/>
      <c r="U17" s="80"/>
      <c r="V17" s="80"/>
      <c r="W17" s="270">
        <f t="shared" si="0"/>
        <v>285.69</v>
      </c>
    </row>
    <row r="18" spans="1:23">
      <c r="A18" s="269" t="s">
        <v>339</v>
      </c>
      <c r="B18" s="80">
        <v>2</v>
      </c>
      <c r="C18" s="80">
        <v>9.71</v>
      </c>
      <c r="D18" s="80"/>
      <c r="E18" s="80"/>
      <c r="F18" s="80"/>
      <c r="G18" s="80"/>
      <c r="H18" s="80"/>
      <c r="I18" s="80"/>
      <c r="J18" s="80"/>
      <c r="K18" s="80"/>
      <c r="L18" s="80"/>
      <c r="M18" s="80"/>
      <c r="N18" s="80"/>
      <c r="O18" s="80"/>
      <c r="P18" s="80">
        <v>12.66</v>
      </c>
      <c r="Q18" s="80"/>
      <c r="R18" s="80"/>
      <c r="S18" s="80"/>
      <c r="T18" s="80"/>
      <c r="U18" s="80"/>
      <c r="V18" s="80"/>
      <c r="W18" s="270">
        <f t="shared" si="0"/>
        <v>24.37</v>
      </c>
    </row>
    <row r="19" ht="21.75" customHeight="1" spans="1:23">
      <c r="A19" s="245" t="s">
        <v>242</v>
      </c>
      <c r="B19" s="271">
        <f t="shared" ref="B19:V19" si="1">SUM(B4:B18)</f>
        <v>3.12</v>
      </c>
      <c r="C19" s="271">
        <f t="shared" si="1"/>
        <v>1857.19</v>
      </c>
      <c r="D19" s="271">
        <f t="shared" si="1"/>
        <v>1.16</v>
      </c>
      <c r="E19" s="271">
        <f t="shared" si="1"/>
        <v>1</v>
      </c>
      <c r="F19" s="271">
        <f t="shared" si="1"/>
        <v>1</v>
      </c>
      <c r="G19" s="271">
        <f t="shared" si="1"/>
        <v>56.54</v>
      </c>
      <c r="H19" s="271">
        <f t="shared" si="1"/>
        <v>8.02</v>
      </c>
      <c r="I19" s="271">
        <f t="shared" si="1"/>
        <v>11.88</v>
      </c>
      <c r="J19" s="271">
        <f t="shared" si="1"/>
        <v>1.19</v>
      </c>
      <c r="K19" s="271">
        <f t="shared" si="1"/>
        <v>0.7</v>
      </c>
      <c r="L19" s="271">
        <f t="shared" si="1"/>
        <v>3.76</v>
      </c>
      <c r="M19" s="271">
        <f t="shared" si="1"/>
        <v>50.53</v>
      </c>
      <c r="N19" s="271">
        <f t="shared" si="1"/>
        <v>52.88</v>
      </c>
      <c r="O19" s="271">
        <f t="shared" si="1"/>
        <v>6.9</v>
      </c>
      <c r="P19" s="271">
        <f t="shared" si="1"/>
        <v>3444.89</v>
      </c>
      <c r="Q19" s="271">
        <f t="shared" si="1"/>
        <v>16.11</v>
      </c>
      <c r="R19" s="271">
        <f t="shared" si="1"/>
        <v>17.17</v>
      </c>
      <c r="S19" s="271">
        <f t="shared" si="1"/>
        <v>0.5</v>
      </c>
      <c r="T19" s="271">
        <f t="shared" si="1"/>
        <v>0.93</v>
      </c>
      <c r="U19" s="271">
        <f t="shared" si="1"/>
        <v>0.93</v>
      </c>
      <c r="V19" s="271">
        <f t="shared" si="1"/>
        <v>43.18</v>
      </c>
      <c r="W19" s="272">
        <f t="shared" si="0"/>
        <v>5579.58</v>
      </c>
    </row>
    <row r="22" ht="15" spans="3:11">
      <c r="C22"/>
      <c r="D22"/>
      <c r="E22"/>
      <c r="F22"/>
      <c r="G22"/>
      <c r="H22"/>
      <c r="I22"/>
      <c r="J22"/>
      <c r="K22"/>
    </row>
    <row r="23" ht="15" spans="3:11">
      <c r="C23"/>
      <c r="D23"/>
      <c r="E23"/>
      <c r="F23"/>
      <c r="G23"/>
      <c r="H23"/>
      <c r="I23"/>
      <c r="J23"/>
      <c r="K23"/>
    </row>
    <row r="24" ht="15" spans="3:11">
      <c r="C24"/>
      <c r="D24"/>
      <c r="E24"/>
      <c r="F24"/>
      <c r="G24"/>
      <c r="H24"/>
      <c r="I24"/>
      <c r="J24"/>
      <c r="K24"/>
    </row>
  </sheetData>
  <mergeCells count="3">
    <mergeCell ref="B2:V2"/>
    <mergeCell ref="A2:A3"/>
    <mergeCell ref="W2:W3"/>
  </mergeCells>
  <printOptions horizontalCentered="1"/>
  <pageMargins left="0" right="0" top="1.73228346456693" bottom="0.748031496062992" header="0.708661417322835" footer="0.708661417322835"/>
  <pageSetup paperSize="1" scale="85" orientation="landscape"/>
  <headerFooter>
    <oddHeader>&amp;L&amp;G&amp;C&amp;"Verdana,Negrita"SUPERFICIE COMUNAL DE CEPAJES BLANCOS PARA VINIFICACION (has)
REGION DE VALPARAISO&amp;RCUADRO N° 29</oddHeader>
    <oddFooter>&amp;R&amp;F</oddFooter>
  </headerFooter>
  <legacyDrawingHF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7"/>
  <sheetViews>
    <sheetView workbookViewId="0">
      <selection activeCell="C27" sqref="C27"/>
    </sheetView>
  </sheetViews>
  <sheetFormatPr defaultColWidth="11.4285714285714" defaultRowHeight="14.25"/>
  <cols>
    <col min="1" max="1" width="15.5714285714286" style="258" customWidth="1"/>
    <col min="2" max="2" width="6.71428571428571" style="258" customWidth="1"/>
    <col min="3" max="3" width="6.14285714285714" style="258" customWidth="1"/>
    <col min="4" max="4" width="8.57142857142857" style="258" customWidth="1"/>
    <col min="5" max="5" width="6" style="258" customWidth="1"/>
    <col min="6" max="6" width="8" style="258" customWidth="1"/>
    <col min="7" max="7" width="5.57142857142857" style="258" customWidth="1"/>
    <col min="8" max="8" width="6.85714285714286" style="258" customWidth="1"/>
    <col min="9" max="9" width="6.71428571428571" style="258" customWidth="1"/>
    <col min="10" max="10" width="6.14285714285714" style="258" customWidth="1"/>
    <col min="11" max="11" width="7.85714285714286" style="258" customWidth="1"/>
    <col min="12" max="13" width="6.14285714285714" style="258" customWidth="1"/>
    <col min="14" max="15" width="8" style="258" customWidth="1"/>
    <col min="16" max="16" width="10" style="258" customWidth="1"/>
    <col min="17" max="17" width="6.14285714285714" style="258" customWidth="1"/>
    <col min="18" max="18" width="8.85714285714286" style="258" customWidth="1"/>
    <col min="19" max="20" width="6.42857142857143" style="258" customWidth="1"/>
    <col min="21" max="21" width="5" style="258" customWidth="1"/>
    <col min="22" max="22" width="9.14285714285714" style="258" customWidth="1"/>
    <col min="23" max="16384" width="11.4285714285714" style="258"/>
  </cols>
  <sheetData>
    <row r="1" s="2" customFormat="1" ht="13.5" spans="1:1">
      <c r="A1" s="225" t="s">
        <v>347</v>
      </c>
    </row>
    <row r="2" ht="38.25" customHeight="1" spans="1:22">
      <c r="A2" s="259" t="s">
        <v>237</v>
      </c>
      <c r="B2" s="273" t="s">
        <v>170</v>
      </c>
      <c r="C2" s="274"/>
      <c r="D2" s="274"/>
      <c r="E2" s="274"/>
      <c r="F2" s="274"/>
      <c r="G2" s="274"/>
      <c r="H2" s="274"/>
      <c r="I2" s="274"/>
      <c r="J2" s="274"/>
      <c r="K2" s="274"/>
      <c r="L2" s="274"/>
      <c r="M2" s="274"/>
      <c r="N2" s="274"/>
      <c r="O2" s="274"/>
      <c r="P2" s="274"/>
      <c r="Q2" s="274"/>
      <c r="R2" s="274"/>
      <c r="S2" s="274"/>
      <c r="T2" s="274"/>
      <c r="U2" s="274"/>
      <c r="V2" s="276" t="s">
        <v>72</v>
      </c>
    </row>
    <row r="3" ht="114.75" customHeight="1" spans="1:22">
      <c r="A3" s="262"/>
      <c r="B3" s="199" t="s">
        <v>283</v>
      </c>
      <c r="C3" s="199" t="s">
        <v>179</v>
      </c>
      <c r="D3" s="199" t="s">
        <v>180</v>
      </c>
      <c r="E3" s="199" t="s">
        <v>311</v>
      </c>
      <c r="F3" s="199" t="s">
        <v>183</v>
      </c>
      <c r="G3" s="199" t="s">
        <v>186</v>
      </c>
      <c r="H3" s="199" t="s">
        <v>284</v>
      </c>
      <c r="I3" s="199" t="s">
        <v>192</v>
      </c>
      <c r="J3" s="199" t="s">
        <v>198</v>
      </c>
      <c r="K3" s="199" t="s">
        <v>200</v>
      </c>
      <c r="L3" s="199" t="s">
        <v>285</v>
      </c>
      <c r="M3" s="199" t="s">
        <v>286</v>
      </c>
      <c r="N3" s="199" t="s">
        <v>206</v>
      </c>
      <c r="O3" s="199" t="s">
        <v>207</v>
      </c>
      <c r="P3" s="199" t="s">
        <v>209</v>
      </c>
      <c r="Q3" s="199" t="s">
        <v>215</v>
      </c>
      <c r="R3" s="199" t="s">
        <v>287</v>
      </c>
      <c r="S3" s="199" t="s">
        <v>218</v>
      </c>
      <c r="T3" s="199" t="s">
        <v>313</v>
      </c>
      <c r="U3" s="199" t="s">
        <v>348</v>
      </c>
      <c r="V3" s="277"/>
    </row>
    <row r="4" spans="1:22">
      <c r="A4" s="269" t="s">
        <v>316</v>
      </c>
      <c r="B4" s="200"/>
      <c r="C4" s="200"/>
      <c r="D4" s="200"/>
      <c r="E4" s="200"/>
      <c r="F4" s="200"/>
      <c r="G4" s="200"/>
      <c r="H4" s="200"/>
      <c r="I4" s="200"/>
      <c r="J4" s="200"/>
      <c r="K4" s="200"/>
      <c r="L4" s="200"/>
      <c r="M4" s="200">
        <v>0.2</v>
      </c>
      <c r="N4" s="200">
        <v>0.1</v>
      </c>
      <c r="O4" s="200">
        <v>0.05</v>
      </c>
      <c r="P4" s="200">
        <v>0.05</v>
      </c>
      <c r="Q4" s="200"/>
      <c r="R4" s="200"/>
      <c r="S4" s="200"/>
      <c r="T4" s="200"/>
      <c r="U4" s="200"/>
      <c r="V4" s="221">
        <f t="shared" ref="V4:V27" si="0">SUM(B4:U4)</f>
        <v>0.4</v>
      </c>
    </row>
    <row r="5" spans="1:22">
      <c r="A5" s="269" t="s">
        <v>317</v>
      </c>
      <c r="B5" s="200"/>
      <c r="C5" s="200">
        <v>0.4</v>
      </c>
      <c r="D5" s="200">
        <v>2.2</v>
      </c>
      <c r="E5" s="200"/>
      <c r="F5" s="200"/>
      <c r="G5" s="200"/>
      <c r="H5" s="200"/>
      <c r="I5" s="200">
        <v>0.22</v>
      </c>
      <c r="J5" s="200"/>
      <c r="K5" s="200">
        <v>0.95</v>
      </c>
      <c r="L5" s="200"/>
      <c r="M5" s="200"/>
      <c r="N5" s="200">
        <v>0.15</v>
      </c>
      <c r="O5" s="200"/>
      <c r="P5" s="200"/>
      <c r="Q5" s="200"/>
      <c r="R5" s="200">
        <v>0.67</v>
      </c>
      <c r="S5" s="200"/>
      <c r="T5" s="200">
        <v>0.02</v>
      </c>
      <c r="U5" s="200"/>
      <c r="V5" s="221">
        <f t="shared" si="0"/>
        <v>4.61</v>
      </c>
    </row>
    <row r="6" spans="1:22">
      <c r="A6" s="269" t="s">
        <v>318</v>
      </c>
      <c r="B6" s="200"/>
      <c r="C6" s="200">
        <v>0.4</v>
      </c>
      <c r="D6" s="200">
        <v>0.6</v>
      </c>
      <c r="E6" s="200"/>
      <c r="F6" s="200">
        <v>0.6</v>
      </c>
      <c r="G6" s="200"/>
      <c r="H6" s="200"/>
      <c r="I6" s="200"/>
      <c r="J6" s="200"/>
      <c r="K6" s="200"/>
      <c r="L6" s="200"/>
      <c r="M6" s="200"/>
      <c r="N6" s="200"/>
      <c r="O6" s="200"/>
      <c r="P6" s="200"/>
      <c r="Q6" s="200"/>
      <c r="R6" s="200">
        <v>0.6</v>
      </c>
      <c r="S6" s="200"/>
      <c r="T6" s="200"/>
      <c r="U6" s="200"/>
      <c r="V6" s="221">
        <f t="shared" si="0"/>
        <v>2.2</v>
      </c>
    </row>
    <row r="7" spans="1:22">
      <c r="A7" s="269" t="s">
        <v>319</v>
      </c>
      <c r="B7" s="200"/>
      <c r="C7" s="200">
        <v>1.11</v>
      </c>
      <c r="D7" s="200"/>
      <c r="E7" s="200"/>
      <c r="F7" s="200"/>
      <c r="G7" s="200"/>
      <c r="H7" s="200">
        <v>1.6</v>
      </c>
      <c r="I7" s="200">
        <v>2.5</v>
      </c>
      <c r="J7" s="200"/>
      <c r="K7" s="200">
        <v>2</v>
      </c>
      <c r="L7" s="200"/>
      <c r="M7" s="200"/>
      <c r="N7" s="200"/>
      <c r="O7" s="200"/>
      <c r="P7" s="200">
        <v>37.86</v>
      </c>
      <c r="Q7" s="200"/>
      <c r="R7" s="200">
        <v>24.02</v>
      </c>
      <c r="S7" s="200"/>
      <c r="T7" s="200"/>
      <c r="U7" s="200"/>
      <c r="V7" s="221">
        <f t="shared" si="0"/>
        <v>69.09</v>
      </c>
    </row>
    <row r="8" spans="1:22">
      <c r="A8" s="269" t="s">
        <v>320</v>
      </c>
      <c r="B8" s="200"/>
      <c r="C8" s="200">
        <v>16.53</v>
      </c>
      <c r="D8" s="200"/>
      <c r="E8" s="200"/>
      <c r="F8" s="200">
        <v>4.82</v>
      </c>
      <c r="G8" s="200">
        <v>1.38</v>
      </c>
      <c r="H8" s="200">
        <v>8.38</v>
      </c>
      <c r="I8" s="200">
        <v>3.08</v>
      </c>
      <c r="J8" s="200"/>
      <c r="K8" s="200">
        <v>238.4</v>
      </c>
      <c r="L8" s="200"/>
      <c r="M8" s="200">
        <v>0.5</v>
      </c>
      <c r="N8" s="200"/>
      <c r="O8" s="200">
        <v>1.3</v>
      </c>
      <c r="P8" s="200">
        <v>853.01</v>
      </c>
      <c r="Q8" s="200"/>
      <c r="R8" s="200">
        <v>106.67</v>
      </c>
      <c r="S8" s="200">
        <v>0.55</v>
      </c>
      <c r="T8" s="200"/>
      <c r="U8" s="200"/>
      <c r="V8" s="221">
        <f t="shared" si="0"/>
        <v>1234.62</v>
      </c>
    </row>
    <row r="9" spans="1:22">
      <c r="A9" s="269" t="s">
        <v>321</v>
      </c>
      <c r="B9" s="200"/>
      <c r="C9" s="200">
        <v>0.2</v>
      </c>
      <c r="D9" s="200">
        <v>4.06</v>
      </c>
      <c r="E9" s="200">
        <v>0.06</v>
      </c>
      <c r="F9" s="200">
        <v>37.46</v>
      </c>
      <c r="G9" s="200"/>
      <c r="H9" s="200">
        <v>0.1</v>
      </c>
      <c r="I9" s="200"/>
      <c r="J9" s="200"/>
      <c r="K9" s="200"/>
      <c r="L9" s="200">
        <v>0.06</v>
      </c>
      <c r="M9" s="200"/>
      <c r="N9" s="200">
        <v>0.36</v>
      </c>
      <c r="O9" s="200">
        <v>0.01</v>
      </c>
      <c r="P9" s="200"/>
      <c r="Q9" s="200"/>
      <c r="R9" s="200">
        <v>0.66</v>
      </c>
      <c r="S9" s="200"/>
      <c r="T9" s="200"/>
      <c r="U9" s="200"/>
      <c r="V9" s="221">
        <f t="shared" si="0"/>
        <v>42.97</v>
      </c>
    </row>
    <row r="10" spans="1:22">
      <c r="A10" s="269" t="s">
        <v>322</v>
      </c>
      <c r="B10" s="200">
        <v>8.2</v>
      </c>
      <c r="C10" s="200">
        <v>10.03</v>
      </c>
      <c r="D10" s="200">
        <v>96.88</v>
      </c>
      <c r="E10" s="200"/>
      <c r="F10" s="200">
        <v>39.58</v>
      </c>
      <c r="G10" s="200"/>
      <c r="H10" s="200">
        <v>24.19</v>
      </c>
      <c r="I10" s="200">
        <v>2.24</v>
      </c>
      <c r="J10" s="200"/>
      <c r="K10" s="200">
        <v>16.9</v>
      </c>
      <c r="L10" s="200">
        <v>1.16</v>
      </c>
      <c r="M10" s="200"/>
      <c r="N10" s="200">
        <v>25.07</v>
      </c>
      <c r="O10" s="200"/>
      <c r="P10" s="200"/>
      <c r="Q10" s="200">
        <v>7.5</v>
      </c>
      <c r="R10" s="200">
        <v>22.4</v>
      </c>
      <c r="S10" s="200"/>
      <c r="T10" s="200"/>
      <c r="U10" s="200"/>
      <c r="V10" s="221">
        <f t="shared" si="0"/>
        <v>254.15</v>
      </c>
    </row>
    <row r="11" spans="1:22">
      <c r="A11" s="269" t="s">
        <v>323</v>
      </c>
      <c r="B11" s="200"/>
      <c r="C11" s="200"/>
      <c r="D11" s="200"/>
      <c r="E11" s="200"/>
      <c r="F11" s="200"/>
      <c r="G11" s="200"/>
      <c r="H11" s="200">
        <v>1.08</v>
      </c>
      <c r="I11" s="200"/>
      <c r="J11" s="200"/>
      <c r="K11" s="200"/>
      <c r="L11" s="200"/>
      <c r="M11" s="200"/>
      <c r="N11" s="200"/>
      <c r="O11" s="200"/>
      <c r="P11" s="200">
        <v>1</v>
      </c>
      <c r="Q11" s="200"/>
      <c r="R11" s="200">
        <v>1.84</v>
      </c>
      <c r="S11" s="200"/>
      <c r="T11" s="200"/>
      <c r="U11" s="200"/>
      <c r="V11" s="221">
        <f t="shared" si="0"/>
        <v>3.92</v>
      </c>
    </row>
    <row r="12" spans="1:22">
      <c r="A12" s="269" t="s">
        <v>324</v>
      </c>
      <c r="B12" s="200"/>
      <c r="C12" s="200"/>
      <c r="D12" s="200"/>
      <c r="E12" s="200"/>
      <c r="F12" s="200">
        <v>29.25</v>
      </c>
      <c r="G12" s="200"/>
      <c r="H12" s="200">
        <v>4.6</v>
      </c>
      <c r="I12" s="200"/>
      <c r="J12" s="200"/>
      <c r="K12" s="200"/>
      <c r="L12" s="200"/>
      <c r="M12" s="200"/>
      <c r="N12" s="200">
        <v>1.28</v>
      </c>
      <c r="O12" s="200"/>
      <c r="P12" s="200"/>
      <c r="Q12" s="200"/>
      <c r="R12" s="200">
        <v>22.3</v>
      </c>
      <c r="S12" s="200"/>
      <c r="T12" s="200"/>
      <c r="U12" s="200"/>
      <c r="V12" s="221">
        <f t="shared" si="0"/>
        <v>57.43</v>
      </c>
    </row>
    <row r="13" spans="1:22">
      <c r="A13" s="269" t="s">
        <v>326</v>
      </c>
      <c r="B13" s="200"/>
      <c r="C13" s="200">
        <v>0.5</v>
      </c>
      <c r="D13" s="200">
        <v>4.24</v>
      </c>
      <c r="E13" s="200"/>
      <c r="F13" s="200">
        <v>0.71</v>
      </c>
      <c r="G13" s="200"/>
      <c r="H13" s="200">
        <v>0.14</v>
      </c>
      <c r="I13" s="200"/>
      <c r="J13" s="200"/>
      <c r="K13" s="200">
        <v>0.2</v>
      </c>
      <c r="L13" s="200">
        <v>0.14</v>
      </c>
      <c r="M13" s="200"/>
      <c r="N13" s="200">
        <v>0.49</v>
      </c>
      <c r="O13" s="200"/>
      <c r="P13" s="200"/>
      <c r="Q13" s="200"/>
      <c r="R13" s="200">
        <v>0.57</v>
      </c>
      <c r="S13" s="200"/>
      <c r="T13" s="200"/>
      <c r="U13" s="200"/>
      <c r="V13" s="221">
        <f t="shared" si="0"/>
        <v>6.99</v>
      </c>
    </row>
    <row r="14" spans="1:22">
      <c r="A14" s="269" t="s">
        <v>327</v>
      </c>
      <c r="B14" s="200">
        <v>4.61</v>
      </c>
      <c r="C14" s="200">
        <v>12.37</v>
      </c>
      <c r="D14" s="200">
        <v>126.03</v>
      </c>
      <c r="E14" s="200"/>
      <c r="F14" s="200">
        <v>41.71</v>
      </c>
      <c r="G14" s="200"/>
      <c r="H14" s="200">
        <v>0.98</v>
      </c>
      <c r="I14" s="200"/>
      <c r="J14" s="200"/>
      <c r="K14" s="200">
        <v>10.56</v>
      </c>
      <c r="L14" s="200"/>
      <c r="M14" s="200"/>
      <c r="N14" s="200">
        <v>12.73</v>
      </c>
      <c r="O14" s="200">
        <v>0.17</v>
      </c>
      <c r="P14" s="200"/>
      <c r="Q14" s="200">
        <v>0.06</v>
      </c>
      <c r="R14" s="200">
        <v>14.6</v>
      </c>
      <c r="S14" s="200"/>
      <c r="T14" s="200"/>
      <c r="U14" s="200">
        <v>0.08</v>
      </c>
      <c r="V14" s="221">
        <f t="shared" si="0"/>
        <v>223.9</v>
      </c>
    </row>
    <row r="15" spans="1:22">
      <c r="A15" s="269" t="s">
        <v>328</v>
      </c>
      <c r="B15" s="200"/>
      <c r="C15" s="200"/>
      <c r="D15" s="200">
        <v>0.29</v>
      </c>
      <c r="E15" s="200"/>
      <c r="F15" s="200">
        <v>0.36</v>
      </c>
      <c r="G15" s="200"/>
      <c r="H15" s="200"/>
      <c r="I15" s="200"/>
      <c r="J15" s="200"/>
      <c r="K15" s="200"/>
      <c r="L15" s="200"/>
      <c r="M15" s="200">
        <v>1</v>
      </c>
      <c r="N15" s="200">
        <v>0.15</v>
      </c>
      <c r="O15" s="200"/>
      <c r="P15" s="200"/>
      <c r="Q15" s="200"/>
      <c r="R15" s="200"/>
      <c r="S15" s="200"/>
      <c r="T15" s="200"/>
      <c r="U15" s="200"/>
      <c r="V15" s="221">
        <f t="shared" si="0"/>
        <v>1.8</v>
      </c>
    </row>
    <row r="16" spans="1:22">
      <c r="A16" s="269" t="s">
        <v>329</v>
      </c>
      <c r="B16" s="200"/>
      <c r="C16" s="200"/>
      <c r="D16" s="200"/>
      <c r="E16" s="200"/>
      <c r="F16" s="200"/>
      <c r="G16" s="200"/>
      <c r="H16" s="200"/>
      <c r="I16" s="200"/>
      <c r="J16" s="200"/>
      <c r="K16" s="200"/>
      <c r="L16" s="200"/>
      <c r="M16" s="200"/>
      <c r="N16" s="200"/>
      <c r="O16" s="200"/>
      <c r="P16" s="200">
        <v>4.2</v>
      </c>
      <c r="Q16" s="200"/>
      <c r="R16" s="200"/>
      <c r="S16" s="200"/>
      <c r="T16" s="200"/>
      <c r="U16" s="200"/>
      <c r="V16" s="221">
        <f t="shared" si="0"/>
        <v>4.2</v>
      </c>
    </row>
    <row r="17" spans="1:22">
      <c r="A17" s="269" t="s">
        <v>330</v>
      </c>
      <c r="B17" s="200"/>
      <c r="C17" s="200">
        <v>0.5</v>
      </c>
      <c r="D17" s="200">
        <v>1.6</v>
      </c>
      <c r="E17" s="200"/>
      <c r="F17" s="200">
        <v>0.6</v>
      </c>
      <c r="G17" s="200"/>
      <c r="H17" s="200">
        <v>0.5</v>
      </c>
      <c r="I17" s="200"/>
      <c r="J17" s="200"/>
      <c r="K17" s="200">
        <v>0.6</v>
      </c>
      <c r="L17" s="200"/>
      <c r="M17" s="200"/>
      <c r="N17" s="200"/>
      <c r="O17" s="200"/>
      <c r="P17" s="200"/>
      <c r="Q17" s="200"/>
      <c r="R17" s="200"/>
      <c r="S17" s="200"/>
      <c r="T17" s="200">
        <v>2</v>
      </c>
      <c r="U17" s="200"/>
      <c r="V17" s="221">
        <f t="shared" si="0"/>
        <v>5.8</v>
      </c>
    </row>
    <row r="18" spans="1:22">
      <c r="A18" s="269" t="s">
        <v>331</v>
      </c>
      <c r="B18" s="200"/>
      <c r="C18" s="200">
        <v>0.2</v>
      </c>
      <c r="D18" s="200"/>
      <c r="E18" s="200"/>
      <c r="F18" s="200"/>
      <c r="G18" s="200"/>
      <c r="H18" s="200"/>
      <c r="I18" s="200"/>
      <c r="J18" s="200"/>
      <c r="K18" s="200"/>
      <c r="L18" s="200"/>
      <c r="M18" s="200"/>
      <c r="N18" s="200"/>
      <c r="O18" s="200"/>
      <c r="P18" s="200">
        <v>76.8</v>
      </c>
      <c r="Q18" s="200"/>
      <c r="R18" s="200">
        <v>16.11</v>
      </c>
      <c r="S18" s="200"/>
      <c r="T18" s="200"/>
      <c r="U18" s="200"/>
      <c r="V18" s="221">
        <f t="shared" si="0"/>
        <v>93.11</v>
      </c>
    </row>
    <row r="19" spans="1:22">
      <c r="A19" s="269" t="s">
        <v>332</v>
      </c>
      <c r="B19" s="200"/>
      <c r="C19" s="200"/>
      <c r="D19" s="200"/>
      <c r="E19" s="200"/>
      <c r="F19" s="200">
        <v>0.2</v>
      </c>
      <c r="G19" s="200"/>
      <c r="H19" s="200"/>
      <c r="I19" s="200"/>
      <c r="J19" s="200"/>
      <c r="K19" s="200">
        <v>4.77</v>
      </c>
      <c r="L19" s="200"/>
      <c r="M19" s="200">
        <v>2</v>
      </c>
      <c r="N19" s="200"/>
      <c r="O19" s="200"/>
      <c r="P19" s="200">
        <v>10.75</v>
      </c>
      <c r="Q19" s="200"/>
      <c r="R19" s="200">
        <v>1</v>
      </c>
      <c r="S19" s="200"/>
      <c r="T19" s="200"/>
      <c r="U19" s="200"/>
      <c r="V19" s="221">
        <f t="shared" si="0"/>
        <v>18.72</v>
      </c>
    </row>
    <row r="20" spans="1:22">
      <c r="A20" s="269" t="s">
        <v>333</v>
      </c>
      <c r="B20" s="200"/>
      <c r="C20" s="200">
        <v>0.94</v>
      </c>
      <c r="D20" s="200">
        <v>3.51</v>
      </c>
      <c r="E20" s="200">
        <v>0.65</v>
      </c>
      <c r="F20" s="200">
        <v>0.5</v>
      </c>
      <c r="G20" s="200"/>
      <c r="H20" s="200"/>
      <c r="I20" s="200">
        <v>0.79</v>
      </c>
      <c r="J20" s="200"/>
      <c r="K20" s="200">
        <v>0.96</v>
      </c>
      <c r="L20" s="200"/>
      <c r="M20" s="200"/>
      <c r="N20" s="200">
        <v>1.01</v>
      </c>
      <c r="O20" s="200"/>
      <c r="P20" s="200"/>
      <c r="Q20" s="200">
        <v>0.81</v>
      </c>
      <c r="R20" s="200">
        <v>3.5</v>
      </c>
      <c r="S20" s="200"/>
      <c r="T20" s="200">
        <v>2.5</v>
      </c>
      <c r="U20" s="200"/>
      <c r="V20" s="221">
        <f t="shared" si="0"/>
        <v>15.17</v>
      </c>
    </row>
    <row r="21" spans="1:22">
      <c r="A21" s="269" t="s">
        <v>334</v>
      </c>
      <c r="B21" s="200"/>
      <c r="C21" s="200">
        <v>1.95</v>
      </c>
      <c r="D21" s="200"/>
      <c r="E21" s="200"/>
      <c r="F21" s="200"/>
      <c r="G21" s="200"/>
      <c r="H21" s="200"/>
      <c r="I21" s="200">
        <v>0.86</v>
      </c>
      <c r="J21" s="200"/>
      <c r="K21" s="200">
        <v>4.8</v>
      </c>
      <c r="L21" s="200"/>
      <c r="M21" s="200"/>
      <c r="N21" s="200"/>
      <c r="O21" s="200"/>
      <c r="P21" s="200">
        <v>462.52</v>
      </c>
      <c r="Q21" s="200"/>
      <c r="R21" s="200">
        <v>72.2</v>
      </c>
      <c r="S21" s="200"/>
      <c r="T21" s="200"/>
      <c r="U21" s="200"/>
      <c r="V21" s="221">
        <f t="shared" si="0"/>
        <v>542.33</v>
      </c>
    </row>
    <row r="22" spans="1:22">
      <c r="A22" s="269" t="s">
        <v>335</v>
      </c>
      <c r="B22" s="200"/>
      <c r="C22" s="200">
        <v>2.07</v>
      </c>
      <c r="D22" s="200">
        <v>35.44</v>
      </c>
      <c r="E22" s="200">
        <v>0.41</v>
      </c>
      <c r="F22" s="200">
        <v>21.6</v>
      </c>
      <c r="G22" s="200"/>
      <c r="H22" s="200">
        <v>2.23</v>
      </c>
      <c r="I22" s="200">
        <v>0.4</v>
      </c>
      <c r="J22" s="200"/>
      <c r="K22" s="200">
        <v>3.97</v>
      </c>
      <c r="L22" s="200">
        <v>1.28</v>
      </c>
      <c r="M22" s="200"/>
      <c r="N22" s="200">
        <v>3.03</v>
      </c>
      <c r="O22" s="200">
        <v>1.8</v>
      </c>
      <c r="P22" s="200">
        <v>0.1</v>
      </c>
      <c r="Q22" s="200">
        <v>0.64</v>
      </c>
      <c r="R22" s="200">
        <v>11.77</v>
      </c>
      <c r="S22" s="200"/>
      <c r="T22" s="200">
        <v>1.96</v>
      </c>
      <c r="U22" s="200"/>
      <c r="V22" s="221">
        <f t="shared" si="0"/>
        <v>86.7</v>
      </c>
    </row>
    <row r="23" spans="1:22">
      <c r="A23" s="269" t="s">
        <v>336</v>
      </c>
      <c r="B23" s="200"/>
      <c r="C23" s="200">
        <v>0.38</v>
      </c>
      <c r="D23" s="200">
        <v>73.59</v>
      </c>
      <c r="E23" s="200"/>
      <c r="F23" s="200">
        <v>38.34</v>
      </c>
      <c r="G23" s="200"/>
      <c r="H23" s="200">
        <v>4.76</v>
      </c>
      <c r="I23" s="200">
        <v>2.96</v>
      </c>
      <c r="J23" s="200">
        <v>1.47</v>
      </c>
      <c r="K23" s="200">
        <v>6</v>
      </c>
      <c r="L23" s="200">
        <v>2.19</v>
      </c>
      <c r="M23" s="200"/>
      <c r="N23" s="200">
        <v>5.83</v>
      </c>
      <c r="O23" s="200"/>
      <c r="P23" s="200"/>
      <c r="Q23" s="200"/>
      <c r="R23" s="200">
        <v>60.6</v>
      </c>
      <c r="S23" s="200">
        <v>1.14</v>
      </c>
      <c r="T23" s="200"/>
      <c r="U23" s="200"/>
      <c r="V23" s="221">
        <f t="shared" si="0"/>
        <v>197.26</v>
      </c>
    </row>
    <row r="24" spans="1:22">
      <c r="A24" s="269" t="s">
        <v>337</v>
      </c>
      <c r="B24" s="200">
        <v>2.68</v>
      </c>
      <c r="C24" s="200">
        <v>5.45</v>
      </c>
      <c r="D24" s="200">
        <v>53.47</v>
      </c>
      <c r="E24" s="200">
        <v>4.52</v>
      </c>
      <c r="F24" s="200">
        <v>8.48</v>
      </c>
      <c r="G24" s="200"/>
      <c r="H24" s="200">
        <v>10.3</v>
      </c>
      <c r="I24" s="200">
        <v>4.07</v>
      </c>
      <c r="J24" s="200"/>
      <c r="K24" s="200">
        <v>5.47</v>
      </c>
      <c r="L24" s="200">
        <v>1.93</v>
      </c>
      <c r="M24" s="200"/>
      <c r="N24" s="200">
        <v>2.35</v>
      </c>
      <c r="O24" s="200">
        <v>4.5</v>
      </c>
      <c r="P24" s="200"/>
      <c r="Q24" s="200"/>
      <c r="R24" s="200">
        <v>6.3</v>
      </c>
      <c r="S24" s="200">
        <v>2.45</v>
      </c>
      <c r="T24" s="200"/>
      <c r="U24" s="200"/>
      <c r="V24" s="221">
        <f t="shared" si="0"/>
        <v>111.97</v>
      </c>
    </row>
    <row r="25" spans="1:22">
      <c r="A25" s="269" t="s">
        <v>338</v>
      </c>
      <c r="B25" s="200"/>
      <c r="C25" s="200">
        <v>2.35</v>
      </c>
      <c r="D25" s="200"/>
      <c r="E25" s="200"/>
      <c r="F25" s="200"/>
      <c r="G25" s="200"/>
      <c r="H25" s="200"/>
      <c r="I25" s="200"/>
      <c r="J25" s="200"/>
      <c r="K25" s="200"/>
      <c r="L25" s="200"/>
      <c r="M25" s="200"/>
      <c r="N25" s="200"/>
      <c r="O25" s="200"/>
      <c r="P25" s="200">
        <v>64.01</v>
      </c>
      <c r="Q25" s="200"/>
      <c r="R25" s="200">
        <v>9.3</v>
      </c>
      <c r="S25" s="200"/>
      <c r="T25" s="200"/>
      <c r="U25" s="200"/>
      <c r="V25" s="221">
        <f t="shared" si="0"/>
        <v>75.66</v>
      </c>
    </row>
    <row r="26" spans="1:22">
      <c r="A26" s="269" t="s">
        <v>339</v>
      </c>
      <c r="B26" s="200"/>
      <c r="C26" s="200"/>
      <c r="D26" s="200"/>
      <c r="E26" s="200"/>
      <c r="F26" s="200"/>
      <c r="G26" s="200"/>
      <c r="H26" s="200"/>
      <c r="I26" s="200"/>
      <c r="J26" s="200"/>
      <c r="K26" s="200"/>
      <c r="L26" s="200"/>
      <c r="M26" s="200"/>
      <c r="N26" s="200"/>
      <c r="O26" s="200"/>
      <c r="P26" s="200">
        <v>23.19</v>
      </c>
      <c r="Q26" s="200"/>
      <c r="R26" s="200">
        <v>1.99</v>
      </c>
      <c r="S26" s="200"/>
      <c r="T26" s="200"/>
      <c r="U26" s="200"/>
      <c r="V26" s="221">
        <f t="shared" si="0"/>
        <v>25.18</v>
      </c>
    </row>
    <row r="27" ht="25.5" customHeight="1" spans="1:22">
      <c r="A27" s="106" t="s">
        <v>242</v>
      </c>
      <c r="B27" s="275">
        <f t="shared" ref="B27:U27" si="1">SUM(B4:B26)</f>
        <v>15.49</v>
      </c>
      <c r="C27" s="275">
        <f t="shared" si="1"/>
        <v>55.38</v>
      </c>
      <c r="D27" s="275">
        <f t="shared" si="1"/>
        <v>401.91</v>
      </c>
      <c r="E27" s="275">
        <f t="shared" si="1"/>
        <v>5.64</v>
      </c>
      <c r="F27" s="275">
        <f t="shared" si="1"/>
        <v>224.21</v>
      </c>
      <c r="G27" s="275">
        <f t="shared" si="1"/>
        <v>1.38</v>
      </c>
      <c r="H27" s="275">
        <f t="shared" si="1"/>
        <v>58.86</v>
      </c>
      <c r="I27" s="275">
        <f t="shared" si="1"/>
        <v>17.12</v>
      </c>
      <c r="J27" s="275">
        <f t="shared" si="1"/>
        <v>1.47</v>
      </c>
      <c r="K27" s="275">
        <f t="shared" si="1"/>
        <v>295.58</v>
      </c>
      <c r="L27" s="275">
        <f t="shared" si="1"/>
        <v>6.76</v>
      </c>
      <c r="M27" s="275">
        <f t="shared" si="1"/>
        <v>3.7</v>
      </c>
      <c r="N27" s="275">
        <f t="shared" si="1"/>
        <v>52.55</v>
      </c>
      <c r="O27" s="275">
        <f t="shared" si="1"/>
        <v>7.83</v>
      </c>
      <c r="P27" s="275">
        <f t="shared" si="1"/>
        <v>1533.49</v>
      </c>
      <c r="Q27" s="275">
        <f t="shared" si="1"/>
        <v>9.01</v>
      </c>
      <c r="R27" s="275">
        <f t="shared" si="1"/>
        <v>377.1</v>
      </c>
      <c r="S27" s="275">
        <f t="shared" si="1"/>
        <v>4.14</v>
      </c>
      <c r="T27" s="275">
        <f t="shared" si="1"/>
        <v>6.48</v>
      </c>
      <c r="U27" s="202">
        <f t="shared" si="1"/>
        <v>0.08</v>
      </c>
      <c r="V27" s="206">
        <f t="shared" si="0"/>
        <v>3078.18</v>
      </c>
    </row>
  </sheetData>
  <mergeCells count="3">
    <mergeCell ref="B2:U2"/>
    <mergeCell ref="A2:A3"/>
    <mergeCell ref="V2:V3"/>
  </mergeCells>
  <printOptions horizontalCentered="1"/>
  <pageMargins left="0.118110236220472" right="0.118110236220472" top="1.33858267716535" bottom="0.748031496062992" header="0.31496062992126" footer="0.31496062992126"/>
  <pageSetup paperSize="1" scale="80" orientation="landscape"/>
  <headerFooter>
    <oddHeader>&amp;L&amp;G&amp;C&amp;"Verdana,Negrita"SUPERFICIE COMUNAL DE CEPAJES TINTOS PARA VINIFICACION (has)
REGION DE VALPARAISO&amp;RCUADRO N° 30</oddHeader>
    <oddFooter>&amp;R&amp;F</oddFooter>
  </headerFooter>
  <legacyDrawingHF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zoomScale="85" zoomScaleNormal="85" workbookViewId="0">
      <selection activeCell="A26" sqref="A26"/>
    </sheetView>
  </sheetViews>
  <sheetFormatPr defaultColWidth="11.4285714285714" defaultRowHeight="12.75" outlineLevelCol="3"/>
  <cols>
    <col min="1" max="1" width="31.1428571428571" style="2" customWidth="1"/>
    <col min="2" max="2" width="18" style="2" customWidth="1"/>
    <col min="3" max="3" width="16.5714285714286" style="2" customWidth="1"/>
    <col min="4" max="4" width="11.7142857142857" style="2" customWidth="1"/>
    <col min="5" max="5" width="11.4285714285714" style="2"/>
    <col min="6" max="6" width="15.7142857142857" style="2" customWidth="1"/>
    <col min="7" max="7" width="19.2857142857143" style="2" customWidth="1"/>
    <col min="8" max="8" width="21.7142857142857" style="2" customWidth="1"/>
    <col min="9" max="16384" width="11.4285714285714" style="2"/>
  </cols>
  <sheetData>
    <row r="1" ht="13.5" spans="1:1">
      <c r="A1" s="225" t="s">
        <v>349</v>
      </c>
    </row>
    <row r="2" ht="19.5" customHeight="1" spans="1:4">
      <c r="A2" s="99" t="s">
        <v>237</v>
      </c>
      <c r="B2" s="268" t="s">
        <v>238</v>
      </c>
      <c r="C2" s="268"/>
      <c r="D2" s="114" t="s">
        <v>72</v>
      </c>
    </row>
    <row r="3" ht="25.5" customHeight="1" spans="1:4">
      <c r="A3" s="102"/>
      <c r="B3" s="115" t="s">
        <v>239</v>
      </c>
      <c r="C3" s="115" t="s">
        <v>240</v>
      </c>
      <c r="D3" s="116"/>
    </row>
    <row r="4" spans="1:4">
      <c r="A4" s="269" t="s">
        <v>350</v>
      </c>
      <c r="B4" s="80">
        <v>87.42</v>
      </c>
      <c r="C4" s="80">
        <v>1362.23</v>
      </c>
      <c r="D4" s="270">
        <f t="shared" ref="D4:D36" si="0">SUM(B4:C4)</f>
        <v>1449.65</v>
      </c>
    </row>
    <row r="5" spans="1:4">
      <c r="A5" s="269" t="s">
        <v>351</v>
      </c>
      <c r="B5" s="80">
        <v>371.25</v>
      </c>
      <c r="C5" s="80">
        <v>1333.19</v>
      </c>
      <c r="D5" s="270">
        <f t="shared" si="0"/>
        <v>1704.44</v>
      </c>
    </row>
    <row r="6" spans="1:4">
      <c r="A6" s="269" t="s">
        <v>352</v>
      </c>
      <c r="B6" s="80">
        <v>92.12</v>
      </c>
      <c r="C6" s="80">
        <v>360.15</v>
      </c>
      <c r="D6" s="270">
        <f t="shared" si="0"/>
        <v>452.27</v>
      </c>
    </row>
    <row r="7" spans="1:4">
      <c r="A7" s="269" t="s">
        <v>353</v>
      </c>
      <c r="B7" s="80">
        <v>33</v>
      </c>
      <c r="C7" s="80">
        <v>100.43</v>
      </c>
      <c r="D7" s="270">
        <f t="shared" si="0"/>
        <v>133.43</v>
      </c>
    </row>
    <row r="8" spans="1:4">
      <c r="A8" s="269" t="s">
        <v>354</v>
      </c>
      <c r="B8" s="80">
        <v>0.7</v>
      </c>
      <c r="C8" s="80">
        <v>40.7</v>
      </c>
      <c r="D8" s="270">
        <f t="shared" si="0"/>
        <v>41.4</v>
      </c>
    </row>
    <row r="9" spans="1:4">
      <c r="A9" s="269" t="s">
        <v>355</v>
      </c>
      <c r="B9" s="80">
        <v>66.59</v>
      </c>
      <c r="C9" s="80">
        <v>226.1</v>
      </c>
      <c r="D9" s="270">
        <f t="shared" si="0"/>
        <v>292.69</v>
      </c>
    </row>
    <row r="10" spans="1:4">
      <c r="A10" s="269" t="s">
        <v>356</v>
      </c>
      <c r="B10" s="80"/>
      <c r="C10" s="80">
        <v>77.54</v>
      </c>
      <c r="D10" s="270">
        <f t="shared" si="0"/>
        <v>77.54</v>
      </c>
    </row>
    <row r="11" spans="1:4">
      <c r="A11" s="269" t="s">
        <v>357</v>
      </c>
      <c r="B11" s="80">
        <v>218.5</v>
      </c>
      <c r="C11" s="80">
        <v>1228.57</v>
      </c>
      <c r="D11" s="270">
        <f t="shared" si="0"/>
        <v>1447.07</v>
      </c>
    </row>
    <row r="12" spans="1:4">
      <c r="A12" s="269" t="s">
        <v>358</v>
      </c>
      <c r="B12" s="80">
        <v>619.56</v>
      </c>
      <c r="C12" s="80">
        <v>168.55</v>
      </c>
      <c r="D12" s="270">
        <f t="shared" si="0"/>
        <v>788.11</v>
      </c>
    </row>
    <row r="13" spans="1:4">
      <c r="A13" s="269" t="s">
        <v>359</v>
      </c>
      <c r="B13" s="80">
        <v>377.6</v>
      </c>
      <c r="C13" s="80">
        <v>2074.59</v>
      </c>
      <c r="D13" s="270">
        <f t="shared" si="0"/>
        <v>2452.19</v>
      </c>
    </row>
    <row r="14" spans="1:4">
      <c r="A14" s="269" t="s">
        <v>360</v>
      </c>
      <c r="B14" s="80">
        <v>10.65</v>
      </c>
      <c r="C14" s="80">
        <v>79.1</v>
      </c>
      <c r="D14" s="270">
        <f t="shared" si="0"/>
        <v>89.75</v>
      </c>
    </row>
    <row r="15" spans="1:4">
      <c r="A15" s="269" t="s">
        <v>361</v>
      </c>
      <c r="B15" s="80">
        <v>13.4</v>
      </c>
      <c r="C15" s="80">
        <v>172.22</v>
      </c>
      <c r="D15" s="270">
        <f t="shared" si="0"/>
        <v>185.62</v>
      </c>
    </row>
    <row r="16" spans="1:4">
      <c r="A16" s="269" t="s">
        <v>362</v>
      </c>
      <c r="B16" s="80">
        <v>291.32</v>
      </c>
      <c r="C16" s="80">
        <v>4220.8</v>
      </c>
      <c r="D16" s="270">
        <f t="shared" si="0"/>
        <v>4512.12</v>
      </c>
    </row>
    <row r="17" spans="1:4">
      <c r="A17" s="220" t="s">
        <v>363</v>
      </c>
      <c r="B17" s="80">
        <v>81.26</v>
      </c>
      <c r="C17" s="80">
        <v>290.39</v>
      </c>
      <c r="D17" s="270">
        <f t="shared" si="0"/>
        <v>371.65</v>
      </c>
    </row>
    <row r="18" spans="1:4">
      <c r="A18" s="220" t="s">
        <v>364</v>
      </c>
      <c r="B18" s="80">
        <v>390.55</v>
      </c>
      <c r="C18" s="80">
        <v>2054.27</v>
      </c>
      <c r="D18" s="270">
        <f t="shared" si="0"/>
        <v>2444.82</v>
      </c>
    </row>
    <row r="19" spans="1:4">
      <c r="A19" s="220" t="s">
        <v>365</v>
      </c>
      <c r="B19" s="80"/>
      <c r="C19" s="80">
        <v>0.2</v>
      </c>
      <c r="D19" s="270">
        <f t="shared" si="0"/>
        <v>0.2</v>
      </c>
    </row>
    <row r="20" spans="1:4">
      <c r="A20" s="220" t="s">
        <v>366</v>
      </c>
      <c r="B20" s="80">
        <v>37.5</v>
      </c>
      <c r="C20" s="80">
        <v>62.85</v>
      </c>
      <c r="D20" s="270">
        <f t="shared" si="0"/>
        <v>100.35</v>
      </c>
    </row>
    <row r="21" spans="1:4">
      <c r="A21" s="220" t="s">
        <v>367</v>
      </c>
      <c r="B21" s="80">
        <v>249.54</v>
      </c>
      <c r="C21" s="80">
        <v>3311.82</v>
      </c>
      <c r="D21" s="270">
        <f t="shared" si="0"/>
        <v>3561.36</v>
      </c>
    </row>
    <row r="22" spans="1:4">
      <c r="A22" s="220" t="s">
        <v>368</v>
      </c>
      <c r="B22" s="80">
        <v>111.68</v>
      </c>
      <c r="C22" s="80">
        <v>67.2</v>
      </c>
      <c r="D22" s="270">
        <f t="shared" si="0"/>
        <v>178.88</v>
      </c>
    </row>
    <row r="23" spans="1:4">
      <c r="A23" s="220" t="s">
        <v>369</v>
      </c>
      <c r="B23" s="80">
        <v>338.22</v>
      </c>
      <c r="C23" s="80">
        <v>4323.32</v>
      </c>
      <c r="D23" s="270">
        <f t="shared" si="0"/>
        <v>4661.54</v>
      </c>
    </row>
    <row r="24" spans="1:4">
      <c r="A24" s="220" t="s">
        <v>370</v>
      </c>
      <c r="B24" s="80">
        <v>272.76</v>
      </c>
      <c r="C24" s="80">
        <v>975.69</v>
      </c>
      <c r="D24" s="270">
        <f t="shared" si="0"/>
        <v>1248.45</v>
      </c>
    </row>
    <row r="25" spans="1:4">
      <c r="A25" s="220" t="s">
        <v>371</v>
      </c>
      <c r="B25" s="80">
        <v>55.22</v>
      </c>
      <c r="C25" s="80">
        <v>1056.81</v>
      </c>
      <c r="D25" s="270">
        <f t="shared" si="0"/>
        <v>1112.03</v>
      </c>
    </row>
    <row r="26" spans="1:4">
      <c r="A26" s="220" t="s">
        <v>372</v>
      </c>
      <c r="B26" s="80">
        <v>2</v>
      </c>
      <c r="C26" s="80"/>
      <c r="D26" s="270">
        <f t="shared" si="0"/>
        <v>2</v>
      </c>
    </row>
    <row r="27" spans="1:4">
      <c r="A27" s="220" t="s">
        <v>373</v>
      </c>
      <c r="B27" s="80">
        <v>98.44</v>
      </c>
      <c r="C27" s="80">
        <v>1078.73</v>
      </c>
      <c r="D27" s="270">
        <f t="shared" si="0"/>
        <v>1177.17</v>
      </c>
    </row>
    <row r="28" spans="1:4">
      <c r="A28" s="220" t="s">
        <v>374</v>
      </c>
      <c r="B28" s="80">
        <v>669.46</v>
      </c>
      <c r="C28" s="80">
        <v>981.24</v>
      </c>
      <c r="D28" s="270">
        <f t="shared" si="0"/>
        <v>1650.7</v>
      </c>
    </row>
    <row r="29" spans="1:4">
      <c r="A29" s="220" t="s">
        <v>375</v>
      </c>
      <c r="B29" s="80">
        <v>85.51</v>
      </c>
      <c r="C29" s="80">
        <v>183.71</v>
      </c>
      <c r="D29" s="270">
        <f t="shared" si="0"/>
        <v>269.22</v>
      </c>
    </row>
    <row r="30" spans="1:4">
      <c r="A30" s="220" t="s">
        <v>376</v>
      </c>
      <c r="B30" s="80">
        <v>218.2</v>
      </c>
      <c r="C30" s="80">
        <v>505.86</v>
      </c>
      <c r="D30" s="270">
        <f t="shared" si="0"/>
        <v>724.06</v>
      </c>
    </row>
    <row r="31" spans="1:4">
      <c r="A31" s="220" t="s">
        <v>377</v>
      </c>
      <c r="B31" s="80">
        <v>112.71</v>
      </c>
      <c r="C31" s="80">
        <v>799.02</v>
      </c>
      <c r="D31" s="270">
        <f t="shared" si="0"/>
        <v>911.73</v>
      </c>
    </row>
    <row r="32" spans="1:4">
      <c r="A32" s="220" t="s">
        <v>378</v>
      </c>
      <c r="B32" s="80">
        <v>183.23</v>
      </c>
      <c r="C32" s="80">
        <v>1492.32</v>
      </c>
      <c r="D32" s="270">
        <f t="shared" si="0"/>
        <v>1675.55</v>
      </c>
    </row>
    <row r="33" spans="1:4">
      <c r="A33" s="220" t="s">
        <v>379</v>
      </c>
      <c r="B33" s="80">
        <v>304.41</v>
      </c>
      <c r="C33" s="80">
        <v>1879.18</v>
      </c>
      <c r="D33" s="270">
        <f t="shared" si="0"/>
        <v>2183.59</v>
      </c>
    </row>
    <row r="34" spans="1:4">
      <c r="A34" s="220" t="s">
        <v>380</v>
      </c>
      <c r="B34" s="80">
        <v>116.51</v>
      </c>
      <c r="C34" s="80">
        <v>1845.09</v>
      </c>
      <c r="D34" s="270">
        <f t="shared" si="0"/>
        <v>1961.6</v>
      </c>
    </row>
    <row r="35" spans="1:4">
      <c r="A35" s="220" t="s">
        <v>381</v>
      </c>
      <c r="B35" s="80">
        <v>309.54</v>
      </c>
      <c r="C35" s="80">
        <v>3368.64</v>
      </c>
      <c r="D35" s="270">
        <f t="shared" si="0"/>
        <v>3678.18</v>
      </c>
    </row>
    <row r="36" ht="26.25" customHeight="1" spans="1:4">
      <c r="A36" s="106" t="s">
        <v>242</v>
      </c>
      <c r="B36" s="271">
        <f>SUM(B4:B35)</f>
        <v>5818.85</v>
      </c>
      <c r="C36" s="271">
        <f>SUM(C4:C35)</f>
        <v>35720.51</v>
      </c>
      <c r="D36" s="272">
        <f t="shared" si="0"/>
        <v>41539.36</v>
      </c>
    </row>
    <row r="38" spans="1:4">
      <c r="A38" s="253"/>
      <c r="B38" s="253"/>
      <c r="C38" s="253"/>
      <c r="D38" s="253"/>
    </row>
    <row r="39" spans="1:4">
      <c r="A39" s="253"/>
      <c r="B39" s="253"/>
      <c r="C39" s="253"/>
      <c r="D39" s="253"/>
    </row>
    <row r="40" spans="1:4">
      <c r="A40" s="253"/>
      <c r="B40" s="253"/>
      <c r="C40" s="253"/>
      <c r="D40" s="253"/>
    </row>
  </sheetData>
  <mergeCells count="4">
    <mergeCell ref="B2:C2"/>
    <mergeCell ref="A2:A3"/>
    <mergeCell ref="D2:D3"/>
    <mergeCell ref="A38:D40"/>
  </mergeCells>
  <printOptions horizontalCentered="1"/>
  <pageMargins left="0.708661417322835" right="0.708661417322835" top="1.14173228346457" bottom="0.354330708661417" header="0.31496062992126" footer="0.511811023622047"/>
  <pageSetup paperSize="1" orientation="landscape"/>
  <headerFooter>
    <oddHeader>&amp;L&amp;G&amp;C&amp;"Verdana,Negrita"&amp;12CATASTRO DE VIDES  (ha)
REGION DEL LIBERTADOR BERNARDO O'HIGGINS&amp;RCUADRO N° 31</oddHeader>
    <oddFooter>&amp;R&amp;F</oddFooter>
  </headerFooter>
  <legacyDrawingHF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Hoja3"/>
  <dimension ref="A3:M140"/>
  <sheetViews>
    <sheetView zoomScale="85" zoomScaleNormal="85" topLeftCell="A124" workbookViewId="0">
      <selection activeCell="N123" sqref="N123"/>
    </sheetView>
  </sheetViews>
  <sheetFormatPr defaultColWidth="11.4285714285714" defaultRowHeight="15"/>
  <cols>
    <col min="1" max="1" width="13.2857142857143" customWidth="1"/>
    <col min="3" max="3" width="12.7142857142857" customWidth="1"/>
    <col min="14" max="14" width="44.4285714285714" customWidth="1"/>
  </cols>
  <sheetData>
    <row r="3" spans="1:11">
      <c r="A3" s="461" t="s">
        <v>57</v>
      </c>
      <c r="B3" s="461"/>
      <c r="C3" s="461"/>
      <c r="D3" s="461"/>
      <c r="E3" s="461"/>
      <c r="F3" s="461"/>
      <c r="G3" s="461"/>
      <c r="H3" s="461"/>
      <c r="I3" s="461"/>
      <c r="J3" s="461"/>
      <c r="K3" s="461"/>
    </row>
    <row r="4" spans="1:11">
      <c r="A4" s="461"/>
      <c r="B4" s="461"/>
      <c r="C4" s="461"/>
      <c r="D4" s="461"/>
      <c r="E4" s="461"/>
      <c r="F4" s="461"/>
      <c r="G4" s="461"/>
      <c r="H4" s="461"/>
      <c r="I4" s="461"/>
      <c r="J4" s="461"/>
      <c r="K4" s="461"/>
    </row>
    <row r="5" spans="1:11">
      <c r="A5" s="461"/>
      <c r="B5" s="461"/>
      <c r="C5" s="461"/>
      <c r="D5" s="461"/>
      <c r="E5" s="461"/>
      <c r="F5" s="461"/>
      <c r="G5" s="461"/>
      <c r="H5" s="461"/>
      <c r="I5" s="461"/>
      <c r="J5" s="461"/>
      <c r="K5" s="461"/>
    </row>
    <row r="6" ht="21.75" customHeight="1" spans="1:11">
      <c r="A6" s="461"/>
      <c r="B6" s="461"/>
      <c r="C6" s="461"/>
      <c r="D6" s="461"/>
      <c r="E6" s="461"/>
      <c r="F6" s="461"/>
      <c r="G6" s="461"/>
      <c r="H6" s="461"/>
      <c r="I6" s="461"/>
      <c r="J6" s="461"/>
      <c r="K6" s="461"/>
    </row>
    <row r="7" spans="1:11">
      <c r="A7" s="462" t="s">
        <v>58</v>
      </c>
      <c r="B7" s="462"/>
      <c r="C7" s="462"/>
      <c r="D7" s="462"/>
      <c r="E7" s="462"/>
      <c r="F7" s="462"/>
      <c r="G7" s="462"/>
      <c r="H7" s="462"/>
      <c r="I7" s="462"/>
      <c r="J7" s="462"/>
      <c r="K7" s="462"/>
    </row>
    <row r="8" spans="1:11">
      <c r="A8" s="462"/>
      <c r="B8" s="462"/>
      <c r="C8" s="462"/>
      <c r="D8" s="462"/>
      <c r="E8" s="462"/>
      <c r="F8" s="462"/>
      <c r="G8" s="462"/>
      <c r="H8" s="462"/>
      <c r="I8" s="462"/>
      <c r="J8" s="462"/>
      <c r="K8" s="462"/>
    </row>
    <row r="9" spans="1:11">
      <c r="A9" s="462"/>
      <c r="B9" s="462"/>
      <c r="C9" s="462"/>
      <c r="D9" s="462"/>
      <c r="E9" s="462"/>
      <c r="F9" s="462"/>
      <c r="G9" s="462"/>
      <c r="H9" s="462"/>
      <c r="I9" s="462"/>
      <c r="J9" s="462"/>
      <c r="K9" s="462"/>
    </row>
    <row r="10" spans="1:11">
      <c r="A10" s="462"/>
      <c r="B10" s="462"/>
      <c r="C10" s="462"/>
      <c r="D10" s="462"/>
      <c r="E10" s="462"/>
      <c r="F10" s="462"/>
      <c r="G10" s="462"/>
      <c r="H10" s="462"/>
      <c r="I10" s="462"/>
      <c r="J10" s="462"/>
      <c r="K10" s="462"/>
    </row>
    <row r="11" ht="2.25" customHeight="1" spans="1:11">
      <c r="A11" s="462"/>
      <c r="B11" s="462"/>
      <c r="C11" s="462"/>
      <c r="D11" s="462"/>
      <c r="E11" s="462"/>
      <c r="F11" s="462"/>
      <c r="G11" s="462"/>
      <c r="H11" s="462"/>
      <c r="I11" s="462"/>
      <c r="J11" s="462"/>
      <c r="K11" s="462"/>
    </row>
    <row r="12" spans="1:11">
      <c r="A12" s="461" t="s">
        <v>59</v>
      </c>
      <c r="B12" s="461"/>
      <c r="C12" s="461"/>
      <c r="D12" s="461"/>
      <c r="E12" s="461"/>
      <c r="F12" s="461"/>
      <c r="G12" s="461"/>
      <c r="H12" s="461"/>
      <c r="I12" s="461"/>
      <c r="J12" s="461"/>
      <c r="K12" s="461"/>
    </row>
    <row r="13" spans="1:11">
      <c r="A13" s="461"/>
      <c r="B13" s="461"/>
      <c r="C13" s="461"/>
      <c r="D13" s="461"/>
      <c r="E13" s="461"/>
      <c r="F13" s="461"/>
      <c r="G13" s="461"/>
      <c r="H13" s="461"/>
      <c r="I13" s="461"/>
      <c r="J13" s="461"/>
      <c r="K13" s="461"/>
    </row>
    <row r="14" spans="1:11">
      <c r="A14" s="461"/>
      <c r="B14" s="461"/>
      <c r="C14" s="461"/>
      <c r="D14" s="461"/>
      <c r="E14" s="461"/>
      <c r="F14" s="461"/>
      <c r="G14" s="461"/>
      <c r="H14" s="461"/>
      <c r="I14" s="461"/>
      <c r="J14" s="461"/>
      <c r="K14" s="461"/>
    </row>
    <row r="15" spans="1:11">
      <c r="A15" s="461"/>
      <c r="B15" s="461"/>
      <c r="C15" s="461"/>
      <c r="D15" s="461"/>
      <c r="E15" s="461"/>
      <c r="F15" s="461"/>
      <c r="G15" s="461"/>
      <c r="H15" s="461"/>
      <c r="I15" s="461"/>
      <c r="J15" s="461"/>
      <c r="K15" s="461"/>
    </row>
    <row r="16" ht="3.75" customHeight="1" spans="1:11">
      <c r="A16" s="461"/>
      <c r="B16" s="461"/>
      <c r="C16" s="461"/>
      <c r="D16" s="461"/>
      <c r="E16" s="461"/>
      <c r="F16" s="461"/>
      <c r="G16" s="461"/>
      <c r="H16" s="461"/>
      <c r="I16" s="461"/>
      <c r="J16" s="461"/>
      <c r="K16" s="461"/>
    </row>
    <row r="17" customHeight="1" spans="1:11">
      <c r="A17" s="463" t="s">
        <v>60</v>
      </c>
      <c r="B17" s="463"/>
      <c r="C17" s="463"/>
      <c r="D17" s="463"/>
      <c r="E17" s="463"/>
      <c r="F17" s="463"/>
      <c r="G17" s="463"/>
      <c r="H17" s="463"/>
      <c r="I17" s="463"/>
      <c r="J17" s="463"/>
      <c r="K17" s="463"/>
    </row>
    <row r="18" spans="1:11">
      <c r="A18" s="463"/>
      <c r="B18" s="463"/>
      <c r="C18" s="463"/>
      <c r="D18" s="463"/>
      <c r="E18" s="463"/>
      <c r="F18" s="463"/>
      <c r="G18" s="463"/>
      <c r="H18" s="463"/>
      <c r="I18" s="463"/>
      <c r="J18" s="463"/>
      <c r="K18" s="463"/>
    </row>
    <row r="19" spans="1:11">
      <c r="A19" s="463"/>
      <c r="B19" s="463"/>
      <c r="C19" s="463"/>
      <c r="D19" s="463"/>
      <c r="E19" s="463"/>
      <c r="F19" s="463"/>
      <c r="G19" s="463"/>
      <c r="H19" s="463"/>
      <c r="I19" s="463"/>
      <c r="J19" s="463"/>
      <c r="K19" s="463"/>
    </row>
    <row r="20" spans="1:11">
      <c r="A20" s="463"/>
      <c r="B20" s="463"/>
      <c r="C20" s="463"/>
      <c r="D20" s="463"/>
      <c r="E20" s="463"/>
      <c r="F20" s="463"/>
      <c r="G20" s="463"/>
      <c r="H20" s="463"/>
      <c r="I20" s="463"/>
      <c r="J20" s="463"/>
      <c r="K20" s="463"/>
    </row>
    <row r="21" ht="30.75" customHeight="1" spans="1:11">
      <c r="A21" s="463"/>
      <c r="B21" s="463"/>
      <c r="C21" s="463"/>
      <c r="D21" s="463"/>
      <c r="E21" s="463"/>
      <c r="F21" s="463"/>
      <c r="G21" s="463"/>
      <c r="H21" s="463"/>
      <c r="I21" s="463"/>
      <c r="J21" s="463"/>
      <c r="K21" s="463"/>
    </row>
    <row r="22" customHeight="1" spans="1:11">
      <c r="A22" s="463" t="s">
        <v>61</v>
      </c>
      <c r="B22" s="463"/>
      <c r="C22" s="463"/>
      <c r="D22" s="463"/>
      <c r="E22" s="463"/>
      <c r="F22" s="463"/>
      <c r="G22" s="463"/>
      <c r="H22" s="463"/>
      <c r="I22" s="463"/>
      <c r="J22" s="463"/>
      <c r="K22" s="463"/>
    </row>
    <row r="23" spans="1:11">
      <c r="A23" s="463"/>
      <c r="B23" s="463"/>
      <c r="C23" s="463"/>
      <c r="D23" s="463"/>
      <c r="E23" s="463"/>
      <c r="F23" s="463"/>
      <c r="G23" s="463"/>
      <c r="H23" s="463"/>
      <c r="I23" s="463"/>
      <c r="J23" s="463"/>
      <c r="K23" s="463"/>
    </row>
    <row r="24" spans="1:11">
      <c r="A24" s="463"/>
      <c r="B24" s="463"/>
      <c r="C24" s="463"/>
      <c r="D24" s="463"/>
      <c r="E24" s="463"/>
      <c r="F24" s="463"/>
      <c r="G24" s="463"/>
      <c r="H24" s="463"/>
      <c r="I24" s="463"/>
      <c r="J24" s="463"/>
      <c r="K24" s="463"/>
    </row>
    <row r="25" ht="18" customHeight="1" spans="1:11">
      <c r="A25" s="463"/>
      <c r="B25" s="463"/>
      <c r="C25" s="463"/>
      <c r="D25" s="463"/>
      <c r="E25" s="463"/>
      <c r="F25" s="463"/>
      <c r="G25" s="463"/>
      <c r="H25" s="463"/>
      <c r="I25" s="463"/>
      <c r="J25" s="463"/>
      <c r="K25" s="463"/>
    </row>
    <row r="26" spans="1:11">
      <c r="A26" s="462" t="s">
        <v>62</v>
      </c>
      <c r="B26" s="464"/>
      <c r="C26" s="464"/>
      <c r="D26" s="464"/>
      <c r="E26" s="464"/>
      <c r="F26" s="464"/>
      <c r="G26" s="464"/>
      <c r="H26" s="464"/>
      <c r="I26" s="464"/>
      <c r="J26" s="464"/>
      <c r="K26" s="464"/>
    </row>
    <row r="27" spans="1:11">
      <c r="A27" s="464"/>
      <c r="B27" s="464"/>
      <c r="C27" s="464"/>
      <c r="D27" s="464"/>
      <c r="E27" s="464"/>
      <c r="F27" s="464"/>
      <c r="G27" s="464"/>
      <c r="H27" s="464"/>
      <c r="I27" s="464"/>
      <c r="J27" s="464"/>
      <c r="K27" s="464"/>
    </row>
    <row r="28" spans="1:11">
      <c r="A28" s="464"/>
      <c r="B28" s="464"/>
      <c r="C28" s="464"/>
      <c r="D28" s="464"/>
      <c r="E28" s="464"/>
      <c r="F28" s="464"/>
      <c r="G28" s="464"/>
      <c r="H28" s="464"/>
      <c r="I28" s="464"/>
      <c r="J28" s="464"/>
      <c r="K28" s="464"/>
    </row>
    <row r="29" ht="18" customHeight="1" spans="1:11">
      <c r="A29" s="464"/>
      <c r="B29" s="464"/>
      <c r="C29" s="464"/>
      <c r="D29" s="464"/>
      <c r="E29" s="464"/>
      <c r="F29" s="464"/>
      <c r="G29" s="464"/>
      <c r="H29" s="464"/>
      <c r="I29" s="464"/>
      <c r="J29" s="464"/>
      <c r="K29" s="464"/>
    </row>
    <row r="30" customHeight="1" spans="1:11">
      <c r="A30" s="461"/>
      <c r="B30" s="461"/>
      <c r="C30" s="461"/>
      <c r="D30" s="461"/>
      <c r="E30" s="461"/>
      <c r="F30" s="461"/>
      <c r="G30" s="461"/>
      <c r="H30" s="461"/>
      <c r="I30" s="461"/>
      <c r="J30" s="461"/>
      <c r="K30" s="461"/>
    </row>
    <row r="31" spans="1:13">
      <c r="A31" s="461"/>
      <c r="D31" s="461"/>
      <c r="E31" s="461"/>
      <c r="F31" s="461"/>
      <c r="G31" s="461"/>
      <c r="H31" s="461"/>
      <c r="I31" s="461"/>
      <c r="J31" s="461"/>
      <c r="K31" s="461"/>
      <c r="M31" t="s">
        <v>63</v>
      </c>
    </row>
    <row r="32" spans="1:11">
      <c r="A32" s="461"/>
      <c r="B32" s="461"/>
      <c r="C32" s="461"/>
      <c r="D32" s="461"/>
      <c r="E32" s="461"/>
      <c r="F32" s="461"/>
      <c r="G32" s="461"/>
      <c r="H32" s="461"/>
      <c r="I32" s="461"/>
      <c r="J32" s="461"/>
      <c r="K32" s="461"/>
    </row>
    <row r="33" spans="1:11">
      <c r="A33" s="461"/>
      <c r="B33" s="461"/>
      <c r="C33" s="461"/>
      <c r="D33" s="461"/>
      <c r="E33" s="461"/>
      <c r="F33" s="461"/>
      <c r="G33" s="461"/>
      <c r="H33" s="461"/>
      <c r="I33" s="461"/>
      <c r="J33" s="461"/>
      <c r="K33" s="461"/>
    </row>
    <row r="34" spans="1:11">
      <c r="A34" s="461"/>
      <c r="B34" s="461"/>
      <c r="C34" s="461"/>
      <c r="D34" s="461"/>
      <c r="E34" s="461"/>
      <c r="F34" s="461"/>
      <c r="G34" s="461"/>
      <c r="H34" s="461"/>
      <c r="I34" s="461"/>
      <c r="J34" s="461"/>
      <c r="K34" s="461"/>
    </row>
    <row r="35" spans="1:11">
      <c r="A35" s="461"/>
      <c r="B35" s="461"/>
      <c r="C35" s="461"/>
      <c r="D35" s="461"/>
      <c r="E35" s="461"/>
      <c r="F35" s="461"/>
      <c r="G35" s="461"/>
      <c r="H35" s="461"/>
      <c r="I35" s="461"/>
      <c r="J35" s="461"/>
      <c r="K35" s="461"/>
    </row>
    <row r="36" spans="1:1">
      <c r="A36" s="465" t="s">
        <v>64</v>
      </c>
    </row>
    <row r="64" spans="1:11">
      <c r="A64" s="461"/>
      <c r="B64" s="461"/>
      <c r="C64" s="461"/>
      <c r="D64" s="461"/>
      <c r="E64" s="461"/>
      <c r="F64" s="461"/>
      <c r="G64" s="461"/>
      <c r="H64" s="461"/>
      <c r="I64" s="461"/>
      <c r="J64" s="461"/>
      <c r="K64" s="461"/>
    </row>
    <row r="65" spans="1:11">
      <c r="A65" s="461"/>
      <c r="B65" s="461"/>
      <c r="C65" s="461"/>
      <c r="D65" s="461"/>
      <c r="E65" s="461"/>
      <c r="F65" s="461"/>
      <c r="G65" s="461"/>
      <c r="H65" s="461"/>
      <c r="I65" s="461"/>
      <c r="J65" s="461"/>
      <c r="K65" s="461"/>
    </row>
    <row r="66" spans="1:11">
      <c r="A66" s="461"/>
      <c r="B66" s="461"/>
      <c r="C66" s="461"/>
      <c r="D66" s="461"/>
      <c r="E66" s="461"/>
      <c r="F66" s="461"/>
      <c r="G66" s="461"/>
      <c r="H66" s="461"/>
      <c r="I66" s="461"/>
      <c r="J66" s="461"/>
      <c r="K66" s="461"/>
    </row>
    <row r="70" ht="11.25" customHeight="1"/>
    <row r="71" ht="52.5" customHeight="1" spans="1:1">
      <c r="A71" s="465" t="s">
        <v>65</v>
      </c>
    </row>
    <row r="105" ht="39" customHeight="1" spans="1:1">
      <c r="A105" s="465" t="s">
        <v>66</v>
      </c>
    </row>
    <row r="139" spans="1:1">
      <c r="A139" s="465" t="s">
        <v>67</v>
      </c>
    </row>
    <row r="140" ht="15.75" customHeight="1"/>
  </sheetData>
  <mergeCells count="7">
    <mergeCell ref="A22:K25"/>
    <mergeCell ref="A64:K66"/>
    <mergeCell ref="A3:K6"/>
    <mergeCell ref="A7:K11"/>
    <mergeCell ref="A12:K16"/>
    <mergeCell ref="A26:K29"/>
    <mergeCell ref="A17:K21"/>
  </mergeCells>
  <printOptions horizontalCentered="1"/>
  <pageMargins left="0.118110236220472" right="0.118110236220472" top="0.748031496062992" bottom="0.748031496062992" header="0.31496062992126" footer="0.31496062992126"/>
  <pageSetup paperSize="1" orientation="landscape"/>
  <headerFooter>
    <oddHeader>&amp;L                  &amp;G&amp;R&amp;"Verdana,Negrita"&amp;12INTRODUCCIÓN              </oddHeader>
    <oddFooter>&amp;R&amp;F&amp;"Verdana,Normal"
Página &amp;P de &amp;N
JGC</oddFooter>
  </headerFooter>
  <drawing r:id="rId1"/>
  <legacyDrawingHF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6"/>
  <sheetViews>
    <sheetView workbookViewId="0">
      <selection activeCell="A2" sqref="A2:C36"/>
    </sheetView>
  </sheetViews>
  <sheetFormatPr defaultColWidth="11.4285714285714" defaultRowHeight="14.25"/>
  <cols>
    <col min="1" max="1" width="35.7142857142857" style="258" customWidth="1"/>
    <col min="2" max="2" width="17.7142857142857" style="258" customWidth="1"/>
    <col min="3" max="3" width="14.2857142857143" style="258" customWidth="1"/>
    <col min="4" max="4" width="11.4285714285714" style="258"/>
    <col min="5" max="5" width="16.1428571428571" style="258" customWidth="1"/>
    <col min="6" max="6" width="9.57142857142857" style="258" customWidth="1"/>
    <col min="7" max="16384" width="11.4285714285714" style="258"/>
  </cols>
  <sheetData>
    <row r="1" s="2" customFormat="1" ht="13.5" spans="1:1">
      <c r="A1" s="225" t="s">
        <v>382</v>
      </c>
    </row>
    <row r="2" ht="27.75" customHeight="1" spans="1:3">
      <c r="A2" s="259" t="s">
        <v>237</v>
      </c>
      <c r="B2" s="260" t="s">
        <v>383</v>
      </c>
      <c r="C2" s="261" t="s">
        <v>72</v>
      </c>
    </row>
    <row r="3" ht="28.5" customHeight="1" spans="1:3">
      <c r="A3" s="262"/>
      <c r="B3" s="263" t="s">
        <v>384</v>
      </c>
      <c r="C3" s="264"/>
    </row>
    <row r="4" ht="15" spans="1:6">
      <c r="A4" s="105" t="s">
        <v>350</v>
      </c>
      <c r="B4" s="80">
        <v>76</v>
      </c>
      <c r="C4" s="81">
        <f>SUM(B4:B4)</f>
        <v>76</v>
      </c>
      <c r="E4"/>
      <c r="F4"/>
    </row>
    <row r="5" ht="15" spans="1:6">
      <c r="A5" s="105" t="s">
        <v>351</v>
      </c>
      <c r="B5" s="80">
        <v>123</v>
      </c>
      <c r="C5" s="81">
        <f t="shared" ref="C5:C36" si="0">SUM(B5:B5)</f>
        <v>123</v>
      </c>
      <c r="E5"/>
      <c r="F5"/>
    </row>
    <row r="6" ht="15" spans="1:6">
      <c r="A6" s="105" t="s">
        <v>352</v>
      </c>
      <c r="B6" s="80">
        <v>23</v>
      </c>
      <c r="C6" s="81">
        <f t="shared" si="0"/>
        <v>23</v>
      </c>
      <c r="E6"/>
      <c r="F6"/>
    </row>
    <row r="7" ht="15" spans="1:6">
      <c r="A7" s="105" t="s">
        <v>353</v>
      </c>
      <c r="B7" s="80">
        <v>13</v>
      </c>
      <c r="C7" s="81">
        <f t="shared" si="0"/>
        <v>13</v>
      </c>
      <c r="F7"/>
    </row>
    <row r="8" ht="15" spans="1:6">
      <c r="A8" s="105" t="s">
        <v>354</v>
      </c>
      <c r="B8" s="80">
        <v>5</v>
      </c>
      <c r="C8" s="81">
        <f t="shared" si="0"/>
        <v>5</v>
      </c>
      <c r="E8"/>
      <c r="F8"/>
    </row>
    <row r="9" ht="15" spans="1:6">
      <c r="A9" s="105" t="s">
        <v>355</v>
      </c>
      <c r="B9" s="80">
        <v>20</v>
      </c>
      <c r="C9" s="81">
        <f t="shared" si="0"/>
        <v>20</v>
      </c>
      <c r="E9"/>
      <c r="F9"/>
    </row>
    <row r="10" ht="15" spans="1:6">
      <c r="A10" s="105" t="s">
        <v>356</v>
      </c>
      <c r="B10" s="80">
        <v>2</v>
      </c>
      <c r="C10" s="81">
        <f t="shared" si="0"/>
        <v>2</v>
      </c>
      <c r="E10"/>
      <c r="F10"/>
    </row>
    <row r="11" ht="15" spans="1:6">
      <c r="A11" s="105" t="s">
        <v>357</v>
      </c>
      <c r="B11" s="80">
        <v>53</v>
      </c>
      <c r="C11" s="81">
        <f t="shared" si="0"/>
        <v>53</v>
      </c>
      <c r="E11"/>
      <c r="F11"/>
    </row>
    <row r="12" ht="15" spans="1:6">
      <c r="A12" s="105" t="s">
        <v>358</v>
      </c>
      <c r="B12" s="80">
        <v>5</v>
      </c>
      <c r="C12" s="81">
        <f t="shared" si="0"/>
        <v>5</v>
      </c>
      <c r="E12"/>
      <c r="F12"/>
    </row>
    <row r="13" ht="15" spans="1:6">
      <c r="A13" s="105" t="s">
        <v>359</v>
      </c>
      <c r="B13" s="80">
        <v>92</v>
      </c>
      <c r="C13" s="81">
        <f t="shared" si="0"/>
        <v>92</v>
      </c>
      <c r="E13"/>
      <c r="F13"/>
    </row>
    <row r="14" ht="15" spans="1:6">
      <c r="A14" s="105" t="s">
        <v>360</v>
      </c>
      <c r="B14" s="80">
        <v>3</v>
      </c>
      <c r="C14" s="81">
        <f t="shared" si="0"/>
        <v>3</v>
      </c>
      <c r="E14"/>
      <c r="F14"/>
    </row>
    <row r="15" ht="15" spans="1:6">
      <c r="A15" s="105" t="s">
        <v>361</v>
      </c>
      <c r="B15" s="80">
        <v>15</v>
      </c>
      <c r="C15" s="81">
        <f t="shared" si="0"/>
        <v>15</v>
      </c>
      <c r="E15"/>
      <c r="F15"/>
    </row>
    <row r="16" ht="15" spans="1:6">
      <c r="A16" s="105" t="s">
        <v>362</v>
      </c>
      <c r="B16" s="80">
        <v>53</v>
      </c>
      <c r="C16" s="81">
        <f t="shared" si="0"/>
        <v>53</v>
      </c>
      <c r="E16"/>
      <c r="F16"/>
    </row>
    <row r="17" ht="15" spans="1:6">
      <c r="A17" s="105" t="s">
        <v>363</v>
      </c>
      <c r="B17" s="80">
        <v>21</v>
      </c>
      <c r="C17" s="81">
        <f t="shared" si="0"/>
        <v>21</v>
      </c>
      <c r="E17"/>
      <c r="F17"/>
    </row>
    <row r="18" ht="15" spans="1:28">
      <c r="A18" s="183" t="s">
        <v>364</v>
      </c>
      <c r="B18" s="80">
        <v>212</v>
      </c>
      <c r="C18" s="81">
        <f t="shared" si="0"/>
        <v>212</v>
      </c>
      <c r="E18"/>
      <c r="F18"/>
      <c r="AB18" s="266"/>
    </row>
    <row r="19" ht="15" spans="1:28">
      <c r="A19" s="183" t="s">
        <v>365</v>
      </c>
      <c r="B19" s="80">
        <v>1</v>
      </c>
      <c r="C19" s="81">
        <f t="shared" si="0"/>
        <v>1</v>
      </c>
      <c r="E19"/>
      <c r="F19"/>
      <c r="AB19" s="267"/>
    </row>
    <row r="20" ht="15" spans="1:6">
      <c r="A20" s="183" t="s">
        <v>366</v>
      </c>
      <c r="B20" s="80">
        <v>5</v>
      </c>
      <c r="C20" s="81">
        <f t="shared" si="0"/>
        <v>5</v>
      </c>
      <c r="E20"/>
      <c r="F20"/>
    </row>
    <row r="21" ht="15" spans="1:6">
      <c r="A21" s="183" t="s">
        <v>367</v>
      </c>
      <c r="B21" s="80">
        <v>165</v>
      </c>
      <c r="C21" s="81">
        <f t="shared" si="0"/>
        <v>165</v>
      </c>
      <c r="E21"/>
      <c r="F21"/>
    </row>
    <row r="22" ht="15" spans="1:6">
      <c r="A22" s="183" t="s">
        <v>368</v>
      </c>
      <c r="B22" s="80">
        <v>14</v>
      </c>
      <c r="C22" s="81">
        <f t="shared" si="0"/>
        <v>14</v>
      </c>
      <c r="E22"/>
      <c r="F22"/>
    </row>
    <row r="23" ht="15" spans="1:6">
      <c r="A23" s="183" t="s">
        <v>369</v>
      </c>
      <c r="B23" s="80">
        <v>144</v>
      </c>
      <c r="C23" s="81">
        <f t="shared" si="0"/>
        <v>144</v>
      </c>
      <c r="E23"/>
      <c r="F23"/>
    </row>
    <row r="24" ht="15" spans="1:6">
      <c r="A24" s="183" t="s">
        <v>370</v>
      </c>
      <c r="B24" s="80">
        <v>27</v>
      </c>
      <c r="C24" s="81">
        <f t="shared" si="0"/>
        <v>27</v>
      </c>
      <c r="E24"/>
      <c r="F24"/>
    </row>
    <row r="25" ht="15" spans="1:6">
      <c r="A25" s="183" t="s">
        <v>371</v>
      </c>
      <c r="B25" s="80">
        <v>48</v>
      </c>
      <c r="C25" s="81">
        <f t="shared" si="0"/>
        <v>48</v>
      </c>
      <c r="E25"/>
      <c r="F25"/>
    </row>
    <row r="26" ht="15" spans="1:6">
      <c r="A26" s="183" t="s">
        <v>372</v>
      </c>
      <c r="B26" s="80">
        <v>1</v>
      </c>
      <c r="C26" s="81">
        <f t="shared" si="0"/>
        <v>1</v>
      </c>
      <c r="E26"/>
      <c r="F26"/>
    </row>
    <row r="27" ht="15" spans="1:6">
      <c r="A27" s="183" t="s">
        <v>373</v>
      </c>
      <c r="B27" s="80">
        <v>127</v>
      </c>
      <c r="C27" s="81">
        <f t="shared" si="0"/>
        <v>127</v>
      </c>
      <c r="E27"/>
      <c r="F27"/>
    </row>
    <row r="28" ht="15" spans="1:6">
      <c r="A28" s="183" t="s">
        <v>374</v>
      </c>
      <c r="B28" s="80">
        <v>19</v>
      </c>
      <c r="C28" s="81">
        <f t="shared" si="0"/>
        <v>19</v>
      </c>
      <c r="E28"/>
      <c r="F28"/>
    </row>
    <row r="29" ht="15" spans="1:6">
      <c r="A29" s="183" t="s">
        <v>375</v>
      </c>
      <c r="B29" s="80">
        <v>15</v>
      </c>
      <c r="C29" s="81">
        <f t="shared" si="0"/>
        <v>15</v>
      </c>
      <c r="E29"/>
      <c r="F29"/>
    </row>
    <row r="30" ht="15" spans="1:6">
      <c r="A30" s="183" t="s">
        <v>376</v>
      </c>
      <c r="B30" s="80">
        <v>46</v>
      </c>
      <c r="C30" s="81">
        <f t="shared" si="0"/>
        <v>46</v>
      </c>
      <c r="E30"/>
      <c r="F30"/>
    </row>
    <row r="31" ht="15" spans="1:6">
      <c r="A31" s="183" t="s">
        <v>377</v>
      </c>
      <c r="B31" s="80">
        <v>60</v>
      </c>
      <c r="C31" s="81">
        <f t="shared" si="0"/>
        <v>60</v>
      </c>
      <c r="E31"/>
      <c r="F31"/>
    </row>
    <row r="32" ht="15" spans="1:6">
      <c r="A32" s="183" t="s">
        <v>378</v>
      </c>
      <c r="B32" s="80">
        <v>89</v>
      </c>
      <c r="C32" s="81">
        <f t="shared" si="0"/>
        <v>89</v>
      </c>
      <c r="E32"/>
      <c r="F32"/>
    </row>
    <row r="33" ht="15" spans="1:6">
      <c r="A33" s="183" t="s">
        <v>379</v>
      </c>
      <c r="B33" s="80">
        <v>186</v>
      </c>
      <c r="C33" s="81">
        <f t="shared" si="0"/>
        <v>186</v>
      </c>
      <c r="E33"/>
      <c r="F33"/>
    </row>
    <row r="34" ht="15" spans="1:6">
      <c r="A34" s="183" t="s">
        <v>380</v>
      </c>
      <c r="B34" s="80">
        <v>65</v>
      </c>
      <c r="C34" s="81">
        <f t="shared" si="0"/>
        <v>65</v>
      </c>
      <c r="E34"/>
      <c r="F34"/>
    </row>
    <row r="35" ht="15" spans="1:6">
      <c r="A35" s="183" t="s">
        <v>381</v>
      </c>
      <c r="B35" s="80">
        <v>220</v>
      </c>
      <c r="C35" s="81">
        <f t="shared" si="0"/>
        <v>220</v>
      </c>
      <c r="E35"/>
      <c r="F35"/>
    </row>
    <row r="36" ht="18" customHeight="1" spans="1:3">
      <c r="A36" s="265" t="s">
        <v>242</v>
      </c>
      <c r="B36" s="246">
        <f>SUM(B4:B35)</f>
        <v>1948</v>
      </c>
      <c r="C36" s="247">
        <f t="shared" si="0"/>
        <v>1948</v>
      </c>
    </row>
  </sheetData>
  <mergeCells count="2">
    <mergeCell ref="A2:A3"/>
    <mergeCell ref="C2:C3"/>
  </mergeCells>
  <printOptions horizontalCentered="1"/>
  <pageMargins left="0.708661417322835" right="0.708661417322835" top="0.94488188976378" bottom="0.15748031496063" header="0.31496062992126" footer="0.31496062992126"/>
  <pageSetup paperSize="1" orientation="landscape"/>
  <headerFooter>
    <oddHeader>&amp;L&amp;G&amp;C&amp;"Verdana,Negrita"NUMERO DE PROPIEDADES CON PLANTACIONES DE VIDES
DE  VINIFICACIÓN 
REGIÓN DEL LIBERTADOR BERNARDO O'HIGGINS&amp;RCUADRO N° 32</oddHeader>
    <oddFooter>&amp;R&amp;F</oddFooter>
  </headerFooter>
  <legacyDrawingHF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4"/>
  <sheetViews>
    <sheetView zoomScale="70" zoomScaleNormal="70" workbookViewId="0">
      <pane ySplit="3" topLeftCell="A4" activePane="bottomLeft" state="frozen"/>
      <selection/>
      <selection pane="bottomLeft" activeCell="Z3" sqref="Z3"/>
    </sheetView>
  </sheetViews>
  <sheetFormatPr defaultColWidth="11.4285714285714" defaultRowHeight="12.75"/>
  <cols>
    <col min="1" max="1" width="15.7142857142857" style="2" customWidth="1"/>
    <col min="2" max="2" width="5" style="2" customWidth="1"/>
    <col min="3" max="3" width="9" style="2" customWidth="1"/>
    <col min="4" max="5" width="5" style="2" customWidth="1"/>
    <col min="6" max="7" width="6.14285714285714" style="2" customWidth="1"/>
    <col min="8" max="8" width="5" style="2" customWidth="1"/>
    <col min="9" max="9" width="6.85714285714286" style="2" customWidth="1"/>
    <col min="10" max="10" width="5" style="2" customWidth="1"/>
    <col min="11" max="11" width="7.28571428571429" style="2" customWidth="1"/>
    <col min="12" max="13" width="5" style="2" customWidth="1"/>
    <col min="14" max="14" width="6.14285714285714" style="2" customWidth="1"/>
    <col min="15" max="15" width="5" style="2" customWidth="1"/>
    <col min="16" max="16" width="8.85714285714286" style="2" customWidth="1"/>
    <col min="17" max="17" width="7.28571428571429" style="2" customWidth="1"/>
    <col min="18" max="18" width="6.14285714285714" style="2" customWidth="1"/>
    <col min="19" max="19" width="7.28571428571429" style="2" customWidth="1"/>
    <col min="20" max="21" width="6.14285714285714" style="2" customWidth="1"/>
    <col min="22" max="22" width="9" style="2" customWidth="1"/>
    <col min="23" max="23" width="6.14285714285714" style="2" customWidth="1"/>
    <col min="24" max="24" width="9" style="2" customWidth="1"/>
    <col min="25" max="25" width="7.28571428571429" style="2" customWidth="1"/>
    <col min="26" max="26" width="6.14285714285714" style="2" customWidth="1"/>
    <col min="27" max="27" width="7.28571428571429" style="2" customWidth="1"/>
    <col min="28" max="28" width="6.14285714285714" style="2" customWidth="1"/>
    <col min="29" max="30" width="5" style="2" customWidth="1"/>
    <col min="31" max="31" width="7.28571428571429" style="2" customWidth="1"/>
    <col min="32" max="32" width="9" style="2" customWidth="1"/>
    <col min="33" max="16384" width="11.4285714285714" style="2"/>
  </cols>
  <sheetData>
    <row r="1" ht="13.5" spans="1:1">
      <c r="A1" s="225" t="s">
        <v>385</v>
      </c>
    </row>
    <row r="2" ht="26.25" customHeight="1" spans="1:32">
      <c r="A2" s="99" t="s">
        <v>237</v>
      </c>
      <c r="B2" s="100" t="s">
        <v>386</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14" t="s">
        <v>72</v>
      </c>
    </row>
    <row r="3" ht="95.25" customHeight="1" spans="1:32">
      <c r="A3" s="102"/>
      <c r="B3" s="103" t="s">
        <v>120</v>
      </c>
      <c r="C3" s="182" t="s">
        <v>123</v>
      </c>
      <c r="D3" s="182" t="s">
        <v>125</v>
      </c>
      <c r="E3" s="182" t="s">
        <v>128</v>
      </c>
      <c r="F3" s="182" t="s">
        <v>130</v>
      </c>
      <c r="G3" s="182" t="s">
        <v>131</v>
      </c>
      <c r="H3" s="182" t="s">
        <v>132</v>
      </c>
      <c r="I3" s="182" t="s">
        <v>134</v>
      </c>
      <c r="J3" s="182" t="s">
        <v>137</v>
      </c>
      <c r="K3" s="182" t="s">
        <v>139</v>
      </c>
      <c r="L3" s="182" t="s">
        <v>141</v>
      </c>
      <c r="M3" s="182" t="s">
        <v>261</v>
      </c>
      <c r="N3" s="182" t="s">
        <v>143</v>
      </c>
      <c r="O3" s="182" t="s">
        <v>144</v>
      </c>
      <c r="P3" s="182" t="s">
        <v>308</v>
      </c>
      <c r="Q3" s="182" t="s">
        <v>146</v>
      </c>
      <c r="R3" s="182" t="s">
        <v>342</v>
      </c>
      <c r="S3" s="182" t="s">
        <v>309</v>
      </c>
      <c r="T3" s="182" t="s">
        <v>150</v>
      </c>
      <c r="U3" s="182" t="s">
        <v>151</v>
      </c>
      <c r="V3" s="182" t="s">
        <v>281</v>
      </c>
      <c r="W3" s="182" t="s">
        <v>343</v>
      </c>
      <c r="X3" s="182" t="s">
        <v>387</v>
      </c>
      <c r="Y3" s="182" t="s">
        <v>344</v>
      </c>
      <c r="Z3" s="182" t="s">
        <v>158</v>
      </c>
      <c r="AA3" s="182" t="s">
        <v>159</v>
      </c>
      <c r="AB3" s="182" t="s">
        <v>160</v>
      </c>
      <c r="AC3" s="182" t="s">
        <v>161</v>
      </c>
      <c r="AD3" s="182" t="s">
        <v>346</v>
      </c>
      <c r="AE3" s="182" t="s">
        <v>163</v>
      </c>
      <c r="AF3" s="116"/>
    </row>
    <row r="4" spans="1:32">
      <c r="A4" s="220" t="s">
        <v>350</v>
      </c>
      <c r="B4" s="200"/>
      <c r="C4" s="200">
        <v>53.7</v>
      </c>
      <c r="D4" s="200"/>
      <c r="E4" s="200"/>
      <c r="F4" s="200"/>
      <c r="G4" s="200">
        <v>3</v>
      </c>
      <c r="H4" s="200"/>
      <c r="I4" s="200">
        <v>0.04</v>
      </c>
      <c r="J4" s="200">
        <v>0.04</v>
      </c>
      <c r="K4" s="200"/>
      <c r="L4" s="200"/>
      <c r="M4" s="200"/>
      <c r="N4" s="200"/>
      <c r="O4" s="200">
        <v>0.04</v>
      </c>
      <c r="P4" s="200"/>
      <c r="Q4" s="200"/>
      <c r="R4" s="200"/>
      <c r="S4" s="200">
        <v>0.04</v>
      </c>
      <c r="T4" s="200"/>
      <c r="U4" s="200">
        <v>0.06</v>
      </c>
      <c r="V4" s="200">
        <v>19.42</v>
      </c>
      <c r="W4" s="200"/>
      <c r="X4" s="200"/>
      <c r="Y4" s="200">
        <v>11</v>
      </c>
      <c r="Z4" s="200"/>
      <c r="AA4" s="200"/>
      <c r="AB4" s="200"/>
      <c r="AC4" s="200"/>
      <c r="AD4" s="200">
        <v>0.04</v>
      </c>
      <c r="AE4" s="200">
        <v>0.04</v>
      </c>
      <c r="AF4" s="221">
        <f t="shared" ref="AF4:AF34" si="0">SUM(B4:AE4)</f>
        <v>87.42</v>
      </c>
    </row>
    <row r="5" spans="1:32">
      <c r="A5" s="220" t="s">
        <v>351</v>
      </c>
      <c r="B5" s="200"/>
      <c r="C5" s="200">
        <v>140.99</v>
      </c>
      <c r="D5" s="200"/>
      <c r="E5" s="200"/>
      <c r="F5" s="200"/>
      <c r="G5" s="200">
        <v>0.05</v>
      </c>
      <c r="H5" s="200"/>
      <c r="I5" s="200"/>
      <c r="J5" s="200"/>
      <c r="K5" s="200"/>
      <c r="L5" s="200"/>
      <c r="M5" s="200"/>
      <c r="N5" s="200"/>
      <c r="O5" s="200"/>
      <c r="P5" s="200"/>
      <c r="Q5" s="200"/>
      <c r="R5" s="200"/>
      <c r="S5" s="200">
        <v>0.1</v>
      </c>
      <c r="T5" s="200">
        <v>0.1</v>
      </c>
      <c r="U5" s="200"/>
      <c r="V5" s="200">
        <v>155.87</v>
      </c>
      <c r="W5" s="200"/>
      <c r="X5" s="200"/>
      <c r="Y5" s="200"/>
      <c r="Z5" s="200"/>
      <c r="AA5" s="200"/>
      <c r="AB5" s="200"/>
      <c r="AC5" s="200"/>
      <c r="AD5" s="200"/>
      <c r="AE5" s="200">
        <v>74.14</v>
      </c>
      <c r="AF5" s="221">
        <f t="shared" si="0"/>
        <v>371.25</v>
      </c>
    </row>
    <row r="6" spans="1:32">
      <c r="A6" s="220" t="s">
        <v>352</v>
      </c>
      <c r="B6" s="200"/>
      <c r="C6" s="200">
        <v>25.72</v>
      </c>
      <c r="D6" s="200"/>
      <c r="E6" s="200"/>
      <c r="F6" s="200"/>
      <c r="G6" s="200"/>
      <c r="H6" s="200"/>
      <c r="I6" s="200"/>
      <c r="J6" s="200"/>
      <c r="K6" s="200"/>
      <c r="L6" s="200"/>
      <c r="M6" s="200"/>
      <c r="N6" s="200"/>
      <c r="O6" s="200"/>
      <c r="P6" s="200"/>
      <c r="Q6" s="200"/>
      <c r="R6" s="200"/>
      <c r="S6" s="200"/>
      <c r="T6" s="200"/>
      <c r="U6" s="200"/>
      <c r="V6" s="200">
        <v>66.4</v>
      </c>
      <c r="W6" s="200"/>
      <c r="X6" s="200"/>
      <c r="Y6" s="200"/>
      <c r="Z6" s="200"/>
      <c r="AA6" s="200"/>
      <c r="AB6" s="200"/>
      <c r="AC6" s="200"/>
      <c r="AD6" s="200"/>
      <c r="AE6" s="200"/>
      <c r="AF6" s="221">
        <f t="shared" si="0"/>
        <v>92.12</v>
      </c>
    </row>
    <row r="7" spans="1:32">
      <c r="A7" s="220" t="s">
        <v>353</v>
      </c>
      <c r="B7" s="200"/>
      <c r="C7" s="200">
        <v>13</v>
      </c>
      <c r="D7" s="200"/>
      <c r="E7" s="200"/>
      <c r="F7" s="200"/>
      <c r="G7" s="200"/>
      <c r="H7" s="200"/>
      <c r="I7" s="200"/>
      <c r="J7" s="200"/>
      <c r="K7" s="200">
        <v>8</v>
      </c>
      <c r="L7" s="200"/>
      <c r="M7" s="200"/>
      <c r="N7" s="200"/>
      <c r="O7" s="200"/>
      <c r="P7" s="200"/>
      <c r="Q7" s="200"/>
      <c r="R7" s="200"/>
      <c r="S7" s="200">
        <v>12</v>
      </c>
      <c r="T7" s="200"/>
      <c r="U7" s="200"/>
      <c r="V7" s="200"/>
      <c r="W7" s="200"/>
      <c r="X7" s="200"/>
      <c r="Y7" s="200"/>
      <c r="Z7" s="200"/>
      <c r="AA7" s="200"/>
      <c r="AB7" s="200"/>
      <c r="AC7" s="200"/>
      <c r="AD7" s="200"/>
      <c r="AE7" s="200"/>
      <c r="AF7" s="221">
        <f t="shared" si="0"/>
        <v>33</v>
      </c>
    </row>
    <row r="8" spans="1:32">
      <c r="A8" s="220" t="s">
        <v>354</v>
      </c>
      <c r="B8" s="200"/>
      <c r="C8" s="200"/>
      <c r="D8" s="200"/>
      <c r="E8" s="200"/>
      <c r="F8" s="200"/>
      <c r="G8" s="200"/>
      <c r="H8" s="200"/>
      <c r="I8" s="200"/>
      <c r="J8" s="200"/>
      <c r="K8" s="200">
        <v>0.2</v>
      </c>
      <c r="L8" s="200"/>
      <c r="M8" s="200"/>
      <c r="N8" s="200"/>
      <c r="O8" s="200"/>
      <c r="P8" s="200"/>
      <c r="Q8" s="200"/>
      <c r="R8" s="200"/>
      <c r="S8" s="200"/>
      <c r="T8" s="200"/>
      <c r="U8" s="200"/>
      <c r="V8" s="200"/>
      <c r="W8" s="200"/>
      <c r="X8" s="200"/>
      <c r="Y8" s="200">
        <v>0.5</v>
      </c>
      <c r="Z8" s="200"/>
      <c r="AA8" s="200"/>
      <c r="AB8" s="200"/>
      <c r="AC8" s="200"/>
      <c r="AD8" s="200"/>
      <c r="AE8" s="200"/>
      <c r="AF8" s="221">
        <f t="shared" si="0"/>
        <v>0.7</v>
      </c>
    </row>
    <row r="9" spans="1:32">
      <c r="A9" s="220" t="s">
        <v>355</v>
      </c>
      <c r="B9" s="200"/>
      <c r="C9" s="200">
        <v>15.15</v>
      </c>
      <c r="D9" s="200"/>
      <c r="E9" s="200"/>
      <c r="F9" s="200"/>
      <c r="G9" s="200"/>
      <c r="H9" s="200"/>
      <c r="I9" s="200"/>
      <c r="J9" s="200"/>
      <c r="K9" s="200"/>
      <c r="L9" s="200"/>
      <c r="M9" s="200"/>
      <c r="N9" s="200"/>
      <c r="O9" s="200"/>
      <c r="P9" s="200"/>
      <c r="Q9" s="200"/>
      <c r="R9" s="200"/>
      <c r="S9" s="200">
        <v>7.1</v>
      </c>
      <c r="T9" s="200"/>
      <c r="U9" s="200"/>
      <c r="V9" s="200">
        <v>37.79</v>
      </c>
      <c r="W9" s="200"/>
      <c r="X9" s="200">
        <v>6.55</v>
      </c>
      <c r="Y9" s="200"/>
      <c r="Z9" s="200"/>
      <c r="AA9" s="200"/>
      <c r="AB9" s="200"/>
      <c r="AC9" s="200"/>
      <c r="AD9" s="200"/>
      <c r="AE9" s="200"/>
      <c r="AF9" s="221">
        <f t="shared" si="0"/>
        <v>66.59</v>
      </c>
    </row>
    <row r="10" spans="1:32">
      <c r="A10" s="220" t="s">
        <v>357</v>
      </c>
      <c r="B10" s="200"/>
      <c r="C10" s="200">
        <v>110.83</v>
      </c>
      <c r="D10" s="200"/>
      <c r="E10" s="200"/>
      <c r="F10" s="200"/>
      <c r="G10" s="200">
        <v>7.32</v>
      </c>
      <c r="H10" s="200"/>
      <c r="I10" s="200"/>
      <c r="J10" s="200"/>
      <c r="K10" s="200">
        <v>30.6</v>
      </c>
      <c r="L10" s="200"/>
      <c r="M10" s="200"/>
      <c r="N10" s="200"/>
      <c r="O10" s="200"/>
      <c r="P10" s="200"/>
      <c r="Q10" s="200"/>
      <c r="R10" s="200"/>
      <c r="S10" s="200"/>
      <c r="T10" s="200"/>
      <c r="U10" s="200"/>
      <c r="V10" s="200">
        <v>63.1</v>
      </c>
      <c r="W10" s="200"/>
      <c r="X10" s="200"/>
      <c r="Y10" s="200"/>
      <c r="Z10" s="200"/>
      <c r="AA10" s="200"/>
      <c r="AB10" s="200"/>
      <c r="AC10" s="200"/>
      <c r="AD10" s="200"/>
      <c r="AE10" s="200">
        <v>6.65</v>
      </c>
      <c r="AF10" s="221">
        <f t="shared" si="0"/>
        <v>218.5</v>
      </c>
    </row>
    <row r="11" spans="1:32">
      <c r="A11" s="220" t="s">
        <v>358</v>
      </c>
      <c r="B11" s="200"/>
      <c r="C11" s="200">
        <v>242.26</v>
      </c>
      <c r="D11" s="200"/>
      <c r="E11" s="200"/>
      <c r="F11" s="200"/>
      <c r="G11" s="200">
        <v>1.37</v>
      </c>
      <c r="H11" s="200"/>
      <c r="I11" s="200"/>
      <c r="J11" s="200"/>
      <c r="K11" s="200"/>
      <c r="L11" s="200"/>
      <c r="M11" s="200"/>
      <c r="N11" s="200"/>
      <c r="O11" s="200"/>
      <c r="P11" s="200"/>
      <c r="Q11" s="200"/>
      <c r="R11" s="200"/>
      <c r="S11" s="200">
        <v>39.07</v>
      </c>
      <c r="T11" s="200"/>
      <c r="U11" s="200"/>
      <c r="V11" s="200">
        <v>336.86</v>
      </c>
      <c r="W11" s="200"/>
      <c r="X11" s="200"/>
      <c r="Y11" s="200"/>
      <c r="Z11" s="200"/>
      <c r="AA11" s="200"/>
      <c r="AB11" s="200"/>
      <c r="AC11" s="200"/>
      <c r="AD11" s="200"/>
      <c r="AE11" s="200"/>
      <c r="AF11" s="221">
        <f t="shared" si="0"/>
        <v>619.56</v>
      </c>
    </row>
    <row r="12" spans="1:32">
      <c r="A12" s="220" t="s">
        <v>359</v>
      </c>
      <c r="B12" s="200"/>
      <c r="C12" s="200">
        <v>175.67</v>
      </c>
      <c r="D12" s="200"/>
      <c r="E12" s="200"/>
      <c r="F12" s="200"/>
      <c r="G12" s="200">
        <v>1.78</v>
      </c>
      <c r="H12" s="200"/>
      <c r="I12" s="200"/>
      <c r="J12" s="200">
        <v>1.8</v>
      </c>
      <c r="K12" s="200"/>
      <c r="L12" s="200"/>
      <c r="M12" s="200"/>
      <c r="N12" s="200"/>
      <c r="O12" s="200"/>
      <c r="P12" s="200"/>
      <c r="Q12" s="200">
        <v>0.36</v>
      </c>
      <c r="R12" s="200"/>
      <c r="S12" s="200"/>
      <c r="T12" s="200">
        <v>1.8</v>
      </c>
      <c r="U12" s="200">
        <v>1.79</v>
      </c>
      <c r="V12" s="200">
        <v>136.46</v>
      </c>
      <c r="W12" s="200">
        <v>12</v>
      </c>
      <c r="X12" s="200"/>
      <c r="Y12" s="200"/>
      <c r="Z12" s="200"/>
      <c r="AA12" s="200"/>
      <c r="AB12" s="200"/>
      <c r="AC12" s="200"/>
      <c r="AD12" s="200"/>
      <c r="AE12" s="200">
        <v>45.94</v>
      </c>
      <c r="AF12" s="221">
        <f t="shared" si="0"/>
        <v>377.6</v>
      </c>
    </row>
    <row r="13" spans="1:32">
      <c r="A13" s="220" t="s">
        <v>360</v>
      </c>
      <c r="B13" s="200"/>
      <c r="C13" s="200">
        <v>7.41</v>
      </c>
      <c r="D13" s="200"/>
      <c r="E13" s="200"/>
      <c r="F13" s="200"/>
      <c r="G13" s="200"/>
      <c r="H13" s="200"/>
      <c r="I13" s="200"/>
      <c r="J13" s="200"/>
      <c r="K13" s="200"/>
      <c r="L13" s="200"/>
      <c r="M13" s="200"/>
      <c r="N13" s="200"/>
      <c r="O13" s="200"/>
      <c r="P13" s="200"/>
      <c r="Q13" s="200"/>
      <c r="R13" s="200"/>
      <c r="S13" s="200"/>
      <c r="T13" s="200"/>
      <c r="U13" s="200"/>
      <c r="V13" s="200">
        <v>3.24</v>
      </c>
      <c r="W13" s="200"/>
      <c r="X13" s="200"/>
      <c r="Y13" s="200"/>
      <c r="Z13" s="200"/>
      <c r="AA13" s="200"/>
      <c r="AB13" s="200"/>
      <c r="AC13" s="200"/>
      <c r="AD13" s="200"/>
      <c r="AE13" s="200"/>
      <c r="AF13" s="221">
        <f t="shared" si="0"/>
        <v>10.65</v>
      </c>
    </row>
    <row r="14" spans="1:32">
      <c r="A14" s="220" t="s">
        <v>361</v>
      </c>
      <c r="B14" s="200"/>
      <c r="C14" s="200">
        <v>8.1</v>
      </c>
      <c r="D14" s="200"/>
      <c r="E14" s="200"/>
      <c r="F14" s="200"/>
      <c r="G14" s="200"/>
      <c r="H14" s="200"/>
      <c r="I14" s="200"/>
      <c r="J14" s="200"/>
      <c r="K14" s="200"/>
      <c r="L14" s="200"/>
      <c r="M14" s="200"/>
      <c r="N14" s="200"/>
      <c r="O14" s="200"/>
      <c r="P14" s="200"/>
      <c r="Q14" s="200"/>
      <c r="R14" s="200"/>
      <c r="S14" s="200"/>
      <c r="T14" s="200"/>
      <c r="U14" s="200"/>
      <c r="V14" s="200">
        <v>4.1</v>
      </c>
      <c r="W14" s="200"/>
      <c r="X14" s="200"/>
      <c r="Y14" s="200"/>
      <c r="Z14" s="200">
        <v>0.1</v>
      </c>
      <c r="AA14" s="200"/>
      <c r="AB14" s="200"/>
      <c r="AC14" s="200"/>
      <c r="AD14" s="200"/>
      <c r="AE14" s="200">
        <v>1.1</v>
      </c>
      <c r="AF14" s="221">
        <f t="shared" si="0"/>
        <v>13.4</v>
      </c>
    </row>
    <row r="15" spans="1:32">
      <c r="A15" s="220" t="s">
        <v>362</v>
      </c>
      <c r="B15" s="200">
        <v>1</v>
      </c>
      <c r="C15" s="200">
        <v>176.59</v>
      </c>
      <c r="D15" s="200">
        <v>3.6</v>
      </c>
      <c r="E15" s="200">
        <v>0.1</v>
      </c>
      <c r="F15" s="200"/>
      <c r="G15" s="200">
        <v>10</v>
      </c>
      <c r="H15" s="200">
        <v>0.12</v>
      </c>
      <c r="I15" s="200"/>
      <c r="J15" s="200"/>
      <c r="K15" s="200"/>
      <c r="L15" s="200"/>
      <c r="M15" s="200"/>
      <c r="N15" s="200"/>
      <c r="O15" s="200"/>
      <c r="P15" s="200"/>
      <c r="Q15" s="200"/>
      <c r="R15" s="200">
        <v>2.5</v>
      </c>
      <c r="S15" s="200"/>
      <c r="T15" s="200"/>
      <c r="U15" s="200"/>
      <c r="V15" s="200">
        <v>56.04</v>
      </c>
      <c r="W15" s="200">
        <v>0.6</v>
      </c>
      <c r="X15" s="200">
        <v>2.1</v>
      </c>
      <c r="Y15" s="200">
        <v>2.18</v>
      </c>
      <c r="Z15" s="200"/>
      <c r="AA15" s="200"/>
      <c r="AB15" s="200"/>
      <c r="AC15" s="200"/>
      <c r="AD15" s="200">
        <v>0.12</v>
      </c>
      <c r="AE15" s="200">
        <v>36.37</v>
      </c>
      <c r="AF15" s="221">
        <f t="shared" si="0"/>
        <v>291.32</v>
      </c>
    </row>
    <row r="16" spans="1:32">
      <c r="A16" s="220" t="s">
        <v>363</v>
      </c>
      <c r="B16" s="200"/>
      <c r="C16" s="200">
        <v>37.95</v>
      </c>
      <c r="D16" s="200"/>
      <c r="E16" s="200"/>
      <c r="F16" s="200"/>
      <c r="G16" s="200"/>
      <c r="H16" s="200"/>
      <c r="I16" s="200"/>
      <c r="J16" s="200"/>
      <c r="K16" s="200"/>
      <c r="L16" s="200"/>
      <c r="M16" s="200"/>
      <c r="N16" s="200"/>
      <c r="O16" s="200"/>
      <c r="P16" s="200"/>
      <c r="Q16" s="200"/>
      <c r="R16" s="200"/>
      <c r="S16" s="200"/>
      <c r="T16" s="200"/>
      <c r="U16" s="200"/>
      <c r="V16" s="200">
        <v>28.38</v>
      </c>
      <c r="W16" s="200"/>
      <c r="X16" s="200"/>
      <c r="Y16" s="200"/>
      <c r="Z16" s="200"/>
      <c r="AA16" s="200"/>
      <c r="AB16" s="200"/>
      <c r="AC16" s="200"/>
      <c r="AD16" s="200"/>
      <c r="AE16" s="200">
        <v>14.93</v>
      </c>
      <c r="AF16" s="221">
        <f t="shared" si="0"/>
        <v>81.26</v>
      </c>
    </row>
    <row r="17" spans="1:32">
      <c r="A17" s="220" t="s">
        <v>364</v>
      </c>
      <c r="B17" s="200"/>
      <c r="C17" s="200">
        <v>262.57</v>
      </c>
      <c r="D17" s="200"/>
      <c r="E17" s="200"/>
      <c r="F17" s="200"/>
      <c r="G17" s="200">
        <v>0.06</v>
      </c>
      <c r="H17" s="200"/>
      <c r="I17" s="200"/>
      <c r="J17" s="200"/>
      <c r="K17" s="200"/>
      <c r="L17" s="200"/>
      <c r="M17" s="200">
        <v>0.15</v>
      </c>
      <c r="N17" s="200"/>
      <c r="O17" s="200"/>
      <c r="P17" s="200"/>
      <c r="Q17" s="200"/>
      <c r="R17" s="200"/>
      <c r="S17" s="200"/>
      <c r="T17" s="200">
        <v>0.06</v>
      </c>
      <c r="U17" s="200"/>
      <c r="V17" s="200">
        <v>90.64</v>
      </c>
      <c r="W17" s="200"/>
      <c r="X17" s="200">
        <v>8</v>
      </c>
      <c r="Y17" s="200">
        <v>6.47</v>
      </c>
      <c r="Z17" s="200">
        <v>0.36</v>
      </c>
      <c r="AA17" s="200"/>
      <c r="AB17" s="200"/>
      <c r="AC17" s="200"/>
      <c r="AD17" s="200"/>
      <c r="AE17" s="200">
        <v>22.24</v>
      </c>
      <c r="AF17" s="221">
        <f t="shared" si="0"/>
        <v>390.55</v>
      </c>
    </row>
    <row r="18" spans="1:32">
      <c r="A18" s="220" t="s">
        <v>366</v>
      </c>
      <c r="B18" s="200"/>
      <c r="C18" s="200">
        <v>16</v>
      </c>
      <c r="D18" s="200"/>
      <c r="E18" s="200"/>
      <c r="F18" s="200"/>
      <c r="G18" s="200"/>
      <c r="H18" s="200"/>
      <c r="I18" s="200"/>
      <c r="J18" s="200"/>
      <c r="K18" s="200"/>
      <c r="L18" s="200"/>
      <c r="M18" s="200"/>
      <c r="N18" s="200"/>
      <c r="O18" s="200"/>
      <c r="P18" s="200"/>
      <c r="Q18" s="200"/>
      <c r="R18" s="200"/>
      <c r="S18" s="200">
        <v>16</v>
      </c>
      <c r="T18" s="200"/>
      <c r="U18" s="200"/>
      <c r="V18" s="200">
        <v>5.5</v>
      </c>
      <c r="W18" s="200"/>
      <c r="X18" s="200"/>
      <c r="Y18" s="200"/>
      <c r="Z18" s="200"/>
      <c r="AA18" s="200"/>
      <c r="AB18" s="200"/>
      <c r="AC18" s="200"/>
      <c r="AD18" s="200"/>
      <c r="AE18" s="200"/>
      <c r="AF18" s="221">
        <f t="shared" si="0"/>
        <v>37.5</v>
      </c>
    </row>
    <row r="19" spans="1:32">
      <c r="A19" s="220" t="s">
        <v>367</v>
      </c>
      <c r="B19" s="200"/>
      <c r="C19" s="200">
        <v>112.82</v>
      </c>
      <c r="D19" s="200"/>
      <c r="E19" s="200"/>
      <c r="F19" s="200"/>
      <c r="G19" s="200"/>
      <c r="H19" s="200"/>
      <c r="I19" s="200"/>
      <c r="J19" s="200"/>
      <c r="K19" s="200">
        <v>1.64</v>
      </c>
      <c r="L19" s="200"/>
      <c r="M19" s="200"/>
      <c r="N19" s="200"/>
      <c r="O19" s="200"/>
      <c r="P19" s="200"/>
      <c r="Q19" s="200"/>
      <c r="R19" s="200">
        <v>0.01</v>
      </c>
      <c r="S19" s="200"/>
      <c r="T19" s="200"/>
      <c r="U19" s="200"/>
      <c r="V19" s="200">
        <v>85.84</v>
      </c>
      <c r="W19" s="200"/>
      <c r="X19" s="200"/>
      <c r="Y19" s="200">
        <v>4.86</v>
      </c>
      <c r="Z19" s="200"/>
      <c r="AA19" s="200"/>
      <c r="AB19" s="200"/>
      <c r="AC19" s="200"/>
      <c r="AD19" s="200"/>
      <c r="AE19" s="200">
        <v>44.37</v>
      </c>
      <c r="AF19" s="221">
        <f t="shared" si="0"/>
        <v>249.54</v>
      </c>
    </row>
    <row r="20" spans="1:32">
      <c r="A20" s="220" t="s">
        <v>368</v>
      </c>
      <c r="B20" s="200"/>
      <c r="C20" s="200">
        <v>4.87</v>
      </c>
      <c r="D20" s="200"/>
      <c r="E20" s="200">
        <v>0.05</v>
      </c>
      <c r="F20" s="200">
        <v>0.11</v>
      </c>
      <c r="G20" s="200">
        <v>1</v>
      </c>
      <c r="H20" s="200">
        <v>0.04</v>
      </c>
      <c r="I20" s="200"/>
      <c r="J20" s="200"/>
      <c r="K20" s="200"/>
      <c r="L20" s="200"/>
      <c r="M20" s="200"/>
      <c r="N20" s="200"/>
      <c r="O20" s="200"/>
      <c r="P20" s="200"/>
      <c r="Q20" s="200"/>
      <c r="R20" s="200"/>
      <c r="S20" s="200">
        <v>2.84</v>
      </c>
      <c r="T20" s="200">
        <v>11.03</v>
      </c>
      <c r="U20" s="200"/>
      <c r="V20" s="200">
        <v>82.03</v>
      </c>
      <c r="W20" s="200">
        <v>3.6</v>
      </c>
      <c r="X20" s="200"/>
      <c r="Y20" s="200">
        <v>5.3</v>
      </c>
      <c r="Z20" s="200">
        <v>0.62</v>
      </c>
      <c r="AA20" s="200">
        <v>0.09</v>
      </c>
      <c r="AB20" s="200"/>
      <c r="AC20" s="200">
        <v>0.09</v>
      </c>
      <c r="AD20" s="200">
        <v>0.01</v>
      </c>
      <c r="AE20" s="200"/>
      <c r="AF20" s="221">
        <f t="shared" si="0"/>
        <v>111.68</v>
      </c>
    </row>
    <row r="21" spans="1:32">
      <c r="A21" s="220" t="s">
        <v>369</v>
      </c>
      <c r="B21" s="200">
        <v>2.57</v>
      </c>
      <c r="C21" s="200">
        <v>169.17</v>
      </c>
      <c r="D21" s="200"/>
      <c r="E21" s="200"/>
      <c r="F21" s="200"/>
      <c r="G21" s="200">
        <v>2.71</v>
      </c>
      <c r="H21" s="200"/>
      <c r="I21" s="200"/>
      <c r="J21" s="200">
        <v>0.88</v>
      </c>
      <c r="K21" s="200"/>
      <c r="L21" s="200"/>
      <c r="M21" s="200"/>
      <c r="N21" s="200">
        <v>0.92</v>
      </c>
      <c r="O21" s="200"/>
      <c r="P21" s="200"/>
      <c r="Q21" s="200"/>
      <c r="R21" s="200">
        <v>0.03</v>
      </c>
      <c r="S21" s="200"/>
      <c r="T21" s="200"/>
      <c r="U21" s="200">
        <v>0.96</v>
      </c>
      <c r="V21" s="200">
        <v>117.98</v>
      </c>
      <c r="W21" s="200"/>
      <c r="X21" s="200"/>
      <c r="Y21" s="200">
        <v>0.01</v>
      </c>
      <c r="Z21" s="200"/>
      <c r="AA21" s="200"/>
      <c r="AB21" s="200"/>
      <c r="AC21" s="200"/>
      <c r="AD21" s="200">
        <v>0.07</v>
      </c>
      <c r="AE21" s="200">
        <v>42.92</v>
      </c>
      <c r="AF21" s="221">
        <f t="shared" si="0"/>
        <v>338.22</v>
      </c>
    </row>
    <row r="22" spans="1:32">
      <c r="A22" s="220" t="s">
        <v>370</v>
      </c>
      <c r="B22" s="200"/>
      <c r="C22" s="200">
        <v>234.58</v>
      </c>
      <c r="D22" s="200"/>
      <c r="E22" s="200"/>
      <c r="F22" s="200"/>
      <c r="G22" s="200"/>
      <c r="H22" s="200"/>
      <c r="I22" s="200"/>
      <c r="J22" s="200"/>
      <c r="K22" s="200"/>
      <c r="L22" s="200"/>
      <c r="M22" s="200"/>
      <c r="N22" s="200"/>
      <c r="O22" s="200"/>
      <c r="P22" s="200"/>
      <c r="Q22" s="200"/>
      <c r="R22" s="200"/>
      <c r="S22" s="200">
        <v>6.1</v>
      </c>
      <c r="T22" s="200"/>
      <c r="U22" s="200"/>
      <c r="V22" s="200">
        <v>32.08</v>
      </c>
      <c r="W22" s="200"/>
      <c r="X22" s="200"/>
      <c r="Y22" s="200"/>
      <c r="Z22" s="200"/>
      <c r="AA22" s="200"/>
      <c r="AB22" s="200"/>
      <c r="AC22" s="200"/>
      <c r="AD22" s="200"/>
      <c r="AE22" s="200"/>
      <c r="AF22" s="221">
        <f t="shared" si="0"/>
        <v>272.76</v>
      </c>
    </row>
    <row r="23" spans="1:32">
      <c r="A23" s="220" t="s">
        <v>371</v>
      </c>
      <c r="B23" s="200"/>
      <c r="C23" s="200">
        <v>34.22</v>
      </c>
      <c r="D23" s="200"/>
      <c r="E23" s="200"/>
      <c r="F23" s="200"/>
      <c r="G23" s="200"/>
      <c r="H23" s="200"/>
      <c r="I23" s="200"/>
      <c r="J23" s="200"/>
      <c r="K23" s="200"/>
      <c r="L23" s="200"/>
      <c r="M23" s="200"/>
      <c r="N23" s="200"/>
      <c r="O23" s="200"/>
      <c r="P23" s="200"/>
      <c r="Q23" s="200"/>
      <c r="R23" s="200"/>
      <c r="S23" s="200"/>
      <c r="T23" s="200"/>
      <c r="U23" s="200"/>
      <c r="V23" s="200">
        <v>21</v>
      </c>
      <c r="W23" s="200"/>
      <c r="X23" s="200"/>
      <c r="Y23" s="200"/>
      <c r="Z23" s="200"/>
      <c r="AA23" s="200"/>
      <c r="AB23" s="200"/>
      <c r="AC23" s="200"/>
      <c r="AD23" s="200"/>
      <c r="AE23" s="200"/>
      <c r="AF23" s="221">
        <f t="shared" si="0"/>
        <v>55.22</v>
      </c>
    </row>
    <row r="24" spans="1:32">
      <c r="A24" s="220" t="s">
        <v>372</v>
      </c>
      <c r="B24" s="200"/>
      <c r="C24" s="200"/>
      <c r="D24" s="200"/>
      <c r="E24" s="200"/>
      <c r="F24" s="200"/>
      <c r="G24" s="200"/>
      <c r="H24" s="200"/>
      <c r="I24" s="200"/>
      <c r="J24" s="200"/>
      <c r="K24" s="200"/>
      <c r="L24" s="200"/>
      <c r="M24" s="200"/>
      <c r="N24" s="200"/>
      <c r="O24" s="200"/>
      <c r="P24" s="200"/>
      <c r="Q24" s="200"/>
      <c r="R24" s="200"/>
      <c r="S24" s="200"/>
      <c r="T24" s="200"/>
      <c r="U24" s="200"/>
      <c r="V24" s="200">
        <v>1</v>
      </c>
      <c r="W24" s="200"/>
      <c r="X24" s="200"/>
      <c r="Y24" s="200">
        <v>1</v>
      </c>
      <c r="Z24" s="200"/>
      <c r="AA24" s="200"/>
      <c r="AB24" s="200"/>
      <c r="AC24" s="200"/>
      <c r="AD24" s="200"/>
      <c r="AE24" s="200"/>
      <c r="AF24" s="221">
        <f t="shared" si="0"/>
        <v>2</v>
      </c>
    </row>
    <row r="25" spans="1:32">
      <c r="A25" s="220" t="s">
        <v>373</v>
      </c>
      <c r="B25" s="200"/>
      <c r="C25" s="200">
        <v>55.55</v>
      </c>
      <c r="D25" s="200"/>
      <c r="E25" s="200"/>
      <c r="F25" s="200"/>
      <c r="G25" s="200"/>
      <c r="H25" s="200"/>
      <c r="I25" s="200"/>
      <c r="J25" s="200"/>
      <c r="K25" s="200">
        <v>1.6</v>
      </c>
      <c r="L25" s="200"/>
      <c r="M25" s="200"/>
      <c r="N25" s="200"/>
      <c r="O25" s="200"/>
      <c r="P25" s="200"/>
      <c r="Q25" s="200"/>
      <c r="R25" s="200"/>
      <c r="S25" s="200"/>
      <c r="T25" s="200"/>
      <c r="U25" s="200"/>
      <c r="V25" s="200">
        <v>38.79</v>
      </c>
      <c r="W25" s="200"/>
      <c r="X25" s="200">
        <v>2.5</v>
      </c>
      <c r="Y25" s="200"/>
      <c r="Z25" s="200"/>
      <c r="AA25" s="200"/>
      <c r="AB25" s="200"/>
      <c r="AC25" s="200"/>
      <c r="AD25" s="200"/>
      <c r="AE25" s="200"/>
      <c r="AF25" s="221">
        <f t="shared" si="0"/>
        <v>98.44</v>
      </c>
    </row>
    <row r="26" spans="1:32">
      <c r="A26" s="220" t="s">
        <v>374</v>
      </c>
      <c r="B26" s="200"/>
      <c r="C26" s="200">
        <v>276.23</v>
      </c>
      <c r="D26" s="200">
        <v>1.16</v>
      </c>
      <c r="E26" s="200"/>
      <c r="F26" s="200"/>
      <c r="G26" s="200">
        <v>4.09</v>
      </c>
      <c r="H26" s="200"/>
      <c r="I26" s="200"/>
      <c r="J26" s="200">
        <v>1.5</v>
      </c>
      <c r="K26" s="200"/>
      <c r="L26" s="200"/>
      <c r="M26" s="200"/>
      <c r="N26" s="200"/>
      <c r="O26" s="200"/>
      <c r="P26" s="200"/>
      <c r="Q26" s="200"/>
      <c r="R26" s="200"/>
      <c r="S26" s="200"/>
      <c r="T26" s="200">
        <v>4.53</v>
      </c>
      <c r="U26" s="200">
        <v>7</v>
      </c>
      <c r="V26" s="200">
        <v>358.25</v>
      </c>
      <c r="W26" s="200"/>
      <c r="X26" s="200"/>
      <c r="Y26" s="200"/>
      <c r="Z26" s="200"/>
      <c r="AA26" s="200"/>
      <c r="AB26" s="200">
        <v>2.3</v>
      </c>
      <c r="AC26" s="200"/>
      <c r="AD26" s="200">
        <v>1</v>
      </c>
      <c r="AE26" s="200">
        <v>13.4</v>
      </c>
      <c r="AF26" s="221">
        <f t="shared" si="0"/>
        <v>669.46</v>
      </c>
    </row>
    <row r="27" spans="1:32">
      <c r="A27" s="220" t="s">
        <v>375</v>
      </c>
      <c r="B27" s="200"/>
      <c r="C27" s="200">
        <v>68.79</v>
      </c>
      <c r="D27" s="200"/>
      <c r="E27" s="200"/>
      <c r="F27" s="200"/>
      <c r="G27" s="200"/>
      <c r="H27" s="200"/>
      <c r="I27" s="200"/>
      <c r="J27" s="200"/>
      <c r="K27" s="200"/>
      <c r="L27" s="200"/>
      <c r="M27" s="200"/>
      <c r="N27" s="200"/>
      <c r="O27" s="200"/>
      <c r="P27" s="200"/>
      <c r="Q27" s="200"/>
      <c r="R27" s="200"/>
      <c r="S27" s="200"/>
      <c r="T27" s="200"/>
      <c r="U27" s="200"/>
      <c r="V27" s="200">
        <v>12.65</v>
      </c>
      <c r="W27" s="200"/>
      <c r="X27" s="200"/>
      <c r="Y27" s="200"/>
      <c r="Z27" s="200"/>
      <c r="AA27" s="200"/>
      <c r="AB27" s="200"/>
      <c r="AC27" s="200"/>
      <c r="AD27" s="200"/>
      <c r="AE27" s="200">
        <v>4.07</v>
      </c>
      <c r="AF27" s="221">
        <f t="shared" si="0"/>
        <v>85.51</v>
      </c>
    </row>
    <row r="28" spans="1:32">
      <c r="A28" s="220" t="s">
        <v>376</v>
      </c>
      <c r="B28" s="200"/>
      <c r="C28" s="200">
        <v>22.61</v>
      </c>
      <c r="D28" s="200"/>
      <c r="E28" s="200"/>
      <c r="F28" s="200"/>
      <c r="G28" s="200">
        <v>1</v>
      </c>
      <c r="H28" s="200"/>
      <c r="I28" s="200"/>
      <c r="J28" s="200"/>
      <c r="K28" s="200"/>
      <c r="L28" s="200"/>
      <c r="M28" s="200"/>
      <c r="N28" s="200"/>
      <c r="O28" s="200"/>
      <c r="P28" s="200"/>
      <c r="Q28" s="200"/>
      <c r="R28" s="200"/>
      <c r="S28" s="200">
        <v>29.5</v>
      </c>
      <c r="T28" s="200">
        <v>1</v>
      </c>
      <c r="U28" s="200"/>
      <c r="V28" s="200">
        <v>134.54</v>
      </c>
      <c r="W28" s="200"/>
      <c r="X28" s="200"/>
      <c r="Y28" s="200">
        <v>29.3</v>
      </c>
      <c r="Z28" s="200">
        <v>0.25</v>
      </c>
      <c r="AA28" s="200"/>
      <c r="AB28" s="200"/>
      <c r="AC28" s="200"/>
      <c r="AD28" s="200"/>
      <c r="AE28" s="200"/>
      <c r="AF28" s="221">
        <f t="shared" si="0"/>
        <v>218.2</v>
      </c>
    </row>
    <row r="29" spans="1:32">
      <c r="A29" s="220" t="s">
        <v>377</v>
      </c>
      <c r="B29" s="200"/>
      <c r="C29" s="200">
        <v>66.18</v>
      </c>
      <c r="D29" s="200"/>
      <c r="E29" s="200"/>
      <c r="F29" s="200"/>
      <c r="G29" s="200">
        <v>0.4</v>
      </c>
      <c r="H29" s="200"/>
      <c r="I29" s="200"/>
      <c r="J29" s="200"/>
      <c r="K29" s="200"/>
      <c r="L29" s="200"/>
      <c r="M29" s="200"/>
      <c r="N29" s="200"/>
      <c r="O29" s="200"/>
      <c r="P29" s="200"/>
      <c r="Q29" s="200"/>
      <c r="R29" s="200"/>
      <c r="S29" s="200"/>
      <c r="T29" s="200"/>
      <c r="U29" s="200"/>
      <c r="V29" s="200">
        <v>43.87</v>
      </c>
      <c r="W29" s="200"/>
      <c r="X29" s="200"/>
      <c r="Y29" s="200"/>
      <c r="Z29" s="200"/>
      <c r="AA29" s="200"/>
      <c r="AB29" s="200"/>
      <c r="AC29" s="200"/>
      <c r="AD29" s="200"/>
      <c r="AE29" s="200">
        <v>2.26</v>
      </c>
      <c r="AF29" s="221">
        <f t="shared" si="0"/>
        <v>112.71</v>
      </c>
    </row>
    <row r="30" spans="1:32">
      <c r="A30" s="220" t="s">
        <v>378</v>
      </c>
      <c r="B30" s="200">
        <v>0.01</v>
      </c>
      <c r="C30" s="200">
        <v>80.11</v>
      </c>
      <c r="D30" s="200">
        <v>0.01</v>
      </c>
      <c r="E30" s="200"/>
      <c r="F30" s="200"/>
      <c r="G30" s="200">
        <v>15</v>
      </c>
      <c r="H30" s="200"/>
      <c r="I30" s="200"/>
      <c r="J30" s="200"/>
      <c r="K30" s="200">
        <v>0.02</v>
      </c>
      <c r="L30" s="200"/>
      <c r="M30" s="200">
        <v>0.02</v>
      </c>
      <c r="N30" s="200"/>
      <c r="O30" s="200"/>
      <c r="P30" s="200"/>
      <c r="Q30" s="200"/>
      <c r="R30" s="200"/>
      <c r="S30" s="200">
        <v>5</v>
      </c>
      <c r="T30" s="200"/>
      <c r="U30" s="200"/>
      <c r="V30" s="200">
        <v>74.07</v>
      </c>
      <c r="W30" s="200"/>
      <c r="X30" s="200">
        <v>2</v>
      </c>
      <c r="Y30" s="200">
        <v>4.41</v>
      </c>
      <c r="Z30" s="200"/>
      <c r="AA30" s="200"/>
      <c r="AB30" s="200"/>
      <c r="AC30" s="200"/>
      <c r="AD30" s="200"/>
      <c r="AE30" s="200">
        <v>2.58</v>
      </c>
      <c r="AF30" s="221">
        <f t="shared" si="0"/>
        <v>183.23</v>
      </c>
    </row>
    <row r="31" spans="1:32">
      <c r="A31" s="220" t="s">
        <v>379</v>
      </c>
      <c r="B31" s="200"/>
      <c r="C31" s="200">
        <v>157.06</v>
      </c>
      <c r="D31" s="200">
        <v>1.25</v>
      </c>
      <c r="E31" s="200"/>
      <c r="F31" s="200"/>
      <c r="G31" s="200">
        <v>0.15</v>
      </c>
      <c r="H31" s="200"/>
      <c r="I31" s="200"/>
      <c r="J31" s="200"/>
      <c r="K31" s="200"/>
      <c r="L31" s="200">
        <v>0.2</v>
      </c>
      <c r="M31" s="200">
        <v>0.5</v>
      </c>
      <c r="N31" s="200"/>
      <c r="O31" s="200"/>
      <c r="P31" s="200"/>
      <c r="Q31" s="200"/>
      <c r="R31" s="200"/>
      <c r="S31" s="200">
        <v>0.22</v>
      </c>
      <c r="T31" s="200">
        <v>1.64</v>
      </c>
      <c r="U31" s="200"/>
      <c r="V31" s="200">
        <v>122.43</v>
      </c>
      <c r="W31" s="200">
        <v>2</v>
      </c>
      <c r="X31" s="200">
        <v>3.4</v>
      </c>
      <c r="Y31" s="200">
        <v>8.93</v>
      </c>
      <c r="Z31" s="200"/>
      <c r="AA31" s="200"/>
      <c r="AB31" s="200"/>
      <c r="AC31" s="200"/>
      <c r="AD31" s="200"/>
      <c r="AE31" s="200">
        <v>6.63</v>
      </c>
      <c r="AF31" s="221">
        <f t="shared" si="0"/>
        <v>304.41</v>
      </c>
    </row>
    <row r="32" spans="1:32">
      <c r="A32" s="220" t="s">
        <v>380</v>
      </c>
      <c r="B32" s="200">
        <v>0.14</v>
      </c>
      <c r="C32" s="200">
        <v>46.65</v>
      </c>
      <c r="D32" s="200">
        <v>0.04</v>
      </c>
      <c r="E32" s="200"/>
      <c r="F32" s="200"/>
      <c r="G32" s="200">
        <v>0.07</v>
      </c>
      <c r="H32" s="200"/>
      <c r="I32" s="200">
        <v>0.04</v>
      </c>
      <c r="J32" s="200">
        <v>0.02</v>
      </c>
      <c r="K32" s="200">
        <v>0</v>
      </c>
      <c r="L32" s="200"/>
      <c r="M32" s="200"/>
      <c r="N32" s="200"/>
      <c r="O32" s="200">
        <v>0.02</v>
      </c>
      <c r="P32" s="200">
        <v>2.01</v>
      </c>
      <c r="Q32" s="200"/>
      <c r="R32" s="200"/>
      <c r="S32" s="200">
        <v>0.09</v>
      </c>
      <c r="T32" s="200">
        <v>0.09</v>
      </c>
      <c r="U32" s="200">
        <v>0.02</v>
      </c>
      <c r="V32" s="200">
        <v>48.1</v>
      </c>
      <c r="W32" s="200">
        <v>0.02</v>
      </c>
      <c r="X32" s="200"/>
      <c r="Y32" s="200"/>
      <c r="Z32" s="200"/>
      <c r="AA32" s="200"/>
      <c r="AB32" s="200"/>
      <c r="AC32" s="200"/>
      <c r="AD32" s="200">
        <v>0.03</v>
      </c>
      <c r="AE32" s="200">
        <v>19.17</v>
      </c>
      <c r="AF32" s="221">
        <f t="shared" si="0"/>
        <v>116.51</v>
      </c>
    </row>
    <row r="33" spans="1:32">
      <c r="A33" s="220" t="s">
        <v>381</v>
      </c>
      <c r="B33" s="200"/>
      <c r="C33" s="200">
        <v>107.47</v>
      </c>
      <c r="D33" s="200"/>
      <c r="E33" s="200"/>
      <c r="F33" s="200"/>
      <c r="G33" s="200">
        <v>1.54</v>
      </c>
      <c r="H33" s="200"/>
      <c r="I33" s="200"/>
      <c r="J33" s="200">
        <v>1.4</v>
      </c>
      <c r="K33" s="200">
        <v>0.3</v>
      </c>
      <c r="L33" s="200"/>
      <c r="M33" s="200"/>
      <c r="N33" s="200"/>
      <c r="O33" s="200"/>
      <c r="P33" s="200"/>
      <c r="Q33" s="200"/>
      <c r="R33" s="200"/>
      <c r="S33" s="200"/>
      <c r="T33" s="200"/>
      <c r="U33" s="200">
        <v>1.6</v>
      </c>
      <c r="V33" s="200">
        <v>85.99</v>
      </c>
      <c r="W33" s="200"/>
      <c r="X33" s="200"/>
      <c r="Y33" s="200">
        <v>103.15</v>
      </c>
      <c r="Z33" s="200">
        <v>7.4</v>
      </c>
      <c r="AA33" s="200"/>
      <c r="AB33" s="200"/>
      <c r="AC33" s="200"/>
      <c r="AD33" s="200"/>
      <c r="AE33" s="200">
        <v>0.69</v>
      </c>
      <c r="AF33" s="221">
        <f t="shared" si="0"/>
        <v>309.54</v>
      </c>
    </row>
    <row r="34" ht="21" customHeight="1" spans="1:32">
      <c r="A34" s="92" t="s">
        <v>242</v>
      </c>
      <c r="B34" s="202">
        <f t="shared" ref="B34:AE34" si="1">SUM(B4:B33)</f>
        <v>3.72</v>
      </c>
      <c r="C34" s="202">
        <f t="shared" si="1"/>
        <v>2722.25</v>
      </c>
      <c r="D34" s="202">
        <f t="shared" si="1"/>
        <v>6.06</v>
      </c>
      <c r="E34" s="202">
        <f t="shared" si="1"/>
        <v>0.15</v>
      </c>
      <c r="F34" s="202">
        <f t="shared" si="1"/>
        <v>0.11</v>
      </c>
      <c r="G34" s="202">
        <f t="shared" si="1"/>
        <v>49.54</v>
      </c>
      <c r="H34" s="202">
        <f t="shared" si="1"/>
        <v>0.16</v>
      </c>
      <c r="I34" s="202">
        <f t="shared" si="1"/>
        <v>0.08</v>
      </c>
      <c r="J34" s="202">
        <f t="shared" si="1"/>
        <v>5.64</v>
      </c>
      <c r="K34" s="202">
        <f t="shared" si="1"/>
        <v>42.36</v>
      </c>
      <c r="L34" s="202">
        <f t="shared" si="1"/>
        <v>0.2</v>
      </c>
      <c r="M34" s="202">
        <f t="shared" si="1"/>
        <v>0.67</v>
      </c>
      <c r="N34" s="202">
        <f t="shared" si="1"/>
        <v>0.92</v>
      </c>
      <c r="O34" s="202">
        <f t="shared" si="1"/>
        <v>0.06</v>
      </c>
      <c r="P34" s="202">
        <f t="shared" si="1"/>
        <v>2.01</v>
      </c>
      <c r="Q34" s="202">
        <f t="shared" si="1"/>
        <v>0.36</v>
      </c>
      <c r="R34" s="202">
        <f t="shared" si="1"/>
        <v>2.54</v>
      </c>
      <c r="S34" s="202">
        <f t="shared" si="1"/>
        <v>118.06</v>
      </c>
      <c r="T34" s="202">
        <f t="shared" si="1"/>
        <v>20.25</v>
      </c>
      <c r="U34" s="202">
        <f t="shared" si="1"/>
        <v>11.43</v>
      </c>
      <c r="V34" s="202">
        <f t="shared" si="1"/>
        <v>2262.42</v>
      </c>
      <c r="W34" s="202">
        <f t="shared" si="1"/>
        <v>18.22</v>
      </c>
      <c r="X34" s="202">
        <f t="shared" si="1"/>
        <v>24.55</v>
      </c>
      <c r="Y34" s="202">
        <f t="shared" si="1"/>
        <v>177.11</v>
      </c>
      <c r="Z34" s="202">
        <f t="shared" si="1"/>
        <v>8.73</v>
      </c>
      <c r="AA34" s="202">
        <f t="shared" si="1"/>
        <v>0.09</v>
      </c>
      <c r="AB34" s="202">
        <f t="shared" si="1"/>
        <v>2.3</v>
      </c>
      <c r="AC34" s="202">
        <f t="shared" si="1"/>
        <v>0.09</v>
      </c>
      <c r="AD34" s="202">
        <f t="shared" si="1"/>
        <v>1.27</v>
      </c>
      <c r="AE34" s="202">
        <f t="shared" si="1"/>
        <v>337.5</v>
      </c>
      <c r="AF34" s="206">
        <f t="shared" si="0"/>
        <v>5818.85</v>
      </c>
    </row>
  </sheetData>
  <mergeCells count="3">
    <mergeCell ref="B2:AE2"/>
    <mergeCell ref="A2:A3"/>
    <mergeCell ref="AF2:AF3"/>
  </mergeCells>
  <printOptions horizontalCentered="1"/>
  <pageMargins left="0" right="0" top="1.14173228346457" bottom="0.354330708661417" header="0.31496062992126" footer="0.31496062992126"/>
  <pageSetup paperSize="1" scale="90" orientation="landscape"/>
  <headerFooter>
    <oddHeader>&amp;L&amp;G&amp;C&amp;"Verdana,Negrita"SUPERFICIE COMUNAL DE CEPAJES BLANCOS PARA VINIFICACIÓN (has)
REGION DEL LIBERTADOR BERNARDO O'HIGGINS&amp;RCUADRO N° 34</oddHeader>
    <oddFooter>&amp;R&amp;F</oddFooter>
  </headerFooter>
  <legacyDrawingHF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35"/>
  <sheetViews>
    <sheetView topLeftCell="G1" workbookViewId="0">
      <pane ySplit="3" topLeftCell="A20" activePane="bottomLeft" state="frozen"/>
      <selection/>
      <selection pane="bottomLeft" activeCell="AQ32" sqref="AQ32"/>
    </sheetView>
  </sheetViews>
  <sheetFormatPr defaultColWidth="11.4285714285714" defaultRowHeight="12.75"/>
  <cols>
    <col min="1" max="1" width="15.7142857142857" style="2" customWidth="1"/>
    <col min="2" max="3" width="6" style="2" customWidth="1"/>
    <col min="4" max="4" width="5" style="2" customWidth="1"/>
    <col min="5" max="5" width="4.28571428571429" style="2" customWidth="1"/>
    <col min="6" max="6" width="6.57142857142857" style="2" customWidth="1"/>
    <col min="7" max="7" width="8.42857142857143" style="2" customWidth="1"/>
    <col min="8" max="8" width="6.14285714285714" style="2" customWidth="1"/>
    <col min="9" max="9" width="7.85714285714286" style="2" customWidth="1"/>
    <col min="10" max="11" width="5" style="2" customWidth="1"/>
    <col min="12" max="13" width="7" style="2" customWidth="1"/>
    <col min="14" max="14" width="6" style="2" customWidth="1"/>
    <col min="15" max="15" width="5.71428571428571" style="2" customWidth="1"/>
    <col min="16" max="16" width="5" style="2" customWidth="1"/>
    <col min="17" max="17" width="7" style="2" customWidth="1"/>
    <col min="18" max="19" width="5" style="2" customWidth="1"/>
    <col min="20" max="20" width="6.14285714285714" style="2" customWidth="1"/>
    <col min="21" max="21" width="5" style="2" customWidth="1"/>
    <col min="22" max="22" width="6.14285714285714" style="2" customWidth="1"/>
    <col min="23" max="23" width="7.14285714285714" style="2" customWidth="1"/>
    <col min="24" max="24" width="5.14285714285714" style="2" customWidth="1"/>
    <col min="25" max="25" width="7" style="2" customWidth="1"/>
    <col min="26" max="26" width="5.14285714285714" style="2" customWidth="1"/>
    <col min="27" max="28" width="7.14285714285714" style="2" customWidth="1"/>
    <col min="29" max="29" width="7" style="2" customWidth="1"/>
    <col min="30" max="30" width="8.14285714285714" style="2" customWidth="1"/>
    <col min="31" max="31" width="5" style="2" customWidth="1"/>
    <col min="32" max="32" width="6.14285714285714" style="2" customWidth="1"/>
    <col min="33" max="33" width="8.14285714285714" style="2" customWidth="1"/>
    <col min="34" max="35" width="5" style="2" customWidth="1"/>
    <col min="36" max="36" width="6" style="2" customWidth="1"/>
    <col min="37" max="37" width="10.1428571428571" style="2" customWidth="1"/>
    <col min="38" max="16384" width="11.4285714285714" style="2"/>
  </cols>
  <sheetData>
    <row r="1" ht="13.5" spans="1:1">
      <c r="A1" s="225" t="s">
        <v>388</v>
      </c>
    </row>
    <row r="2" ht="18" customHeight="1" spans="1:37">
      <c r="A2" s="99" t="s">
        <v>237</v>
      </c>
      <c r="B2" s="226" t="s">
        <v>170</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34"/>
      <c r="AK2" s="255" t="s">
        <v>72</v>
      </c>
    </row>
    <row r="3" ht="102" customHeight="1" spans="1:37">
      <c r="A3" s="102"/>
      <c r="B3" s="182" t="s">
        <v>171</v>
      </c>
      <c r="C3" s="182" t="s">
        <v>283</v>
      </c>
      <c r="D3" s="182" t="s">
        <v>174</v>
      </c>
      <c r="E3" s="182" t="s">
        <v>175</v>
      </c>
      <c r="F3" s="182" t="s">
        <v>179</v>
      </c>
      <c r="G3" s="182" t="s">
        <v>180</v>
      </c>
      <c r="H3" s="182" t="s">
        <v>311</v>
      </c>
      <c r="I3" s="182" t="s">
        <v>183</v>
      </c>
      <c r="J3" s="182" t="s">
        <v>186</v>
      </c>
      <c r="K3" s="182" t="s">
        <v>188</v>
      </c>
      <c r="L3" s="182" t="s">
        <v>284</v>
      </c>
      <c r="M3" s="182" t="s">
        <v>389</v>
      </c>
      <c r="N3" s="182" t="s">
        <v>192</v>
      </c>
      <c r="O3" s="182" t="s">
        <v>196</v>
      </c>
      <c r="P3" s="182" t="s">
        <v>198</v>
      </c>
      <c r="Q3" s="182" t="s">
        <v>200</v>
      </c>
      <c r="R3" s="182" t="s">
        <v>201</v>
      </c>
      <c r="S3" s="182" t="s">
        <v>202</v>
      </c>
      <c r="T3" s="182" t="s">
        <v>285</v>
      </c>
      <c r="U3" s="182" t="s">
        <v>204</v>
      </c>
      <c r="V3" s="182" t="s">
        <v>286</v>
      </c>
      <c r="W3" s="182" t="s">
        <v>206</v>
      </c>
      <c r="X3" s="182" t="s">
        <v>207</v>
      </c>
      <c r="Y3" s="182" t="s">
        <v>209</v>
      </c>
      <c r="Z3" s="182" t="s">
        <v>211</v>
      </c>
      <c r="AA3" s="182" t="s">
        <v>212</v>
      </c>
      <c r="AB3" s="182" t="s">
        <v>215</v>
      </c>
      <c r="AC3" s="182" t="s">
        <v>287</v>
      </c>
      <c r="AD3" s="182" t="s">
        <v>217</v>
      </c>
      <c r="AE3" s="182" t="s">
        <v>218</v>
      </c>
      <c r="AF3" s="182" t="s">
        <v>219</v>
      </c>
      <c r="AG3" s="182" t="s">
        <v>288</v>
      </c>
      <c r="AH3" s="182" t="s">
        <v>390</v>
      </c>
      <c r="AI3" s="182" t="s">
        <v>224</v>
      </c>
      <c r="AJ3" s="182" t="s">
        <v>348</v>
      </c>
      <c r="AK3" s="256"/>
    </row>
    <row r="4" spans="1:37">
      <c r="A4" s="220" t="s">
        <v>350</v>
      </c>
      <c r="B4" s="200"/>
      <c r="C4" s="200"/>
      <c r="D4" s="200">
        <v>0.35</v>
      </c>
      <c r="E4" s="200"/>
      <c r="F4" s="200">
        <v>12.58</v>
      </c>
      <c r="G4" s="200">
        <v>649.73</v>
      </c>
      <c r="H4" s="200">
        <v>1.74</v>
      </c>
      <c r="I4" s="200">
        <v>179.26</v>
      </c>
      <c r="J4" s="200"/>
      <c r="K4" s="200"/>
      <c r="L4" s="200">
        <v>12.48</v>
      </c>
      <c r="M4" s="200"/>
      <c r="N4" s="200">
        <v>1.86</v>
      </c>
      <c r="O4" s="200"/>
      <c r="P4" s="200">
        <v>0.25</v>
      </c>
      <c r="Q4" s="200">
        <v>265.93</v>
      </c>
      <c r="R4" s="200"/>
      <c r="S4" s="200"/>
      <c r="T4" s="200">
        <v>1.92</v>
      </c>
      <c r="U4" s="200"/>
      <c r="V4" s="200"/>
      <c r="W4" s="200">
        <v>8.79</v>
      </c>
      <c r="X4" s="200">
        <v>6</v>
      </c>
      <c r="Y4" s="200">
        <v>4.57</v>
      </c>
      <c r="Z4" s="200"/>
      <c r="AA4" s="200"/>
      <c r="AB4" s="200"/>
      <c r="AC4" s="200">
        <v>24.24</v>
      </c>
      <c r="AD4" s="200"/>
      <c r="AE4" s="200">
        <v>0.04</v>
      </c>
      <c r="AF4" s="200"/>
      <c r="AG4" s="200">
        <v>192.49</v>
      </c>
      <c r="AH4" s="200"/>
      <c r="AI4" s="200"/>
      <c r="AJ4" s="200"/>
      <c r="AK4" s="221">
        <f t="shared" ref="AK4:AK35" si="0">SUM(B4:AJ4)</f>
        <v>1362.23</v>
      </c>
    </row>
    <row r="5" spans="1:37">
      <c r="A5" s="220" t="s">
        <v>351</v>
      </c>
      <c r="B5" s="200"/>
      <c r="C5" s="200">
        <v>22.92</v>
      </c>
      <c r="D5" s="200"/>
      <c r="E5" s="200"/>
      <c r="F5" s="200">
        <v>0.4</v>
      </c>
      <c r="G5" s="200">
        <v>300.16</v>
      </c>
      <c r="H5" s="200">
        <v>1.4</v>
      </c>
      <c r="I5" s="200">
        <v>29.36</v>
      </c>
      <c r="J5" s="200"/>
      <c r="K5" s="200"/>
      <c r="L5" s="200">
        <v>5</v>
      </c>
      <c r="M5" s="200"/>
      <c r="N5" s="200">
        <v>0.18</v>
      </c>
      <c r="O5" s="200">
        <v>65</v>
      </c>
      <c r="P5" s="200">
        <v>3.18</v>
      </c>
      <c r="Q5" s="200">
        <v>168.24</v>
      </c>
      <c r="R5" s="200"/>
      <c r="S5" s="200"/>
      <c r="T5" s="200"/>
      <c r="U5" s="200"/>
      <c r="V5" s="200"/>
      <c r="W5" s="200">
        <v>3.82</v>
      </c>
      <c r="X5" s="200"/>
      <c r="Y5" s="200">
        <v>166.55</v>
      </c>
      <c r="Z5" s="200"/>
      <c r="AA5" s="200"/>
      <c r="AB5" s="200">
        <v>0.11</v>
      </c>
      <c r="AC5" s="200">
        <v>37.82</v>
      </c>
      <c r="AD5" s="200"/>
      <c r="AE5" s="200">
        <v>0.03</v>
      </c>
      <c r="AF5" s="200"/>
      <c r="AG5" s="200">
        <v>529.02</v>
      </c>
      <c r="AH5" s="200"/>
      <c r="AI5" s="200"/>
      <c r="AJ5" s="200"/>
      <c r="AK5" s="221">
        <f t="shared" si="0"/>
        <v>1333.19</v>
      </c>
    </row>
    <row r="6" spans="1:37">
      <c r="A6" s="220" t="s">
        <v>352</v>
      </c>
      <c r="B6" s="200"/>
      <c r="C6" s="200">
        <v>5.13</v>
      </c>
      <c r="D6" s="200"/>
      <c r="E6" s="200"/>
      <c r="F6" s="200">
        <v>4.6</v>
      </c>
      <c r="G6" s="200">
        <v>191.02</v>
      </c>
      <c r="H6" s="200"/>
      <c r="I6" s="200"/>
      <c r="J6" s="200"/>
      <c r="K6" s="200"/>
      <c r="L6" s="200">
        <v>14.3</v>
      </c>
      <c r="M6" s="200"/>
      <c r="N6" s="200">
        <v>0.4</v>
      </c>
      <c r="O6" s="200"/>
      <c r="P6" s="200"/>
      <c r="Q6" s="200">
        <v>73.1</v>
      </c>
      <c r="R6" s="200"/>
      <c r="S6" s="200"/>
      <c r="T6" s="200">
        <v>0.4</v>
      </c>
      <c r="U6" s="200"/>
      <c r="V6" s="200"/>
      <c r="W6" s="200">
        <v>4.18</v>
      </c>
      <c r="X6" s="200"/>
      <c r="Y6" s="200"/>
      <c r="Z6" s="200"/>
      <c r="AA6" s="200"/>
      <c r="AB6" s="200">
        <v>3.68</v>
      </c>
      <c r="AC6" s="200">
        <v>19.3</v>
      </c>
      <c r="AD6" s="200">
        <v>0.3</v>
      </c>
      <c r="AE6" s="200">
        <v>3.37</v>
      </c>
      <c r="AF6" s="200"/>
      <c r="AG6" s="200">
        <v>40.37</v>
      </c>
      <c r="AH6" s="200"/>
      <c r="AI6" s="200"/>
      <c r="AJ6" s="200"/>
      <c r="AK6" s="221">
        <f t="shared" si="0"/>
        <v>360.15</v>
      </c>
    </row>
    <row r="7" spans="1:37">
      <c r="A7" s="220" t="s">
        <v>353</v>
      </c>
      <c r="B7" s="200"/>
      <c r="C7" s="200"/>
      <c r="D7" s="200"/>
      <c r="E7" s="200"/>
      <c r="F7" s="200"/>
      <c r="G7" s="200">
        <v>37.31</v>
      </c>
      <c r="H7" s="200"/>
      <c r="I7" s="200">
        <v>9.5</v>
      </c>
      <c r="J7" s="200"/>
      <c r="K7" s="200"/>
      <c r="L7" s="200"/>
      <c r="M7" s="200"/>
      <c r="N7" s="200"/>
      <c r="O7" s="200"/>
      <c r="P7" s="200"/>
      <c r="Q7" s="200">
        <v>23</v>
      </c>
      <c r="R7" s="200"/>
      <c r="S7" s="200"/>
      <c r="T7" s="200"/>
      <c r="U7" s="200"/>
      <c r="V7" s="200"/>
      <c r="W7" s="200"/>
      <c r="X7" s="200"/>
      <c r="Y7" s="200">
        <v>9</v>
      </c>
      <c r="Z7" s="200"/>
      <c r="AA7" s="200"/>
      <c r="AB7" s="200"/>
      <c r="AC7" s="200">
        <v>9.74</v>
      </c>
      <c r="AD7" s="200"/>
      <c r="AE7" s="200"/>
      <c r="AF7" s="200"/>
      <c r="AG7" s="200">
        <v>11.88</v>
      </c>
      <c r="AH7" s="200"/>
      <c r="AI7" s="200"/>
      <c r="AJ7" s="200"/>
      <c r="AK7" s="221">
        <f t="shared" si="0"/>
        <v>100.43</v>
      </c>
    </row>
    <row r="8" spans="1:37">
      <c r="A8" s="220" t="s">
        <v>354</v>
      </c>
      <c r="B8" s="200"/>
      <c r="C8" s="200"/>
      <c r="D8" s="200"/>
      <c r="E8" s="200"/>
      <c r="F8" s="200"/>
      <c r="G8" s="200">
        <v>22</v>
      </c>
      <c r="H8" s="200"/>
      <c r="I8" s="200">
        <v>9</v>
      </c>
      <c r="J8" s="200"/>
      <c r="K8" s="200"/>
      <c r="L8" s="200">
        <v>9.7</v>
      </c>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21">
        <f t="shared" si="0"/>
        <v>40.7</v>
      </c>
    </row>
    <row r="9" spans="1:37">
      <c r="A9" s="220" t="s">
        <v>355</v>
      </c>
      <c r="B9" s="200"/>
      <c r="C9" s="200"/>
      <c r="D9" s="200"/>
      <c r="E9" s="200"/>
      <c r="F9" s="200"/>
      <c r="G9" s="200">
        <v>85.59</v>
      </c>
      <c r="H9" s="200"/>
      <c r="I9" s="200">
        <v>6.04</v>
      </c>
      <c r="J9" s="200"/>
      <c r="K9" s="200"/>
      <c r="L9" s="200">
        <v>1.2</v>
      </c>
      <c r="M9" s="200"/>
      <c r="N9" s="200">
        <v>2.5</v>
      </c>
      <c r="O9" s="200"/>
      <c r="P9" s="200"/>
      <c r="Q9" s="200">
        <v>23.1</v>
      </c>
      <c r="R9" s="200"/>
      <c r="S9" s="200"/>
      <c r="T9" s="200"/>
      <c r="U9" s="200"/>
      <c r="V9" s="200"/>
      <c r="W9" s="200"/>
      <c r="X9" s="200"/>
      <c r="Y9" s="200"/>
      <c r="Z9" s="200"/>
      <c r="AA9" s="200"/>
      <c r="AB9" s="200"/>
      <c r="AC9" s="200">
        <v>3.9</v>
      </c>
      <c r="AD9" s="200"/>
      <c r="AE9" s="200">
        <v>3.1</v>
      </c>
      <c r="AF9" s="200"/>
      <c r="AG9" s="200">
        <v>100.67</v>
      </c>
      <c r="AH9" s="200"/>
      <c r="AI9" s="200"/>
      <c r="AJ9" s="200"/>
      <c r="AK9" s="221">
        <f t="shared" si="0"/>
        <v>226.1</v>
      </c>
    </row>
    <row r="10" spans="1:37">
      <c r="A10" s="220" t="s">
        <v>356</v>
      </c>
      <c r="B10" s="200"/>
      <c r="C10" s="200"/>
      <c r="D10" s="200"/>
      <c r="E10" s="200"/>
      <c r="F10" s="200">
        <v>1.41</v>
      </c>
      <c r="G10" s="200">
        <v>31.48</v>
      </c>
      <c r="H10" s="200"/>
      <c r="I10" s="200">
        <v>30.34</v>
      </c>
      <c r="J10" s="200"/>
      <c r="K10" s="200"/>
      <c r="L10" s="200"/>
      <c r="M10" s="200"/>
      <c r="N10" s="200"/>
      <c r="O10" s="200"/>
      <c r="P10" s="200"/>
      <c r="Q10" s="200"/>
      <c r="R10" s="200"/>
      <c r="S10" s="200"/>
      <c r="T10" s="200"/>
      <c r="U10" s="200"/>
      <c r="V10" s="200">
        <v>1</v>
      </c>
      <c r="W10" s="200">
        <v>3.01</v>
      </c>
      <c r="X10" s="200"/>
      <c r="Y10" s="200"/>
      <c r="Z10" s="200"/>
      <c r="AA10" s="200"/>
      <c r="AB10" s="200"/>
      <c r="AC10" s="200">
        <v>10.3</v>
      </c>
      <c r="AD10" s="200"/>
      <c r="AE10" s="200"/>
      <c r="AF10" s="200"/>
      <c r="AG10" s="200"/>
      <c r="AH10" s="200"/>
      <c r="AI10" s="200"/>
      <c r="AJ10" s="200"/>
      <c r="AK10" s="221">
        <f t="shared" si="0"/>
        <v>77.54</v>
      </c>
    </row>
    <row r="11" spans="1:37">
      <c r="A11" s="220" t="s">
        <v>357</v>
      </c>
      <c r="B11" s="200"/>
      <c r="C11" s="200"/>
      <c r="D11" s="200"/>
      <c r="E11" s="200"/>
      <c r="F11" s="200">
        <v>45.1</v>
      </c>
      <c r="G11" s="200">
        <v>448.53</v>
      </c>
      <c r="H11" s="200">
        <v>1.67</v>
      </c>
      <c r="I11" s="200">
        <v>336.12</v>
      </c>
      <c r="J11" s="200"/>
      <c r="K11" s="200"/>
      <c r="L11" s="200">
        <v>38.53</v>
      </c>
      <c r="M11" s="200"/>
      <c r="N11" s="200">
        <v>0.6</v>
      </c>
      <c r="O11" s="200"/>
      <c r="P11" s="200"/>
      <c r="Q11" s="200">
        <v>106.21</v>
      </c>
      <c r="R11" s="200"/>
      <c r="S11" s="200"/>
      <c r="T11" s="200"/>
      <c r="U11" s="200"/>
      <c r="V11" s="200"/>
      <c r="W11" s="200">
        <v>28.61</v>
      </c>
      <c r="X11" s="200">
        <v>0.65</v>
      </c>
      <c r="Y11" s="200">
        <v>0.08</v>
      </c>
      <c r="Z11" s="200"/>
      <c r="AA11" s="200"/>
      <c r="AB11" s="200">
        <v>15.8</v>
      </c>
      <c r="AC11" s="200">
        <v>102.16</v>
      </c>
      <c r="AD11" s="200"/>
      <c r="AE11" s="200"/>
      <c r="AF11" s="200"/>
      <c r="AG11" s="200">
        <v>104.51</v>
      </c>
      <c r="AH11" s="200"/>
      <c r="AI11" s="200"/>
      <c r="AJ11" s="200"/>
      <c r="AK11" s="221">
        <f t="shared" si="0"/>
        <v>1228.57</v>
      </c>
    </row>
    <row r="12" spans="1:37">
      <c r="A12" s="220" t="s">
        <v>358</v>
      </c>
      <c r="B12" s="200"/>
      <c r="C12" s="200"/>
      <c r="D12" s="200"/>
      <c r="E12" s="200"/>
      <c r="F12" s="200">
        <v>4.64</v>
      </c>
      <c r="G12" s="200">
        <v>25.23</v>
      </c>
      <c r="H12" s="200"/>
      <c r="I12" s="200"/>
      <c r="J12" s="200"/>
      <c r="K12" s="200"/>
      <c r="L12" s="200">
        <v>4.14</v>
      </c>
      <c r="M12" s="200"/>
      <c r="N12" s="200">
        <v>2.16</v>
      </c>
      <c r="O12" s="200"/>
      <c r="P12" s="200"/>
      <c r="Q12" s="200">
        <v>24.23</v>
      </c>
      <c r="R12" s="200"/>
      <c r="S12" s="200"/>
      <c r="T12" s="200">
        <v>0.28</v>
      </c>
      <c r="U12" s="200"/>
      <c r="V12" s="200"/>
      <c r="W12" s="200"/>
      <c r="X12" s="200"/>
      <c r="Y12" s="200">
        <v>74.48</v>
      </c>
      <c r="Z12" s="200"/>
      <c r="AA12" s="200"/>
      <c r="AB12" s="200"/>
      <c r="AC12" s="200">
        <v>30.17</v>
      </c>
      <c r="AD12" s="200"/>
      <c r="AE12" s="200">
        <v>0.3</v>
      </c>
      <c r="AF12" s="200"/>
      <c r="AG12" s="200">
        <v>2.92</v>
      </c>
      <c r="AH12" s="200"/>
      <c r="AI12" s="200"/>
      <c r="AJ12" s="200"/>
      <c r="AK12" s="221">
        <f t="shared" si="0"/>
        <v>168.55</v>
      </c>
    </row>
    <row r="13" spans="1:37">
      <c r="A13" s="220" t="s">
        <v>359</v>
      </c>
      <c r="B13" s="200"/>
      <c r="C13" s="200">
        <v>18.09</v>
      </c>
      <c r="D13" s="200"/>
      <c r="E13" s="200"/>
      <c r="F13" s="200">
        <v>73.89</v>
      </c>
      <c r="G13" s="200">
        <v>846.19</v>
      </c>
      <c r="H13" s="200">
        <v>4.33</v>
      </c>
      <c r="I13" s="200">
        <v>275.23</v>
      </c>
      <c r="J13" s="200"/>
      <c r="K13" s="200"/>
      <c r="L13" s="200">
        <v>57.42</v>
      </c>
      <c r="M13" s="200"/>
      <c r="N13" s="200">
        <v>1</v>
      </c>
      <c r="O13" s="200">
        <v>2.49</v>
      </c>
      <c r="P13" s="200"/>
      <c r="Q13" s="200">
        <v>168.47</v>
      </c>
      <c r="R13" s="200"/>
      <c r="S13" s="200"/>
      <c r="T13" s="200">
        <v>0.5</v>
      </c>
      <c r="U13" s="200"/>
      <c r="V13" s="200">
        <v>92.14</v>
      </c>
      <c r="W13" s="200">
        <v>38.91</v>
      </c>
      <c r="X13" s="200"/>
      <c r="Y13" s="200">
        <v>20.96</v>
      </c>
      <c r="Z13" s="200"/>
      <c r="AA13" s="200"/>
      <c r="AB13" s="200"/>
      <c r="AC13" s="200">
        <v>146.01</v>
      </c>
      <c r="AD13" s="200"/>
      <c r="AE13" s="200">
        <v>0.5</v>
      </c>
      <c r="AF13" s="200"/>
      <c r="AG13" s="200">
        <v>327.96</v>
      </c>
      <c r="AH13" s="200">
        <v>0.5</v>
      </c>
      <c r="AI13" s="200"/>
      <c r="AJ13" s="200"/>
      <c r="AK13" s="221">
        <f t="shared" si="0"/>
        <v>2074.59</v>
      </c>
    </row>
    <row r="14" spans="1:37">
      <c r="A14" s="220" t="s">
        <v>360</v>
      </c>
      <c r="B14" s="200"/>
      <c r="C14" s="200"/>
      <c r="D14" s="200"/>
      <c r="E14" s="200"/>
      <c r="F14" s="200"/>
      <c r="G14" s="200">
        <v>51.9</v>
      </c>
      <c r="H14" s="200"/>
      <c r="I14" s="200"/>
      <c r="J14" s="200"/>
      <c r="K14" s="200"/>
      <c r="L14" s="200"/>
      <c r="M14" s="200"/>
      <c r="N14" s="200"/>
      <c r="O14" s="200"/>
      <c r="P14" s="200"/>
      <c r="Q14" s="200">
        <v>11.96</v>
      </c>
      <c r="R14" s="200"/>
      <c r="S14" s="200"/>
      <c r="T14" s="200"/>
      <c r="U14" s="200"/>
      <c r="V14" s="200"/>
      <c r="W14" s="200"/>
      <c r="X14" s="200"/>
      <c r="Y14" s="200">
        <v>10.36</v>
      </c>
      <c r="Z14" s="200"/>
      <c r="AA14" s="200"/>
      <c r="AB14" s="200"/>
      <c r="AC14" s="200">
        <v>3.38</v>
      </c>
      <c r="AD14" s="200"/>
      <c r="AE14" s="200"/>
      <c r="AF14" s="200"/>
      <c r="AG14" s="200">
        <v>1.5</v>
      </c>
      <c r="AH14" s="200"/>
      <c r="AI14" s="200"/>
      <c r="AJ14" s="200"/>
      <c r="AK14" s="221">
        <f t="shared" si="0"/>
        <v>79.1</v>
      </c>
    </row>
    <row r="15" spans="1:37">
      <c r="A15" s="220" t="s">
        <v>361</v>
      </c>
      <c r="B15" s="200"/>
      <c r="C15" s="200">
        <v>0.13</v>
      </c>
      <c r="D15" s="200"/>
      <c r="E15" s="200"/>
      <c r="F15" s="200">
        <v>2.59</v>
      </c>
      <c r="G15" s="200">
        <v>77.07</v>
      </c>
      <c r="H15" s="200"/>
      <c r="I15" s="200">
        <v>31.63</v>
      </c>
      <c r="J15" s="200"/>
      <c r="K15" s="200"/>
      <c r="L15" s="200">
        <v>4.4</v>
      </c>
      <c r="M15" s="200"/>
      <c r="N15" s="200"/>
      <c r="O15" s="200"/>
      <c r="P15" s="200"/>
      <c r="Q15" s="200">
        <v>6.7</v>
      </c>
      <c r="R15" s="200"/>
      <c r="S15" s="200"/>
      <c r="T15" s="200"/>
      <c r="U15" s="200"/>
      <c r="V15" s="200"/>
      <c r="W15" s="200">
        <v>4.44</v>
      </c>
      <c r="X15" s="200">
        <v>2.67</v>
      </c>
      <c r="Y15" s="200">
        <v>0.1</v>
      </c>
      <c r="Z15" s="200"/>
      <c r="AA15" s="200"/>
      <c r="AB15" s="200">
        <v>0.23</v>
      </c>
      <c r="AC15" s="200">
        <v>21.62</v>
      </c>
      <c r="AD15" s="200"/>
      <c r="AE15" s="200"/>
      <c r="AF15" s="200"/>
      <c r="AG15" s="200">
        <v>20.54</v>
      </c>
      <c r="AH15" s="200"/>
      <c r="AI15" s="200"/>
      <c r="AJ15" s="200">
        <v>0.1</v>
      </c>
      <c r="AK15" s="221">
        <f t="shared" si="0"/>
        <v>172.22</v>
      </c>
    </row>
    <row r="16" spans="1:37">
      <c r="A16" s="220" t="s">
        <v>362</v>
      </c>
      <c r="B16" s="200">
        <v>1.2</v>
      </c>
      <c r="C16" s="200"/>
      <c r="D16" s="200"/>
      <c r="E16" s="200">
        <v>0.12</v>
      </c>
      <c r="F16" s="200">
        <v>70.66</v>
      </c>
      <c r="G16" s="200">
        <v>2015.2</v>
      </c>
      <c r="H16" s="200">
        <v>1.7</v>
      </c>
      <c r="I16" s="200">
        <v>579.17</v>
      </c>
      <c r="J16" s="200">
        <v>1.2</v>
      </c>
      <c r="K16" s="200"/>
      <c r="L16" s="200">
        <v>222.89</v>
      </c>
      <c r="M16" s="200"/>
      <c r="N16" s="200">
        <v>2.71</v>
      </c>
      <c r="O16" s="200">
        <v>4.1</v>
      </c>
      <c r="P16" s="200">
        <v>10.92</v>
      </c>
      <c r="Q16" s="200">
        <v>649.73</v>
      </c>
      <c r="R16" s="200">
        <v>0.85</v>
      </c>
      <c r="S16" s="200"/>
      <c r="T16" s="200">
        <v>1.84</v>
      </c>
      <c r="U16" s="200">
        <v>1.37</v>
      </c>
      <c r="V16" s="200">
        <v>1.2</v>
      </c>
      <c r="W16" s="200">
        <v>40.13</v>
      </c>
      <c r="X16" s="200"/>
      <c r="Y16" s="200">
        <v>31.1</v>
      </c>
      <c r="Z16" s="200">
        <v>0.38</v>
      </c>
      <c r="AA16" s="200"/>
      <c r="AB16" s="200">
        <v>18.58</v>
      </c>
      <c r="AC16" s="200">
        <v>438.81</v>
      </c>
      <c r="AD16" s="200"/>
      <c r="AE16" s="200">
        <v>8.29</v>
      </c>
      <c r="AF16" s="200">
        <v>0.65</v>
      </c>
      <c r="AG16" s="200">
        <v>90.6</v>
      </c>
      <c r="AH16" s="200"/>
      <c r="AI16" s="200"/>
      <c r="AJ16" s="200">
        <v>27.4</v>
      </c>
      <c r="AK16" s="221">
        <f t="shared" si="0"/>
        <v>4220.8</v>
      </c>
    </row>
    <row r="17" spans="1:37">
      <c r="A17" s="220" t="s">
        <v>363</v>
      </c>
      <c r="B17" s="200"/>
      <c r="C17" s="200"/>
      <c r="D17" s="200"/>
      <c r="E17" s="200"/>
      <c r="F17" s="200"/>
      <c r="G17" s="200">
        <v>127.56</v>
      </c>
      <c r="H17" s="200"/>
      <c r="I17" s="200">
        <v>46.61</v>
      </c>
      <c r="J17" s="200"/>
      <c r="K17" s="200"/>
      <c r="L17" s="200"/>
      <c r="M17" s="200"/>
      <c r="N17" s="200"/>
      <c r="O17" s="200"/>
      <c r="P17" s="200"/>
      <c r="Q17" s="200">
        <v>45.82</v>
      </c>
      <c r="R17" s="200"/>
      <c r="S17" s="200"/>
      <c r="T17" s="200"/>
      <c r="U17" s="200"/>
      <c r="V17" s="200"/>
      <c r="W17" s="200"/>
      <c r="X17" s="200"/>
      <c r="Y17" s="200">
        <v>8.1</v>
      </c>
      <c r="Z17" s="200"/>
      <c r="AA17" s="200"/>
      <c r="AB17" s="200"/>
      <c r="AC17" s="200">
        <v>38.13</v>
      </c>
      <c r="AD17" s="200"/>
      <c r="AE17" s="200"/>
      <c r="AF17" s="200"/>
      <c r="AG17" s="200">
        <v>24.17</v>
      </c>
      <c r="AH17" s="200"/>
      <c r="AI17" s="200"/>
      <c r="AJ17" s="200"/>
      <c r="AK17" s="221">
        <f t="shared" si="0"/>
        <v>290.39</v>
      </c>
    </row>
    <row r="18" spans="1:37">
      <c r="A18" s="220" t="s">
        <v>364</v>
      </c>
      <c r="B18" s="200"/>
      <c r="C18" s="200">
        <v>4.1</v>
      </c>
      <c r="D18" s="200"/>
      <c r="E18" s="200"/>
      <c r="F18" s="200">
        <v>16.14</v>
      </c>
      <c r="G18" s="200">
        <v>895.17</v>
      </c>
      <c r="H18" s="200">
        <v>0.23</v>
      </c>
      <c r="I18" s="200">
        <v>354.01</v>
      </c>
      <c r="J18" s="200"/>
      <c r="K18" s="200"/>
      <c r="L18" s="200">
        <v>82.49</v>
      </c>
      <c r="M18" s="200"/>
      <c r="N18" s="200">
        <v>5.37</v>
      </c>
      <c r="O18" s="200">
        <v>0.8</v>
      </c>
      <c r="P18" s="200"/>
      <c r="Q18" s="200">
        <v>249.78</v>
      </c>
      <c r="R18" s="200"/>
      <c r="S18" s="200"/>
      <c r="T18" s="200">
        <v>6.68</v>
      </c>
      <c r="U18" s="200"/>
      <c r="V18" s="200"/>
      <c r="W18" s="200">
        <v>16.22</v>
      </c>
      <c r="X18" s="200">
        <v>7.58</v>
      </c>
      <c r="Y18" s="200">
        <v>0.02</v>
      </c>
      <c r="Z18" s="200"/>
      <c r="AA18" s="200"/>
      <c r="AB18" s="200"/>
      <c r="AC18" s="200">
        <v>154.08</v>
      </c>
      <c r="AD18" s="200"/>
      <c r="AE18" s="200">
        <v>1.43</v>
      </c>
      <c r="AF18" s="200"/>
      <c r="AG18" s="200">
        <v>260.17</v>
      </c>
      <c r="AH18" s="200"/>
      <c r="AI18" s="200"/>
      <c r="AJ18" s="200"/>
      <c r="AK18" s="221">
        <f t="shared" si="0"/>
        <v>2054.27</v>
      </c>
    </row>
    <row r="19" spans="1:37">
      <c r="A19" s="220" t="s">
        <v>365</v>
      </c>
      <c r="B19" s="200"/>
      <c r="C19" s="200"/>
      <c r="D19" s="200"/>
      <c r="E19" s="200"/>
      <c r="F19" s="200"/>
      <c r="G19" s="200"/>
      <c r="H19" s="200"/>
      <c r="I19" s="200"/>
      <c r="J19" s="200"/>
      <c r="K19" s="200"/>
      <c r="L19" s="200"/>
      <c r="M19" s="200"/>
      <c r="N19" s="200"/>
      <c r="O19" s="200"/>
      <c r="P19" s="200"/>
      <c r="Q19" s="200"/>
      <c r="R19" s="200"/>
      <c r="S19" s="200"/>
      <c r="T19" s="200"/>
      <c r="U19" s="200"/>
      <c r="V19" s="200">
        <v>0.2</v>
      </c>
      <c r="W19" s="200"/>
      <c r="X19" s="200"/>
      <c r="Y19" s="200"/>
      <c r="Z19" s="200"/>
      <c r="AA19" s="200"/>
      <c r="AB19" s="200"/>
      <c r="AC19" s="200"/>
      <c r="AD19" s="200"/>
      <c r="AE19" s="200"/>
      <c r="AF19" s="200"/>
      <c r="AG19" s="200"/>
      <c r="AH19" s="200"/>
      <c r="AI19" s="200"/>
      <c r="AJ19" s="200"/>
      <c r="AK19" s="221">
        <f t="shared" si="0"/>
        <v>0.2</v>
      </c>
    </row>
    <row r="20" spans="1:37">
      <c r="A20" s="220" t="s">
        <v>366</v>
      </c>
      <c r="B20" s="200"/>
      <c r="C20" s="200"/>
      <c r="D20" s="200"/>
      <c r="E20" s="200"/>
      <c r="F20" s="200"/>
      <c r="G20" s="200">
        <v>42.19</v>
      </c>
      <c r="H20" s="200"/>
      <c r="I20" s="200"/>
      <c r="J20" s="200"/>
      <c r="K20" s="200"/>
      <c r="L20" s="200"/>
      <c r="M20" s="200"/>
      <c r="N20" s="200"/>
      <c r="O20" s="200"/>
      <c r="P20" s="200"/>
      <c r="Q20" s="200">
        <v>2</v>
      </c>
      <c r="R20" s="200"/>
      <c r="S20" s="200"/>
      <c r="T20" s="200"/>
      <c r="U20" s="200"/>
      <c r="V20" s="200"/>
      <c r="W20" s="200"/>
      <c r="X20" s="200"/>
      <c r="Y20" s="200"/>
      <c r="Z20" s="200"/>
      <c r="AA20" s="200"/>
      <c r="AB20" s="200"/>
      <c r="AC20" s="200"/>
      <c r="AD20" s="200"/>
      <c r="AE20" s="200"/>
      <c r="AF20" s="200"/>
      <c r="AG20" s="200">
        <v>18.66</v>
      </c>
      <c r="AH20" s="200"/>
      <c r="AI20" s="200"/>
      <c r="AJ20" s="200"/>
      <c r="AK20" s="221">
        <f t="shared" si="0"/>
        <v>62.85</v>
      </c>
    </row>
    <row r="21" spans="1:37">
      <c r="A21" s="220" t="s">
        <v>367</v>
      </c>
      <c r="B21" s="200"/>
      <c r="C21" s="200">
        <v>18.29</v>
      </c>
      <c r="D21" s="200"/>
      <c r="E21" s="200"/>
      <c r="F21" s="200">
        <v>78.03</v>
      </c>
      <c r="G21" s="200">
        <v>1660.95</v>
      </c>
      <c r="H21" s="200">
        <v>2.02</v>
      </c>
      <c r="I21" s="200">
        <v>584.83</v>
      </c>
      <c r="J21" s="200"/>
      <c r="K21" s="200"/>
      <c r="L21" s="200">
        <v>97.72</v>
      </c>
      <c r="M21" s="200"/>
      <c r="N21" s="200">
        <v>5.45</v>
      </c>
      <c r="O21" s="200"/>
      <c r="P21" s="200"/>
      <c r="Q21" s="200">
        <v>313.79</v>
      </c>
      <c r="R21" s="200"/>
      <c r="S21" s="200"/>
      <c r="T21" s="200">
        <v>0.02</v>
      </c>
      <c r="U21" s="200"/>
      <c r="V21" s="200">
        <v>3.59</v>
      </c>
      <c r="W21" s="200">
        <v>59.45</v>
      </c>
      <c r="X21" s="200">
        <v>10.87</v>
      </c>
      <c r="Y21" s="200">
        <v>0.5</v>
      </c>
      <c r="Z21" s="200"/>
      <c r="AA21" s="200"/>
      <c r="AB21" s="200">
        <v>2.5</v>
      </c>
      <c r="AC21" s="200">
        <v>213.05</v>
      </c>
      <c r="AD21" s="200"/>
      <c r="AE21" s="200">
        <v>0.15</v>
      </c>
      <c r="AF21" s="200"/>
      <c r="AG21" s="200">
        <v>253.97</v>
      </c>
      <c r="AH21" s="200"/>
      <c r="AI21" s="200"/>
      <c r="AJ21" s="200">
        <v>6.64</v>
      </c>
      <c r="AK21" s="221">
        <f t="shared" si="0"/>
        <v>3311.82</v>
      </c>
    </row>
    <row r="22" spans="1:37">
      <c r="A22" s="220" t="s">
        <v>368</v>
      </c>
      <c r="B22" s="200"/>
      <c r="C22" s="200"/>
      <c r="D22" s="200"/>
      <c r="E22" s="200">
        <v>0.03</v>
      </c>
      <c r="F22" s="200"/>
      <c r="G22" s="200">
        <v>22</v>
      </c>
      <c r="H22" s="200"/>
      <c r="I22" s="200"/>
      <c r="J22" s="200"/>
      <c r="K22" s="200">
        <v>0.09</v>
      </c>
      <c r="L22" s="200"/>
      <c r="M22" s="200"/>
      <c r="N22" s="200">
        <v>0.09</v>
      </c>
      <c r="O22" s="200">
        <v>1.8</v>
      </c>
      <c r="P22" s="200"/>
      <c r="Q22" s="200"/>
      <c r="R22" s="200"/>
      <c r="S22" s="200">
        <v>0.1</v>
      </c>
      <c r="T22" s="200"/>
      <c r="U22" s="200"/>
      <c r="V22" s="200">
        <v>5.7</v>
      </c>
      <c r="W22" s="200"/>
      <c r="X22" s="200"/>
      <c r="Y22" s="200">
        <v>27.09</v>
      </c>
      <c r="Z22" s="200"/>
      <c r="AA22" s="200"/>
      <c r="AB22" s="200"/>
      <c r="AC22" s="200">
        <v>10.24</v>
      </c>
      <c r="AD22" s="200"/>
      <c r="AE22" s="200"/>
      <c r="AF22" s="200">
        <v>0.06</v>
      </c>
      <c r="AG22" s="200"/>
      <c r="AH22" s="200"/>
      <c r="AI22" s="200"/>
      <c r="AJ22" s="200"/>
      <c r="AK22" s="221">
        <f t="shared" si="0"/>
        <v>67.2</v>
      </c>
    </row>
    <row r="23" spans="1:37">
      <c r="A23" s="220" t="s">
        <v>369</v>
      </c>
      <c r="B23" s="200"/>
      <c r="C23" s="200">
        <v>20.21</v>
      </c>
      <c r="D23" s="200">
        <v>1.5</v>
      </c>
      <c r="E23" s="200"/>
      <c r="F23" s="200">
        <v>83.24</v>
      </c>
      <c r="G23" s="200">
        <v>2509.41</v>
      </c>
      <c r="H23" s="200">
        <v>15.84</v>
      </c>
      <c r="I23" s="200">
        <v>531.65</v>
      </c>
      <c r="J23" s="200">
        <v>0.5</v>
      </c>
      <c r="K23" s="200"/>
      <c r="L23" s="200">
        <v>96.17</v>
      </c>
      <c r="M23" s="200"/>
      <c r="N23" s="200">
        <v>14.1</v>
      </c>
      <c r="O23" s="200">
        <v>48.21</v>
      </c>
      <c r="P23" s="200">
        <v>8.56</v>
      </c>
      <c r="Q23" s="200">
        <v>308.18</v>
      </c>
      <c r="R23" s="200"/>
      <c r="S23" s="200"/>
      <c r="T23" s="200">
        <v>7.1</v>
      </c>
      <c r="U23" s="200"/>
      <c r="V23" s="200"/>
      <c r="W23" s="200">
        <v>62.96</v>
      </c>
      <c r="X23" s="200">
        <v>5.1</v>
      </c>
      <c r="Y23" s="200"/>
      <c r="Z23" s="200"/>
      <c r="AA23" s="200"/>
      <c r="AB23" s="200">
        <v>6.89</v>
      </c>
      <c r="AC23" s="200">
        <v>364.44</v>
      </c>
      <c r="AD23" s="200">
        <v>0.82</v>
      </c>
      <c r="AE23" s="200">
        <v>14.53</v>
      </c>
      <c r="AF23" s="200"/>
      <c r="AG23" s="200">
        <v>223.78</v>
      </c>
      <c r="AH23" s="200"/>
      <c r="AI23" s="200"/>
      <c r="AJ23" s="200">
        <v>0.13</v>
      </c>
      <c r="AK23" s="221">
        <f t="shared" si="0"/>
        <v>4323.32</v>
      </c>
    </row>
    <row r="24" spans="1:37">
      <c r="A24" s="220" t="s">
        <v>370</v>
      </c>
      <c r="B24" s="200"/>
      <c r="C24" s="200"/>
      <c r="D24" s="200"/>
      <c r="E24" s="200"/>
      <c r="F24" s="200">
        <v>15.44</v>
      </c>
      <c r="G24" s="200">
        <v>93.25</v>
      </c>
      <c r="H24" s="200">
        <v>0.1</v>
      </c>
      <c r="I24" s="200">
        <v>541.2</v>
      </c>
      <c r="J24" s="200"/>
      <c r="K24" s="200"/>
      <c r="L24" s="200">
        <v>44.22</v>
      </c>
      <c r="M24" s="200"/>
      <c r="N24" s="200"/>
      <c r="O24" s="200"/>
      <c r="P24" s="200"/>
      <c r="Q24" s="200">
        <v>164.4</v>
      </c>
      <c r="R24" s="200"/>
      <c r="S24" s="200"/>
      <c r="T24" s="200"/>
      <c r="U24" s="200"/>
      <c r="V24" s="200"/>
      <c r="W24" s="200">
        <v>3.84</v>
      </c>
      <c r="X24" s="200"/>
      <c r="Y24" s="200">
        <v>14.95</v>
      </c>
      <c r="Z24" s="200"/>
      <c r="AA24" s="200"/>
      <c r="AB24" s="200">
        <v>0.27</v>
      </c>
      <c r="AC24" s="200">
        <v>41.46</v>
      </c>
      <c r="AD24" s="200"/>
      <c r="AE24" s="200"/>
      <c r="AF24" s="200"/>
      <c r="AG24" s="200">
        <v>56.56</v>
      </c>
      <c r="AH24" s="200"/>
      <c r="AI24" s="200"/>
      <c r="AJ24" s="200"/>
      <c r="AK24" s="221">
        <f t="shared" si="0"/>
        <v>975.69</v>
      </c>
    </row>
    <row r="25" spans="1:37">
      <c r="A25" s="220" t="s">
        <v>371</v>
      </c>
      <c r="B25" s="200"/>
      <c r="C25" s="200">
        <v>6.8</v>
      </c>
      <c r="D25" s="200"/>
      <c r="E25" s="200"/>
      <c r="F25" s="200">
        <v>4.28</v>
      </c>
      <c r="G25" s="200">
        <v>295.53</v>
      </c>
      <c r="H25" s="200">
        <v>2.85</v>
      </c>
      <c r="I25" s="200">
        <v>433.24</v>
      </c>
      <c r="J25" s="200"/>
      <c r="K25" s="200"/>
      <c r="L25" s="200">
        <v>34.82</v>
      </c>
      <c r="M25" s="200"/>
      <c r="N25" s="200">
        <v>5.1</v>
      </c>
      <c r="O25" s="200"/>
      <c r="P25" s="200"/>
      <c r="Q25" s="200">
        <v>74.39</v>
      </c>
      <c r="R25" s="200"/>
      <c r="S25" s="200"/>
      <c r="T25" s="200">
        <v>1.95</v>
      </c>
      <c r="U25" s="200"/>
      <c r="V25" s="200"/>
      <c r="W25" s="200">
        <v>20.47</v>
      </c>
      <c r="X25" s="200">
        <v>8.38</v>
      </c>
      <c r="Y25" s="200"/>
      <c r="Z25" s="200"/>
      <c r="AA25" s="200"/>
      <c r="AB25" s="200"/>
      <c r="AC25" s="200">
        <v>60.62</v>
      </c>
      <c r="AD25" s="200"/>
      <c r="AE25" s="200"/>
      <c r="AF25" s="200"/>
      <c r="AG25" s="200">
        <v>108.38</v>
      </c>
      <c r="AH25" s="200"/>
      <c r="AI25" s="200"/>
      <c r="AJ25" s="200"/>
      <c r="AK25" s="221">
        <f t="shared" si="0"/>
        <v>1056.81</v>
      </c>
    </row>
    <row r="26" spans="1:37">
      <c r="A26" s="220" t="s">
        <v>373</v>
      </c>
      <c r="B26" s="200"/>
      <c r="C26" s="200">
        <v>5.4</v>
      </c>
      <c r="D26" s="200"/>
      <c r="E26" s="200"/>
      <c r="F26" s="200">
        <v>5.7</v>
      </c>
      <c r="G26" s="200">
        <v>405.7</v>
      </c>
      <c r="H26" s="200">
        <v>2.5</v>
      </c>
      <c r="I26" s="200">
        <v>243.01</v>
      </c>
      <c r="J26" s="200"/>
      <c r="K26" s="200"/>
      <c r="L26" s="200">
        <v>8.18</v>
      </c>
      <c r="M26" s="200"/>
      <c r="N26" s="200">
        <v>9.02</v>
      </c>
      <c r="O26" s="200"/>
      <c r="P26" s="200">
        <v>2</v>
      </c>
      <c r="Q26" s="200">
        <v>145.51</v>
      </c>
      <c r="R26" s="200"/>
      <c r="S26" s="200"/>
      <c r="T26" s="200">
        <v>6.8</v>
      </c>
      <c r="U26" s="200"/>
      <c r="V26" s="200">
        <v>0.1</v>
      </c>
      <c r="W26" s="200">
        <v>4.6</v>
      </c>
      <c r="X26" s="200"/>
      <c r="Y26" s="200"/>
      <c r="Z26" s="200"/>
      <c r="AA26" s="200"/>
      <c r="AB26" s="200"/>
      <c r="AC26" s="200">
        <v>114.88</v>
      </c>
      <c r="AD26" s="200"/>
      <c r="AE26" s="200">
        <v>1.5</v>
      </c>
      <c r="AF26" s="200"/>
      <c r="AG26" s="200">
        <v>123.83</v>
      </c>
      <c r="AH26" s="200"/>
      <c r="AI26" s="200"/>
      <c r="AJ26" s="200"/>
      <c r="AK26" s="221">
        <f t="shared" si="0"/>
        <v>1078.73</v>
      </c>
    </row>
    <row r="27" spans="1:37">
      <c r="A27" s="220" t="s">
        <v>374</v>
      </c>
      <c r="B27" s="200"/>
      <c r="C27" s="200"/>
      <c r="D27" s="200"/>
      <c r="E27" s="200"/>
      <c r="F27" s="200">
        <v>174.34</v>
      </c>
      <c r="G27" s="200">
        <v>238.97</v>
      </c>
      <c r="H27" s="200"/>
      <c r="I27" s="200">
        <v>7.34</v>
      </c>
      <c r="J27" s="200"/>
      <c r="K27" s="200"/>
      <c r="L27" s="200">
        <v>87.08</v>
      </c>
      <c r="M27" s="200"/>
      <c r="N27" s="200">
        <v>6.48</v>
      </c>
      <c r="O27" s="200"/>
      <c r="P27" s="200"/>
      <c r="Q27" s="200">
        <v>186.46</v>
      </c>
      <c r="R27" s="200"/>
      <c r="S27" s="200"/>
      <c r="T27" s="200">
        <v>3.96</v>
      </c>
      <c r="U27" s="200"/>
      <c r="V27" s="200">
        <v>4.87</v>
      </c>
      <c r="W27" s="200">
        <v>7.74</v>
      </c>
      <c r="X27" s="200"/>
      <c r="Y27" s="200">
        <v>48.82</v>
      </c>
      <c r="Z27" s="200"/>
      <c r="AA27" s="200"/>
      <c r="AB27" s="200"/>
      <c r="AC27" s="200">
        <v>178.21</v>
      </c>
      <c r="AD27" s="200"/>
      <c r="AE27" s="200">
        <v>0.65</v>
      </c>
      <c r="AF27" s="200"/>
      <c r="AG27" s="200">
        <v>36.32</v>
      </c>
      <c r="AH27" s="200"/>
      <c r="AI27" s="200"/>
      <c r="AJ27" s="200"/>
      <c r="AK27" s="221">
        <f t="shared" si="0"/>
        <v>981.24</v>
      </c>
    </row>
    <row r="28" spans="1:37">
      <c r="A28" s="220" t="s">
        <v>375</v>
      </c>
      <c r="B28" s="200"/>
      <c r="C28" s="200"/>
      <c r="D28" s="200"/>
      <c r="E28" s="200"/>
      <c r="F28" s="200">
        <v>5.25</v>
      </c>
      <c r="G28" s="200">
        <v>83.8</v>
      </c>
      <c r="H28" s="200"/>
      <c r="I28" s="200">
        <v>41.73</v>
      </c>
      <c r="J28" s="200"/>
      <c r="K28" s="200"/>
      <c r="L28" s="200"/>
      <c r="M28" s="200"/>
      <c r="N28" s="200"/>
      <c r="O28" s="200"/>
      <c r="P28" s="200"/>
      <c r="Q28" s="200">
        <v>34.71</v>
      </c>
      <c r="R28" s="200"/>
      <c r="S28" s="200"/>
      <c r="T28" s="200"/>
      <c r="U28" s="200"/>
      <c r="V28" s="200"/>
      <c r="W28" s="200">
        <v>4.07</v>
      </c>
      <c r="X28" s="200"/>
      <c r="Y28" s="200"/>
      <c r="Z28" s="200"/>
      <c r="AA28" s="200"/>
      <c r="AB28" s="200"/>
      <c r="AC28" s="200">
        <v>10.66</v>
      </c>
      <c r="AD28" s="200"/>
      <c r="AE28" s="200"/>
      <c r="AF28" s="200"/>
      <c r="AG28" s="200">
        <v>3.49</v>
      </c>
      <c r="AH28" s="200"/>
      <c r="AI28" s="200"/>
      <c r="AJ28" s="200"/>
      <c r="AK28" s="221">
        <f t="shared" si="0"/>
        <v>183.71</v>
      </c>
    </row>
    <row r="29" spans="1:37">
      <c r="A29" s="220" t="s">
        <v>376</v>
      </c>
      <c r="B29" s="200"/>
      <c r="C29" s="200">
        <v>2.5</v>
      </c>
      <c r="D29" s="200"/>
      <c r="E29" s="200"/>
      <c r="F29" s="200"/>
      <c r="G29" s="200">
        <v>278.49</v>
      </c>
      <c r="H29" s="200"/>
      <c r="I29" s="200">
        <v>13.39</v>
      </c>
      <c r="J29" s="200"/>
      <c r="K29" s="200"/>
      <c r="L29" s="200">
        <v>12</v>
      </c>
      <c r="M29" s="200"/>
      <c r="N29" s="200"/>
      <c r="O29" s="200"/>
      <c r="P29" s="200"/>
      <c r="Q29" s="200">
        <v>99.37</v>
      </c>
      <c r="R29" s="200"/>
      <c r="S29" s="200"/>
      <c r="T29" s="200"/>
      <c r="U29" s="200"/>
      <c r="V29" s="200"/>
      <c r="W29" s="200">
        <v>3.5</v>
      </c>
      <c r="X29" s="200"/>
      <c r="Y29" s="200">
        <v>17.5</v>
      </c>
      <c r="Z29" s="200"/>
      <c r="AA29" s="200"/>
      <c r="AB29" s="200"/>
      <c r="AC29" s="200">
        <v>11.3</v>
      </c>
      <c r="AD29" s="200"/>
      <c r="AE29" s="200"/>
      <c r="AF29" s="200"/>
      <c r="AG29" s="200">
        <v>67.81</v>
      </c>
      <c r="AH29" s="200"/>
      <c r="AI29" s="200"/>
      <c r="AJ29" s="200"/>
      <c r="AK29" s="221">
        <f t="shared" si="0"/>
        <v>505.86</v>
      </c>
    </row>
    <row r="30" spans="1:37">
      <c r="A30" s="220" t="s">
        <v>377</v>
      </c>
      <c r="B30" s="200"/>
      <c r="C30" s="200"/>
      <c r="D30" s="200"/>
      <c r="E30" s="200"/>
      <c r="F30" s="200">
        <v>5.17</v>
      </c>
      <c r="G30" s="200">
        <v>284.4</v>
      </c>
      <c r="H30" s="200"/>
      <c r="I30" s="200">
        <v>88.27</v>
      </c>
      <c r="J30" s="200"/>
      <c r="K30" s="200"/>
      <c r="L30" s="200">
        <v>1.78</v>
      </c>
      <c r="M30" s="200"/>
      <c r="N30" s="200"/>
      <c r="O30" s="200">
        <v>0.2</v>
      </c>
      <c r="P30" s="200"/>
      <c r="Q30" s="200">
        <v>169.22</v>
      </c>
      <c r="R30" s="200"/>
      <c r="S30" s="200"/>
      <c r="T30" s="200"/>
      <c r="U30" s="200"/>
      <c r="V30" s="200">
        <v>1.14</v>
      </c>
      <c r="W30" s="200">
        <v>0.46</v>
      </c>
      <c r="X30" s="200"/>
      <c r="Y30" s="200">
        <v>7.6</v>
      </c>
      <c r="Z30" s="200"/>
      <c r="AA30" s="200"/>
      <c r="AB30" s="200">
        <v>0.1</v>
      </c>
      <c r="AC30" s="200">
        <v>41.99</v>
      </c>
      <c r="AD30" s="200"/>
      <c r="AE30" s="200"/>
      <c r="AF30" s="200"/>
      <c r="AG30" s="200">
        <v>198.69</v>
      </c>
      <c r="AH30" s="200"/>
      <c r="AI30" s="200"/>
      <c r="AJ30" s="200"/>
      <c r="AK30" s="221">
        <f t="shared" si="0"/>
        <v>799.02</v>
      </c>
    </row>
    <row r="31" spans="1:37">
      <c r="A31" s="220" t="s">
        <v>378</v>
      </c>
      <c r="B31" s="200"/>
      <c r="C31" s="200"/>
      <c r="D31" s="200">
        <v>0.81</v>
      </c>
      <c r="E31" s="200">
        <v>0</v>
      </c>
      <c r="F31" s="200">
        <v>19.46</v>
      </c>
      <c r="G31" s="200">
        <v>1054.44</v>
      </c>
      <c r="H31" s="200"/>
      <c r="I31" s="200">
        <v>66.04</v>
      </c>
      <c r="J31" s="200">
        <v>0.01</v>
      </c>
      <c r="K31" s="200">
        <v>0.01</v>
      </c>
      <c r="L31" s="200">
        <v>19.22</v>
      </c>
      <c r="M31" s="200">
        <v>0</v>
      </c>
      <c r="N31" s="200">
        <v>3.5</v>
      </c>
      <c r="O31" s="200"/>
      <c r="P31" s="200"/>
      <c r="Q31" s="200">
        <v>107.62</v>
      </c>
      <c r="R31" s="200">
        <v>0.01</v>
      </c>
      <c r="S31" s="200"/>
      <c r="T31" s="200">
        <v>3.76</v>
      </c>
      <c r="U31" s="200">
        <v>0.01</v>
      </c>
      <c r="V31" s="200"/>
      <c r="W31" s="200">
        <v>17.5</v>
      </c>
      <c r="X31" s="200">
        <v>1</v>
      </c>
      <c r="Y31" s="200">
        <v>11.29</v>
      </c>
      <c r="Z31" s="200"/>
      <c r="AA31" s="200">
        <v>0.01</v>
      </c>
      <c r="AB31" s="200">
        <v>0.04</v>
      </c>
      <c r="AC31" s="200">
        <v>113.69</v>
      </c>
      <c r="AD31" s="200"/>
      <c r="AE31" s="200">
        <v>0.01</v>
      </c>
      <c r="AF31" s="200"/>
      <c r="AG31" s="200">
        <v>71.04</v>
      </c>
      <c r="AH31" s="200">
        <v>2.84</v>
      </c>
      <c r="AI31" s="200"/>
      <c r="AJ31" s="200">
        <v>0.01</v>
      </c>
      <c r="AK31" s="221">
        <f t="shared" si="0"/>
        <v>1492.32</v>
      </c>
    </row>
    <row r="32" spans="1:37">
      <c r="A32" s="220" t="s">
        <v>379</v>
      </c>
      <c r="B32" s="200"/>
      <c r="C32" s="200">
        <v>4.96</v>
      </c>
      <c r="D32" s="200">
        <v>0.16</v>
      </c>
      <c r="E32" s="200"/>
      <c r="F32" s="200">
        <v>31.87</v>
      </c>
      <c r="G32" s="200">
        <v>662.9</v>
      </c>
      <c r="H32" s="200">
        <v>3.41</v>
      </c>
      <c r="I32" s="200">
        <v>283.15</v>
      </c>
      <c r="J32" s="200">
        <v>0.4</v>
      </c>
      <c r="K32" s="200"/>
      <c r="L32" s="200">
        <v>22.63</v>
      </c>
      <c r="M32" s="200"/>
      <c r="N32" s="200">
        <v>2.73</v>
      </c>
      <c r="O32" s="200">
        <v>43.6</v>
      </c>
      <c r="P32" s="200">
        <v>0.18</v>
      </c>
      <c r="Q32" s="200">
        <v>284.05</v>
      </c>
      <c r="R32" s="200"/>
      <c r="S32" s="200">
        <v>0.5</v>
      </c>
      <c r="T32" s="200">
        <v>3.42</v>
      </c>
      <c r="U32" s="200"/>
      <c r="V32" s="200"/>
      <c r="W32" s="200">
        <v>36.88</v>
      </c>
      <c r="X32" s="200"/>
      <c r="Y32" s="200">
        <v>11.59</v>
      </c>
      <c r="Z32" s="200"/>
      <c r="AA32" s="200">
        <v>3</v>
      </c>
      <c r="AB32" s="200">
        <v>0.89</v>
      </c>
      <c r="AC32" s="200">
        <v>128.33</v>
      </c>
      <c r="AD32" s="200">
        <v>0.04</v>
      </c>
      <c r="AE32" s="200">
        <v>1.9</v>
      </c>
      <c r="AF32" s="200"/>
      <c r="AG32" s="200">
        <v>351.99</v>
      </c>
      <c r="AH32" s="200">
        <v>0.1</v>
      </c>
      <c r="AI32" s="200">
        <v>0.5</v>
      </c>
      <c r="AJ32" s="200"/>
      <c r="AK32" s="221">
        <f t="shared" si="0"/>
        <v>1879.18</v>
      </c>
    </row>
    <row r="33" spans="1:37">
      <c r="A33" s="220" t="s">
        <v>380</v>
      </c>
      <c r="B33" s="200"/>
      <c r="C33" s="200">
        <v>0.25</v>
      </c>
      <c r="D33" s="200"/>
      <c r="E33" s="200"/>
      <c r="F33" s="200">
        <v>56.52</v>
      </c>
      <c r="G33" s="200">
        <v>829.66</v>
      </c>
      <c r="H33" s="200">
        <v>0.01</v>
      </c>
      <c r="I33" s="200">
        <v>380.26</v>
      </c>
      <c r="J33" s="200"/>
      <c r="K33" s="200"/>
      <c r="L33" s="200">
        <v>43.97</v>
      </c>
      <c r="M33" s="200"/>
      <c r="N33" s="200">
        <v>0.17</v>
      </c>
      <c r="O33" s="200">
        <v>0.24</v>
      </c>
      <c r="P33" s="200"/>
      <c r="Q33" s="200">
        <v>314.9</v>
      </c>
      <c r="R33" s="200"/>
      <c r="S33" s="200"/>
      <c r="T33" s="200">
        <v>0.06</v>
      </c>
      <c r="U33" s="200"/>
      <c r="V33" s="200"/>
      <c r="W33" s="200">
        <v>4.69</v>
      </c>
      <c r="X33" s="200">
        <v>0.04</v>
      </c>
      <c r="Y33" s="200">
        <v>8.78</v>
      </c>
      <c r="Z33" s="200"/>
      <c r="AA33" s="200"/>
      <c r="AB33" s="200">
        <v>0.03</v>
      </c>
      <c r="AC33" s="200">
        <v>127.12</v>
      </c>
      <c r="AD33" s="200"/>
      <c r="AE33" s="200">
        <v>0.05</v>
      </c>
      <c r="AF33" s="200"/>
      <c r="AG33" s="200">
        <v>78.26</v>
      </c>
      <c r="AH33" s="200">
        <v>0.05</v>
      </c>
      <c r="AI33" s="200"/>
      <c r="AJ33" s="200">
        <v>0.03</v>
      </c>
      <c r="AK33" s="221">
        <f t="shared" si="0"/>
        <v>1845.09</v>
      </c>
    </row>
    <row r="34" spans="1:37">
      <c r="A34" s="220" t="s">
        <v>381</v>
      </c>
      <c r="B34" s="200"/>
      <c r="C34" s="200"/>
      <c r="D34" s="200"/>
      <c r="E34" s="200"/>
      <c r="F34" s="200">
        <v>71.94</v>
      </c>
      <c r="G34" s="200">
        <v>1665.16</v>
      </c>
      <c r="H34" s="200">
        <v>5.65</v>
      </c>
      <c r="I34" s="200">
        <v>560.04</v>
      </c>
      <c r="J34" s="200">
        <v>5.22</v>
      </c>
      <c r="K34" s="200"/>
      <c r="L34" s="200">
        <v>170.75</v>
      </c>
      <c r="M34" s="200"/>
      <c r="N34" s="200">
        <v>10.37</v>
      </c>
      <c r="O34" s="200"/>
      <c r="P34" s="200">
        <v>1.4</v>
      </c>
      <c r="Q34" s="200">
        <v>367.84</v>
      </c>
      <c r="R34" s="200"/>
      <c r="S34" s="200">
        <v>0.3</v>
      </c>
      <c r="T34" s="200">
        <v>6.09</v>
      </c>
      <c r="U34" s="200"/>
      <c r="V34" s="200">
        <v>11.32</v>
      </c>
      <c r="W34" s="200">
        <v>35.21</v>
      </c>
      <c r="X34" s="200">
        <v>6.44</v>
      </c>
      <c r="Y34" s="200">
        <v>26.27</v>
      </c>
      <c r="Z34" s="200"/>
      <c r="AA34" s="200"/>
      <c r="AB34" s="200"/>
      <c r="AC34" s="200">
        <v>302.66</v>
      </c>
      <c r="AD34" s="200">
        <v>1.2</v>
      </c>
      <c r="AE34" s="200">
        <v>5.13</v>
      </c>
      <c r="AF34" s="200"/>
      <c r="AG34" s="200">
        <v>115.65</v>
      </c>
      <c r="AH34" s="200"/>
      <c r="AI34" s="200"/>
      <c r="AJ34" s="200"/>
      <c r="AK34" s="221">
        <f t="shared" si="0"/>
        <v>3368.64</v>
      </c>
    </row>
    <row r="35" ht="13.5" spans="1:37">
      <c r="A35" s="254" t="s">
        <v>242</v>
      </c>
      <c r="B35" s="242">
        <f t="shared" ref="B35:AJ35" si="1">SUM(B4:B34)</f>
        <v>1.2</v>
      </c>
      <c r="C35" s="242">
        <f t="shared" si="1"/>
        <v>108.78</v>
      </c>
      <c r="D35" s="242">
        <f t="shared" si="1"/>
        <v>2.82</v>
      </c>
      <c r="E35" s="242">
        <f t="shared" si="1"/>
        <v>0.15</v>
      </c>
      <c r="F35" s="242">
        <f t="shared" si="1"/>
        <v>783.25</v>
      </c>
      <c r="G35" s="242">
        <f t="shared" si="1"/>
        <v>15930.99</v>
      </c>
      <c r="H35" s="242">
        <f t="shared" si="1"/>
        <v>43.45</v>
      </c>
      <c r="I35" s="242">
        <f t="shared" si="1"/>
        <v>5660.42</v>
      </c>
      <c r="J35" s="242">
        <f t="shared" si="1"/>
        <v>7.33</v>
      </c>
      <c r="K35" s="242">
        <f t="shared" si="1"/>
        <v>0.1</v>
      </c>
      <c r="L35" s="242">
        <f t="shared" si="1"/>
        <v>1091.09</v>
      </c>
      <c r="M35" s="242">
        <f t="shared" si="1"/>
        <v>0</v>
      </c>
      <c r="N35" s="242">
        <f t="shared" si="1"/>
        <v>73.79</v>
      </c>
      <c r="O35" s="242">
        <f t="shared" si="1"/>
        <v>166.44</v>
      </c>
      <c r="P35" s="242">
        <f t="shared" si="1"/>
        <v>26.49</v>
      </c>
      <c r="Q35" s="242">
        <f t="shared" si="1"/>
        <v>4388.71</v>
      </c>
      <c r="R35" s="242">
        <f t="shared" si="1"/>
        <v>0.86</v>
      </c>
      <c r="S35" s="242">
        <f t="shared" si="1"/>
        <v>0.9</v>
      </c>
      <c r="T35" s="242">
        <f t="shared" si="1"/>
        <v>44.78</v>
      </c>
      <c r="U35" s="242">
        <f t="shared" si="1"/>
        <v>1.38</v>
      </c>
      <c r="V35" s="242">
        <f t="shared" si="1"/>
        <v>121.26</v>
      </c>
      <c r="W35" s="242">
        <f t="shared" si="1"/>
        <v>409.48</v>
      </c>
      <c r="X35" s="242">
        <f t="shared" si="1"/>
        <v>48.73</v>
      </c>
      <c r="Y35" s="242">
        <f t="shared" si="1"/>
        <v>499.71</v>
      </c>
      <c r="Z35" s="242">
        <f t="shared" si="1"/>
        <v>0.38</v>
      </c>
      <c r="AA35" s="242">
        <f t="shared" si="1"/>
        <v>3.01</v>
      </c>
      <c r="AB35" s="242">
        <f t="shared" si="1"/>
        <v>49.12</v>
      </c>
      <c r="AC35" s="242">
        <f t="shared" si="1"/>
        <v>2758.31</v>
      </c>
      <c r="AD35" s="242">
        <f t="shared" si="1"/>
        <v>2.36</v>
      </c>
      <c r="AE35" s="242">
        <f t="shared" si="1"/>
        <v>40.98</v>
      </c>
      <c r="AF35" s="242">
        <f t="shared" si="1"/>
        <v>0.71</v>
      </c>
      <c r="AG35" s="242">
        <f t="shared" si="1"/>
        <v>3415.23</v>
      </c>
      <c r="AH35" s="242">
        <f t="shared" si="1"/>
        <v>3.49</v>
      </c>
      <c r="AI35" s="242">
        <f t="shared" si="1"/>
        <v>0.5</v>
      </c>
      <c r="AJ35" s="242">
        <f t="shared" si="1"/>
        <v>34.31</v>
      </c>
      <c r="AK35" s="257">
        <f t="shared" si="0"/>
        <v>35720.51</v>
      </c>
    </row>
  </sheetData>
  <mergeCells count="3">
    <mergeCell ref="B2:AJ2"/>
    <mergeCell ref="A2:A3"/>
    <mergeCell ref="AK2:AK3"/>
  </mergeCells>
  <printOptions horizontalCentered="1"/>
  <pageMargins left="0" right="0" top="1.33858267716535" bottom="0.748031496062992" header="0.31496062992126" footer="0.31496062992126"/>
  <pageSetup paperSize="1" scale="80" orientation="landscape"/>
  <headerFooter>
    <oddHeader>&amp;L&amp;G&amp;C&amp;"Verdana,Negrita"SUPERFICIE COMUNAL DE CEPAJES TINTOS PARA VINIFICACIÓN (has)
REGIÓN DEL LIBERTADOR BERNARDO O'HIGGINS&amp;RCUADRO N° 35</oddHeader>
    <oddFooter>&amp;R&amp;F</oddFooter>
  </headerFooter>
  <legacyDrawingHF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7"/>
  <sheetViews>
    <sheetView topLeftCell="A4" workbookViewId="0">
      <selection activeCell="D33" sqref="D33"/>
    </sheetView>
  </sheetViews>
  <sheetFormatPr defaultColWidth="11.4285714285714" defaultRowHeight="12.75" outlineLevelCol="3"/>
  <cols>
    <col min="1" max="1" width="21" style="2" customWidth="1"/>
    <col min="2" max="2" width="17.8571428571429" style="2" customWidth="1"/>
    <col min="3" max="3" width="16.4285714285714" style="2" customWidth="1"/>
    <col min="4" max="16384" width="11.4285714285714" style="2"/>
  </cols>
  <sheetData>
    <row r="1" ht="13.5" spans="1:1">
      <c r="A1" s="225" t="s">
        <v>391</v>
      </c>
    </row>
    <row r="2" ht="24" customHeight="1" spans="1:4">
      <c r="A2" s="248" t="s">
        <v>237</v>
      </c>
      <c r="B2" s="101" t="s">
        <v>238</v>
      </c>
      <c r="C2" s="108"/>
      <c r="D2" s="109" t="s">
        <v>72</v>
      </c>
    </row>
    <row r="3" ht="30.75" customHeight="1" spans="1:4">
      <c r="A3" s="249"/>
      <c r="B3" s="115" t="s">
        <v>239</v>
      </c>
      <c r="C3" s="115" t="s">
        <v>240</v>
      </c>
      <c r="D3" s="110"/>
    </row>
    <row r="4" spans="1:4">
      <c r="A4" s="105" t="s">
        <v>392</v>
      </c>
      <c r="B4" s="123">
        <v>1326.1</v>
      </c>
      <c r="C4" s="123">
        <v>6498.96</v>
      </c>
      <c r="D4" s="250">
        <v>7633.59000000001</v>
      </c>
    </row>
    <row r="5" spans="1:4">
      <c r="A5" s="105" t="s">
        <v>393</v>
      </c>
      <c r="B5" s="123"/>
      <c r="C5" s="123">
        <v>0.5</v>
      </c>
      <c r="D5" s="250">
        <v>0.5</v>
      </c>
    </row>
    <row r="6" spans="1:4">
      <c r="A6" s="105" t="s">
        <v>394</v>
      </c>
      <c r="B6" s="123">
        <v>12.67</v>
      </c>
      <c r="C6" s="123">
        <v>57.91</v>
      </c>
      <c r="D6" s="250">
        <v>70.63</v>
      </c>
    </row>
    <row r="7" spans="1:4">
      <c r="A7" s="105" t="s">
        <v>395</v>
      </c>
      <c r="B7" s="123">
        <v>3.75</v>
      </c>
      <c r="C7" s="123">
        <v>44.34</v>
      </c>
      <c r="D7" s="250">
        <v>47.52</v>
      </c>
    </row>
    <row r="8" spans="1:4">
      <c r="A8" s="105" t="s">
        <v>396</v>
      </c>
      <c r="B8" s="123">
        <v>92.58</v>
      </c>
      <c r="C8" s="123">
        <v>488.88</v>
      </c>
      <c r="D8" s="250">
        <v>571.96</v>
      </c>
    </row>
    <row r="9" spans="1:4">
      <c r="A9" s="105" t="s">
        <v>397</v>
      </c>
      <c r="B9" s="123">
        <v>1034.71</v>
      </c>
      <c r="C9" s="123">
        <v>2153.11</v>
      </c>
      <c r="D9" s="250">
        <v>3305.93</v>
      </c>
    </row>
    <row r="10" spans="1:4">
      <c r="A10" s="105" t="s">
        <v>398</v>
      </c>
      <c r="B10" s="123"/>
      <c r="C10" s="123">
        <v>53.63</v>
      </c>
      <c r="D10" s="250">
        <v>51.63</v>
      </c>
    </row>
    <row r="11" spans="1:4">
      <c r="A11" s="105" t="s">
        <v>399</v>
      </c>
      <c r="B11" s="123">
        <v>348.27</v>
      </c>
      <c r="C11" s="123">
        <v>289.66</v>
      </c>
      <c r="D11" s="250">
        <v>633.43</v>
      </c>
    </row>
    <row r="12" spans="1:4">
      <c r="A12" s="105" t="s">
        <v>400</v>
      </c>
      <c r="B12" s="123">
        <v>1.2</v>
      </c>
      <c r="C12" s="123">
        <v>114.81</v>
      </c>
      <c r="D12" s="250">
        <v>117.9</v>
      </c>
    </row>
    <row r="13" spans="1:4">
      <c r="A13" s="105" t="s">
        <v>401</v>
      </c>
      <c r="B13" s="123">
        <v>110.2</v>
      </c>
      <c r="C13" s="123">
        <v>488.33</v>
      </c>
      <c r="D13" s="250">
        <v>719.23</v>
      </c>
    </row>
    <row r="14" spans="1:4">
      <c r="A14" s="105" t="s">
        <v>402</v>
      </c>
      <c r="B14" s="123">
        <v>27.56</v>
      </c>
      <c r="C14" s="123">
        <v>270.54</v>
      </c>
      <c r="D14" s="250">
        <v>253.14</v>
      </c>
    </row>
    <row r="15" spans="1:4">
      <c r="A15" s="105" t="s">
        <v>166</v>
      </c>
      <c r="B15" s="123">
        <v>327.52</v>
      </c>
      <c r="C15" s="123">
        <v>828.91</v>
      </c>
      <c r="D15" s="250">
        <v>1153.28</v>
      </c>
    </row>
    <row r="16" spans="1:4">
      <c r="A16" s="105" t="s">
        <v>403</v>
      </c>
      <c r="B16" s="123">
        <v>2326.75</v>
      </c>
      <c r="C16" s="123">
        <v>2195.6</v>
      </c>
      <c r="D16" s="250">
        <v>4891.22</v>
      </c>
    </row>
    <row r="17" spans="1:4">
      <c r="A17" s="105" t="s">
        <v>404</v>
      </c>
      <c r="B17" s="123">
        <v>130.45</v>
      </c>
      <c r="C17" s="123">
        <v>272.68</v>
      </c>
      <c r="D17" s="250">
        <v>353.15</v>
      </c>
    </row>
    <row r="18" spans="1:4">
      <c r="A18" s="105" t="s">
        <v>405</v>
      </c>
      <c r="B18" s="123">
        <v>25.4</v>
      </c>
      <c r="C18" s="123">
        <v>115.1</v>
      </c>
      <c r="D18" s="250">
        <v>142.8</v>
      </c>
    </row>
    <row r="19" spans="1:4">
      <c r="A19" s="105" t="s">
        <v>406</v>
      </c>
      <c r="B19" s="123">
        <v>467.83</v>
      </c>
      <c r="C19" s="123">
        <v>4051.29</v>
      </c>
      <c r="D19" s="250">
        <v>4577.12</v>
      </c>
    </row>
    <row r="20" spans="1:4">
      <c r="A20" s="105" t="s">
        <v>407</v>
      </c>
      <c r="B20" s="123">
        <v>419.49</v>
      </c>
      <c r="C20" s="123">
        <v>728.7</v>
      </c>
      <c r="D20" s="250">
        <v>1170.54</v>
      </c>
    </row>
    <row r="21" spans="1:4">
      <c r="A21" s="105" t="s">
        <v>408</v>
      </c>
      <c r="B21" s="123">
        <v>220.15</v>
      </c>
      <c r="C21" s="123">
        <v>671.04</v>
      </c>
      <c r="D21" s="250">
        <v>843.39</v>
      </c>
    </row>
    <row r="22" spans="1:4">
      <c r="A22" s="105" t="s">
        <v>409</v>
      </c>
      <c r="B22" s="123">
        <v>1170.53</v>
      </c>
      <c r="C22" s="123">
        <v>1218</v>
      </c>
      <c r="D22" s="250">
        <v>2443.17</v>
      </c>
    </row>
    <row r="23" spans="1:4">
      <c r="A23" s="105" t="s">
        <v>410</v>
      </c>
      <c r="B23" s="123">
        <v>484.15</v>
      </c>
      <c r="C23" s="123">
        <v>772.29</v>
      </c>
      <c r="D23" s="250">
        <v>1188.82</v>
      </c>
    </row>
    <row r="24" spans="1:4">
      <c r="A24" s="105" t="s">
        <v>411</v>
      </c>
      <c r="B24" s="123">
        <v>839.800000000001</v>
      </c>
      <c r="C24" s="123">
        <v>2403.42</v>
      </c>
      <c r="D24" s="250">
        <v>3420.54</v>
      </c>
    </row>
    <row r="25" spans="1:4">
      <c r="A25" s="105" t="s">
        <v>412</v>
      </c>
      <c r="B25" s="123">
        <v>951.88</v>
      </c>
      <c r="C25" s="123">
        <v>1858.74</v>
      </c>
      <c r="D25" s="250">
        <v>2874.81</v>
      </c>
    </row>
    <row r="26" spans="1:4">
      <c r="A26" s="105" t="s">
        <v>413</v>
      </c>
      <c r="B26" s="123">
        <v>1309.29</v>
      </c>
      <c r="C26" s="123">
        <v>7570.49999999999</v>
      </c>
      <c r="D26" s="250">
        <v>8775.82</v>
      </c>
    </row>
    <row r="27" spans="1:4">
      <c r="A27" s="105" t="s">
        <v>414</v>
      </c>
      <c r="B27" s="123">
        <v>289.58</v>
      </c>
      <c r="C27" s="123">
        <v>431.4</v>
      </c>
      <c r="D27" s="250">
        <v>721.46</v>
      </c>
    </row>
    <row r="28" spans="1:4">
      <c r="A28" s="105" t="s">
        <v>415</v>
      </c>
      <c r="B28" s="123">
        <v>425.67</v>
      </c>
      <c r="C28" s="123">
        <v>1800.86</v>
      </c>
      <c r="D28" s="250">
        <v>2304.76</v>
      </c>
    </row>
    <row r="29" spans="1:4">
      <c r="A29" s="105" t="s">
        <v>416</v>
      </c>
      <c r="B29" s="123">
        <v>211.98</v>
      </c>
      <c r="C29" s="123">
        <v>968.3</v>
      </c>
      <c r="D29" s="250">
        <v>1245.45</v>
      </c>
    </row>
    <row r="30" spans="1:4">
      <c r="A30" s="105" t="s">
        <v>417</v>
      </c>
      <c r="B30" s="123">
        <v>95.49</v>
      </c>
      <c r="C30" s="123">
        <v>48.55</v>
      </c>
      <c r="D30" s="250">
        <v>113.78</v>
      </c>
    </row>
    <row r="31" spans="1:4">
      <c r="A31" s="105" t="s">
        <v>418</v>
      </c>
      <c r="B31" s="123">
        <v>882.24</v>
      </c>
      <c r="C31" s="123">
        <v>2224.12</v>
      </c>
      <c r="D31" s="250">
        <v>3240.15</v>
      </c>
    </row>
    <row r="32" spans="1:4">
      <c r="A32" s="105" t="s">
        <v>419</v>
      </c>
      <c r="B32" s="123">
        <v>211.09</v>
      </c>
      <c r="C32" s="123">
        <v>456.06</v>
      </c>
      <c r="D32" s="250">
        <v>680.4</v>
      </c>
    </row>
    <row r="33" ht="24.75" customHeight="1" spans="1:4">
      <c r="A33" s="106" t="s">
        <v>242</v>
      </c>
      <c r="B33" s="251">
        <f>SUM(B4:B32)</f>
        <v>13746.33</v>
      </c>
      <c r="C33" s="251">
        <f>SUM(C4:C32)</f>
        <v>39076.23</v>
      </c>
      <c r="D33" s="252">
        <f>SUM(B33:C33)</f>
        <v>52822.56</v>
      </c>
    </row>
    <row r="35" spans="1:4">
      <c r="A35" s="253"/>
      <c r="B35" s="253"/>
      <c r="C35" s="253"/>
      <c r="D35" s="253"/>
    </row>
    <row r="36" spans="1:4">
      <c r="A36" s="253"/>
      <c r="B36" s="253"/>
      <c r="C36" s="253"/>
      <c r="D36" s="253"/>
    </row>
    <row r="37" spans="1:4">
      <c r="A37" s="253"/>
      <c r="B37" s="253"/>
      <c r="C37" s="253"/>
      <c r="D37" s="253"/>
    </row>
  </sheetData>
  <mergeCells count="4">
    <mergeCell ref="B2:C2"/>
    <mergeCell ref="A2:A3"/>
    <mergeCell ref="D2:D3"/>
    <mergeCell ref="A35:D37"/>
  </mergeCells>
  <printOptions horizontalCentered="1"/>
  <pageMargins left="0.708661417322835" right="0.708661417322835" top="1.33858267716535" bottom="0.354330708661417" header="0.511811023622047" footer="0.31496062992126"/>
  <pageSetup paperSize="1" orientation="landscape"/>
  <headerFooter>
    <oddHeader>&amp;L&amp;G&amp;C&amp;"Verdana,Negrita"CATASTRO DE VIDES (has)
REGION DEL MAULE&amp;RCUADRO N° 36</oddHeader>
    <oddFooter>&amp;R&amp;F</oddFooter>
  </headerFooter>
  <legacyDrawingHF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3"/>
  <sheetViews>
    <sheetView topLeftCell="A13" workbookViewId="0">
      <selection activeCell="B33" sqref="B33"/>
    </sheetView>
  </sheetViews>
  <sheetFormatPr defaultColWidth="11.4285714285714" defaultRowHeight="12.75"/>
  <cols>
    <col min="1" max="1" width="17.4285714285714" style="2" customWidth="1"/>
    <col min="2" max="2" width="16.1428571428571" style="2" customWidth="1"/>
    <col min="3" max="16384" width="11.4285714285714" style="2"/>
  </cols>
  <sheetData>
    <row r="1" ht="13.5" spans="1:1">
      <c r="A1" s="225" t="s">
        <v>420</v>
      </c>
    </row>
    <row r="2" ht="27" customHeight="1" spans="1:3">
      <c r="A2" s="99" t="s">
        <v>237</v>
      </c>
      <c r="B2" s="113" t="s">
        <v>383</v>
      </c>
      <c r="C2" s="114" t="s">
        <v>72</v>
      </c>
    </row>
    <row r="3" ht="27.75" customHeight="1" spans="1:3">
      <c r="A3" s="102"/>
      <c r="B3" s="115" t="s">
        <v>421</v>
      </c>
      <c r="C3" s="116"/>
    </row>
    <row r="4" spans="1:3">
      <c r="A4" s="105" t="s">
        <v>392</v>
      </c>
      <c r="B4" s="80">
        <v>785</v>
      </c>
      <c r="C4" s="81">
        <f t="shared" ref="C4:C33" si="0">SUM(B4:B4)</f>
        <v>785</v>
      </c>
    </row>
    <row r="5" spans="1:3">
      <c r="A5" s="105" t="s">
        <v>393</v>
      </c>
      <c r="B5" s="80">
        <v>1</v>
      </c>
      <c r="C5" s="81">
        <f t="shared" si="0"/>
        <v>1</v>
      </c>
    </row>
    <row r="6" spans="1:3">
      <c r="A6" s="105" t="s">
        <v>394</v>
      </c>
      <c r="B6" s="80">
        <v>4</v>
      </c>
      <c r="C6" s="81">
        <f t="shared" si="0"/>
        <v>4</v>
      </c>
    </row>
    <row r="7" spans="1:3">
      <c r="A7" s="105" t="s">
        <v>395</v>
      </c>
      <c r="B7" s="80">
        <v>9</v>
      </c>
      <c r="C7" s="81">
        <f t="shared" si="0"/>
        <v>9</v>
      </c>
    </row>
    <row r="8" ht="15" spans="1:7">
      <c r="A8" s="105" t="s">
        <v>396</v>
      </c>
      <c r="B8" s="80">
        <v>34</v>
      </c>
      <c r="C8" s="81">
        <f t="shared" si="0"/>
        <v>34</v>
      </c>
      <c r="F8" s="244"/>
      <c r="G8"/>
    </row>
    <row r="9" ht="15" spans="1:7">
      <c r="A9" s="105" t="s">
        <v>397</v>
      </c>
      <c r="B9" s="80">
        <v>278</v>
      </c>
      <c r="C9" s="81">
        <f t="shared" si="0"/>
        <v>278</v>
      </c>
      <c r="F9" s="244"/>
      <c r="G9"/>
    </row>
    <row r="10" ht="15" spans="1:7">
      <c r="A10" s="105" t="s">
        <v>398</v>
      </c>
      <c r="B10" s="80">
        <v>20</v>
      </c>
      <c r="C10" s="81">
        <f t="shared" si="0"/>
        <v>20</v>
      </c>
      <c r="F10" s="244"/>
      <c r="G10"/>
    </row>
    <row r="11" ht="15" spans="1:7">
      <c r="A11" s="105" t="s">
        <v>399</v>
      </c>
      <c r="B11" s="80">
        <v>59</v>
      </c>
      <c r="C11" s="81">
        <f t="shared" si="0"/>
        <v>59</v>
      </c>
      <c r="F11" s="244"/>
      <c r="G11"/>
    </row>
    <row r="12" ht="15" spans="1:7">
      <c r="A12" s="105" t="s">
        <v>400</v>
      </c>
      <c r="B12" s="80">
        <v>3</v>
      </c>
      <c r="C12" s="81">
        <f t="shared" si="0"/>
        <v>3</v>
      </c>
      <c r="F12" s="244"/>
      <c r="G12"/>
    </row>
    <row r="13" ht="15" spans="1:7">
      <c r="A13" s="105" t="s">
        <v>401</v>
      </c>
      <c r="B13" s="80">
        <v>82</v>
      </c>
      <c r="C13" s="81">
        <f t="shared" si="0"/>
        <v>82</v>
      </c>
      <c r="F13" s="244"/>
      <c r="G13"/>
    </row>
    <row r="14" ht="15" spans="1:7">
      <c r="A14" s="105" t="s">
        <v>402</v>
      </c>
      <c r="B14" s="80">
        <v>24</v>
      </c>
      <c r="C14" s="81">
        <f t="shared" si="0"/>
        <v>24</v>
      </c>
      <c r="F14" s="244"/>
      <c r="G14"/>
    </row>
    <row r="15" ht="15" spans="1:7">
      <c r="A15" s="105" t="s">
        <v>166</v>
      </c>
      <c r="B15" s="80">
        <v>124</v>
      </c>
      <c r="C15" s="81">
        <f t="shared" si="0"/>
        <v>124</v>
      </c>
      <c r="F15" s="244"/>
      <c r="G15"/>
    </row>
    <row r="16" ht="15" spans="1:7">
      <c r="A16" s="105" t="s">
        <v>403</v>
      </c>
      <c r="B16" s="80">
        <v>248</v>
      </c>
      <c r="C16" s="81">
        <f t="shared" si="0"/>
        <v>248</v>
      </c>
      <c r="F16" s="244"/>
      <c r="G16"/>
    </row>
    <row r="17" spans="1:3">
      <c r="A17" s="105" t="s">
        <v>404</v>
      </c>
      <c r="B17" s="80">
        <v>20</v>
      </c>
      <c r="C17" s="81">
        <f t="shared" si="0"/>
        <v>20</v>
      </c>
    </row>
    <row r="18" spans="1:28">
      <c r="A18" s="105" t="s">
        <v>405</v>
      </c>
      <c r="B18" s="80">
        <v>17</v>
      </c>
      <c r="C18" s="81">
        <f t="shared" si="0"/>
        <v>17</v>
      </c>
      <c r="AB18" s="121"/>
    </row>
    <row r="19" spans="1:28">
      <c r="A19" s="105" t="s">
        <v>406</v>
      </c>
      <c r="B19" s="80">
        <v>170</v>
      </c>
      <c r="C19" s="81">
        <f t="shared" si="0"/>
        <v>170</v>
      </c>
      <c r="AB19" s="122"/>
    </row>
    <row r="20" spans="1:3">
      <c r="A20" s="105" t="s">
        <v>407</v>
      </c>
      <c r="B20" s="80">
        <v>70</v>
      </c>
      <c r="C20" s="81">
        <f t="shared" si="0"/>
        <v>70</v>
      </c>
    </row>
    <row r="21" spans="1:3">
      <c r="A21" s="105" t="s">
        <v>408</v>
      </c>
      <c r="B21" s="80">
        <v>79</v>
      </c>
      <c r="C21" s="81">
        <f t="shared" si="0"/>
        <v>79</v>
      </c>
    </row>
    <row r="22" spans="1:3">
      <c r="A22" s="105" t="s">
        <v>409</v>
      </c>
      <c r="B22" s="80">
        <v>111</v>
      </c>
      <c r="C22" s="81">
        <f t="shared" si="0"/>
        <v>111</v>
      </c>
    </row>
    <row r="23" spans="1:3">
      <c r="A23" s="105" t="s">
        <v>410</v>
      </c>
      <c r="B23" s="80">
        <v>46</v>
      </c>
      <c r="C23" s="81">
        <f t="shared" si="0"/>
        <v>46</v>
      </c>
    </row>
    <row r="24" spans="1:3">
      <c r="A24" s="105" t="s">
        <v>411</v>
      </c>
      <c r="B24" s="80">
        <v>405</v>
      </c>
      <c r="C24" s="81">
        <f t="shared" si="0"/>
        <v>405</v>
      </c>
    </row>
    <row r="25" spans="1:3">
      <c r="A25" s="105" t="s">
        <v>412</v>
      </c>
      <c r="B25" s="80">
        <v>131</v>
      </c>
      <c r="C25" s="81">
        <f t="shared" si="0"/>
        <v>131</v>
      </c>
    </row>
    <row r="26" spans="1:3">
      <c r="A26" s="105" t="s">
        <v>413</v>
      </c>
      <c r="B26" s="80">
        <v>980</v>
      </c>
      <c r="C26" s="81">
        <f t="shared" si="0"/>
        <v>980</v>
      </c>
    </row>
    <row r="27" spans="1:3">
      <c r="A27" s="105" t="s">
        <v>414</v>
      </c>
      <c r="B27" s="80">
        <v>23</v>
      </c>
      <c r="C27" s="81">
        <f t="shared" si="0"/>
        <v>23</v>
      </c>
    </row>
    <row r="28" spans="1:3">
      <c r="A28" s="105" t="s">
        <v>415</v>
      </c>
      <c r="B28" s="80">
        <v>144</v>
      </c>
      <c r="C28" s="81">
        <f t="shared" si="0"/>
        <v>144</v>
      </c>
    </row>
    <row r="29" spans="1:3">
      <c r="A29" s="105" t="s">
        <v>416</v>
      </c>
      <c r="B29" s="80">
        <v>83</v>
      </c>
      <c r="C29" s="81">
        <f t="shared" si="0"/>
        <v>83</v>
      </c>
    </row>
    <row r="30" spans="1:3">
      <c r="A30" s="105" t="s">
        <v>417</v>
      </c>
      <c r="B30" s="80">
        <v>8</v>
      </c>
      <c r="C30" s="81">
        <f t="shared" si="0"/>
        <v>8</v>
      </c>
    </row>
    <row r="31" spans="1:3">
      <c r="A31" s="105" t="s">
        <v>418</v>
      </c>
      <c r="B31" s="80">
        <v>309</v>
      </c>
      <c r="C31" s="81">
        <f t="shared" si="0"/>
        <v>309</v>
      </c>
    </row>
    <row r="32" spans="1:3">
      <c r="A32" s="105" t="s">
        <v>419</v>
      </c>
      <c r="B32" s="80">
        <v>37</v>
      </c>
      <c r="C32" s="81">
        <f t="shared" si="0"/>
        <v>37</v>
      </c>
    </row>
    <row r="33" ht="24" customHeight="1" spans="1:3">
      <c r="A33" s="245" t="s">
        <v>242</v>
      </c>
      <c r="B33" s="246">
        <f>SUM(B4:B32)</f>
        <v>4304</v>
      </c>
      <c r="C33" s="247">
        <f t="shared" si="0"/>
        <v>4304</v>
      </c>
    </row>
  </sheetData>
  <mergeCells count="2">
    <mergeCell ref="A2:A3"/>
    <mergeCell ref="C2:C3"/>
  </mergeCells>
  <printOptions horizontalCentered="1"/>
  <pageMargins left="0.708661417322835" right="0.708661417322835" top="1.33858267716535" bottom="0.354330708661417" header="0.31496062992126" footer="0.31496062992126"/>
  <pageSetup paperSize="1" orientation="landscape"/>
  <headerFooter>
    <oddHeader>&amp;L&amp;G&amp;C&amp;"Verdana,Negrita"NUMERO DE PROPIEDADES CON PLANTACIONES DE VIDES
DE VINIFICACIÓN (has)
REGIÓN DEL MAULE&amp;RCUADRO N° 37</oddHeader>
    <oddFooter>&amp;R&amp;F</oddFooter>
  </headerFooter>
  <legacyDrawingHF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31"/>
  <sheetViews>
    <sheetView zoomScale="145" zoomScaleNormal="145" topLeftCell="M1" workbookViewId="0">
      <pane ySplit="3" topLeftCell="A28" activePane="bottomLeft" state="frozen"/>
      <selection/>
      <selection pane="bottomLeft" activeCell="L31" sqref="L31"/>
    </sheetView>
  </sheetViews>
  <sheetFormatPr defaultColWidth="11.4285714285714" defaultRowHeight="10.5"/>
  <cols>
    <col min="1" max="1" width="16.7142857142857" style="85" customWidth="1"/>
    <col min="2" max="2" width="5.85714285714286" style="85" customWidth="1"/>
    <col min="3" max="3" width="5" style="85" customWidth="1"/>
    <col min="4" max="4" width="6" style="85" customWidth="1"/>
    <col min="5" max="6" width="7.28571428571429" style="85" customWidth="1"/>
    <col min="7" max="7" width="5.57142857142857" style="85" customWidth="1"/>
    <col min="8" max="11" width="4.57142857142857" style="85" customWidth="1"/>
    <col min="12" max="12" width="7.42857142857143" style="85" customWidth="1"/>
    <col min="13" max="14" width="5.57142857142857" style="85" customWidth="1"/>
    <col min="15" max="15" width="4.57142857142857" style="85" customWidth="1"/>
    <col min="16" max="16" width="5.57142857142857" style="85" customWidth="1"/>
    <col min="17" max="17" width="7" style="85" customWidth="1"/>
    <col min="18" max="18" width="5.57142857142857" style="85" customWidth="1"/>
    <col min="19" max="19" width="7" style="85" customWidth="1"/>
    <col min="20" max="22" width="5.57142857142857" style="85" customWidth="1"/>
    <col min="23" max="23" width="7.28571428571429" style="85" customWidth="1"/>
    <col min="24" max="24" width="8.28571428571429" style="85" customWidth="1"/>
    <col min="25" max="25" width="5" style="85" customWidth="1"/>
    <col min="26" max="26" width="8" style="85" customWidth="1"/>
    <col min="27" max="27" width="5.14285714285714" style="85" customWidth="1"/>
    <col min="28" max="28" width="8" style="85" customWidth="1"/>
    <col min="29" max="31" width="7" style="85" customWidth="1"/>
    <col min="32" max="32" width="6.28571428571429" style="85" customWidth="1"/>
    <col min="33" max="33" width="8.85714285714286" style="85" customWidth="1"/>
    <col min="34" max="16384" width="11.4285714285714" style="85"/>
  </cols>
  <sheetData>
    <row r="1" s="2" customFormat="1" ht="13.5" spans="1:1">
      <c r="A1" s="225" t="s">
        <v>422</v>
      </c>
    </row>
    <row r="2" ht="20.25" customHeight="1" spans="1:33">
      <c r="A2" s="197" t="s">
        <v>237</v>
      </c>
      <c r="B2" s="87" t="s">
        <v>118</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94"/>
      <c r="AG2" s="95" t="s">
        <v>72</v>
      </c>
    </row>
    <row r="3" ht="149.25" customHeight="1" spans="1:33">
      <c r="A3" s="198"/>
      <c r="B3" s="199" t="s">
        <v>120</v>
      </c>
      <c r="C3" s="199" t="s">
        <v>121</v>
      </c>
      <c r="D3" s="199" t="s">
        <v>122</v>
      </c>
      <c r="E3" s="199" t="s">
        <v>123</v>
      </c>
      <c r="F3" s="199" t="s">
        <v>124</v>
      </c>
      <c r="G3" s="199" t="s">
        <v>125</v>
      </c>
      <c r="H3" s="199" t="s">
        <v>126</v>
      </c>
      <c r="I3" s="199" t="s">
        <v>423</v>
      </c>
      <c r="J3" s="199" t="s">
        <v>128</v>
      </c>
      <c r="K3" s="199" t="s">
        <v>424</v>
      </c>
      <c r="L3" s="199" t="s">
        <v>131</v>
      </c>
      <c r="M3" s="199" t="s">
        <v>425</v>
      </c>
      <c r="N3" s="199" t="s">
        <v>426</v>
      </c>
      <c r="O3" s="199" t="s">
        <v>137</v>
      </c>
      <c r="P3" s="199" t="s">
        <v>138</v>
      </c>
      <c r="Q3" s="199" t="s">
        <v>139</v>
      </c>
      <c r="R3" s="199" t="s">
        <v>142</v>
      </c>
      <c r="S3" s="199" t="s">
        <v>308</v>
      </c>
      <c r="T3" s="199" t="s">
        <v>427</v>
      </c>
      <c r="U3" s="199" t="s">
        <v>147</v>
      </c>
      <c r="V3" s="199" t="s">
        <v>342</v>
      </c>
      <c r="W3" s="199" t="s">
        <v>149</v>
      </c>
      <c r="X3" s="199" t="s">
        <v>150</v>
      </c>
      <c r="Y3" s="199" t="s">
        <v>151</v>
      </c>
      <c r="Z3" s="199" t="s">
        <v>152</v>
      </c>
      <c r="AA3" s="199" t="s">
        <v>153</v>
      </c>
      <c r="AB3" s="199" t="s">
        <v>154</v>
      </c>
      <c r="AC3" s="199" t="s">
        <v>155</v>
      </c>
      <c r="AD3" s="199" t="s">
        <v>158</v>
      </c>
      <c r="AE3" s="199" t="s">
        <v>346</v>
      </c>
      <c r="AF3" s="199" t="s">
        <v>163</v>
      </c>
      <c r="AG3" s="96"/>
    </row>
    <row r="4" spans="1:33">
      <c r="A4" s="240" t="s">
        <v>392</v>
      </c>
      <c r="B4" s="200"/>
      <c r="C4" s="200">
        <v>0.25</v>
      </c>
      <c r="D4" s="200">
        <v>42</v>
      </c>
      <c r="E4" s="200">
        <v>488.81</v>
      </c>
      <c r="F4" s="200"/>
      <c r="G4" s="200">
        <v>0.14</v>
      </c>
      <c r="H4" s="200"/>
      <c r="I4" s="200"/>
      <c r="J4" s="200"/>
      <c r="K4" s="200">
        <v>0.64</v>
      </c>
      <c r="L4" s="200">
        <v>5.38</v>
      </c>
      <c r="M4" s="200">
        <v>0.15</v>
      </c>
      <c r="N4" s="200"/>
      <c r="O4" s="200">
        <v>0.94</v>
      </c>
      <c r="P4" s="200">
        <v>25.31</v>
      </c>
      <c r="Q4" s="200">
        <v>33.08</v>
      </c>
      <c r="R4" s="200">
        <v>12.15</v>
      </c>
      <c r="S4" s="200">
        <v>0.17</v>
      </c>
      <c r="T4" s="200"/>
      <c r="U4" s="200"/>
      <c r="V4" s="200"/>
      <c r="W4" s="200">
        <v>25.87</v>
      </c>
      <c r="X4" s="200">
        <v>44.14</v>
      </c>
      <c r="Y4" s="200">
        <v>1.93</v>
      </c>
      <c r="Z4" s="200">
        <v>364.03</v>
      </c>
      <c r="AA4" s="200"/>
      <c r="AB4" s="200">
        <v>24.97</v>
      </c>
      <c r="AC4" s="200">
        <v>88.41</v>
      </c>
      <c r="AD4" s="200">
        <v>111.47</v>
      </c>
      <c r="AE4" s="200"/>
      <c r="AF4" s="200">
        <v>56.26</v>
      </c>
      <c r="AG4" s="237">
        <f t="shared" ref="AG4:AG31" si="0">SUM(B4:AF4)</f>
        <v>1326.1</v>
      </c>
    </row>
    <row r="5" spans="1:33">
      <c r="A5" s="240" t="s">
        <v>394</v>
      </c>
      <c r="B5" s="200"/>
      <c r="C5" s="200"/>
      <c r="D5" s="200"/>
      <c r="E5" s="200">
        <v>2.6</v>
      </c>
      <c r="F5" s="200"/>
      <c r="G5" s="200"/>
      <c r="H5" s="200"/>
      <c r="I5" s="200"/>
      <c r="J5" s="200"/>
      <c r="K5" s="200"/>
      <c r="L5" s="200"/>
      <c r="M5" s="200"/>
      <c r="N5" s="200"/>
      <c r="O5" s="200"/>
      <c r="P5" s="200"/>
      <c r="Q5" s="200"/>
      <c r="R5" s="200"/>
      <c r="S5" s="200"/>
      <c r="T5" s="200"/>
      <c r="U5" s="200"/>
      <c r="V5" s="200"/>
      <c r="W5" s="200"/>
      <c r="X5" s="200">
        <v>0.6</v>
      </c>
      <c r="Y5" s="200"/>
      <c r="Z5" s="200">
        <v>9.3</v>
      </c>
      <c r="AA5" s="200"/>
      <c r="AB5" s="200"/>
      <c r="AC5" s="200">
        <v>0.17</v>
      </c>
      <c r="AD5" s="200"/>
      <c r="AE5" s="200"/>
      <c r="AF5" s="200"/>
      <c r="AG5" s="237">
        <f t="shared" si="0"/>
        <v>12.67</v>
      </c>
    </row>
    <row r="6" spans="1:33">
      <c r="A6" s="240" t="s">
        <v>395</v>
      </c>
      <c r="B6" s="200"/>
      <c r="C6" s="200"/>
      <c r="D6" s="200"/>
      <c r="E6" s="200">
        <v>0.27</v>
      </c>
      <c r="F6" s="200"/>
      <c r="G6" s="200"/>
      <c r="H6" s="200"/>
      <c r="I6" s="200"/>
      <c r="J6" s="200"/>
      <c r="K6" s="200"/>
      <c r="L6" s="200"/>
      <c r="M6" s="200"/>
      <c r="N6" s="200"/>
      <c r="O6" s="200"/>
      <c r="P6" s="200"/>
      <c r="Q6" s="200"/>
      <c r="R6" s="200"/>
      <c r="S6" s="200"/>
      <c r="T6" s="200"/>
      <c r="U6" s="200"/>
      <c r="V6" s="200"/>
      <c r="W6" s="200"/>
      <c r="X6" s="200">
        <v>1.6</v>
      </c>
      <c r="Y6" s="200"/>
      <c r="Z6" s="200">
        <v>0.88</v>
      </c>
      <c r="AA6" s="200"/>
      <c r="AB6" s="200">
        <v>1</v>
      </c>
      <c r="AC6" s="200"/>
      <c r="AD6" s="200"/>
      <c r="AE6" s="200"/>
      <c r="AF6" s="200"/>
      <c r="AG6" s="237">
        <f t="shared" si="0"/>
        <v>3.75</v>
      </c>
    </row>
    <row r="7" spans="1:33">
      <c r="A7" s="240" t="s">
        <v>396</v>
      </c>
      <c r="B7" s="200"/>
      <c r="C7" s="200"/>
      <c r="D7" s="200"/>
      <c r="E7" s="200">
        <v>18.5</v>
      </c>
      <c r="F7" s="200"/>
      <c r="G7" s="200"/>
      <c r="H7" s="200">
        <v>0.8</v>
      </c>
      <c r="I7" s="200"/>
      <c r="J7" s="200"/>
      <c r="K7" s="200"/>
      <c r="L7" s="200"/>
      <c r="M7" s="200"/>
      <c r="N7" s="200"/>
      <c r="O7" s="200">
        <v>0.8</v>
      </c>
      <c r="P7" s="200"/>
      <c r="Q7" s="200"/>
      <c r="R7" s="200"/>
      <c r="S7" s="200"/>
      <c r="T7" s="200"/>
      <c r="U7" s="200"/>
      <c r="V7" s="200"/>
      <c r="W7" s="200"/>
      <c r="X7" s="200"/>
      <c r="Y7" s="200">
        <v>0.92</v>
      </c>
      <c r="Z7" s="200">
        <v>64.56</v>
      </c>
      <c r="AA7" s="200"/>
      <c r="AB7" s="200"/>
      <c r="AC7" s="200"/>
      <c r="AD7" s="200">
        <v>3.2</v>
      </c>
      <c r="AE7" s="200"/>
      <c r="AF7" s="200">
        <v>3.8</v>
      </c>
      <c r="AG7" s="237">
        <f t="shared" si="0"/>
        <v>92.58</v>
      </c>
    </row>
    <row r="8" spans="1:33">
      <c r="A8" s="240" t="s">
        <v>397</v>
      </c>
      <c r="B8" s="200"/>
      <c r="C8" s="200"/>
      <c r="D8" s="200"/>
      <c r="E8" s="200">
        <v>149.9</v>
      </c>
      <c r="F8" s="200"/>
      <c r="G8" s="200"/>
      <c r="H8" s="200"/>
      <c r="I8" s="200"/>
      <c r="J8" s="200"/>
      <c r="K8" s="200"/>
      <c r="L8" s="200">
        <v>4.96</v>
      </c>
      <c r="M8" s="200"/>
      <c r="N8" s="200"/>
      <c r="O8" s="200">
        <v>0.25</v>
      </c>
      <c r="P8" s="200"/>
      <c r="Q8" s="200"/>
      <c r="R8" s="200"/>
      <c r="S8" s="200"/>
      <c r="T8" s="200"/>
      <c r="U8" s="200"/>
      <c r="V8" s="200"/>
      <c r="W8" s="200">
        <v>1.13</v>
      </c>
      <c r="X8" s="200">
        <v>16.58</v>
      </c>
      <c r="Y8" s="200">
        <v>0.5</v>
      </c>
      <c r="Z8" s="200">
        <v>722.900000000001</v>
      </c>
      <c r="AA8" s="200">
        <v>8.5</v>
      </c>
      <c r="AB8" s="200">
        <v>89.65</v>
      </c>
      <c r="AC8" s="200">
        <v>22.57</v>
      </c>
      <c r="AD8" s="200"/>
      <c r="AE8" s="200"/>
      <c r="AF8" s="200">
        <v>17.77</v>
      </c>
      <c r="AG8" s="237">
        <f t="shared" si="0"/>
        <v>1034.71</v>
      </c>
    </row>
    <row r="9" spans="1:33">
      <c r="A9" s="240" t="s">
        <v>399</v>
      </c>
      <c r="B9" s="200"/>
      <c r="C9" s="200"/>
      <c r="D9" s="200"/>
      <c r="E9" s="200">
        <v>27.5</v>
      </c>
      <c r="F9" s="200"/>
      <c r="G9" s="200"/>
      <c r="H9" s="200"/>
      <c r="I9" s="200"/>
      <c r="J9" s="200"/>
      <c r="K9" s="200"/>
      <c r="L9" s="200"/>
      <c r="M9" s="200"/>
      <c r="N9" s="200"/>
      <c r="O9" s="200"/>
      <c r="P9" s="200"/>
      <c r="Q9" s="200">
        <v>20</v>
      </c>
      <c r="R9" s="200"/>
      <c r="S9" s="200"/>
      <c r="T9" s="200"/>
      <c r="U9" s="200"/>
      <c r="V9" s="200"/>
      <c r="W9" s="200"/>
      <c r="X9" s="200">
        <v>25</v>
      </c>
      <c r="Y9" s="200"/>
      <c r="Z9" s="200">
        <v>227.79</v>
      </c>
      <c r="AA9" s="200">
        <v>1.68</v>
      </c>
      <c r="AB9" s="200">
        <v>26</v>
      </c>
      <c r="AC9" s="200">
        <v>20.3</v>
      </c>
      <c r="AD9" s="200"/>
      <c r="AE9" s="200"/>
      <c r="AF9" s="200"/>
      <c r="AG9" s="237">
        <f t="shared" si="0"/>
        <v>348.27</v>
      </c>
    </row>
    <row r="10" spans="1:33">
      <c r="A10" s="240" t="s">
        <v>400</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v>1.2</v>
      </c>
      <c r="AA10" s="200"/>
      <c r="AB10" s="200"/>
      <c r="AC10" s="200"/>
      <c r="AD10" s="200"/>
      <c r="AE10" s="200"/>
      <c r="AF10" s="200"/>
      <c r="AG10" s="237">
        <f t="shared" si="0"/>
        <v>1.2</v>
      </c>
    </row>
    <row r="11" spans="1:33">
      <c r="A11" s="240" t="s">
        <v>401</v>
      </c>
      <c r="B11" s="200"/>
      <c r="C11" s="200"/>
      <c r="D11" s="200"/>
      <c r="E11" s="200">
        <v>65.9</v>
      </c>
      <c r="F11" s="200"/>
      <c r="G11" s="200"/>
      <c r="H11" s="200"/>
      <c r="I11" s="200"/>
      <c r="J11" s="200"/>
      <c r="K11" s="200"/>
      <c r="L11" s="200"/>
      <c r="M11" s="200"/>
      <c r="N11" s="200"/>
      <c r="O11" s="200"/>
      <c r="P11" s="200"/>
      <c r="Q11" s="200"/>
      <c r="R11" s="200"/>
      <c r="S11" s="200"/>
      <c r="T11" s="200"/>
      <c r="U11" s="200"/>
      <c r="V11" s="200"/>
      <c r="W11" s="200"/>
      <c r="X11" s="200"/>
      <c r="Y11" s="200"/>
      <c r="Z11" s="200">
        <v>35.2</v>
      </c>
      <c r="AA11" s="200">
        <v>2.5</v>
      </c>
      <c r="AB11" s="200"/>
      <c r="AC11" s="200"/>
      <c r="AD11" s="200">
        <v>2.6</v>
      </c>
      <c r="AE11" s="200"/>
      <c r="AF11" s="200">
        <v>4</v>
      </c>
      <c r="AG11" s="237">
        <f t="shared" si="0"/>
        <v>110.2</v>
      </c>
    </row>
    <row r="12" spans="1:33">
      <c r="A12" s="240" t="s">
        <v>402</v>
      </c>
      <c r="B12" s="200"/>
      <c r="C12" s="200"/>
      <c r="D12" s="200"/>
      <c r="E12" s="200">
        <v>12.76</v>
      </c>
      <c r="F12" s="200"/>
      <c r="G12" s="200"/>
      <c r="H12" s="200"/>
      <c r="I12" s="200"/>
      <c r="J12" s="200"/>
      <c r="K12" s="200"/>
      <c r="L12" s="200"/>
      <c r="M12" s="200"/>
      <c r="N12" s="200"/>
      <c r="O12" s="200"/>
      <c r="P12" s="200"/>
      <c r="Q12" s="200"/>
      <c r="R12" s="200"/>
      <c r="S12" s="200"/>
      <c r="T12" s="200"/>
      <c r="U12" s="200"/>
      <c r="V12" s="200"/>
      <c r="W12" s="200"/>
      <c r="X12" s="200"/>
      <c r="Y12" s="200"/>
      <c r="Z12" s="200">
        <v>14.8</v>
      </c>
      <c r="AA12" s="200"/>
      <c r="AB12" s="200"/>
      <c r="AC12" s="200"/>
      <c r="AD12" s="200"/>
      <c r="AE12" s="200"/>
      <c r="AF12" s="200"/>
      <c r="AG12" s="237">
        <f t="shared" si="0"/>
        <v>27.56</v>
      </c>
    </row>
    <row r="13" spans="1:33">
      <c r="A13" s="240" t="s">
        <v>166</v>
      </c>
      <c r="B13" s="200"/>
      <c r="C13" s="200"/>
      <c r="D13" s="200"/>
      <c r="E13" s="200">
        <v>95.65</v>
      </c>
      <c r="F13" s="200"/>
      <c r="G13" s="200"/>
      <c r="H13" s="200"/>
      <c r="I13" s="200"/>
      <c r="J13" s="200"/>
      <c r="K13" s="200"/>
      <c r="L13" s="200"/>
      <c r="M13" s="200"/>
      <c r="N13" s="200"/>
      <c r="O13" s="200"/>
      <c r="P13" s="200"/>
      <c r="Q13" s="200">
        <v>3.15</v>
      </c>
      <c r="R13" s="200">
        <v>9.04</v>
      </c>
      <c r="S13" s="200"/>
      <c r="T13" s="200"/>
      <c r="U13" s="200"/>
      <c r="V13" s="200"/>
      <c r="W13" s="200">
        <v>3.3</v>
      </c>
      <c r="X13" s="200"/>
      <c r="Y13" s="200"/>
      <c r="Z13" s="200">
        <v>203.28</v>
      </c>
      <c r="AA13" s="200"/>
      <c r="AB13" s="200"/>
      <c r="AC13" s="200">
        <v>13.1</v>
      </c>
      <c r="AD13" s="200"/>
      <c r="AE13" s="200"/>
      <c r="AF13" s="200"/>
      <c r="AG13" s="237">
        <f t="shared" si="0"/>
        <v>327.52</v>
      </c>
    </row>
    <row r="14" spans="1:33">
      <c r="A14" s="240" t="s">
        <v>403</v>
      </c>
      <c r="B14" s="200"/>
      <c r="C14" s="200"/>
      <c r="D14" s="200"/>
      <c r="E14" s="200">
        <v>687.82</v>
      </c>
      <c r="F14" s="200">
        <v>0.6</v>
      </c>
      <c r="G14" s="200">
        <v>4.1</v>
      </c>
      <c r="H14" s="200"/>
      <c r="I14" s="200"/>
      <c r="J14" s="200"/>
      <c r="K14" s="200"/>
      <c r="L14" s="200">
        <v>8.66</v>
      </c>
      <c r="M14" s="200"/>
      <c r="N14" s="200"/>
      <c r="O14" s="200"/>
      <c r="P14" s="200"/>
      <c r="Q14" s="200">
        <v>17.99</v>
      </c>
      <c r="R14" s="200"/>
      <c r="S14" s="200"/>
      <c r="T14" s="200"/>
      <c r="U14" s="200"/>
      <c r="V14" s="200"/>
      <c r="W14" s="200">
        <v>124.89</v>
      </c>
      <c r="X14" s="200">
        <v>20.78</v>
      </c>
      <c r="Y14" s="200"/>
      <c r="Z14" s="200">
        <v>1382.9</v>
      </c>
      <c r="AA14" s="200"/>
      <c r="AB14" s="200">
        <v>39.1</v>
      </c>
      <c r="AC14" s="200">
        <v>10.45</v>
      </c>
      <c r="AD14" s="200"/>
      <c r="AE14" s="200"/>
      <c r="AF14" s="200">
        <v>29.46</v>
      </c>
      <c r="AG14" s="237">
        <f t="shared" si="0"/>
        <v>2326.75</v>
      </c>
    </row>
    <row r="15" spans="1:33">
      <c r="A15" s="240" t="s">
        <v>404</v>
      </c>
      <c r="B15" s="200"/>
      <c r="C15" s="200"/>
      <c r="D15" s="200"/>
      <c r="E15" s="200">
        <v>26.65</v>
      </c>
      <c r="F15" s="200"/>
      <c r="G15" s="200"/>
      <c r="H15" s="200"/>
      <c r="I15" s="200"/>
      <c r="J15" s="200"/>
      <c r="K15" s="200"/>
      <c r="L15" s="200"/>
      <c r="M15" s="200"/>
      <c r="N15" s="200"/>
      <c r="O15" s="200"/>
      <c r="P15" s="200"/>
      <c r="Q15" s="200"/>
      <c r="R15" s="200"/>
      <c r="S15" s="200"/>
      <c r="T15" s="200"/>
      <c r="U15" s="200"/>
      <c r="V15" s="200"/>
      <c r="W15" s="200"/>
      <c r="X15" s="200">
        <v>2</v>
      </c>
      <c r="Y15" s="200"/>
      <c r="Z15" s="200">
        <v>29.8</v>
      </c>
      <c r="AA15" s="200"/>
      <c r="AB15" s="200"/>
      <c r="AC15" s="200">
        <v>69</v>
      </c>
      <c r="AD15" s="200">
        <v>3</v>
      </c>
      <c r="AE15" s="200"/>
      <c r="AF15" s="200"/>
      <c r="AG15" s="237">
        <f t="shared" si="0"/>
        <v>130.45</v>
      </c>
    </row>
    <row r="16" spans="1:33">
      <c r="A16" s="240" t="s">
        <v>405</v>
      </c>
      <c r="B16" s="200"/>
      <c r="C16" s="200"/>
      <c r="D16" s="200"/>
      <c r="E16" s="200">
        <v>17.7</v>
      </c>
      <c r="F16" s="200"/>
      <c r="G16" s="200"/>
      <c r="H16" s="200"/>
      <c r="I16" s="200"/>
      <c r="J16" s="200"/>
      <c r="K16" s="200"/>
      <c r="L16" s="200"/>
      <c r="M16" s="200"/>
      <c r="N16" s="200"/>
      <c r="O16" s="200"/>
      <c r="P16" s="200"/>
      <c r="Q16" s="200"/>
      <c r="R16" s="200"/>
      <c r="S16" s="200"/>
      <c r="T16" s="200"/>
      <c r="U16" s="200"/>
      <c r="V16" s="200"/>
      <c r="W16" s="200"/>
      <c r="X16" s="200"/>
      <c r="Y16" s="200"/>
      <c r="Z16" s="200">
        <v>7.7</v>
      </c>
      <c r="AA16" s="200"/>
      <c r="AB16" s="200"/>
      <c r="AC16" s="200"/>
      <c r="AD16" s="200"/>
      <c r="AE16" s="200"/>
      <c r="AF16" s="200"/>
      <c r="AG16" s="237">
        <f t="shared" si="0"/>
        <v>25.4</v>
      </c>
    </row>
    <row r="17" spans="1:33">
      <c r="A17" s="240" t="s">
        <v>406</v>
      </c>
      <c r="B17" s="200"/>
      <c r="C17" s="200"/>
      <c r="D17" s="200"/>
      <c r="E17" s="200">
        <v>121.41</v>
      </c>
      <c r="F17" s="200"/>
      <c r="G17" s="200">
        <v>25.33</v>
      </c>
      <c r="H17" s="200"/>
      <c r="I17" s="200"/>
      <c r="J17" s="200"/>
      <c r="K17" s="200"/>
      <c r="L17" s="200">
        <v>2.52</v>
      </c>
      <c r="M17" s="200"/>
      <c r="N17" s="200"/>
      <c r="O17" s="200"/>
      <c r="P17" s="200"/>
      <c r="Q17" s="200">
        <v>0.4</v>
      </c>
      <c r="R17" s="200">
        <v>22.28</v>
      </c>
      <c r="S17" s="200"/>
      <c r="T17" s="200"/>
      <c r="U17" s="200"/>
      <c r="V17" s="200"/>
      <c r="W17" s="200">
        <v>99.6</v>
      </c>
      <c r="X17" s="200">
        <v>8.96</v>
      </c>
      <c r="Y17" s="200"/>
      <c r="Z17" s="200">
        <v>115</v>
      </c>
      <c r="AA17" s="200"/>
      <c r="AB17" s="200"/>
      <c r="AC17" s="200">
        <v>29.2</v>
      </c>
      <c r="AD17" s="200">
        <v>16.76</v>
      </c>
      <c r="AE17" s="200"/>
      <c r="AF17" s="200">
        <v>26.37</v>
      </c>
      <c r="AG17" s="237">
        <f t="shared" si="0"/>
        <v>467.83</v>
      </c>
    </row>
    <row r="18" spans="1:33">
      <c r="A18" s="240" t="s">
        <v>407</v>
      </c>
      <c r="B18" s="200"/>
      <c r="C18" s="200"/>
      <c r="D18" s="200"/>
      <c r="E18" s="200">
        <v>115.84</v>
      </c>
      <c r="F18" s="200"/>
      <c r="G18" s="200"/>
      <c r="H18" s="200"/>
      <c r="I18" s="200"/>
      <c r="J18" s="200"/>
      <c r="K18" s="200"/>
      <c r="L18" s="200"/>
      <c r="M18" s="200"/>
      <c r="N18" s="200"/>
      <c r="O18" s="200"/>
      <c r="P18" s="200"/>
      <c r="Q18" s="200"/>
      <c r="R18" s="200"/>
      <c r="S18" s="200">
        <v>6.53</v>
      </c>
      <c r="T18" s="200"/>
      <c r="U18" s="200"/>
      <c r="V18" s="200"/>
      <c r="W18" s="200"/>
      <c r="X18" s="200"/>
      <c r="Y18" s="200"/>
      <c r="Z18" s="200">
        <v>284.12</v>
      </c>
      <c r="AA18" s="200"/>
      <c r="AB18" s="200">
        <v>7.9</v>
      </c>
      <c r="AC18" s="200">
        <v>2</v>
      </c>
      <c r="AD18" s="200"/>
      <c r="AE18" s="200"/>
      <c r="AF18" s="200">
        <v>3.1</v>
      </c>
      <c r="AG18" s="237">
        <f t="shared" si="0"/>
        <v>419.49</v>
      </c>
    </row>
    <row r="19" spans="1:33">
      <c r="A19" s="240" t="s">
        <v>408</v>
      </c>
      <c r="B19" s="200"/>
      <c r="C19" s="200"/>
      <c r="D19" s="200"/>
      <c r="E19" s="200">
        <v>121.37</v>
      </c>
      <c r="F19" s="200"/>
      <c r="G19" s="200"/>
      <c r="H19" s="200"/>
      <c r="I19" s="200"/>
      <c r="J19" s="200"/>
      <c r="K19" s="200"/>
      <c r="L19" s="200">
        <v>0.42</v>
      </c>
      <c r="M19" s="200"/>
      <c r="N19" s="200"/>
      <c r="O19" s="200"/>
      <c r="P19" s="200"/>
      <c r="Q19" s="200"/>
      <c r="R19" s="200">
        <v>1</v>
      </c>
      <c r="S19" s="200"/>
      <c r="T19" s="200"/>
      <c r="U19" s="200"/>
      <c r="V19" s="200"/>
      <c r="W19" s="200">
        <v>6.98</v>
      </c>
      <c r="X19" s="200">
        <v>4.21</v>
      </c>
      <c r="Y19" s="200">
        <v>4.17</v>
      </c>
      <c r="Z19" s="200">
        <v>78</v>
      </c>
      <c r="AA19" s="200"/>
      <c r="AB19" s="200"/>
      <c r="AC19" s="200">
        <v>1</v>
      </c>
      <c r="AD19" s="200"/>
      <c r="AE19" s="200"/>
      <c r="AF19" s="200">
        <v>3</v>
      </c>
      <c r="AG19" s="237">
        <f t="shared" si="0"/>
        <v>220.15</v>
      </c>
    </row>
    <row r="20" spans="1:33">
      <c r="A20" s="240" t="s">
        <v>409</v>
      </c>
      <c r="B20" s="200"/>
      <c r="C20" s="200"/>
      <c r="D20" s="200"/>
      <c r="E20" s="200">
        <v>200.84</v>
      </c>
      <c r="F20" s="200"/>
      <c r="G20" s="200"/>
      <c r="H20" s="200"/>
      <c r="I20" s="200"/>
      <c r="J20" s="200"/>
      <c r="K20" s="200"/>
      <c r="L20" s="200">
        <v>25.44</v>
      </c>
      <c r="M20" s="200"/>
      <c r="N20" s="200"/>
      <c r="O20" s="200">
        <v>0.8</v>
      </c>
      <c r="P20" s="200"/>
      <c r="Q20" s="200"/>
      <c r="R20" s="200"/>
      <c r="S20" s="200"/>
      <c r="T20" s="200"/>
      <c r="U20" s="200"/>
      <c r="V20" s="200"/>
      <c r="W20" s="200">
        <v>5.05</v>
      </c>
      <c r="X20" s="200">
        <v>19.87</v>
      </c>
      <c r="Y20" s="200">
        <v>0.79</v>
      </c>
      <c r="Z20" s="200">
        <v>822.51</v>
      </c>
      <c r="AA20" s="200">
        <v>11.81</v>
      </c>
      <c r="AB20" s="200">
        <v>50.48</v>
      </c>
      <c r="AC20" s="200">
        <v>26.68</v>
      </c>
      <c r="AD20" s="200"/>
      <c r="AE20" s="200"/>
      <c r="AF20" s="200">
        <v>6.26</v>
      </c>
      <c r="AG20" s="237">
        <f t="shared" si="0"/>
        <v>1170.53</v>
      </c>
    </row>
    <row r="21" spans="1:33">
      <c r="A21" s="240" t="s">
        <v>410</v>
      </c>
      <c r="B21" s="200"/>
      <c r="C21" s="200"/>
      <c r="D21" s="200"/>
      <c r="E21" s="200">
        <v>67.06</v>
      </c>
      <c r="F21" s="200"/>
      <c r="G21" s="200">
        <v>0.02</v>
      </c>
      <c r="H21" s="200"/>
      <c r="I21" s="200"/>
      <c r="J21" s="200"/>
      <c r="K21" s="200"/>
      <c r="L21" s="200">
        <v>1.8</v>
      </c>
      <c r="M21" s="200"/>
      <c r="N21" s="200"/>
      <c r="O21" s="200"/>
      <c r="P21" s="200"/>
      <c r="Q21" s="200"/>
      <c r="R21" s="200"/>
      <c r="S21" s="200"/>
      <c r="T21" s="200">
        <v>0.02</v>
      </c>
      <c r="U21" s="200"/>
      <c r="V21" s="200"/>
      <c r="W21" s="200"/>
      <c r="X21" s="200"/>
      <c r="Y21" s="200"/>
      <c r="Z21" s="200">
        <v>384.53</v>
      </c>
      <c r="AA21" s="200">
        <v>3.78</v>
      </c>
      <c r="AB21" s="200">
        <v>1.7</v>
      </c>
      <c r="AC21" s="200">
        <v>16.18</v>
      </c>
      <c r="AD21" s="200"/>
      <c r="AE21" s="200"/>
      <c r="AF21" s="200">
        <v>9.06</v>
      </c>
      <c r="AG21" s="237">
        <f t="shared" si="0"/>
        <v>484.15</v>
      </c>
    </row>
    <row r="22" spans="1:33">
      <c r="A22" s="240" t="s">
        <v>411</v>
      </c>
      <c r="B22" s="200">
        <v>0.15</v>
      </c>
      <c r="C22" s="200"/>
      <c r="D22" s="200"/>
      <c r="E22" s="200">
        <v>235.18</v>
      </c>
      <c r="F22" s="200"/>
      <c r="G22" s="200"/>
      <c r="H22" s="200"/>
      <c r="I22" s="200"/>
      <c r="J22" s="200"/>
      <c r="K22" s="200"/>
      <c r="L22" s="200">
        <v>4.82</v>
      </c>
      <c r="M22" s="200"/>
      <c r="N22" s="200"/>
      <c r="O22" s="200">
        <v>2.21</v>
      </c>
      <c r="P22" s="200"/>
      <c r="Q22" s="200">
        <v>42.08</v>
      </c>
      <c r="R22" s="200"/>
      <c r="S22" s="200"/>
      <c r="T22" s="200"/>
      <c r="U22" s="200"/>
      <c r="V22" s="200"/>
      <c r="W22" s="200">
        <v>16.2</v>
      </c>
      <c r="X22" s="200"/>
      <c r="Y22" s="200">
        <v>0.81</v>
      </c>
      <c r="Z22" s="200">
        <v>465.74</v>
      </c>
      <c r="AA22" s="200"/>
      <c r="AB22" s="200">
        <v>19.58</v>
      </c>
      <c r="AC22" s="200">
        <v>18.43</v>
      </c>
      <c r="AD22" s="200">
        <v>1.43</v>
      </c>
      <c r="AE22" s="200"/>
      <c r="AF22" s="200">
        <v>33.17</v>
      </c>
      <c r="AG22" s="237">
        <f t="shared" si="0"/>
        <v>839.8</v>
      </c>
    </row>
    <row r="23" spans="1:33">
      <c r="A23" s="240" t="s">
        <v>412</v>
      </c>
      <c r="B23" s="200">
        <v>0.47</v>
      </c>
      <c r="C23" s="200"/>
      <c r="D23" s="200"/>
      <c r="E23" s="200">
        <v>283.52</v>
      </c>
      <c r="F23" s="200"/>
      <c r="G23" s="200"/>
      <c r="H23" s="200"/>
      <c r="I23" s="200"/>
      <c r="J23" s="200"/>
      <c r="K23" s="200"/>
      <c r="L23" s="200">
        <v>32.76</v>
      </c>
      <c r="M23" s="200"/>
      <c r="N23" s="200"/>
      <c r="O23" s="200"/>
      <c r="P23" s="200"/>
      <c r="Q23" s="200"/>
      <c r="R23" s="200"/>
      <c r="S23" s="200">
        <v>4</v>
      </c>
      <c r="T23" s="200"/>
      <c r="U23" s="200"/>
      <c r="V23" s="200"/>
      <c r="W23" s="200">
        <v>35.3</v>
      </c>
      <c r="X23" s="200">
        <v>1.5</v>
      </c>
      <c r="Y23" s="200"/>
      <c r="Z23" s="200">
        <v>575.5</v>
      </c>
      <c r="AA23" s="200"/>
      <c r="AB23" s="200">
        <v>8.93</v>
      </c>
      <c r="AC23" s="200"/>
      <c r="AD23" s="200">
        <v>0.15</v>
      </c>
      <c r="AE23" s="200"/>
      <c r="AF23" s="200">
        <v>9.75</v>
      </c>
      <c r="AG23" s="237">
        <f t="shared" si="0"/>
        <v>951.88</v>
      </c>
    </row>
    <row r="24" spans="1:33">
      <c r="A24" s="240" t="s">
        <v>413</v>
      </c>
      <c r="B24" s="200"/>
      <c r="C24" s="200"/>
      <c r="D24" s="200"/>
      <c r="E24" s="200">
        <v>264.57</v>
      </c>
      <c r="F24" s="200"/>
      <c r="G24" s="200">
        <v>1.8</v>
      </c>
      <c r="H24" s="200">
        <v>1.5</v>
      </c>
      <c r="I24" s="200">
        <v>0.1</v>
      </c>
      <c r="J24" s="200">
        <v>0.1</v>
      </c>
      <c r="K24" s="200"/>
      <c r="L24" s="200">
        <v>10.89</v>
      </c>
      <c r="M24" s="200"/>
      <c r="N24" s="200">
        <v>0.1</v>
      </c>
      <c r="O24" s="200">
        <v>0.93</v>
      </c>
      <c r="P24" s="200"/>
      <c r="Q24" s="200">
        <v>47.8</v>
      </c>
      <c r="R24" s="200">
        <v>22.29</v>
      </c>
      <c r="S24" s="200">
        <v>83.68</v>
      </c>
      <c r="T24" s="200"/>
      <c r="U24" s="200">
        <v>0.1</v>
      </c>
      <c r="V24" s="200">
        <v>0.1</v>
      </c>
      <c r="W24" s="200">
        <v>6</v>
      </c>
      <c r="X24" s="200">
        <v>10.48</v>
      </c>
      <c r="Y24" s="200">
        <v>0.63</v>
      </c>
      <c r="Z24" s="200">
        <v>450.06</v>
      </c>
      <c r="AA24" s="200"/>
      <c r="AB24" s="200">
        <v>18.82</v>
      </c>
      <c r="AC24" s="200">
        <v>24.51</v>
      </c>
      <c r="AD24" s="200">
        <v>360.83</v>
      </c>
      <c r="AE24" s="200">
        <v>0.1</v>
      </c>
      <c r="AF24" s="200">
        <v>3.9</v>
      </c>
      <c r="AG24" s="237">
        <f t="shared" si="0"/>
        <v>1309.29</v>
      </c>
    </row>
    <row r="25" spans="1:33">
      <c r="A25" s="240" t="s">
        <v>414</v>
      </c>
      <c r="B25" s="200"/>
      <c r="C25" s="200"/>
      <c r="D25" s="200"/>
      <c r="E25" s="200">
        <v>73.16</v>
      </c>
      <c r="F25" s="200"/>
      <c r="G25" s="200"/>
      <c r="H25" s="200"/>
      <c r="I25" s="200"/>
      <c r="J25" s="200"/>
      <c r="K25" s="200"/>
      <c r="L25" s="200">
        <v>6.65</v>
      </c>
      <c r="M25" s="200"/>
      <c r="N25" s="200"/>
      <c r="O25" s="200"/>
      <c r="P25" s="200"/>
      <c r="Q25" s="200"/>
      <c r="R25" s="200"/>
      <c r="S25" s="200"/>
      <c r="T25" s="200"/>
      <c r="U25" s="200"/>
      <c r="V25" s="200"/>
      <c r="W25" s="200"/>
      <c r="X25" s="200">
        <v>1.3</v>
      </c>
      <c r="Y25" s="200"/>
      <c r="Z25" s="200">
        <v>178.19</v>
      </c>
      <c r="AA25" s="200">
        <v>3.62</v>
      </c>
      <c r="AB25" s="200">
        <v>1.7</v>
      </c>
      <c r="AC25" s="200"/>
      <c r="AD25" s="200"/>
      <c r="AE25" s="200"/>
      <c r="AF25" s="200">
        <v>24.96</v>
      </c>
      <c r="AG25" s="237">
        <f t="shared" si="0"/>
        <v>289.58</v>
      </c>
    </row>
    <row r="26" spans="1:33">
      <c r="A26" s="240" t="s">
        <v>415</v>
      </c>
      <c r="B26" s="200"/>
      <c r="C26" s="200"/>
      <c r="D26" s="200"/>
      <c r="E26" s="200">
        <v>147.46</v>
      </c>
      <c r="F26" s="200"/>
      <c r="G26" s="200"/>
      <c r="H26" s="200"/>
      <c r="I26" s="200"/>
      <c r="J26" s="200"/>
      <c r="K26" s="200"/>
      <c r="L26" s="200">
        <v>1.7</v>
      </c>
      <c r="M26" s="200"/>
      <c r="N26" s="200"/>
      <c r="O26" s="200"/>
      <c r="P26" s="200"/>
      <c r="Q26" s="200"/>
      <c r="R26" s="200"/>
      <c r="S26" s="200"/>
      <c r="T26" s="200"/>
      <c r="U26" s="200"/>
      <c r="V26" s="200"/>
      <c r="W26" s="200">
        <v>2.6</v>
      </c>
      <c r="X26" s="200"/>
      <c r="Y26" s="200"/>
      <c r="Z26" s="200">
        <v>196.98</v>
      </c>
      <c r="AA26" s="200">
        <v>8.28</v>
      </c>
      <c r="AB26" s="200">
        <v>41.2</v>
      </c>
      <c r="AC26" s="200">
        <v>24.7</v>
      </c>
      <c r="AD26" s="200">
        <v>2.75</v>
      </c>
      <c r="AE26" s="200"/>
      <c r="AF26" s="200"/>
      <c r="AG26" s="237">
        <f t="shared" si="0"/>
        <v>425.67</v>
      </c>
    </row>
    <row r="27" spans="1:33">
      <c r="A27" s="240" t="s">
        <v>416</v>
      </c>
      <c r="B27" s="200"/>
      <c r="C27" s="200"/>
      <c r="D27" s="200"/>
      <c r="E27" s="200">
        <v>91.66</v>
      </c>
      <c r="F27" s="200"/>
      <c r="G27" s="200"/>
      <c r="H27" s="200"/>
      <c r="I27" s="200"/>
      <c r="J27" s="200"/>
      <c r="K27" s="200"/>
      <c r="L27" s="200"/>
      <c r="M27" s="200"/>
      <c r="N27" s="200"/>
      <c r="O27" s="200"/>
      <c r="P27" s="200"/>
      <c r="Q27" s="200"/>
      <c r="R27" s="200"/>
      <c r="S27" s="200"/>
      <c r="T27" s="200"/>
      <c r="U27" s="200"/>
      <c r="V27" s="200"/>
      <c r="W27" s="200"/>
      <c r="X27" s="200"/>
      <c r="Y27" s="200"/>
      <c r="Z27" s="200">
        <v>120.32</v>
      </c>
      <c r="AA27" s="200"/>
      <c r="AB27" s="200"/>
      <c r="AC27" s="200"/>
      <c r="AD27" s="200"/>
      <c r="AE27" s="200"/>
      <c r="AF27" s="200"/>
      <c r="AG27" s="237">
        <f t="shared" si="0"/>
        <v>211.98</v>
      </c>
    </row>
    <row r="28" spans="1:33">
      <c r="A28" s="240" t="s">
        <v>417</v>
      </c>
      <c r="B28" s="200"/>
      <c r="C28" s="200"/>
      <c r="D28" s="200"/>
      <c r="E28" s="200">
        <v>2.5</v>
      </c>
      <c r="F28" s="200"/>
      <c r="G28" s="200"/>
      <c r="H28" s="200"/>
      <c r="I28" s="200"/>
      <c r="J28" s="200"/>
      <c r="K28" s="200"/>
      <c r="L28" s="200"/>
      <c r="M28" s="200"/>
      <c r="N28" s="200"/>
      <c r="O28" s="200"/>
      <c r="P28" s="200"/>
      <c r="Q28" s="200"/>
      <c r="R28" s="200"/>
      <c r="S28" s="200"/>
      <c r="T28" s="200"/>
      <c r="U28" s="200"/>
      <c r="V28" s="200"/>
      <c r="W28" s="200"/>
      <c r="X28" s="200"/>
      <c r="Y28" s="200"/>
      <c r="Z28" s="200">
        <v>92.99</v>
      </c>
      <c r="AA28" s="200"/>
      <c r="AB28" s="200"/>
      <c r="AC28" s="200"/>
      <c r="AD28" s="200"/>
      <c r="AE28" s="200"/>
      <c r="AF28" s="200"/>
      <c r="AG28" s="237">
        <f t="shared" si="0"/>
        <v>95.49</v>
      </c>
    </row>
    <row r="29" spans="1:33">
      <c r="A29" s="240" t="s">
        <v>418</v>
      </c>
      <c r="B29" s="200"/>
      <c r="C29" s="200"/>
      <c r="D29" s="200"/>
      <c r="E29" s="200">
        <v>306.43</v>
      </c>
      <c r="F29" s="200"/>
      <c r="G29" s="200"/>
      <c r="H29" s="200"/>
      <c r="I29" s="200"/>
      <c r="J29" s="200"/>
      <c r="K29" s="200"/>
      <c r="L29" s="200"/>
      <c r="M29" s="200"/>
      <c r="N29" s="200"/>
      <c r="O29" s="200"/>
      <c r="P29" s="200"/>
      <c r="Q29" s="200">
        <v>10.35</v>
      </c>
      <c r="R29" s="200">
        <v>0.5</v>
      </c>
      <c r="S29" s="200">
        <v>22.04</v>
      </c>
      <c r="T29" s="200"/>
      <c r="U29" s="200"/>
      <c r="V29" s="200"/>
      <c r="W29" s="200"/>
      <c r="X29" s="200"/>
      <c r="Y29" s="200"/>
      <c r="Z29" s="200">
        <v>393.49</v>
      </c>
      <c r="AA29" s="200">
        <v>3.8</v>
      </c>
      <c r="AB29" s="200">
        <v>22.6</v>
      </c>
      <c r="AC29" s="200">
        <v>43.98</v>
      </c>
      <c r="AD29" s="200">
        <v>42.08</v>
      </c>
      <c r="AE29" s="200"/>
      <c r="AF29" s="200">
        <v>36.97</v>
      </c>
      <c r="AG29" s="237">
        <f t="shared" si="0"/>
        <v>882.24</v>
      </c>
    </row>
    <row r="30" spans="1:33">
      <c r="A30" s="240" t="s">
        <v>419</v>
      </c>
      <c r="B30" s="200"/>
      <c r="C30" s="200"/>
      <c r="D30" s="200"/>
      <c r="E30" s="200">
        <v>71.24</v>
      </c>
      <c r="F30" s="200"/>
      <c r="G30" s="200"/>
      <c r="H30" s="200"/>
      <c r="I30" s="200"/>
      <c r="J30" s="200"/>
      <c r="K30" s="200"/>
      <c r="L30" s="200"/>
      <c r="M30" s="200"/>
      <c r="N30" s="200"/>
      <c r="O30" s="200"/>
      <c r="P30" s="200"/>
      <c r="Q30" s="200"/>
      <c r="R30" s="200"/>
      <c r="S30" s="200">
        <v>0.5</v>
      </c>
      <c r="T30" s="200"/>
      <c r="U30" s="200"/>
      <c r="V30" s="200"/>
      <c r="W30" s="200"/>
      <c r="X30" s="200"/>
      <c r="Y30" s="200"/>
      <c r="Z30" s="200">
        <v>73.95</v>
      </c>
      <c r="AA30" s="200">
        <v>23.2</v>
      </c>
      <c r="AB30" s="200">
        <v>35.5</v>
      </c>
      <c r="AC30" s="200">
        <v>4.2</v>
      </c>
      <c r="AD30" s="200">
        <v>0.5</v>
      </c>
      <c r="AE30" s="200"/>
      <c r="AF30" s="200">
        <v>2</v>
      </c>
      <c r="AG30" s="237">
        <f t="shared" si="0"/>
        <v>211.09</v>
      </c>
    </row>
    <row r="31" s="239" customFormat="1" ht="11.25" spans="1:33">
      <c r="A31" s="241" t="s">
        <v>242</v>
      </c>
      <c r="B31" s="242">
        <f t="shared" ref="B31:AF31" si="1">SUM(B4:B30)</f>
        <v>0.62</v>
      </c>
      <c r="C31" s="242">
        <f t="shared" si="1"/>
        <v>0.25</v>
      </c>
      <c r="D31" s="242">
        <f t="shared" si="1"/>
        <v>42</v>
      </c>
      <c r="E31" s="242">
        <f t="shared" si="1"/>
        <v>3696.3</v>
      </c>
      <c r="F31" s="242">
        <f t="shared" si="1"/>
        <v>0.6</v>
      </c>
      <c r="G31" s="242">
        <f t="shared" si="1"/>
        <v>31.39</v>
      </c>
      <c r="H31" s="242">
        <f t="shared" si="1"/>
        <v>2.3</v>
      </c>
      <c r="I31" s="242">
        <f t="shared" si="1"/>
        <v>0.1</v>
      </c>
      <c r="J31" s="242">
        <f t="shared" si="1"/>
        <v>0.1</v>
      </c>
      <c r="K31" s="242">
        <f t="shared" si="1"/>
        <v>0.64</v>
      </c>
      <c r="L31" s="242">
        <f t="shared" si="1"/>
        <v>106</v>
      </c>
      <c r="M31" s="242">
        <f t="shared" si="1"/>
        <v>0.15</v>
      </c>
      <c r="N31" s="242">
        <f t="shared" si="1"/>
        <v>0.1</v>
      </c>
      <c r="O31" s="242">
        <f t="shared" si="1"/>
        <v>5.93</v>
      </c>
      <c r="P31" s="242">
        <f t="shared" si="1"/>
        <v>25.31</v>
      </c>
      <c r="Q31" s="242">
        <f t="shared" si="1"/>
        <v>174.85</v>
      </c>
      <c r="R31" s="242">
        <f t="shared" si="1"/>
        <v>67.26</v>
      </c>
      <c r="S31" s="242">
        <f t="shared" si="1"/>
        <v>116.92</v>
      </c>
      <c r="T31" s="242">
        <f t="shared" si="1"/>
        <v>0.02</v>
      </c>
      <c r="U31" s="242">
        <f t="shared" si="1"/>
        <v>0.1</v>
      </c>
      <c r="V31" s="242">
        <f t="shared" si="1"/>
        <v>0.1</v>
      </c>
      <c r="W31" s="242">
        <f t="shared" si="1"/>
        <v>326.92</v>
      </c>
      <c r="X31" s="242">
        <f t="shared" si="1"/>
        <v>157.02</v>
      </c>
      <c r="Y31" s="242">
        <f t="shared" si="1"/>
        <v>9.75</v>
      </c>
      <c r="Z31" s="242">
        <f t="shared" si="1"/>
        <v>7295.72</v>
      </c>
      <c r="AA31" s="242">
        <f t="shared" si="1"/>
        <v>67.17</v>
      </c>
      <c r="AB31" s="242">
        <f t="shared" si="1"/>
        <v>389.13</v>
      </c>
      <c r="AC31" s="242">
        <f t="shared" si="1"/>
        <v>414.88</v>
      </c>
      <c r="AD31" s="242">
        <f t="shared" si="1"/>
        <v>544.77</v>
      </c>
      <c r="AE31" s="242">
        <f t="shared" si="1"/>
        <v>0.1</v>
      </c>
      <c r="AF31" s="242">
        <f t="shared" si="1"/>
        <v>269.83</v>
      </c>
      <c r="AG31" s="243">
        <f t="shared" si="0"/>
        <v>13746.33</v>
      </c>
    </row>
  </sheetData>
  <mergeCells count="3">
    <mergeCell ref="B2:AF2"/>
    <mergeCell ref="A2:A3"/>
    <mergeCell ref="AG2:AG3"/>
  </mergeCells>
  <printOptions horizontalCentered="1"/>
  <pageMargins left="0" right="0" top="1.33858267716535" bottom="0.748031496062992" header="0.31496062992126" footer="0.31496062992126"/>
  <pageSetup paperSize="1" scale="75" orientation="landscape"/>
  <headerFooter>
    <oddHeader>&amp;L&amp;G&amp;C&amp;"Verdana,Negrita"SUPERFICIE COMUNAL DE CEPAJES BLANCOS PARA VINIFICACIÓN (has)
REGIÓN DEL MAULE&amp;RCUADRO N° 39</oddHeader>
    <oddFooter>&amp;R&amp;F</oddFooter>
  </headerFooter>
  <legacyDrawingHF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3"/>
  <sheetViews>
    <sheetView topLeftCell="P1" workbookViewId="0">
      <pane ySplit="3" topLeftCell="A16" activePane="bottomLeft" state="frozen"/>
      <selection/>
      <selection pane="bottomLeft" activeCell="V27" sqref="V27"/>
    </sheetView>
  </sheetViews>
  <sheetFormatPr defaultColWidth="11.4285714285714" defaultRowHeight="10.5"/>
  <cols>
    <col min="1" max="1" width="12.4285714285714" style="85" customWidth="1"/>
    <col min="2" max="2" width="4.14285714285714" style="85" customWidth="1"/>
    <col min="3" max="3" width="5.14285714285714" style="85" customWidth="1"/>
    <col min="4" max="4" width="4.42857142857143" style="85" customWidth="1"/>
    <col min="5" max="6" width="4.85714285714286" style="85" customWidth="1"/>
    <col min="7" max="7" width="6.42857142857143" style="85" customWidth="1"/>
    <col min="8" max="8" width="8.85714285714286" style="85" customWidth="1"/>
    <col min="9" max="9" width="6.71428571428571" style="85" customWidth="1"/>
    <col min="10" max="12" width="7.85714285714286" style="85" customWidth="1"/>
    <col min="13" max="13" width="5.14285714285714" style="85" customWidth="1"/>
    <col min="14" max="14" width="5.71428571428571" style="85" customWidth="1"/>
    <col min="15" max="15" width="6.57142857142857" style="85" customWidth="1"/>
    <col min="16" max="17" width="4.28571428571429" style="85" customWidth="1"/>
    <col min="18" max="18" width="5.71428571428571" style="85" customWidth="1"/>
    <col min="19" max="19" width="4.42857142857143" style="85" customWidth="1"/>
    <col min="20" max="20" width="5.14285714285714" style="85" customWidth="1"/>
    <col min="21" max="22" width="5.71428571428571" style="85" customWidth="1"/>
    <col min="23" max="23" width="5" style="85" customWidth="1"/>
    <col min="24" max="24" width="5.14285714285714" style="85" customWidth="1"/>
    <col min="25" max="25" width="7.85714285714286" style="85" customWidth="1"/>
    <col min="26" max="26" width="4" style="85" customWidth="1"/>
    <col min="27" max="27" width="7.85714285714286" style="85" customWidth="1"/>
    <col min="28" max="28" width="7" style="85" customWidth="1"/>
    <col min="29" max="29" width="4.28571428571429" style="85" customWidth="1"/>
    <col min="30" max="30" width="7.85714285714286" style="85" customWidth="1"/>
    <col min="31" max="31" width="6.42857142857143" style="85" customWidth="1"/>
    <col min="32" max="32" width="5.42857142857143" style="85" customWidth="1"/>
    <col min="33" max="33" width="6.42857142857143" style="85" customWidth="1"/>
    <col min="34" max="38" width="5.85714285714286" style="85" customWidth="1"/>
    <col min="39" max="39" width="5.57142857142857" style="85" customWidth="1"/>
    <col min="40" max="40" width="7.57142857142857" style="85" customWidth="1"/>
    <col min="41" max="41" width="4.28571428571429" style="85" customWidth="1"/>
    <col min="42" max="43" width="5.85714285714286" style="85" customWidth="1"/>
    <col min="44" max="44" width="7.57142857142857" style="85" customWidth="1"/>
    <col min="45" max="47" width="4.14285714285714" style="85" customWidth="1"/>
    <col min="48" max="48" width="4.42857142857143" style="85" customWidth="1"/>
    <col min="49" max="49" width="8.85714285714286" style="85" customWidth="1"/>
    <col min="50" max="16384" width="11.4285714285714" style="85"/>
  </cols>
  <sheetData>
    <row r="1" s="2" customFormat="1" ht="13.5" spans="1:1">
      <c r="A1" s="225" t="s">
        <v>428</v>
      </c>
    </row>
    <row r="2" ht="21.75" customHeight="1" spans="1:49">
      <c r="A2" s="197" t="s">
        <v>237</v>
      </c>
      <c r="B2" s="226" t="s">
        <v>170</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34"/>
      <c r="AW2" s="235" t="s">
        <v>72</v>
      </c>
    </row>
    <row r="3" ht="102.75" customHeight="1" spans="1:49">
      <c r="A3" s="198"/>
      <c r="B3" s="228" t="s">
        <v>171</v>
      </c>
      <c r="C3" s="228" t="s">
        <v>172</v>
      </c>
      <c r="D3" s="228" t="s">
        <v>175</v>
      </c>
      <c r="E3" s="228" t="s">
        <v>176</v>
      </c>
      <c r="F3" s="228" t="s">
        <v>177</v>
      </c>
      <c r="G3" s="228" t="s">
        <v>179</v>
      </c>
      <c r="H3" s="228" t="s">
        <v>180</v>
      </c>
      <c r="I3" s="228" t="s">
        <v>182</v>
      </c>
      <c r="J3" s="228" t="s">
        <v>183</v>
      </c>
      <c r="K3" s="228" t="s">
        <v>184</v>
      </c>
      <c r="L3" s="228" t="s">
        <v>185</v>
      </c>
      <c r="M3" s="228" t="s">
        <v>186</v>
      </c>
      <c r="N3" s="228" t="s">
        <v>188</v>
      </c>
      <c r="O3" s="228" t="s">
        <v>189</v>
      </c>
      <c r="P3" s="228" t="s">
        <v>190</v>
      </c>
      <c r="Q3" s="228" t="s">
        <v>191</v>
      </c>
      <c r="R3" s="228" t="s">
        <v>429</v>
      </c>
      <c r="S3" s="228" t="s">
        <v>193</v>
      </c>
      <c r="T3" s="228" t="s">
        <v>194</v>
      </c>
      <c r="U3" s="228" t="s">
        <v>196</v>
      </c>
      <c r="V3" s="228" t="s">
        <v>430</v>
      </c>
      <c r="W3" s="228" t="s">
        <v>198</v>
      </c>
      <c r="X3" s="228" t="s">
        <v>199</v>
      </c>
      <c r="Y3" s="228" t="s">
        <v>200</v>
      </c>
      <c r="Z3" s="228" t="s">
        <v>201</v>
      </c>
      <c r="AA3" s="228" t="s">
        <v>202</v>
      </c>
      <c r="AB3" s="228" t="s">
        <v>203</v>
      </c>
      <c r="AC3" s="228" t="s">
        <v>204</v>
      </c>
      <c r="AD3" s="228" t="s">
        <v>205</v>
      </c>
      <c r="AE3" s="228" t="s">
        <v>206</v>
      </c>
      <c r="AF3" s="228" t="s">
        <v>207</v>
      </c>
      <c r="AG3" s="228" t="s">
        <v>209</v>
      </c>
      <c r="AH3" s="228" t="s">
        <v>210</v>
      </c>
      <c r="AI3" s="228" t="s">
        <v>211</v>
      </c>
      <c r="AJ3" s="228" t="s">
        <v>431</v>
      </c>
      <c r="AK3" s="228" t="s">
        <v>213</v>
      </c>
      <c r="AL3" s="228" t="s">
        <v>214</v>
      </c>
      <c r="AM3" s="228" t="s">
        <v>215</v>
      </c>
      <c r="AN3" s="228" t="s">
        <v>216</v>
      </c>
      <c r="AO3" s="228" t="s">
        <v>217</v>
      </c>
      <c r="AP3" s="228" t="s">
        <v>218</v>
      </c>
      <c r="AQ3" s="228" t="s">
        <v>220</v>
      </c>
      <c r="AR3" s="228" t="s">
        <v>221</v>
      </c>
      <c r="AS3" s="228" t="s">
        <v>222</v>
      </c>
      <c r="AT3" s="228" t="s">
        <v>223</v>
      </c>
      <c r="AU3" s="228" t="s">
        <v>224</v>
      </c>
      <c r="AV3" s="228" t="s">
        <v>225</v>
      </c>
      <c r="AW3" s="236"/>
    </row>
    <row r="4" spans="1:49">
      <c r="A4" s="229" t="s">
        <v>392</v>
      </c>
      <c r="B4" s="230"/>
      <c r="C4" s="230">
        <v>10.29</v>
      </c>
      <c r="D4" s="230">
        <v>3.45</v>
      </c>
      <c r="E4" s="230"/>
      <c r="F4" s="230"/>
      <c r="G4" s="230">
        <v>69.67</v>
      </c>
      <c r="H4" s="230">
        <v>2837.88</v>
      </c>
      <c r="I4" s="230">
        <v>263.43</v>
      </c>
      <c r="J4" s="230">
        <v>338.98</v>
      </c>
      <c r="K4" s="230"/>
      <c r="L4" s="230"/>
      <c r="M4" s="230">
        <v>47.14</v>
      </c>
      <c r="N4" s="230">
        <v>0.24</v>
      </c>
      <c r="O4" s="230">
        <v>120.97</v>
      </c>
      <c r="P4" s="230"/>
      <c r="Q4" s="230"/>
      <c r="R4" s="230">
        <v>39.2</v>
      </c>
      <c r="S4" s="230"/>
      <c r="T4" s="230"/>
      <c r="U4" s="230">
        <v>0.1</v>
      </c>
      <c r="V4" s="230"/>
      <c r="W4" s="230"/>
      <c r="X4" s="230"/>
      <c r="Y4" s="230">
        <v>256.01</v>
      </c>
      <c r="Z4" s="230">
        <v>4</v>
      </c>
      <c r="AA4" s="230"/>
      <c r="AB4" s="230">
        <v>12.3</v>
      </c>
      <c r="AC4" s="230"/>
      <c r="AD4" s="230">
        <v>1917.42</v>
      </c>
      <c r="AE4" s="230">
        <v>42.93</v>
      </c>
      <c r="AF4" s="230">
        <v>35.73</v>
      </c>
      <c r="AG4" s="230">
        <v>70.67</v>
      </c>
      <c r="AH4" s="230">
        <v>3.17</v>
      </c>
      <c r="AI4" s="230">
        <v>0.03</v>
      </c>
      <c r="AJ4" s="230">
        <v>3.47</v>
      </c>
      <c r="AK4" s="230"/>
      <c r="AL4" s="230"/>
      <c r="AM4" s="230">
        <v>0.15</v>
      </c>
      <c r="AN4" s="230">
        <v>281.16</v>
      </c>
      <c r="AO4" s="230">
        <v>0.32</v>
      </c>
      <c r="AP4" s="230">
        <v>10.41</v>
      </c>
      <c r="AQ4" s="230"/>
      <c r="AR4" s="230">
        <v>127.62</v>
      </c>
      <c r="AS4" s="230"/>
      <c r="AT4" s="230">
        <v>0.22</v>
      </c>
      <c r="AU4" s="230"/>
      <c r="AV4" s="230">
        <v>2</v>
      </c>
      <c r="AW4" s="237">
        <f t="shared" ref="AW4:AW33" si="0">SUM(B4:AV4)</f>
        <v>6498.96</v>
      </c>
    </row>
    <row r="5" spans="1:49">
      <c r="A5" s="229" t="s">
        <v>393</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v>0.5</v>
      </c>
      <c r="AH5" s="230"/>
      <c r="AI5" s="230"/>
      <c r="AJ5" s="230"/>
      <c r="AK5" s="230"/>
      <c r="AL5" s="230"/>
      <c r="AM5" s="230"/>
      <c r="AN5" s="230"/>
      <c r="AO5" s="230"/>
      <c r="AP5" s="230"/>
      <c r="AQ5" s="230"/>
      <c r="AR5" s="230"/>
      <c r="AS5" s="230"/>
      <c r="AT5" s="230"/>
      <c r="AU5" s="230"/>
      <c r="AV5" s="230"/>
      <c r="AW5" s="237">
        <f t="shared" si="0"/>
        <v>0.5</v>
      </c>
    </row>
    <row r="6" spans="1:49">
      <c r="A6" s="229" t="s">
        <v>394</v>
      </c>
      <c r="B6" s="230"/>
      <c r="C6" s="230"/>
      <c r="D6" s="230"/>
      <c r="E6" s="230"/>
      <c r="F6" s="230"/>
      <c r="G6" s="230">
        <v>1</v>
      </c>
      <c r="H6" s="230">
        <v>4.01</v>
      </c>
      <c r="I6" s="230"/>
      <c r="J6" s="230"/>
      <c r="K6" s="230"/>
      <c r="L6" s="230"/>
      <c r="M6" s="230"/>
      <c r="N6" s="230"/>
      <c r="O6" s="230"/>
      <c r="P6" s="230"/>
      <c r="Q6" s="230"/>
      <c r="R6" s="230"/>
      <c r="S6" s="230"/>
      <c r="T6" s="230"/>
      <c r="U6" s="230"/>
      <c r="V6" s="230"/>
      <c r="W6" s="230"/>
      <c r="X6" s="230"/>
      <c r="Y6" s="230">
        <v>19.48</v>
      </c>
      <c r="Z6" s="230"/>
      <c r="AA6" s="230"/>
      <c r="AB6" s="230"/>
      <c r="AC6" s="230"/>
      <c r="AD6" s="230">
        <v>0.5</v>
      </c>
      <c r="AE6" s="230">
        <v>0.12</v>
      </c>
      <c r="AF6" s="230"/>
      <c r="AG6" s="230">
        <v>3</v>
      </c>
      <c r="AH6" s="230"/>
      <c r="AI6" s="230"/>
      <c r="AJ6" s="230"/>
      <c r="AK6" s="230"/>
      <c r="AL6" s="230"/>
      <c r="AM6" s="230"/>
      <c r="AN6" s="230">
        <v>2</v>
      </c>
      <c r="AO6" s="230"/>
      <c r="AP6" s="230"/>
      <c r="AQ6" s="230"/>
      <c r="AR6" s="230">
        <v>27.8</v>
      </c>
      <c r="AS6" s="230"/>
      <c r="AT6" s="230"/>
      <c r="AU6" s="230"/>
      <c r="AV6" s="230"/>
      <c r="AW6" s="237">
        <f t="shared" si="0"/>
        <v>57.91</v>
      </c>
    </row>
    <row r="7" spans="1:49">
      <c r="A7" s="229" t="s">
        <v>395</v>
      </c>
      <c r="B7" s="230"/>
      <c r="C7" s="230"/>
      <c r="D7" s="230"/>
      <c r="E7" s="230"/>
      <c r="F7" s="230"/>
      <c r="G7" s="230"/>
      <c r="H7" s="230"/>
      <c r="I7" s="230">
        <v>2</v>
      </c>
      <c r="J7" s="230"/>
      <c r="K7" s="230"/>
      <c r="L7" s="230"/>
      <c r="M7" s="230">
        <v>0.04</v>
      </c>
      <c r="N7" s="230"/>
      <c r="O7" s="230"/>
      <c r="P7" s="230"/>
      <c r="Q7" s="230"/>
      <c r="R7" s="230"/>
      <c r="S7" s="230"/>
      <c r="T7" s="230"/>
      <c r="U7" s="230"/>
      <c r="V7" s="230"/>
      <c r="W7" s="230"/>
      <c r="X7" s="230"/>
      <c r="Y7" s="230">
        <v>6.25</v>
      </c>
      <c r="Z7" s="230"/>
      <c r="AA7" s="230"/>
      <c r="AB7" s="230"/>
      <c r="AC7" s="230"/>
      <c r="AD7" s="230">
        <v>6.44</v>
      </c>
      <c r="AE7" s="230"/>
      <c r="AF7" s="230"/>
      <c r="AG7" s="230">
        <v>28.61</v>
      </c>
      <c r="AH7" s="230"/>
      <c r="AI7" s="230"/>
      <c r="AJ7" s="230"/>
      <c r="AK7" s="230"/>
      <c r="AL7" s="230"/>
      <c r="AM7" s="230"/>
      <c r="AN7" s="230"/>
      <c r="AO7" s="230"/>
      <c r="AP7" s="230"/>
      <c r="AQ7" s="230"/>
      <c r="AR7" s="230">
        <v>1</v>
      </c>
      <c r="AS7" s="230"/>
      <c r="AT7" s="230"/>
      <c r="AU7" s="230"/>
      <c r="AV7" s="230"/>
      <c r="AW7" s="237">
        <f t="shared" si="0"/>
        <v>44.34</v>
      </c>
    </row>
    <row r="8" spans="1:49">
      <c r="A8" s="229" t="s">
        <v>396</v>
      </c>
      <c r="B8" s="230"/>
      <c r="C8" s="230"/>
      <c r="D8" s="230"/>
      <c r="E8" s="230"/>
      <c r="F8" s="230"/>
      <c r="G8" s="230">
        <v>4.7</v>
      </c>
      <c r="H8" s="230">
        <v>89.67</v>
      </c>
      <c r="I8" s="230">
        <v>10.63</v>
      </c>
      <c r="J8" s="230">
        <v>84.22</v>
      </c>
      <c r="K8" s="230"/>
      <c r="L8" s="230"/>
      <c r="M8" s="230"/>
      <c r="N8" s="230"/>
      <c r="O8" s="230">
        <v>33.09</v>
      </c>
      <c r="P8" s="230"/>
      <c r="Q8" s="230"/>
      <c r="R8" s="230"/>
      <c r="S8" s="230"/>
      <c r="T8" s="230"/>
      <c r="U8" s="230"/>
      <c r="V8" s="230"/>
      <c r="W8" s="230"/>
      <c r="X8" s="230"/>
      <c r="Y8" s="230">
        <v>148</v>
      </c>
      <c r="Z8" s="230"/>
      <c r="AA8" s="230"/>
      <c r="AB8" s="230"/>
      <c r="AC8" s="230"/>
      <c r="AD8" s="230">
        <v>33.43</v>
      </c>
      <c r="AE8" s="230">
        <v>1.27</v>
      </c>
      <c r="AF8" s="230">
        <v>2.2</v>
      </c>
      <c r="AG8" s="230">
        <v>0.5</v>
      </c>
      <c r="AH8" s="230"/>
      <c r="AI8" s="230"/>
      <c r="AJ8" s="230"/>
      <c r="AK8" s="230"/>
      <c r="AL8" s="230"/>
      <c r="AM8" s="230"/>
      <c r="AN8" s="230">
        <v>66.67</v>
      </c>
      <c r="AO8" s="230"/>
      <c r="AP8" s="230"/>
      <c r="AQ8" s="230"/>
      <c r="AR8" s="230">
        <v>14.5</v>
      </c>
      <c r="AS8" s="230"/>
      <c r="AT8" s="230"/>
      <c r="AU8" s="230"/>
      <c r="AV8" s="230"/>
      <c r="AW8" s="237">
        <f t="shared" si="0"/>
        <v>488.88</v>
      </c>
    </row>
    <row r="9" spans="1:49">
      <c r="A9" s="229" t="s">
        <v>397</v>
      </c>
      <c r="B9" s="230"/>
      <c r="C9" s="230">
        <v>12.78</v>
      </c>
      <c r="D9" s="230"/>
      <c r="E9" s="230"/>
      <c r="F9" s="230"/>
      <c r="G9" s="230">
        <v>6.2</v>
      </c>
      <c r="H9" s="230">
        <v>857.21</v>
      </c>
      <c r="I9" s="230"/>
      <c r="J9" s="230">
        <v>150.42</v>
      </c>
      <c r="K9" s="230"/>
      <c r="L9" s="230"/>
      <c r="M9" s="230"/>
      <c r="N9" s="230"/>
      <c r="O9" s="230">
        <v>70.02</v>
      </c>
      <c r="P9" s="230"/>
      <c r="Q9" s="230"/>
      <c r="R9" s="230">
        <v>0.12</v>
      </c>
      <c r="S9" s="230">
        <v>1.08</v>
      </c>
      <c r="T9" s="230"/>
      <c r="U9" s="230">
        <v>4.7</v>
      </c>
      <c r="V9" s="230"/>
      <c r="W9" s="230"/>
      <c r="X9" s="230"/>
      <c r="Y9" s="230">
        <v>512.1</v>
      </c>
      <c r="Z9" s="230"/>
      <c r="AA9" s="230"/>
      <c r="AB9" s="230">
        <v>1.04</v>
      </c>
      <c r="AC9" s="230"/>
      <c r="AD9" s="230">
        <v>2.25</v>
      </c>
      <c r="AE9" s="230">
        <v>3</v>
      </c>
      <c r="AF9" s="230"/>
      <c r="AG9" s="230">
        <v>50.98</v>
      </c>
      <c r="AH9" s="230"/>
      <c r="AI9" s="230"/>
      <c r="AJ9" s="230"/>
      <c r="AK9" s="230"/>
      <c r="AL9" s="230"/>
      <c r="AM9" s="230"/>
      <c r="AN9" s="230">
        <v>22.42</v>
      </c>
      <c r="AO9" s="230"/>
      <c r="AP9" s="230">
        <v>0.33</v>
      </c>
      <c r="AQ9" s="230"/>
      <c r="AR9" s="230">
        <v>458.46</v>
      </c>
      <c r="AS9" s="230"/>
      <c r="AT9" s="230"/>
      <c r="AU9" s="230"/>
      <c r="AV9" s="230"/>
      <c r="AW9" s="237">
        <f t="shared" si="0"/>
        <v>2153.11</v>
      </c>
    </row>
    <row r="10" spans="1:49">
      <c r="A10" s="229" t="s">
        <v>398</v>
      </c>
      <c r="B10" s="230"/>
      <c r="C10" s="230"/>
      <c r="D10" s="230"/>
      <c r="E10" s="230"/>
      <c r="F10" s="230"/>
      <c r="G10" s="230"/>
      <c r="H10" s="230">
        <v>2.8</v>
      </c>
      <c r="I10" s="230">
        <v>22.99</v>
      </c>
      <c r="J10" s="230"/>
      <c r="K10" s="230"/>
      <c r="L10" s="230"/>
      <c r="M10" s="230"/>
      <c r="N10" s="230"/>
      <c r="O10" s="230"/>
      <c r="P10" s="230"/>
      <c r="Q10" s="230"/>
      <c r="R10" s="230">
        <v>2.8</v>
      </c>
      <c r="S10" s="230"/>
      <c r="T10" s="230"/>
      <c r="U10" s="230"/>
      <c r="V10" s="230"/>
      <c r="W10" s="230"/>
      <c r="X10" s="230"/>
      <c r="Y10" s="230"/>
      <c r="Z10" s="230"/>
      <c r="AA10" s="230"/>
      <c r="AB10" s="230">
        <v>0.2</v>
      </c>
      <c r="AC10" s="230"/>
      <c r="AD10" s="230">
        <v>24.09</v>
      </c>
      <c r="AE10" s="230"/>
      <c r="AF10" s="230"/>
      <c r="AG10" s="230"/>
      <c r="AH10" s="230"/>
      <c r="AI10" s="230"/>
      <c r="AJ10" s="230"/>
      <c r="AK10" s="230"/>
      <c r="AL10" s="230"/>
      <c r="AM10" s="230"/>
      <c r="AN10" s="230">
        <v>0.75</v>
      </c>
      <c r="AO10" s="230"/>
      <c r="AP10" s="230"/>
      <c r="AQ10" s="230"/>
      <c r="AR10" s="230"/>
      <c r="AS10" s="230"/>
      <c r="AT10" s="230"/>
      <c r="AU10" s="230"/>
      <c r="AV10" s="230"/>
      <c r="AW10" s="237">
        <f t="shared" si="0"/>
        <v>53.63</v>
      </c>
    </row>
    <row r="11" spans="1:49">
      <c r="A11" s="229" t="s">
        <v>399</v>
      </c>
      <c r="B11" s="230"/>
      <c r="C11" s="230"/>
      <c r="D11" s="230"/>
      <c r="E11" s="230"/>
      <c r="F11" s="230"/>
      <c r="G11" s="230">
        <v>2</v>
      </c>
      <c r="H11" s="230">
        <v>103.02</v>
      </c>
      <c r="I11" s="230">
        <v>7.55</v>
      </c>
      <c r="J11" s="230">
        <v>27</v>
      </c>
      <c r="K11" s="230"/>
      <c r="L11" s="230"/>
      <c r="M11" s="230"/>
      <c r="N11" s="230"/>
      <c r="O11" s="230"/>
      <c r="P11" s="230"/>
      <c r="Q11" s="230"/>
      <c r="R11" s="230"/>
      <c r="S11" s="230"/>
      <c r="T11" s="230"/>
      <c r="U11" s="230"/>
      <c r="V11" s="230"/>
      <c r="W11" s="230"/>
      <c r="X11" s="230"/>
      <c r="Y11" s="230">
        <v>48.5</v>
      </c>
      <c r="Z11" s="230"/>
      <c r="AA11" s="230"/>
      <c r="AB11" s="230"/>
      <c r="AC11" s="230"/>
      <c r="AD11" s="230">
        <v>39.15</v>
      </c>
      <c r="AE11" s="230">
        <v>5.1</v>
      </c>
      <c r="AF11" s="230"/>
      <c r="AG11" s="230">
        <v>12</v>
      </c>
      <c r="AH11" s="230"/>
      <c r="AI11" s="230"/>
      <c r="AJ11" s="230"/>
      <c r="AK11" s="230"/>
      <c r="AL11" s="230"/>
      <c r="AM11" s="230"/>
      <c r="AN11" s="230">
        <v>21.35</v>
      </c>
      <c r="AO11" s="230"/>
      <c r="AP11" s="230"/>
      <c r="AQ11" s="230"/>
      <c r="AR11" s="230">
        <v>23.99</v>
      </c>
      <c r="AS11" s="230"/>
      <c r="AT11" s="230"/>
      <c r="AU11" s="230"/>
      <c r="AV11" s="230"/>
      <c r="AW11" s="237">
        <f t="shared" si="0"/>
        <v>289.66</v>
      </c>
    </row>
    <row r="12" spans="1:49">
      <c r="A12" s="229" t="s">
        <v>400</v>
      </c>
      <c r="B12" s="230"/>
      <c r="C12" s="230"/>
      <c r="D12" s="230"/>
      <c r="E12" s="230"/>
      <c r="F12" s="230"/>
      <c r="G12" s="230">
        <v>4.84</v>
      </c>
      <c r="H12" s="230">
        <v>52.37</v>
      </c>
      <c r="I12" s="230">
        <v>1.1</v>
      </c>
      <c r="J12" s="230">
        <v>19.27</v>
      </c>
      <c r="K12" s="230"/>
      <c r="L12" s="230"/>
      <c r="M12" s="230"/>
      <c r="N12" s="230"/>
      <c r="O12" s="230">
        <v>6.39</v>
      </c>
      <c r="P12" s="230"/>
      <c r="Q12" s="230"/>
      <c r="R12" s="230"/>
      <c r="S12" s="230"/>
      <c r="T12" s="230"/>
      <c r="U12" s="230"/>
      <c r="V12" s="230"/>
      <c r="W12" s="230"/>
      <c r="X12" s="230"/>
      <c r="Y12" s="230">
        <v>22.84</v>
      </c>
      <c r="Z12" s="230"/>
      <c r="AA12" s="230"/>
      <c r="AB12" s="230"/>
      <c r="AC12" s="230"/>
      <c r="AD12" s="230"/>
      <c r="AE12" s="230">
        <v>1.1</v>
      </c>
      <c r="AF12" s="230"/>
      <c r="AG12" s="230">
        <v>3.61</v>
      </c>
      <c r="AH12" s="230"/>
      <c r="AI12" s="230"/>
      <c r="AJ12" s="230"/>
      <c r="AK12" s="230"/>
      <c r="AL12" s="230"/>
      <c r="AM12" s="230"/>
      <c r="AN12" s="230">
        <v>3.29</v>
      </c>
      <c r="AO12" s="230"/>
      <c r="AP12" s="230"/>
      <c r="AQ12" s="230"/>
      <c r="AR12" s="230"/>
      <c r="AS12" s="230"/>
      <c r="AT12" s="230"/>
      <c r="AU12" s="230"/>
      <c r="AV12" s="230"/>
      <c r="AW12" s="237">
        <f t="shared" si="0"/>
        <v>114.81</v>
      </c>
    </row>
    <row r="13" spans="1:49">
      <c r="A13" s="229" t="s">
        <v>401</v>
      </c>
      <c r="B13" s="230"/>
      <c r="C13" s="230">
        <v>0.3</v>
      </c>
      <c r="D13" s="230"/>
      <c r="E13" s="230"/>
      <c r="F13" s="230"/>
      <c r="G13" s="230">
        <v>44.1</v>
      </c>
      <c r="H13" s="230">
        <v>167.57</v>
      </c>
      <c r="I13" s="230">
        <v>13.2</v>
      </c>
      <c r="J13" s="230">
        <v>6.78</v>
      </c>
      <c r="K13" s="230"/>
      <c r="L13" s="230"/>
      <c r="M13" s="230"/>
      <c r="N13" s="230"/>
      <c r="O13" s="230">
        <v>8.5</v>
      </c>
      <c r="P13" s="230"/>
      <c r="Q13" s="230"/>
      <c r="R13" s="230"/>
      <c r="S13" s="230"/>
      <c r="T13" s="230"/>
      <c r="U13" s="230"/>
      <c r="V13" s="230"/>
      <c r="W13" s="230"/>
      <c r="X13" s="230"/>
      <c r="Y13" s="230">
        <v>78</v>
      </c>
      <c r="Z13" s="230"/>
      <c r="AA13" s="230"/>
      <c r="AB13" s="230"/>
      <c r="AC13" s="230"/>
      <c r="AD13" s="230">
        <v>78.53</v>
      </c>
      <c r="AE13" s="230"/>
      <c r="AF13" s="230"/>
      <c r="AG13" s="230">
        <v>3.5</v>
      </c>
      <c r="AH13" s="230"/>
      <c r="AI13" s="230"/>
      <c r="AJ13" s="230"/>
      <c r="AK13" s="230"/>
      <c r="AL13" s="230"/>
      <c r="AM13" s="230"/>
      <c r="AN13" s="230">
        <v>8.55</v>
      </c>
      <c r="AO13" s="230"/>
      <c r="AP13" s="230"/>
      <c r="AQ13" s="230"/>
      <c r="AR13" s="230">
        <v>79.3</v>
      </c>
      <c r="AS13" s="230"/>
      <c r="AT13" s="230"/>
      <c r="AU13" s="230"/>
      <c r="AV13" s="230"/>
      <c r="AW13" s="237">
        <f t="shared" si="0"/>
        <v>488.33</v>
      </c>
    </row>
    <row r="14" spans="1:49">
      <c r="A14" s="229" t="s">
        <v>402</v>
      </c>
      <c r="B14" s="230"/>
      <c r="C14" s="230">
        <v>8.4</v>
      </c>
      <c r="D14" s="230"/>
      <c r="E14" s="230"/>
      <c r="F14" s="230"/>
      <c r="G14" s="230">
        <v>1</v>
      </c>
      <c r="H14" s="230">
        <v>109.6</v>
      </c>
      <c r="I14" s="230"/>
      <c r="J14" s="230">
        <v>63.2</v>
      </c>
      <c r="K14" s="230"/>
      <c r="L14" s="230"/>
      <c r="M14" s="230"/>
      <c r="N14" s="230"/>
      <c r="O14" s="230"/>
      <c r="P14" s="230"/>
      <c r="Q14" s="230"/>
      <c r="R14" s="230"/>
      <c r="S14" s="230"/>
      <c r="T14" s="230"/>
      <c r="U14" s="230"/>
      <c r="V14" s="230"/>
      <c r="W14" s="230"/>
      <c r="X14" s="230"/>
      <c r="Y14" s="230">
        <v>42.5</v>
      </c>
      <c r="Z14" s="230"/>
      <c r="AA14" s="230"/>
      <c r="AB14" s="230"/>
      <c r="AC14" s="230"/>
      <c r="AD14" s="230">
        <v>22.59</v>
      </c>
      <c r="AE14" s="230"/>
      <c r="AF14" s="230"/>
      <c r="AG14" s="230"/>
      <c r="AH14" s="230"/>
      <c r="AI14" s="230"/>
      <c r="AJ14" s="230"/>
      <c r="AK14" s="230"/>
      <c r="AL14" s="230"/>
      <c r="AM14" s="230"/>
      <c r="AN14" s="230"/>
      <c r="AO14" s="230"/>
      <c r="AP14" s="230"/>
      <c r="AQ14" s="230"/>
      <c r="AR14" s="230">
        <v>23.25</v>
      </c>
      <c r="AS14" s="230"/>
      <c r="AT14" s="230"/>
      <c r="AU14" s="230"/>
      <c r="AV14" s="230"/>
      <c r="AW14" s="237">
        <f t="shared" si="0"/>
        <v>270.54</v>
      </c>
    </row>
    <row r="15" spans="1:49">
      <c r="A15" s="229" t="s">
        <v>166</v>
      </c>
      <c r="B15" s="230"/>
      <c r="C15" s="230"/>
      <c r="D15" s="230"/>
      <c r="E15" s="230"/>
      <c r="F15" s="230"/>
      <c r="G15" s="230">
        <v>9.25</v>
      </c>
      <c r="H15" s="230">
        <v>321.78</v>
      </c>
      <c r="I15" s="230">
        <v>20.32</v>
      </c>
      <c r="J15" s="230">
        <v>55.38</v>
      </c>
      <c r="K15" s="230"/>
      <c r="L15" s="230"/>
      <c r="M15" s="230"/>
      <c r="N15" s="230"/>
      <c r="O15" s="230">
        <v>8.55</v>
      </c>
      <c r="P15" s="230"/>
      <c r="Q15" s="230"/>
      <c r="R15" s="230"/>
      <c r="S15" s="230"/>
      <c r="T15" s="230"/>
      <c r="U15" s="230">
        <v>0.5</v>
      </c>
      <c r="V15" s="230"/>
      <c r="W15" s="230">
        <v>2.9</v>
      </c>
      <c r="X15" s="230"/>
      <c r="Y15" s="230">
        <v>100.29</v>
      </c>
      <c r="Z15" s="230"/>
      <c r="AA15" s="230"/>
      <c r="AB15" s="230"/>
      <c r="AC15" s="230"/>
      <c r="AD15" s="230">
        <v>236.74</v>
      </c>
      <c r="AE15" s="230">
        <v>0.2</v>
      </c>
      <c r="AF15" s="230"/>
      <c r="AG15" s="230">
        <v>4.5</v>
      </c>
      <c r="AH15" s="230"/>
      <c r="AI15" s="230"/>
      <c r="AJ15" s="230"/>
      <c r="AK15" s="230"/>
      <c r="AL15" s="230"/>
      <c r="AM15" s="230"/>
      <c r="AN15" s="230">
        <v>17.25</v>
      </c>
      <c r="AO15" s="230"/>
      <c r="AP15" s="230">
        <v>1.5</v>
      </c>
      <c r="AQ15" s="230"/>
      <c r="AR15" s="230">
        <v>49.75</v>
      </c>
      <c r="AS15" s="230"/>
      <c r="AT15" s="230"/>
      <c r="AU15" s="230"/>
      <c r="AV15" s="230"/>
      <c r="AW15" s="237">
        <f t="shared" si="0"/>
        <v>828.91</v>
      </c>
    </row>
    <row r="16" spans="1:49">
      <c r="A16" s="229" t="s">
        <v>403</v>
      </c>
      <c r="B16" s="230"/>
      <c r="C16" s="230">
        <v>4.4</v>
      </c>
      <c r="D16" s="230"/>
      <c r="E16" s="230"/>
      <c r="F16" s="230"/>
      <c r="G16" s="230">
        <v>13.19</v>
      </c>
      <c r="H16" s="230">
        <v>947.7</v>
      </c>
      <c r="I16" s="230"/>
      <c r="J16" s="230">
        <v>174.02</v>
      </c>
      <c r="K16" s="230"/>
      <c r="L16" s="230"/>
      <c r="M16" s="230"/>
      <c r="N16" s="230"/>
      <c r="O16" s="230">
        <v>107.33</v>
      </c>
      <c r="P16" s="230"/>
      <c r="Q16" s="230"/>
      <c r="R16" s="230"/>
      <c r="S16" s="230"/>
      <c r="T16" s="230"/>
      <c r="U16" s="230">
        <v>9.1</v>
      </c>
      <c r="V16" s="230"/>
      <c r="W16" s="230"/>
      <c r="X16" s="230"/>
      <c r="Y16" s="230">
        <v>450.92</v>
      </c>
      <c r="Z16" s="230"/>
      <c r="AA16" s="230"/>
      <c r="AB16" s="230"/>
      <c r="AC16" s="230"/>
      <c r="AD16" s="230"/>
      <c r="AE16" s="230">
        <v>33.18</v>
      </c>
      <c r="AF16" s="230"/>
      <c r="AG16" s="230">
        <v>115.07</v>
      </c>
      <c r="AH16" s="230"/>
      <c r="AI16" s="230"/>
      <c r="AJ16" s="230"/>
      <c r="AK16" s="230"/>
      <c r="AL16" s="230"/>
      <c r="AM16" s="230"/>
      <c r="AN16" s="230">
        <v>86.33</v>
      </c>
      <c r="AO16" s="230"/>
      <c r="AP16" s="230">
        <v>0.2</v>
      </c>
      <c r="AQ16" s="230"/>
      <c r="AR16" s="230">
        <v>253.96</v>
      </c>
      <c r="AS16" s="230">
        <v>0.2</v>
      </c>
      <c r="AT16" s="230"/>
      <c r="AU16" s="230"/>
      <c r="AV16" s="230"/>
      <c r="AW16" s="237">
        <f t="shared" si="0"/>
        <v>2195.6</v>
      </c>
    </row>
    <row r="17" spans="1:49">
      <c r="A17" s="229" t="s">
        <v>404</v>
      </c>
      <c r="B17" s="230"/>
      <c r="C17" s="230"/>
      <c r="D17" s="230"/>
      <c r="E17" s="230"/>
      <c r="F17" s="230"/>
      <c r="G17" s="230">
        <v>2.8</v>
      </c>
      <c r="H17" s="230">
        <v>105.7</v>
      </c>
      <c r="I17" s="230"/>
      <c r="J17" s="230">
        <v>23.4</v>
      </c>
      <c r="K17" s="230"/>
      <c r="L17" s="230"/>
      <c r="M17" s="230"/>
      <c r="N17" s="230"/>
      <c r="O17" s="230"/>
      <c r="P17" s="230"/>
      <c r="Q17" s="230"/>
      <c r="R17" s="230">
        <v>0.34</v>
      </c>
      <c r="S17" s="230"/>
      <c r="T17" s="230"/>
      <c r="U17" s="230"/>
      <c r="V17" s="230"/>
      <c r="W17" s="230"/>
      <c r="X17" s="230"/>
      <c r="Y17" s="230">
        <v>48.68</v>
      </c>
      <c r="Z17" s="230"/>
      <c r="AA17" s="230"/>
      <c r="AB17" s="230"/>
      <c r="AC17" s="230">
        <v>0.1</v>
      </c>
      <c r="AD17" s="230">
        <v>36.4</v>
      </c>
      <c r="AE17" s="230"/>
      <c r="AF17" s="230"/>
      <c r="AG17" s="230">
        <v>10.2</v>
      </c>
      <c r="AH17" s="230"/>
      <c r="AI17" s="230"/>
      <c r="AJ17" s="230"/>
      <c r="AK17" s="230"/>
      <c r="AL17" s="230"/>
      <c r="AM17" s="230">
        <v>0.4</v>
      </c>
      <c r="AN17" s="230">
        <v>38.56</v>
      </c>
      <c r="AO17" s="230"/>
      <c r="AP17" s="230"/>
      <c r="AQ17" s="230"/>
      <c r="AR17" s="230">
        <v>6.1</v>
      </c>
      <c r="AS17" s="230"/>
      <c r="AT17" s="230"/>
      <c r="AU17" s="230"/>
      <c r="AV17" s="230"/>
      <c r="AW17" s="237">
        <f t="shared" si="0"/>
        <v>272.68</v>
      </c>
    </row>
    <row r="18" spans="1:49">
      <c r="A18" s="229" t="s">
        <v>405</v>
      </c>
      <c r="B18" s="230"/>
      <c r="C18" s="230"/>
      <c r="D18" s="230"/>
      <c r="E18" s="230"/>
      <c r="F18" s="230"/>
      <c r="G18" s="230"/>
      <c r="H18" s="230">
        <v>82.75</v>
      </c>
      <c r="I18" s="230"/>
      <c r="J18" s="230"/>
      <c r="K18" s="230"/>
      <c r="L18" s="230"/>
      <c r="M18" s="230"/>
      <c r="N18" s="230"/>
      <c r="O18" s="230"/>
      <c r="P18" s="230"/>
      <c r="Q18" s="230"/>
      <c r="R18" s="230"/>
      <c r="S18" s="230"/>
      <c r="T18" s="230"/>
      <c r="U18" s="230"/>
      <c r="V18" s="230"/>
      <c r="W18" s="230"/>
      <c r="X18" s="230"/>
      <c r="Y18" s="230">
        <v>20.75</v>
      </c>
      <c r="Z18" s="230"/>
      <c r="AA18" s="230"/>
      <c r="AB18" s="230"/>
      <c r="AC18" s="230"/>
      <c r="AD18" s="230"/>
      <c r="AE18" s="230">
        <v>2.4</v>
      </c>
      <c r="AF18" s="230"/>
      <c r="AG18" s="230"/>
      <c r="AH18" s="230"/>
      <c r="AI18" s="230"/>
      <c r="AJ18" s="230"/>
      <c r="AK18" s="230"/>
      <c r="AL18" s="230"/>
      <c r="AM18" s="230"/>
      <c r="AN18" s="230">
        <v>0.8</v>
      </c>
      <c r="AO18" s="230"/>
      <c r="AP18" s="230"/>
      <c r="AQ18" s="230"/>
      <c r="AR18" s="230">
        <v>8.4</v>
      </c>
      <c r="AS18" s="230"/>
      <c r="AT18" s="230"/>
      <c r="AU18" s="230"/>
      <c r="AV18" s="230"/>
      <c r="AW18" s="237">
        <f t="shared" si="0"/>
        <v>115.1</v>
      </c>
    </row>
    <row r="19" spans="1:49">
      <c r="A19" s="229" t="s">
        <v>406</v>
      </c>
      <c r="B19" s="230"/>
      <c r="C19" s="230">
        <v>1.6</v>
      </c>
      <c r="D19" s="230"/>
      <c r="E19" s="230"/>
      <c r="F19" s="230"/>
      <c r="G19" s="230">
        <v>21.54</v>
      </c>
      <c r="H19" s="230">
        <v>1328.22</v>
      </c>
      <c r="I19" s="230">
        <v>26.47</v>
      </c>
      <c r="J19" s="230">
        <v>532.37</v>
      </c>
      <c r="K19" s="230"/>
      <c r="L19" s="230"/>
      <c r="M19" s="230">
        <v>0.58</v>
      </c>
      <c r="N19" s="230">
        <v>0.9</v>
      </c>
      <c r="O19" s="230">
        <v>238.1</v>
      </c>
      <c r="P19" s="230">
        <v>0.8</v>
      </c>
      <c r="Q19" s="230"/>
      <c r="R19" s="230">
        <v>6.07</v>
      </c>
      <c r="S19" s="230"/>
      <c r="T19" s="230"/>
      <c r="U19" s="230"/>
      <c r="V19" s="230"/>
      <c r="W19" s="230">
        <v>8</v>
      </c>
      <c r="X19" s="230"/>
      <c r="Y19" s="230">
        <v>396.69</v>
      </c>
      <c r="Z19" s="230"/>
      <c r="AA19" s="230"/>
      <c r="AB19" s="230">
        <v>2.49</v>
      </c>
      <c r="AC19" s="230">
        <v>4.6</v>
      </c>
      <c r="AD19" s="230">
        <v>438.61</v>
      </c>
      <c r="AE19" s="230">
        <v>30.45</v>
      </c>
      <c r="AF19" s="230">
        <v>27.05</v>
      </c>
      <c r="AG19" s="230">
        <v>4.3</v>
      </c>
      <c r="AH19" s="230"/>
      <c r="AI19" s="230"/>
      <c r="AJ19" s="230"/>
      <c r="AK19" s="230"/>
      <c r="AL19" s="230"/>
      <c r="AM19" s="230">
        <v>11.98</v>
      </c>
      <c r="AN19" s="230">
        <v>650.43</v>
      </c>
      <c r="AO19" s="230"/>
      <c r="AP19" s="230">
        <v>24.13</v>
      </c>
      <c r="AQ19" s="230"/>
      <c r="AR19" s="230">
        <v>295.11</v>
      </c>
      <c r="AS19" s="230"/>
      <c r="AT19" s="230"/>
      <c r="AU19" s="230"/>
      <c r="AV19" s="230">
        <v>0.8</v>
      </c>
      <c r="AW19" s="237">
        <f t="shared" si="0"/>
        <v>4051.29</v>
      </c>
    </row>
    <row r="20" spans="1:49">
      <c r="A20" s="229" t="s">
        <v>407</v>
      </c>
      <c r="B20" s="230"/>
      <c r="C20" s="230"/>
      <c r="D20" s="230"/>
      <c r="E20" s="230"/>
      <c r="F20" s="230"/>
      <c r="G20" s="230">
        <v>4.72</v>
      </c>
      <c r="H20" s="230">
        <v>277.14</v>
      </c>
      <c r="I20" s="230">
        <v>18.83</v>
      </c>
      <c r="J20" s="230">
        <v>115.22</v>
      </c>
      <c r="K20" s="230"/>
      <c r="L20" s="230"/>
      <c r="M20" s="230"/>
      <c r="N20" s="230"/>
      <c r="O20" s="230">
        <v>5.66</v>
      </c>
      <c r="P20" s="230"/>
      <c r="Q20" s="230"/>
      <c r="R20" s="230"/>
      <c r="S20" s="230"/>
      <c r="T20" s="230"/>
      <c r="U20" s="230">
        <v>6.83</v>
      </c>
      <c r="V20" s="230"/>
      <c r="W20" s="230"/>
      <c r="X20" s="230"/>
      <c r="Y20" s="230">
        <v>110.65</v>
      </c>
      <c r="Z20" s="230"/>
      <c r="AA20" s="230"/>
      <c r="AB20" s="230"/>
      <c r="AC20" s="230"/>
      <c r="AD20" s="230">
        <v>1</v>
      </c>
      <c r="AE20" s="230">
        <v>10.26</v>
      </c>
      <c r="AF20" s="230"/>
      <c r="AG20" s="230">
        <v>14.6</v>
      </c>
      <c r="AH20" s="230"/>
      <c r="AI20" s="230"/>
      <c r="AJ20" s="230"/>
      <c r="AK20" s="230"/>
      <c r="AL20" s="230"/>
      <c r="AM20" s="230"/>
      <c r="AN20" s="230">
        <v>101.69</v>
      </c>
      <c r="AO20" s="230"/>
      <c r="AP20" s="230"/>
      <c r="AQ20" s="230"/>
      <c r="AR20" s="230">
        <v>62.1</v>
      </c>
      <c r="AS20" s="230"/>
      <c r="AT20" s="230"/>
      <c r="AU20" s="230"/>
      <c r="AV20" s="230"/>
      <c r="AW20" s="237">
        <f t="shared" si="0"/>
        <v>728.7</v>
      </c>
    </row>
    <row r="21" spans="1:49">
      <c r="A21" s="229" t="s">
        <v>408</v>
      </c>
      <c r="B21" s="230"/>
      <c r="C21" s="230"/>
      <c r="D21" s="230"/>
      <c r="E21" s="230"/>
      <c r="F21" s="230"/>
      <c r="G21" s="230">
        <v>20.43</v>
      </c>
      <c r="H21" s="230">
        <v>160.55</v>
      </c>
      <c r="I21" s="230">
        <v>10.53</v>
      </c>
      <c r="J21" s="230">
        <v>30.6</v>
      </c>
      <c r="K21" s="230"/>
      <c r="L21" s="230"/>
      <c r="M21" s="230"/>
      <c r="N21" s="230"/>
      <c r="O21" s="230">
        <v>20.39</v>
      </c>
      <c r="P21" s="230"/>
      <c r="Q21" s="230"/>
      <c r="R21" s="230"/>
      <c r="S21" s="230"/>
      <c r="T21" s="230"/>
      <c r="U21" s="230"/>
      <c r="V21" s="230"/>
      <c r="W21" s="230"/>
      <c r="X21" s="230"/>
      <c r="Y21" s="230">
        <v>92.08</v>
      </c>
      <c r="Z21" s="230"/>
      <c r="AA21" s="230"/>
      <c r="AB21" s="230"/>
      <c r="AC21" s="230"/>
      <c r="AD21" s="230">
        <v>123.75</v>
      </c>
      <c r="AE21" s="230"/>
      <c r="AF21" s="230">
        <v>16.38</v>
      </c>
      <c r="AG21" s="230">
        <v>50.53</v>
      </c>
      <c r="AH21" s="230"/>
      <c r="AI21" s="230"/>
      <c r="AJ21" s="230"/>
      <c r="AK21" s="230"/>
      <c r="AL21" s="230"/>
      <c r="AM21" s="230"/>
      <c r="AN21" s="230">
        <v>28.26</v>
      </c>
      <c r="AO21" s="230"/>
      <c r="AP21" s="230"/>
      <c r="AQ21" s="230"/>
      <c r="AR21" s="230">
        <v>117.54</v>
      </c>
      <c r="AS21" s="230"/>
      <c r="AT21" s="230"/>
      <c r="AU21" s="230"/>
      <c r="AV21" s="230"/>
      <c r="AW21" s="237">
        <f t="shared" si="0"/>
        <v>671.04</v>
      </c>
    </row>
    <row r="22" spans="1:49">
      <c r="A22" s="229" t="s">
        <v>409</v>
      </c>
      <c r="B22" s="230"/>
      <c r="C22" s="230">
        <v>4.2</v>
      </c>
      <c r="D22" s="230"/>
      <c r="E22" s="230"/>
      <c r="F22" s="230"/>
      <c r="G22" s="230">
        <v>18.75</v>
      </c>
      <c r="H22" s="230">
        <v>626.21</v>
      </c>
      <c r="I22" s="230">
        <v>16.4</v>
      </c>
      <c r="J22" s="230">
        <v>85.48</v>
      </c>
      <c r="K22" s="230"/>
      <c r="L22" s="230"/>
      <c r="M22" s="230"/>
      <c r="N22" s="230"/>
      <c r="O22" s="230">
        <v>6.82</v>
      </c>
      <c r="P22" s="230"/>
      <c r="Q22" s="230"/>
      <c r="R22" s="230">
        <v>16.33</v>
      </c>
      <c r="S22" s="230"/>
      <c r="T22" s="230"/>
      <c r="U22" s="230"/>
      <c r="V22" s="230"/>
      <c r="W22" s="230">
        <v>2.8</v>
      </c>
      <c r="X22" s="230"/>
      <c r="Y22" s="230">
        <v>129.25</v>
      </c>
      <c r="Z22" s="230"/>
      <c r="AA22" s="230"/>
      <c r="AB22" s="230">
        <v>7.29</v>
      </c>
      <c r="AC22" s="230"/>
      <c r="AD22" s="230"/>
      <c r="AE22" s="230">
        <v>3.8</v>
      </c>
      <c r="AF22" s="230">
        <v>2.3</v>
      </c>
      <c r="AG22" s="230">
        <v>27.91</v>
      </c>
      <c r="AH22" s="230"/>
      <c r="AI22" s="230"/>
      <c r="AJ22" s="230"/>
      <c r="AK22" s="230"/>
      <c r="AL22" s="230"/>
      <c r="AM22" s="230"/>
      <c r="AN22" s="230">
        <v>58.38</v>
      </c>
      <c r="AO22" s="230">
        <v>1.67</v>
      </c>
      <c r="AP22" s="230">
        <v>4.91</v>
      </c>
      <c r="AQ22" s="230"/>
      <c r="AR22" s="230">
        <v>205.5</v>
      </c>
      <c r="AS22" s="230"/>
      <c r="AT22" s="230"/>
      <c r="AU22" s="230"/>
      <c r="AV22" s="230"/>
      <c r="AW22" s="237">
        <f t="shared" si="0"/>
        <v>1218</v>
      </c>
    </row>
    <row r="23" spans="1:49">
      <c r="A23" s="229" t="s">
        <v>410</v>
      </c>
      <c r="B23" s="230"/>
      <c r="C23" s="230"/>
      <c r="D23" s="230"/>
      <c r="E23" s="230"/>
      <c r="F23" s="230"/>
      <c r="G23" s="230">
        <v>1.11</v>
      </c>
      <c r="H23" s="230">
        <v>273.57</v>
      </c>
      <c r="I23" s="230"/>
      <c r="J23" s="230">
        <v>134</v>
      </c>
      <c r="K23" s="230"/>
      <c r="L23" s="230"/>
      <c r="M23" s="230"/>
      <c r="N23" s="230"/>
      <c r="O23" s="230"/>
      <c r="P23" s="230"/>
      <c r="Q23" s="230"/>
      <c r="R23" s="230"/>
      <c r="S23" s="230"/>
      <c r="T23" s="230"/>
      <c r="U23" s="230">
        <v>10.69</v>
      </c>
      <c r="V23" s="230"/>
      <c r="W23" s="230"/>
      <c r="X23" s="230"/>
      <c r="Y23" s="230">
        <v>152.94</v>
      </c>
      <c r="Z23" s="230"/>
      <c r="AA23" s="230"/>
      <c r="AB23" s="230"/>
      <c r="AC23" s="230"/>
      <c r="AD23" s="230"/>
      <c r="AE23" s="230"/>
      <c r="AF23" s="230"/>
      <c r="AG23" s="230">
        <v>67.77</v>
      </c>
      <c r="AH23" s="230"/>
      <c r="AI23" s="230"/>
      <c r="AJ23" s="230"/>
      <c r="AK23" s="230"/>
      <c r="AL23" s="230"/>
      <c r="AM23" s="230"/>
      <c r="AN23" s="230">
        <v>7.57</v>
      </c>
      <c r="AO23" s="230"/>
      <c r="AP23" s="230"/>
      <c r="AQ23" s="230"/>
      <c r="AR23" s="230">
        <v>124.64</v>
      </c>
      <c r="AS23" s="230"/>
      <c r="AT23" s="230"/>
      <c r="AU23" s="230"/>
      <c r="AV23" s="230"/>
      <c r="AW23" s="237">
        <f t="shared" si="0"/>
        <v>772.29</v>
      </c>
    </row>
    <row r="24" spans="1:49">
      <c r="A24" s="229" t="s">
        <v>411</v>
      </c>
      <c r="B24" s="230"/>
      <c r="C24" s="230">
        <v>5.6</v>
      </c>
      <c r="D24" s="230"/>
      <c r="E24" s="230"/>
      <c r="F24" s="230"/>
      <c r="G24" s="230">
        <v>23.1</v>
      </c>
      <c r="H24" s="230">
        <v>905.67</v>
      </c>
      <c r="I24" s="230">
        <v>17.06</v>
      </c>
      <c r="J24" s="230">
        <v>370.81</v>
      </c>
      <c r="K24" s="230"/>
      <c r="L24" s="230"/>
      <c r="M24" s="230">
        <v>0.12</v>
      </c>
      <c r="N24" s="230"/>
      <c r="O24" s="230">
        <v>140.67</v>
      </c>
      <c r="P24" s="230"/>
      <c r="Q24" s="230"/>
      <c r="R24" s="230">
        <v>4.83</v>
      </c>
      <c r="S24" s="230"/>
      <c r="T24" s="230"/>
      <c r="U24" s="230">
        <v>5.59</v>
      </c>
      <c r="V24" s="230"/>
      <c r="W24" s="230">
        <v>0.6</v>
      </c>
      <c r="X24" s="230"/>
      <c r="Y24" s="230">
        <v>395.64</v>
      </c>
      <c r="Z24" s="230"/>
      <c r="AA24" s="230"/>
      <c r="AB24" s="230">
        <v>5.38</v>
      </c>
      <c r="AC24" s="230"/>
      <c r="AD24" s="230">
        <v>42.08</v>
      </c>
      <c r="AE24" s="230">
        <v>46.87</v>
      </c>
      <c r="AF24" s="230">
        <v>4.5</v>
      </c>
      <c r="AG24" s="230">
        <v>52.06</v>
      </c>
      <c r="AH24" s="230"/>
      <c r="AI24" s="230"/>
      <c r="AJ24" s="230"/>
      <c r="AK24" s="230"/>
      <c r="AL24" s="230"/>
      <c r="AM24" s="230">
        <v>6.39</v>
      </c>
      <c r="AN24" s="230">
        <v>151.12</v>
      </c>
      <c r="AO24" s="230"/>
      <c r="AP24" s="230">
        <v>1</v>
      </c>
      <c r="AQ24" s="230"/>
      <c r="AR24" s="230">
        <v>220.65</v>
      </c>
      <c r="AS24" s="230"/>
      <c r="AT24" s="230"/>
      <c r="AU24" s="230">
        <v>1.68</v>
      </c>
      <c r="AV24" s="230">
        <v>2</v>
      </c>
      <c r="AW24" s="237">
        <f t="shared" si="0"/>
        <v>2403.42</v>
      </c>
    </row>
    <row r="25" spans="1:49">
      <c r="A25" s="229" t="s">
        <v>412</v>
      </c>
      <c r="B25" s="230"/>
      <c r="C25" s="230">
        <v>16.81</v>
      </c>
      <c r="D25" s="230"/>
      <c r="E25" s="230">
        <v>0.88</v>
      </c>
      <c r="F25" s="230">
        <v>0.49</v>
      </c>
      <c r="G25" s="230">
        <v>11.51</v>
      </c>
      <c r="H25" s="230">
        <v>955.49</v>
      </c>
      <c r="I25" s="230"/>
      <c r="J25" s="230">
        <v>100.58</v>
      </c>
      <c r="K25" s="230"/>
      <c r="L25" s="230"/>
      <c r="M25" s="230"/>
      <c r="N25" s="230"/>
      <c r="O25" s="230">
        <v>4.33</v>
      </c>
      <c r="P25" s="230"/>
      <c r="Q25" s="230">
        <v>0.44</v>
      </c>
      <c r="R25" s="230">
        <v>1.08</v>
      </c>
      <c r="S25" s="230"/>
      <c r="T25" s="230">
        <v>0.46</v>
      </c>
      <c r="U25" s="230">
        <v>1.91</v>
      </c>
      <c r="V25" s="230"/>
      <c r="W25" s="230">
        <v>0.7</v>
      </c>
      <c r="X25" s="230">
        <v>0.49</v>
      </c>
      <c r="Y25" s="230">
        <v>565.56</v>
      </c>
      <c r="Z25" s="230"/>
      <c r="AA25" s="230"/>
      <c r="AB25" s="230"/>
      <c r="AC25" s="230"/>
      <c r="AD25" s="230">
        <v>10.6</v>
      </c>
      <c r="AE25" s="230">
        <v>0.42</v>
      </c>
      <c r="AF25" s="230"/>
      <c r="AG25" s="230">
        <v>137.92</v>
      </c>
      <c r="AH25" s="230"/>
      <c r="AI25" s="230"/>
      <c r="AJ25" s="230"/>
      <c r="AK25" s="230"/>
      <c r="AL25" s="230"/>
      <c r="AM25" s="230">
        <v>0.79</v>
      </c>
      <c r="AN25" s="230">
        <v>20</v>
      </c>
      <c r="AO25" s="230">
        <v>0.48</v>
      </c>
      <c r="AP25" s="230"/>
      <c r="AQ25" s="230"/>
      <c r="AR25" s="230">
        <v>27.4</v>
      </c>
      <c r="AS25" s="230">
        <v>0.4</v>
      </c>
      <c r="AT25" s="230"/>
      <c r="AU25" s="230"/>
      <c r="AV25" s="230"/>
      <c r="AW25" s="237">
        <f t="shared" si="0"/>
        <v>1858.74</v>
      </c>
    </row>
    <row r="26" spans="1:49">
      <c r="A26" s="229" t="s">
        <v>413</v>
      </c>
      <c r="B26" s="230">
        <v>1</v>
      </c>
      <c r="C26" s="230">
        <v>9.36</v>
      </c>
      <c r="D26" s="230">
        <v>2.07</v>
      </c>
      <c r="E26" s="230">
        <v>1</v>
      </c>
      <c r="F26" s="230"/>
      <c r="G26" s="230">
        <v>99.43</v>
      </c>
      <c r="H26" s="230">
        <v>2307.24</v>
      </c>
      <c r="I26" s="230">
        <v>346.86</v>
      </c>
      <c r="J26" s="230">
        <v>606.52</v>
      </c>
      <c r="K26" s="230">
        <v>0.1</v>
      </c>
      <c r="L26" s="230">
        <v>0.59</v>
      </c>
      <c r="M26" s="230"/>
      <c r="N26" s="230"/>
      <c r="O26" s="230">
        <v>93.38</v>
      </c>
      <c r="P26" s="230">
        <v>0.1</v>
      </c>
      <c r="Q26" s="230"/>
      <c r="R26" s="230">
        <v>35</v>
      </c>
      <c r="S26" s="230"/>
      <c r="T26" s="230"/>
      <c r="U26" s="230">
        <v>10.75</v>
      </c>
      <c r="V26" s="233">
        <v>0.1</v>
      </c>
      <c r="W26" s="230"/>
      <c r="X26" s="230"/>
      <c r="Y26" s="230">
        <v>543.89</v>
      </c>
      <c r="Z26" s="230">
        <v>0.5</v>
      </c>
      <c r="AA26" s="230">
        <v>0.75</v>
      </c>
      <c r="AB26" s="230">
        <v>21.17</v>
      </c>
      <c r="AC26" s="230">
        <v>1.6</v>
      </c>
      <c r="AD26" s="230">
        <v>2524.73</v>
      </c>
      <c r="AE26" s="230">
        <v>39.97</v>
      </c>
      <c r="AF26" s="230">
        <v>15.71</v>
      </c>
      <c r="AG26" s="230">
        <v>32.1</v>
      </c>
      <c r="AH26" s="230">
        <v>0.51</v>
      </c>
      <c r="AI26" s="230"/>
      <c r="AJ26" s="230">
        <v>1.04</v>
      </c>
      <c r="AK26" s="230">
        <v>1.17</v>
      </c>
      <c r="AL26" s="230">
        <v>0.6</v>
      </c>
      <c r="AM26" s="230">
        <v>1.6</v>
      </c>
      <c r="AN26" s="230">
        <v>387.92</v>
      </c>
      <c r="AO26" s="230">
        <v>0.9</v>
      </c>
      <c r="AP26" s="230">
        <v>33.04</v>
      </c>
      <c r="AQ26" s="230">
        <v>0.1</v>
      </c>
      <c r="AR26" s="230">
        <v>447.36</v>
      </c>
      <c r="AS26" s="230">
        <v>1</v>
      </c>
      <c r="AT26" s="230"/>
      <c r="AU26" s="230"/>
      <c r="AV26" s="230">
        <v>1.34</v>
      </c>
      <c r="AW26" s="237">
        <f t="shared" si="0"/>
        <v>7570.5</v>
      </c>
    </row>
    <row r="27" spans="1:49">
      <c r="A27" s="229" t="s">
        <v>414</v>
      </c>
      <c r="B27" s="230"/>
      <c r="C27" s="230"/>
      <c r="D27" s="230"/>
      <c r="E27" s="230"/>
      <c r="F27" s="230"/>
      <c r="G27" s="230">
        <v>56.63</v>
      </c>
      <c r="H27" s="230">
        <v>115.75</v>
      </c>
      <c r="I27" s="230"/>
      <c r="J27" s="230">
        <v>42.79</v>
      </c>
      <c r="K27" s="230"/>
      <c r="L27" s="230"/>
      <c r="M27" s="230"/>
      <c r="N27" s="230"/>
      <c r="O27" s="230">
        <v>38.93</v>
      </c>
      <c r="P27" s="230"/>
      <c r="Q27" s="230"/>
      <c r="R27" s="230"/>
      <c r="S27" s="230"/>
      <c r="T27" s="230"/>
      <c r="U27" s="230"/>
      <c r="V27" s="230"/>
      <c r="W27" s="230"/>
      <c r="X27" s="230"/>
      <c r="Y27" s="230">
        <v>60.17</v>
      </c>
      <c r="Z27" s="230"/>
      <c r="AA27" s="230"/>
      <c r="AB27" s="230"/>
      <c r="AC27" s="230"/>
      <c r="AD27" s="230">
        <v>5</v>
      </c>
      <c r="AE27" s="230">
        <v>13.3</v>
      </c>
      <c r="AF27" s="230"/>
      <c r="AG27" s="230">
        <v>9.82</v>
      </c>
      <c r="AH27" s="230"/>
      <c r="AI27" s="230"/>
      <c r="AJ27" s="230"/>
      <c r="AK27" s="230"/>
      <c r="AL27" s="230"/>
      <c r="AM27" s="230">
        <v>5.8</v>
      </c>
      <c r="AN27" s="230">
        <v>54.06</v>
      </c>
      <c r="AO27" s="230"/>
      <c r="AP27" s="230"/>
      <c r="AQ27" s="230"/>
      <c r="AR27" s="230">
        <v>29.15</v>
      </c>
      <c r="AS27" s="230"/>
      <c r="AT27" s="230"/>
      <c r="AU27" s="230"/>
      <c r="AV27" s="230"/>
      <c r="AW27" s="237">
        <f t="shared" si="0"/>
        <v>431.4</v>
      </c>
    </row>
    <row r="28" spans="1:49">
      <c r="A28" s="229" t="s">
        <v>415</v>
      </c>
      <c r="B28" s="230"/>
      <c r="C28" s="230">
        <v>3</v>
      </c>
      <c r="D28" s="230"/>
      <c r="E28" s="230"/>
      <c r="F28" s="230"/>
      <c r="G28" s="230">
        <v>13.8</v>
      </c>
      <c r="H28" s="230">
        <v>1056.5</v>
      </c>
      <c r="I28" s="230">
        <v>17.6</v>
      </c>
      <c r="J28" s="230">
        <v>191.75</v>
      </c>
      <c r="K28" s="230"/>
      <c r="L28" s="230"/>
      <c r="M28" s="230"/>
      <c r="N28" s="230"/>
      <c r="O28" s="230">
        <v>18</v>
      </c>
      <c r="P28" s="230"/>
      <c r="Q28" s="230"/>
      <c r="R28" s="230"/>
      <c r="S28" s="230"/>
      <c r="T28" s="230"/>
      <c r="U28" s="230"/>
      <c r="V28" s="230"/>
      <c r="W28" s="230"/>
      <c r="X28" s="230"/>
      <c r="Y28" s="230">
        <v>317.04</v>
      </c>
      <c r="Z28" s="230"/>
      <c r="AA28" s="230"/>
      <c r="AB28" s="230"/>
      <c r="AC28" s="230"/>
      <c r="AD28" s="230">
        <v>38.8</v>
      </c>
      <c r="AE28" s="230">
        <v>6.85</v>
      </c>
      <c r="AF28" s="230"/>
      <c r="AG28" s="230">
        <v>15.3</v>
      </c>
      <c r="AH28" s="230"/>
      <c r="AI28" s="230"/>
      <c r="AJ28" s="230">
        <v>1.29</v>
      </c>
      <c r="AK28" s="230"/>
      <c r="AL28" s="230"/>
      <c r="AM28" s="230">
        <v>3</v>
      </c>
      <c r="AN28" s="230">
        <v>33</v>
      </c>
      <c r="AO28" s="230"/>
      <c r="AP28" s="230"/>
      <c r="AQ28" s="230"/>
      <c r="AR28" s="230">
        <v>84.93</v>
      </c>
      <c r="AS28" s="230"/>
      <c r="AT28" s="230"/>
      <c r="AU28" s="230"/>
      <c r="AV28" s="230"/>
      <c r="AW28" s="237">
        <f t="shared" si="0"/>
        <v>1800.86</v>
      </c>
    </row>
    <row r="29" spans="1:49">
      <c r="A29" s="229" t="s">
        <v>416</v>
      </c>
      <c r="B29" s="230"/>
      <c r="C29" s="230"/>
      <c r="D29" s="230"/>
      <c r="E29" s="230"/>
      <c r="F29" s="230"/>
      <c r="G29" s="230">
        <v>3.6</v>
      </c>
      <c r="H29" s="230">
        <v>305.18</v>
      </c>
      <c r="I29" s="230"/>
      <c r="J29" s="230">
        <v>98.75</v>
      </c>
      <c r="K29" s="230"/>
      <c r="L29" s="230"/>
      <c r="M29" s="230"/>
      <c r="N29" s="230"/>
      <c r="O29" s="230">
        <v>6.83</v>
      </c>
      <c r="P29" s="230"/>
      <c r="Q29" s="230"/>
      <c r="R29" s="230"/>
      <c r="S29" s="230"/>
      <c r="T29" s="230"/>
      <c r="U29" s="230">
        <v>3.15</v>
      </c>
      <c r="V29" s="230"/>
      <c r="W29" s="230"/>
      <c r="X29" s="230"/>
      <c r="Y29" s="230">
        <v>92.43</v>
      </c>
      <c r="Z29" s="230"/>
      <c r="AA29" s="230"/>
      <c r="AB29" s="230"/>
      <c r="AC29" s="230"/>
      <c r="AD29" s="230"/>
      <c r="AE29" s="230">
        <v>1.15</v>
      </c>
      <c r="AF29" s="230"/>
      <c r="AG29" s="230">
        <v>17.77</v>
      </c>
      <c r="AH29" s="230"/>
      <c r="AI29" s="230"/>
      <c r="AJ29" s="230"/>
      <c r="AK29" s="230"/>
      <c r="AL29" s="230"/>
      <c r="AM29" s="230"/>
      <c r="AN29" s="230">
        <v>15.64</v>
      </c>
      <c r="AO29" s="230"/>
      <c r="AP29" s="230"/>
      <c r="AQ29" s="230"/>
      <c r="AR29" s="230">
        <v>423.8</v>
      </c>
      <c r="AS29" s="230"/>
      <c r="AT29" s="230"/>
      <c r="AU29" s="230"/>
      <c r="AV29" s="230"/>
      <c r="AW29" s="237">
        <f t="shared" si="0"/>
        <v>968.3</v>
      </c>
    </row>
    <row r="30" spans="1:49">
      <c r="A30" s="229" t="s">
        <v>417</v>
      </c>
      <c r="B30" s="230"/>
      <c r="C30" s="230"/>
      <c r="D30" s="230"/>
      <c r="E30" s="230"/>
      <c r="F30" s="230"/>
      <c r="G30" s="230"/>
      <c r="H30" s="230">
        <v>23.39</v>
      </c>
      <c r="I30" s="230"/>
      <c r="J30" s="230"/>
      <c r="K30" s="230"/>
      <c r="L30" s="230"/>
      <c r="M30" s="230"/>
      <c r="N30" s="230"/>
      <c r="O30" s="230"/>
      <c r="P30" s="230"/>
      <c r="Q30" s="230"/>
      <c r="R30" s="230"/>
      <c r="S30" s="230"/>
      <c r="T30" s="230"/>
      <c r="U30" s="230"/>
      <c r="V30" s="230"/>
      <c r="W30" s="230"/>
      <c r="X30" s="230"/>
      <c r="Y30" s="230">
        <v>16.06</v>
      </c>
      <c r="Z30" s="230"/>
      <c r="AA30" s="230"/>
      <c r="AB30" s="230"/>
      <c r="AC30" s="230"/>
      <c r="AD30" s="230">
        <v>8.1</v>
      </c>
      <c r="AE30" s="230"/>
      <c r="AF30" s="230"/>
      <c r="AG30" s="230">
        <v>1</v>
      </c>
      <c r="AH30" s="230"/>
      <c r="AI30" s="230"/>
      <c r="AJ30" s="230"/>
      <c r="AK30" s="230"/>
      <c r="AL30" s="230"/>
      <c r="AM30" s="230"/>
      <c r="AN30" s="230"/>
      <c r="AO30" s="230"/>
      <c r="AP30" s="230"/>
      <c r="AQ30" s="230"/>
      <c r="AR30" s="230"/>
      <c r="AS30" s="230"/>
      <c r="AT30" s="230"/>
      <c r="AU30" s="230"/>
      <c r="AV30" s="230"/>
      <c r="AW30" s="237">
        <f t="shared" si="0"/>
        <v>48.55</v>
      </c>
    </row>
    <row r="31" spans="1:49">
      <c r="A31" s="229" t="s">
        <v>418</v>
      </c>
      <c r="B31" s="230"/>
      <c r="C31" s="230">
        <v>0.1</v>
      </c>
      <c r="D31" s="230"/>
      <c r="E31" s="230"/>
      <c r="F31" s="230"/>
      <c r="G31" s="230">
        <v>29.11</v>
      </c>
      <c r="H31" s="230">
        <v>792.95</v>
      </c>
      <c r="I31" s="230">
        <v>2.23</v>
      </c>
      <c r="J31" s="230">
        <v>167.33</v>
      </c>
      <c r="K31" s="230"/>
      <c r="L31" s="230"/>
      <c r="M31" s="230">
        <v>3</v>
      </c>
      <c r="N31" s="230"/>
      <c r="O31" s="230">
        <v>24.5</v>
      </c>
      <c r="P31" s="230"/>
      <c r="Q31" s="230"/>
      <c r="R31" s="230"/>
      <c r="S31" s="230"/>
      <c r="T31" s="230"/>
      <c r="U31" s="230">
        <v>12.07</v>
      </c>
      <c r="V31" s="230"/>
      <c r="W31" s="230">
        <v>1.4</v>
      </c>
      <c r="X31" s="230"/>
      <c r="Y31" s="230">
        <v>251.65</v>
      </c>
      <c r="Z31" s="230"/>
      <c r="AA31" s="230"/>
      <c r="AB31" s="230"/>
      <c r="AC31" s="230"/>
      <c r="AD31" s="230">
        <v>514.94</v>
      </c>
      <c r="AE31" s="230">
        <v>26.72</v>
      </c>
      <c r="AF31" s="230"/>
      <c r="AG31" s="230">
        <v>27.6</v>
      </c>
      <c r="AH31" s="230"/>
      <c r="AI31" s="230"/>
      <c r="AJ31" s="230"/>
      <c r="AK31" s="230"/>
      <c r="AL31" s="230"/>
      <c r="AM31" s="230">
        <v>13.11</v>
      </c>
      <c r="AN31" s="230">
        <v>86.6</v>
      </c>
      <c r="AO31" s="230"/>
      <c r="AP31" s="230">
        <v>4</v>
      </c>
      <c r="AQ31" s="230"/>
      <c r="AR31" s="230">
        <v>266.81</v>
      </c>
      <c r="AS31" s="230"/>
      <c r="AT31" s="230"/>
      <c r="AU31" s="230"/>
      <c r="AV31" s="230"/>
      <c r="AW31" s="237">
        <f t="shared" si="0"/>
        <v>2224.12</v>
      </c>
    </row>
    <row r="32" spans="1:49">
      <c r="A32" s="229" t="s">
        <v>419</v>
      </c>
      <c r="B32" s="230"/>
      <c r="C32" s="230"/>
      <c r="D32" s="230"/>
      <c r="E32" s="230"/>
      <c r="F32" s="230"/>
      <c r="G32" s="230">
        <v>9.5</v>
      </c>
      <c r="H32" s="230">
        <v>219.25</v>
      </c>
      <c r="I32" s="230">
        <v>0.4</v>
      </c>
      <c r="J32" s="230">
        <v>41.1</v>
      </c>
      <c r="K32" s="230"/>
      <c r="L32" s="230"/>
      <c r="M32" s="230"/>
      <c r="N32" s="230"/>
      <c r="O32" s="230">
        <v>7.3</v>
      </c>
      <c r="P32" s="230"/>
      <c r="Q32" s="230"/>
      <c r="R32" s="230"/>
      <c r="S32" s="230"/>
      <c r="T32" s="230"/>
      <c r="U32" s="230"/>
      <c r="V32" s="230"/>
      <c r="W32" s="230">
        <v>4.4</v>
      </c>
      <c r="X32" s="230"/>
      <c r="Y32" s="230">
        <v>66.28</v>
      </c>
      <c r="Z32" s="230"/>
      <c r="AA32" s="230"/>
      <c r="AB32" s="230"/>
      <c r="AC32" s="230"/>
      <c r="AD32" s="230">
        <v>11.4</v>
      </c>
      <c r="AE32" s="230">
        <v>5.9</v>
      </c>
      <c r="AF32" s="230">
        <v>1.95</v>
      </c>
      <c r="AG32" s="230">
        <v>25.1</v>
      </c>
      <c r="AH32" s="230"/>
      <c r="AI32" s="230"/>
      <c r="AJ32" s="230"/>
      <c r="AK32" s="230"/>
      <c r="AL32" s="230"/>
      <c r="AM32" s="230"/>
      <c r="AN32" s="230">
        <v>13.7</v>
      </c>
      <c r="AO32" s="230"/>
      <c r="AP32" s="230">
        <v>1</v>
      </c>
      <c r="AQ32" s="230"/>
      <c r="AR32" s="230">
        <v>48.78</v>
      </c>
      <c r="AS32" s="230"/>
      <c r="AT32" s="230"/>
      <c r="AU32" s="230"/>
      <c r="AV32" s="230"/>
      <c r="AW32" s="237">
        <f t="shared" si="0"/>
        <v>456.06</v>
      </c>
    </row>
    <row r="33" s="224" customFormat="1" ht="23.25" customHeight="1" spans="1:49">
      <c r="A33" s="231" t="s">
        <v>72</v>
      </c>
      <c r="B33" s="232">
        <f t="shared" ref="B33:AV33" si="1">SUM(B4:B32)</f>
        <v>1</v>
      </c>
      <c r="C33" s="232">
        <f t="shared" si="1"/>
        <v>76.84</v>
      </c>
      <c r="D33" s="232">
        <f t="shared" si="1"/>
        <v>5.52</v>
      </c>
      <c r="E33" s="232">
        <f t="shared" si="1"/>
        <v>1.88</v>
      </c>
      <c r="F33" s="232">
        <f t="shared" si="1"/>
        <v>0.49</v>
      </c>
      <c r="G33" s="232">
        <f t="shared" si="1"/>
        <v>471.98</v>
      </c>
      <c r="H33" s="232">
        <f t="shared" si="1"/>
        <v>15029.17</v>
      </c>
      <c r="I33" s="232">
        <f t="shared" si="1"/>
        <v>797.6</v>
      </c>
      <c r="J33" s="232">
        <f t="shared" si="1"/>
        <v>3459.97</v>
      </c>
      <c r="K33" s="232">
        <f t="shared" si="1"/>
        <v>0.1</v>
      </c>
      <c r="L33" s="232">
        <f t="shared" si="1"/>
        <v>0.59</v>
      </c>
      <c r="M33" s="232">
        <f t="shared" si="1"/>
        <v>50.88</v>
      </c>
      <c r="N33" s="232">
        <f t="shared" si="1"/>
        <v>1.14</v>
      </c>
      <c r="O33" s="232">
        <f t="shared" si="1"/>
        <v>959.76</v>
      </c>
      <c r="P33" s="232">
        <f t="shared" si="1"/>
        <v>0.9</v>
      </c>
      <c r="Q33" s="232">
        <f t="shared" si="1"/>
        <v>0.44</v>
      </c>
      <c r="R33" s="232">
        <f t="shared" si="1"/>
        <v>105.77</v>
      </c>
      <c r="S33" s="232">
        <f t="shared" si="1"/>
        <v>1.08</v>
      </c>
      <c r="T33" s="232">
        <f t="shared" si="1"/>
        <v>0.46</v>
      </c>
      <c r="U33" s="232">
        <f t="shared" si="1"/>
        <v>65.39</v>
      </c>
      <c r="V33" s="232">
        <f t="shared" si="1"/>
        <v>0.1</v>
      </c>
      <c r="W33" s="232">
        <f t="shared" si="1"/>
        <v>20.8</v>
      </c>
      <c r="X33" s="232">
        <f t="shared" si="1"/>
        <v>0.49</v>
      </c>
      <c r="Y33" s="232">
        <f t="shared" si="1"/>
        <v>4944.65</v>
      </c>
      <c r="Z33" s="232">
        <f t="shared" si="1"/>
        <v>4.5</v>
      </c>
      <c r="AA33" s="232">
        <f t="shared" si="1"/>
        <v>0.75</v>
      </c>
      <c r="AB33" s="232">
        <f t="shared" si="1"/>
        <v>49.87</v>
      </c>
      <c r="AC33" s="232">
        <f t="shared" si="1"/>
        <v>6.3</v>
      </c>
      <c r="AD33" s="232">
        <f t="shared" si="1"/>
        <v>6116.55</v>
      </c>
      <c r="AE33" s="232">
        <f t="shared" si="1"/>
        <v>274.99</v>
      </c>
      <c r="AF33" s="232">
        <f t="shared" si="1"/>
        <v>105.82</v>
      </c>
      <c r="AG33" s="232">
        <f t="shared" si="1"/>
        <v>786.92</v>
      </c>
      <c r="AH33" s="232">
        <f t="shared" si="1"/>
        <v>3.68</v>
      </c>
      <c r="AI33" s="232">
        <f t="shared" si="1"/>
        <v>0.03</v>
      </c>
      <c r="AJ33" s="232">
        <f t="shared" si="1"/>
        <v>5.8</v>
      </c>
      <c r="AK33" s="232">
        <f t="shared" si="1"/>
        <v>1.17</v>
      </c>
      <c r="AL33" s="232">
        <f t="shared" si="1"/>
        <v>0.6</v>
      </c>
      <c r="AM33" s="232">
        <f t="shared" si="1"/>
        <v>43.22</v>
      </c>
      <c r="AN33" s="232">
        <f t="shared" si="1"/>
        <v>2157.5</v>
      </c>
      <c r="AO33" s="232">
        <f t="shared" si="1"/>
        <v>3.37</v>
      </c>
      <c r="AP33" s="232">
        <f t="shared" si="1"/>
        <v>80.52</v>
      </c>
      <c r="AQ33" s="232">
        <f t="shared" si="1"/>
        <v>0.1</v>
      </c>
      <c r="AR33" s="232">
        <f t="shared" si="1"/>
        <v>3427.9</v>
      </c>
      <c r="AS33" s="232">
        <f t="shared" si="1"/>
        <v>1.6</v>
      </c>
      <c r="AT33" s="232">
        <f t="shared" si="1"/>
        <v>0.22</v>
      </c>
      <c r="AU33" s="232">
        <f t="shared" si="1"/>
        <v>1.68</v>
      </c>
      <c r="AV33" s="232">
        <f t="shared" si="1"/>
        <v>6.14</v>
      </c>
      <c r="AW33" s="238">
        <f t="shared" si="0"/>
        <v>39076.23</v>
      </c>
    </row>
  </sheetData>
  <mergeCells count="3">
    <mergeCell ref="B2:AV2"/>
    <mergeCell ref="A2:A3"/>
    <mergeCell ref="AW2:AW3"/>
  </mergeCells>
  <printOptions horizontalCentered="1"/>
  <pageMargins left="0" right="0" top="1.73228346456693" bottom="0.748031496062992" header="0.31496062992126" footer="0.31496062992126"/>
  <pageSetup paperSize="1" scale="90" orientation="landscape"/>
  <headerFooter>
    <oddHeader>&amp;L&amp;G&amp;C&amp;"Verdana,Negrita"SUPERFICIE COMUNAL DE CEPAJES TINTOS PARA VINIFICACIÓN (has)
REGIÓN DEL MAULE&amp;RCUADRO N° 40</oddHeader>
    <oddFooter>&amp;R&amp;F</oddFooter>
  </headerFooter>
  <legacyDrawingHF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4"/>
  <sheetViews>
    <sheetView zoomScale="115" zoomScaleNormal="115" topLeftCell="A2" workbookViewId="0">
      <selection activeCell="D24" sqref="D24"/>
    </sheetView>
  </sheetViews>
  <sheetFormatPr defaultColWidth="11.4285714285714" defaultRowHeight="15"/>
  <cols>
    <col min="1" max="1" width="19.8571428571429" customWidth="1"/>
    <col min="2" max="2" width="22.2857142857143" customWidth="1"/>
    <col min="3" max="3" width="21.4285714285714" customWidth="1"/>
    <col min="4" max="4" width="12.2857142857143" customWidth="1"/>
  </cols>
  <sheetData>
    <row r="1" ht="15.75" spans="1:1">
      <c r="A1" s="127" t="s">
        <v>432</v>
      </c>
    </row>
    <row r="2" ht="22.5" customHeight="1" spans="1:4">
      <c r="A2" s="99" t="s">
        <v>237</v>
      </c>
      <c r="B2" s="101" t="s">
        <v>238</v>
      </c>
      <c r="C2" s="108"/>
      <c r="D2" s="114" t="s">
        <v>72</v>
      </c>
    </row>
    <row r="3" ht="23.25" customHeight="1" spans="1:4">
      <c r="A3" s="102"/>
      <c r="B3" s="115" t="s">
        <v>239</v>
      </c>
      <c r="C3" s="115" t="s">
        <v>240</v>
      </c>
      <c r="D3" s="116"/>
    </row>
    <row r="4" spans="1:4">
      <c r="A4" s="183" t="s">
        <v>433</v>
      </c>
      <c r="B4" s="80">
        <v>17.23</v>
      </c>
      <c r="C4" s="80">
        <v>140.03</v>
      </c>
      <c r="D4" s="81">
        <f t="shared" ref="D4:D24" si="0">SUM(B4:C4)</f>
        <v>157.26</v>
      </c>
    </row>
    <row r="5" spans="1:4">
      <c r="A5" s="183" t="s">
        <v>434</v>
      </c>
      <c r="B5" s="80">
        <v>167.66</v>
      </c>
      <c r="C5" s="80">
        <v>696.61</v>
      </c>
      <c r="D5" s="81">
        <f t="shared" si="0"/>
        <v>864.27</v>
      </c>
    </row>
    <row r="6" spans="1:4">
      <c r="A6" s="183" t="s">
        <v>435</v>
      </c>
      <c r="B6" s="80">
        <v>74.05</v>
      </c>
      <c r="C6" s="80">
        <v>199.02</v>
      </c>
      <c r="D6" s="81">
        <f t="shared" si="0"/>
        <v>273.07</v>
      </c>
    </row>
    <row r="7" spans="1:4">
      <c r="A7" s="183" t="s">
        <v>436</v>
      </c>
      <c r="B7" s="80">
        <v>4.62</v>
      </c>
      <c r="C7" s="80">
        <v>0.91</v>
      </c>
      <c r="D7" s="81">
        <f t="shared" si="0"/>
        <v>5.53</v>
      </c>
    </row>
    <row r="8" spans="1:4">
      <c r="A8" s="183" t="s">
        <v>437</v>
      </c>
      <c r="B8" s="80">
        <v>1081.01</v>
      </c>
      <c r="C8" s="80">
        <v>578.330000000002</v>
      </c>
      <c r="D8" s="81">
        <f t="shared" si="0"/>
        <v>1659.34</v>
      </c>
    </row>
    <row r="9" spans="1:4">
      <c r="A9" s="183" t="s">
        <v>438</v>
      </c>
      <c r="B9" s="80">
        <v>0.51</v>
      </c>
      <c r="C9" s="80">
        <v>5.92</v>
      </c>
      <c r="D9" s="81">
        <f t="shared" si="0"/>
        <v>6.43</v>
      </c>
    </row>
    <row r="10" spans="1:4">
      <c r="A10" s="183" t="s">
        <v>439</v>
      </c>
      <c r="B10" s="80"/>
      <c r="C10" s="80">
        <v>3.9</v>
      </c>
      <c r="D10" s="81">
        <f t="shared" si="0"/>
        <v>3.9</v>
      </c>
    </row>
    <row r="11" spans="1:4">
      <c r="A11" s="183" t="s">
        <v>440</v>
      </c>
      <c r="B11" s="80">
        <v>156.87</v>
      </c>
      <c r="C11" s="80">
        <v>810.320000000001</v>
      </c>
      <c r="D11" s="81">
        <f t="shared" si="0"/>
        <v>967.190000000001</v>
      </c>
    </row>
    <row r="12" spans="1:4">
      <c r="A12" s="183" t="s">
        <v>441</v>
      </c>
      <c r="B12" s="80">
        <v>11.83</v>
      </c>
      <c r="C12" s="80">
        <v>75.8</v>
      </c>
      <c r="D12" s="81">
        <f t="shared" si="0"/>
        <v>87.63</v>
      </c>
    </row>
    <row r="13" spans="1:4">
      <c r="A13" s="183" t="s">
        <v>442</v>
      </c>
      <c r="B13" s="80"/>
      <c r="C13" s="80">
        <v>1</v>
      </c>
      <c r="D13" s="81">
        <f t="shared" si="0"/>
        <v>1</v>
      </c>
    </row>
    <row r="14" spans="1:4">
      <c r="A14" s="183" t="s">
        <v>443</v>
      </c>
      <c r="B14" s="80">
        <v>0.8</v>
      </c>
      <c r="C14" s="80">
        <v>1.32</v>
      </c>
      <c r="D14" s="81">
        <f t="shared" si="0"/>
        <v>2.12</v>
      </c>
    </row>
    <row r="15" spans="1:4">
      <c r="A15" s="183" t="s">
        <v>444</v>
      </c>
      <c r="B15" s="80">
        <v>619.87</v>
      </c>
      <c r="C15" s="80">
        <v>944.7</v>
      </c>
      <c r="D15" s="81">
        <f t="shared" si="0"/>
        <v>1564.57</v>
      </c>
    </row>
    <row r="16" spans="1:4">
      <c r="A16" s="183" t="s">
        <v>445</v>
      </c>
      <c r="B16" s="80">
        <v>899.7</v>
      </c>
      <c r="C16" s="80">
        <v>382.97</v>
      </c>
      <c r="D16" s="81">
        <f t="shared" si="0"/>
        <v>1282.67</v>
      </c>
    </row>
    <row r="17" spans="1:4">
      <c r="A17" s="183" t="s">
        <v>446</v>
      </c>
      <c r="B17" s="80">
        <v>60.01</v>
      </c>
      <c r="C17" s="80">
        <v>259.46</v>
      </c>
      <c r="D17" s="81">
        <f t="shared" si="0"/>
        <v>319.47</v>
      </c>
    </row>
    <row r="18" spans="1:28">
      <c r="A18" s="183" t="s">
        <v>447</v>
      </c>
      <c r="B18" s="80">
        <v>593.34</v>
      </c>
      <c r="C18" s="80">
        <v>618.53</v>
      </c>
      <c r="D18" s="81">
        <f t="shared" si="0"/>
        <v>1211.87</v>
      </c>
      <c r="AB18" s="151"/>
    </row>
    <row r="19" spans="1:28">
      <c r="A19" s="183" t="s">
        <v>448</v>
      </c>
      <c r="B19" s="80">
        <v>4.15</v>
      </c>
      <c r="C19" s="80">
        <v>246.91</v>
      </c>
      <c r="D19" s="81">
        <f t="shared" si="0"/>
        <v>251.06</v>
      </c>
      <c r="AB19" s="152"/>
    </row>
    <row r="20" spans="1:4">
      <c r="A20" s="183" t="s">
        <v>449</v>
      </c>
      <c r="B20" s="80"/>
      <c r="C20" s="80">
        <v>5.7</v>
      </c>
      <c r="D20" s="81">
        <f t="shared" si="0"/>
        <v>5.7</v>
      </c>
    </row>
    <row r="21" spans="1:4">
      <c r="A21" s="183" t="s">
        <v>450</v>
      </c>
      <c r="B21" s="80">
        <v>197.85</v>
      </c>
      <c r="C21" s="80">
        <v>761.28</v>
      </c>
      <c r="D21" s="81">
        <f t="shared" si="0"/>
        <v>959.13</v>
      </c>
    </row>
    <row r="22" spans="1:4">
      <c r="A22" s="183" t="s">
        <v>451</v>
      </c>
      <c r="B22" s="80">
        <v>391.18</v>
      </c>
      <c r="C22" s="80">
        <v>353.19</v>
      </c>
      <c r="D22" s="81">
        <f t="shared" si="0"/>
        <v>744.37</v>
      </c>
    </row>
    <row r="23" spans="1:4">
      <c r="A23" s="183" t="s">
        <v>452</v>
      </c>
      <c r="B23" s="80">
        <v>2.1</v>
      </c>
      <c r="C23" s="80">
        <v>1</v>
      </c>
      <c r="D23" s="81">
        <f t="shared" si="0"/>
        <v>3.1</v>
      </c>
    </row>
    <row r="24" ht="15.75" spans="1:4">
      <c r="A24" s="219" t="s">
        <v>242</v>
      </c>
      <c r="B24" s="119">
        <f>SUM(B4:B23)</f>
        <v>4282.78</v>
      </c>
      <c r="C24" s="119">
        <f>SUM(C4:C23)</f>
        <v>6086.9</v>
      </c>
      <c r="D24" s="120">
        <f t="shared" si="0"/>
        <v>10369.68</v>
      </c>
    </row>
  </sheetData>
  <mergeCells count="3">
    <mergeCell ref="B2:C2"/>
    <mergeCell ref="A2:A3"/>
    <mergeCell ref="D2:D3"/>
  </mergeCells>
  <printOptions horizontalCentered="1"/>
  <pageMargins left="0.708661417322835" right="0.708661417322835" top="1.33858267716535" bottom="0.748031496062992" header="0.31496062992126" footer="0.31496062992126"/>
  <pageSetup paperSize="1" orientation="landscape"/>
  <headerFooter>
    <oddHeader>&amp;L&amp;G&amp;C&amp;"Verdana,Negrita"CATASTRO DE VIDES (has)
REGION DEL ÑUBLE&amp;RCUADRO N° 41</oddHeader>
    <oddFooter>&amp;R&amp;F</oddFooter>
  </headerFooter>
  <legacyDrawingHF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4"/>
  <sheetViews>
    <sheetView workbookViewId="0">
      <selection activeCell="E20" sqref="E20"/>
    </sheetView>
  </sheetViews>
  <sheetFormatPr defaultColWidth="11.4285714285714" defaultRowHeight="15"/>
  <cols>
    <col min="1" max="1" width="15" customWidth="1"/>
    <col min="2" max="2" width="34.1428571428571" customWidth="1"/>
  </cols>
  <sheetData>
    <row r="1" ht="15.75" spans="1:1">
      <c r="A1" s="127" t="s">
        <v>453</v>
      </c>
    </row>
    <row r="2" spans="1:3">
      <c r="A2" s="213" t="s">
        <v>237</v>
      </c>
      <c r="B2" s="186" t="s">
        <v>454</v>
      </c>
      <c r="C2" s="214" t="s">
        <v>72</v>
      </c>
    </row>
    <row r="3" spans="1:3">
      <c r="A3" s="215"/>
      <c r="B3" s="216" t="s">
        <v>303</v>
      </c>
      <c r="C3" s="217"/>
    </row>
    <row r="4" spans="1:3">
      <c r="A4" s="183" t="s">
        <v>433</v>
      </c>
      <c r="B4" s="80">
        <v>37</v>
      </c>
      <c r="C4" s="81">
        <f t="shared" ref="C4:C24" si="0">SUM(B4:B4)</f>
        <v>37</v>
      </c>
    </row>
    <row r="5" spans="1:3">
      <c r="A5" s="183" t="s">
        <v>434</v>
      </c>
      <c r="B5" s="80">
        <v>203</v>
      </c>
      <c r="C5" s="81">
        <f t="shared" si="0"/>
        <v>203</v>
      </c>
    </row>
    <row r="6" spans="1:3">
      <c r="A6" s="183" t="s">
        <v>435</v>
      </c>
      <c r="B6" s="80">
        <v>29</v>
      </c>
      <c r="C6" s="81">
        <f t="shared" si="0"/>
        <v>29</v>
      </c>
    </row>
    <row r="7" spans="1:3">
      <c r="A7" s="183" t="s">
        <v>436</v>
      </c>
      <c r="B7" s="80">
        <v>3</v>
      </c>
      <c r="C7" s="81">
        <f t="shared" si="0"/>
        <v>3</v>
      </c>
    </row>
    <row r="8" spans="1:3">
      <c r="A8" s="183" t="s">
        <v>437</v>
      </c>
      <c r="B8" s="80">
        <v>653</v>
      </c>
      <c r="C8" s="81">
        <f t="shared" si="0"/>
        <v>653</v>
      </c>
    </row>
    <row r="9" spans="1:3">
      <c r="A9" s="183" t="s">
        <v>438</v>
      </c>
      <c r="B9" s="80">
        <v>2</v>
      </c>
      <c r="C9" s="81">
        <f t="shared" si="0"/>
        <v>2</v>
      </c>
    </row>
    <row r="10" spans="1:3">
      <c r="A10" s="183" t="s">
        <v>439</v>
      </c>
      <c r="B10" s="80">
        <v>7</v>
      </c>
      <c r="C10" s="81">
        <f t="shared" si="0"/>
        <v>7</v>
      </c>
    </row>
    <row r="11" spans="1:3">
      <c r="A11" s="183" t="s">
        <v>440</v>
      </c>
      <c r="B11" s="80">
        <v>788</v>
      </c>
      <c r="C11" s="81">
        <f t="shared" si="0"/>
        <v>788</v>
      </c>
    </row>
    <row r="12" spans="1:3">
      <c r="A12" s="183" t="s">
        <v>441</v>
      </c>
      <c r="B12" s="80">
        <v>13</v>
      </c>
      <c r="C12" s="81">
        <f t="shared" si="0"/>
        <v>13</v>
      </c>
    </row>
    <row r="13" spans="1:3">
      <c r="A13" s="183" t="s">
        <v>442</v>
      </c>
      <c r="B13" s="80">
        <v>1</v>
      </c>
      <c r="C13" s="81">
        <f t="shared" si="0"/>
        <v>1</v>
      </c>
    </row>
    <row r="14" spans="1:3">
      <c r="A14" s="183" t="s">
        <v>443</v>
      </c>
      <c r="B14" s="80">
        <v>2</v>
      </c>
      <c r="C14" s="81">
        <f t="shared" si="0"/>
        <v>2</v>
      </c>
    </row>
    <row r="15" spans="1:3">
      <c r="A15" s="183" t="s">
        <v>444</v>
      </c>
      <c r="B15" s="80">
        <v>691</v>
      </c>
      <c r="C15" s="81">
        <f t="shared" si="0"/>
        <v>691</v>
      </c>
    </row>
    <row r="16" spans="1:3">
      <c r="A16" s="183" t="s">
        <v>445</v>
      </c>
      <c r="B16" s="80">
        <v>820</v>
      </c>
      <c r="C16" s="81">
        <f t="shared" si="0"/>
        <v>820</v>
      </c>
    </row>
    <row r="17" spans="1:3">
      <c r="A17" s="183" t="s">
        <v>446</v>
      </c>
      <c r="B17" s="80">
        <v>214</v>
      </c>
      <c r="C17" s="81">
        <f t="shared" si="0"/>
        <v>214</v>
      </c>
    </row>
    <row r="18" spans="1:28">
      <c r="A18" s="183" t="s">
        <v>447</v>
      </c>
      <c r="B18" s="80">
        <v>672</v>
      </c>
      <c r="C18" s="81">
        <f t="shared" si="0"/>
        <v>672</v>
      </c>
      <c r="AB18" s="151"/>
    </row>
    <row r="19" spans="1:28">
      <c r="A19" s="183" t="s">
        <v>448</v>
      </c>
      <c r="B19" s="80">
        <v>108</v>
      </c>
      <c r="C19" s="81">
        <f t="shared" si="0"/>
        <v>108</v>
      </c>
      <c r="AB19" s="152"/>
    </row>
    <row r="20" spans="1:3">
      <c r="A20" s="183" t="s">
        <v>449</v>
      </c>
      <c r="B20" s="80">
        <v>9</v>
      </c>
      <c r="C20" s="81">
        <f t="shared" si="0"/>
        <v>9</v>
      </c>
    </row>
    <row r="21" spans="1:3">
      <c r="A21" s="183" t="s">
        <v>450</v>
      </c>
      <c r="B21" s="80">
        <v>315</v>
      </c>
      <c r="C21" s="81">
        <f t="shared" si="0"/>
        <v>315</v>
      </c>
    </row>
    <row r="22" spans="1:3">
      <c r="A22" s="183" t="s">
        <v>451</v>
      </c>
      <c r="B22" s="80">
        <v>410</v>
      </c>
      <c r="C22" s="81">
        <f t="shared" si="0"/>
        <v>410</v>
      </c>
    </row>
    <row r="23" spans="1:3">
      <c r="A23" s="183" t="s">
        <v>452</v>
      </c>
      <c r="B23" s="80">
        <v>3</v>
      </c>
      <c r="C23" s="81">
        <f t="shared" si="0"/>
        <v>3</v>
      </c>
    </row>
    <row r="24" ht="15.75" spans="1:3">
      <c r="A24" s="218" t="s">
        <v>242</v>
      </c>
      <c r="B24" s="119">
        <f>SUM(B4:B23)</f>
        <v>4980</v>
      </c>
      <c r="C24" s="120">
        <f t="shared" si="0"/>
        <v>4980</v>
      </c>
    </row>
  </sheetData>
  <mergeCells count="2">
    <mergeCell ref="A2:A3"/>
    <mergeCell ref="C2:C3"/>
  </mergeCells>
  <printOptions horizontalCentered="1"/>
  <pageMargins left="0.708661417322835" right="0.708661417322835" top="1.33858267716535" bottom="0.748031496062992" header="0.31496062992126" footer="0.31496062992126"/>
  <pageSetup paperSize="1" orientation="landscape"/>
  <headerFooter>
    <oddHeader>&amp;L&amp;G&amp;C&amp;"Verdana,Negrita"NUMERO DE PROPIEDADES CON PLANTACIONES DE VIDES 
DE VINIFICACION
REGIÓN DE ÑUBLE&amp;RCUADRO N° 42</oddHeader>
    <oddFooter>&amp;R&amp;F</oddFooter>
  </headerFooter>
  <legacyDrawingHF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1"/>
  <sheetViews>
    <sheetView workbookViewId="0">
      <pane ySplit="3" topLeftCell="A13" activePane="bottomLeft" state="frozen"/>
      <selection/>
      <selection pane="bottomLeft" activeCell="T3" sqref="T3"/>
    </sheetView>
  </sheetViews>
  <sheetFormatPr defaultColWidth="11.4285714285714" defaultRowHeight="15"/>
  <cols>
    <col min="1" max="2" width="14.1428571428571" customWidth="1"/>
    <col min="3" max="5" width="7.28571428571429" customWidth="1"/>
    <col min="6" max="6" width="6.14285714285714" customWidth="1"/>
    <col min="7" max="7" width="5.71428571428571" customWidth="1"/>
    <col min="8" max="8" width="9" customWidth="1"/>
    <col min="9" max="9" width="6.14285714285714" customWidth="1"/>
    <col min="10" max="10" width="9" customWidth="1"/>
    <col min="11" max="11" width="6.14285714285714" customWidth="1"/>
    <col min="12" max="12" width="5" customWidth="1"/>
    <col min="13" max="15" width="6.14285714285714" customWidth="1"/>
    <col min="16" max="16" width="5" customWidth="1"/>
    <col min="17" max="17" width="7.28571428571429" customWidth="1"/>
    <col min="18" max="18" width="5" customWidth="1"/>
    <col min="19" max="20" width="7.28571428571429" customWidth="1"/>
    <col min="21" max="21" width="9" customWidth="1"/>
  </cols>
  <sheetData>
    <row r="1" ht="15.75" spans="1:2">
      <c r="A1" s="127" t="s">
        <v>455</v>
      </c>
      <c r="B1" s="127"/>
    </row>
    <row r="2" spans="1:21">
      <c r="A2" s="197" t="s">
        <v>237</v>
      </c>
      <c r="B2" s="87" t="s">
        <v>456</v>
      </c>
      <c r="C2" s="88"/>
      <c r="D2" s="88"/>
      <c r="E2" s="88"/>
      <c r="F2" s="88"/>
      <c r="G2" s="88"/>
      <c r="H2" s="88"/>
      <c r="I2" s="88"/>
      <c r="J2" s="88"/>
      <c r="K2" s="88"/>
      <c r="L2" s="88"/>
      <c r="M2" s="88"/>
      <c r="N2" s="88"/>
      <c r="O2" s="88"/>
      <c r="P2" s="88"/>
      <c r="Q2" s="88"/>
      <c r="R2" s="88"/>
      <c r="S2" s="88"/>
      <c r="T2" s="94"/>
      <c r="U2" s="209" t="s">
        <v>72</v>
      </c>
    </row>
    <row r="3" ht="186.05" spans="1:21">
      <c r="A3" s="198"/>
      <c r="B3" s="222" t="s">
        <v>120</v>
      </c>
      <c r="C3" s="207" t="s">
        <v>122</v>
      </c>
      <c r="D3" s="199" t="s">
        <v>123</v>
      </c>
      <c r="E3" s="199" t="s">
        <v>124</v>
      </c>
      <c r="F3" s="199" t="s">
        <v>125</v>
      </c>
      <c r="G3" s="199" t="s">
        <v>131</v>
      </c>
      <c r="H3" s="199" t="s">
        <v>135</v>
      </c>
      <c r="I3" s="199" t="s">
        <v>138</v>
      </c>
      <c r="J3" s="199" t="s">
        <v>139</v>
      </c>
      <c r="K3" s="199" t="s">
        <v>140</v>
      </c>
      <c r="L3" s="199" t="s">
        <v>142</v>
      </c>
      <c r="M3" s="199" t="s">
        <v>308</v>
      </c>
      <c r="N3" s="199" t="s">
        <v>342</v>
      </c>
      <c r="O3" s="199" t="s">
        <v>309</v>
      </c>
      <c r="P3" s="199" t="s">
        <v>150</v>
      </c>
      <c r="Q3" s="199" t="s">
        <v>281</v>
      </c>
      <c r="R3" s="199" t="s">
        <v>387</v>
      </c>
      <c r="S3" s="199" t="s">
        <v>344</v>
      </c>
      <c r="T3" s="199" t="s">
        <v>158</v>
      </c>
      <c r="U3" s="210"/>
    </row>
    <row r="4" spans="1:21">
      <c r="A4" s="220" t="s">
        <v>433</v>
      </c>
      <c r="B4" s="223"/>
      <c r="C4" s="200"/>
      <c r="D4" s="200">
        <v>1.2</v>
      </c>
      <c r="E4" s="200">
        <v>1.65</v>
      </c>
      <c r="F4" s="200"/>
      <c r="G4" s="200"/>
      <c r="H4" s="200"/>
      <c r="I4" s="200"/>
      <c r="J4" s="200">
        <v>4.65</v>
      </c>
      <c r="K4" s="200"/>
      <c r="L4" s="200">
        <v>0.1</v>
      </c>
      <c r="M4" s="200"/>
      <c r="N4" s="200"/>
      <c r="O4" s="200"/>
      <c r="P4" s="200"/>
      <c r="Q4" s="200">
        <v>9.53</v>
      </c>
      <c r="R4" s="200"/>
      <c r="S4" s="200"/>
      <c r="T4" s="200">
        <v>0.1</v>
      </c>
      <c r="U4" s="211">
        <f t="shared" ref="U4:U20" si="0">SUM(C4:T4)</f>
        <v>17.23</v>
      </c>
    </row>
    <row r="5" spans="1:21">
      <c r="A5" s="220" t="s">
        <v>434</v>
      </c>
      <c r="B5" s="223"/>
      <c r="C5" s="200"/>
      <c r="D5" s="200">
        <v>41.39</v>
      </c>
      <c r="E5" s="200">
        <v>4.03</v>
      </c>
      <c r="F5" s="200"/>
      <c r="G5" s="200">
        <v>1.2</v>
      </c>
      <c r="H5" s="200"/>
      <c r="I5" s="200"/>
      <c r="J5" s="200">
        <v>60.67</v>
      </c>
      <c r="K5" s="200">
        <v>2.5</v>
      </c>
      <c r="L5" s="200">
        <v>0.01</v>
      </c>
      <c r="M5" s="200"/>
      <c r="N5" s="200"/>
      <c r="O5" s="200"/>
      <c r="P5" s="200"/>
      <c r="Q5" s="200">
        <v>51.4</v>
      </c>
      <c r="R5" s="200"/>
      <c r="S5" s="200">
        <v>4.49</v>
      </c>
      <c r="T5" s="200">
        <v>1.97</v>
      </c>
      <c r="U5" s="211">
        <f t="shared" si="0"/>
        <v>167.66</v>
      </c>
    </row>
    <row r="6" spans="1:21">
      <c r="A6" s="220" t="s">
        <v>435</v>
      </c>
      <c r="B6" s="223"/>
      <c r="C6" s="200"/>
      <c r="D6" s="200">
        <v>37.1</v>
      </c>
      <c r="E6" s="200"/>
      <c r="F6" s="200"/>
      <c r="G6" s="200"/>
      <c r="H6" s="200"/>
      <c r="I6" s="200"/>
      <c r="J6" s="200">
        <v>21.6</v>
      </c>
      <c r="K6" s="200"/>
      <c r="L6" s="200"/>
      <c r="M6" s="200"/>
      <c r="N6" s="200">
        <v>0.15</v>
      </c>
      <c r="O6" s="200">
        <v>0.15</v>
      </c>
      <c r="P6" s="200">
        <v>0.4</v>
      </c>
      <c r="Q6" s="200">
        <v>7.15</v>
      </c>
      <c r="R6" s="200"/>
      <c r="S6" s="200">
        <v>7.5</v>
      </c>
      <c r="T6" s="200"/>
      <c r="U6" s="211">
        <f t="shared" si="0"/>
        <v>74.05</v>
      </c>
    </row>
    <row r="7" spans="1:21">
      <c r="A7" s="220" t="s">
        <v>436</v>
      </c>
      <c r="B7" s="223">
        <v>0.92</v>
      </c>
      <c r="C7" s="200"/>
      <c r="D7" s="200">
        <v>0.8</v>
      </c>
      <c r="E7" s="200"/>
      <c r="F7" s="200">
        <v>0.8</v>
      </c>
      <c r="G7" s="200"/>
      <c r="H7" s="200"/>
      <c r="I7" s="200"/>
      <c r="J7" s="200">
        <v>1.5</v>
      </c>
      <c r="K7" s="200"/>
      <c r="L7" s="200"/>
      <c r="M7" s="200"/>
      <c r="N7" s="200"/>
      <c r="O7" s="200"/>
      <c r="P7" s="200">
        <v>0.4</v>
      </c>
      <c r="Q7" s="200"/>
      <c r="R7" s="200"/>
      <c r="S7" s="200">
        <v>0.2</v>
      </c>
      <c r="T7" s="200"/>
      <c r="U7" s="211">
        <f t="shared" si="0"/>
        <v>3.7</v>
      </c>
    </row>
    <row r="8" spans="1:21">
      <c r="A8" s="220" t="s">
        <v>437</v>
      </c>
      <c r="B8" s="223">
        <v>0.22</v>
      </c>
      <c r="C8" s="200">
        <v>0.35</v>
      </c>
      <c r="D8" s="200">
        <v>2.54</v>
      </c>
      <c r="E8" s="200">
        <v>13.43</v>
      </c>
      <c r="F8" s="200"/>
      <c r="G8" s="200">
        <v>0.3</v>
      </c>
      <c r="H8" s="200"/>
      <c r="I8" s="200"/>
      <c r="J8" s="200">
        <v>1029.63</v>
      </c>
      <c r="K8" s="200">
        <v>1.5</v>
      </c>
      <c r="L8" s="200">
        <v>0.6</v>
      </c>
      <c r="M8" s="200">
        <v>2.4</v>
      </c>
      <c r="N8" s="200"/>
      <c r="O8" s="200"/>
      <c r="P8" s="200">
        <v>1.53</v>
      </c>
      <c r="Q8" s="200">
        <v>0.25</v>
      </c>
      <c r="R8" s="200"/>
      <c r="S8" s="200">
        <v>17.66</v>
      </c>
      <c r="T8" s="200">
        <v>10.6</v>
      </c>
      <c r="U8" s="211">
        <f t="shared" si="0"/>
        <v>1080.79</v>
      </c>
    </row>
    <row r="9" spans="1:21">
      <c r="A9" s="220" t="s">
        <v>438</v>
      </c>
      <c r="B9" s="223"/>
      <c r="C9" s="200"/>
      <c r="D9" s="200">
        <v>0.5</v>
      </c>
      <c r="E9" s="200"/>
      <c r="F9" s="200"/>
      <c r="G9" s="200"/>
      <c r="H9" s="200"/>
      <c r="I9" s="200"/>
      <c r="J9" s="200"/>
      <c r="K9" s="200"/>
      <c r="L9" s="200"/>
      <c r="M9" s="200"/>
      <c r="N9" s="200"/>
      <c r="O9" s="200"/>
      <c r="P9" s="200"/>
      <c r="Q9" s="200"/>
      <c r="R9" s="200">
        <v>0.01</v>
      </c>
      <c r="S9" s="200"/>
      <c r="T9" s="200"/>
      <c r="U9" s="211">
        <f t="shared" si="0"/>
        <v>0.51</v>
      </c>
    </row>
    <row r="10" spans="1:21">
      <c r="A10" s="220" t="s">
        <v>440</v>
      </c>
      <c r="B10" s="223"/>
      <c r="C10" s="200"/>
      <c r="D10" s="200">
        <v>0.5</v>
      </c>
      <c r="E10" s="200">
        <v>0.25</v>
      </c>
      <c r="F10" s="200"/>
      <c r="G10" s="200"/>
      <c r="H10" s="200"/>
      <c r="I10" s="200">
        <v>0.7</v>
      </c>
      <c r="J10" s="200">
        <v>155.32</v>
      </c>
      <c r="K10" s="200"/>
      <c r="L10" s="200"/>
      <c r="M10" s="200"/>
      <c r="N10" s="200"/>
      <c r="O10" s="200"/>
      <c r="P10" s="200"/>
      <c r="Q10" s="200"/>
      <c r="R10" s="200"/>
      <c r="S10" s="200"/>
      <c r="T10" s="200">
        <v>0.1</v>
      </c>
      <c r="U10" s="211">
        <f t="shared" si="0"/>
        <v>156.87</v>
      </c>
    </row>
    <row r="11" spans="1:21">
      <c r="A11" s="220" t="s">
        <v>441</v>
      </c>
      <c r="B11" s="223"/>
      <c r="C11" s="200"/>
      <c r="D11" s="200">
        <v>9.09</v>
      </c>
      <c r="E11" s="200"/>
      <c r="F11" s="200"/>
      <c r="G11" s="200"/>
      <c r="H11" s="200"/>
      <c r="I11" s="200"/>
      <c r="J11" s="200"/>
      <c r="K11" s="200"/>
      <c r="L11" s="200"/>
      <c r="M11" s="200"/>
      <c r="N11" s="200"/>
      <c r="O11" s="200"/>
      <c r="P11" s="200"/>
      <c r="Q11" s="200">
        <v>2.74</v>
      </c>
      <c r="R11" s="200"/>
      <c r="S11" s="200"/>
      <c r="T11" s="200"/>
      <c r="U11" s="211">
        <f t="shared" si="0"/>
        <v>11.83</v>
      </c>
    </row>
    <row r="12" spans="1:21">
      <c r="A12" s="220" t="s">
        <v>443</v>
      </c>
      <c r="B12" s="223"/>
      <c r="C12" s="200"/>
      <c r="D12" s="200"/>
      <c r="E12" s="200"/>
      <c r="F12" s="200"/>
      <c r="G12" s="200"/>
      <c r="H12" s="200"/>
      <c r="I12" s="200"/>
      <c r="J12" s="200">
        <v>0.8</v>
      </c>
      <c r="K12" s="200"/>
      <c r="L12" s="200"/>
      <c r="M12" s="200"/>
      <c r="N12" s="200"/>
      <c r="O12" s="200"/>
      <c r="P12" s="200"/>
      <c r="Q12" s="200"/>
      <c r="R12" s="200"/>
      <c r="S12" s="200"/>
      <c r="T12" s="200"/>
      <c r="U12" s="211">
        <f t="shared" si="0"/>
        <v>0.8</v>
      </c>
    </row>
    <row r="13" spans="1:21">
      <c r="A13" s="220" t="s">
        <v>444</v>
      </c>
      <c r="B13" s="223"/>
      <c r="C13" s="200"/>
      <c r="D13" s="200">
        <v>25.14</v>
      </c>
      <c r="E13" s="200">
        <v>0.3</v>
      </c>
      <c r="F13" s="200"/>
      <c r="G13" s="200"/>
      <c r="H13" s="200"/>
      <c r="I13" s="200"/>
      <c r="J13" s="200">
        <v>570.51</v>
      </c>
      <c r="K13" s="200">
        <v>4.82</v>
      </c>
      <c r="L13" s="200">
        <v>1</v>
      </c>
      <c r="M13" s="200"/>
      <c r="N13" s="200"/>
      <c r="O13" s="200"/>
      <c r="P13" s="200"/>
      <c r="Q13" s="200">
        <v>12.55</v>
      </c>
      <c r="R13" s="200"/>
      <c r="S13" s="200"/>
      <c r="T13" s="200">
        <v>5.55</v>
      </c>
      <c r="U13" s="211">
        <f t="shared" si="0"/>
        <v>619.87</v>
      </c>
    </row>
    <row r="14" spans="1:21">
      <c r="A14" s="220" t="s">
        <v>445</v>
      </c>
      <c r="B14" s="223"/>
      <c r="C14" s="200"/>
      <c r="D14" s="200">
        <v>49.83</v>
      </c>
      <c r="E14" s="200">
        <v>221.02</v>
      </c>
      <c r="F14" s="200"/>
      <c r="G14" s="200">
        <v>3.83</v>
      </c>
      <c r="H14" s="200"/>
      <c r="I14" s="200">
        <v>0.2</v>
      </c>
      <c r="J14" s="200">
        <v>596.49</v>
      </c>
      <c r="K14" s="200">
        <v>0.3</v>
      </c>
      <c r="L14" s="200">
        <v>1.43</v>
      </c>
      <c r="M14" s="200"/>
      <c r="N14" s="200"/>
      <c r="O14" s="200"/>
      <c r="P14" s="200"/>
      <c r="Q14" s="200">
        <v>2.6</v>
      </c>
      <c r="R14" s="200"/>
      <c r="S14" s="200"/>
      <c r="T14" s="200">
        <v>24</v>
      </c>
      <c r="U14" s="211">
        <f t="shared" si="0"/>
        <v>899.7</v>
      </c>
    </row>
    <row r="15" spans="1:21">
      <c r="A15" s="220" t="s">
        <v>446</v>
      </c>
      <c r="B15" s="223"/>
      <c r="C15" s="200"/>
      <c r="D15" s="200">
        <v>6.19</v>
      </c>
      <c r="E15" s="200">
        <v>0.4</v>
      </c>
      <c r="F15" s="200"/>
      <c r="G15" s="200"/>
      <c r="H15" s="200"/>
      <c r="I15" s="200"/>
      <c r="J15" s="200">
        <v>46.62</v>
      </c>
      <c r="K15" s="200"/>
      <c r="L15" s="200"/>
      <c r="M15" s="200"/>
      <c r="N15" s="200"/>
      <c r="O15" s="200"/>
      <c r="P15" s="200"/>
      <c r="Q15" s="200"/>
      <c r="R15" s="200"/>
      <c r="S15" s="200">
        <v>6</v>
      </c>
      <c r="T15" s="200">
        <v>0.8</v>
      </c>
      <c r="U15" s="211">
        <f t="shared" si="0"/>
        <v>60.01</v>
      </c>
    </row>
    <row r="16" spans="1:21">
      <c r="A16" s="220" t="s">
        <v>447</v>
      </c>
      <c r="B16" s="223"/>
      <c r="C16" s="200">
        <v>0.85</v>
      </c>
      <c r="D16" s="200">
        <v>12.72</v>
      </c>
      <c r="E16" s="200">
        <v>8.07</v>
      </c>
      <c r="F16" s="200"/>
      <c r="G16" s="200"/>
      <c r="H16" s="200"/>
      <c r="I16" s="200"/>
      <c r="J16" s="200">
        <v>549.31</v>
      </c>
      <c r="K16" s="200"/>
      <c r="L16" s="200">
        <v>1.09</v>
      </c>
      <c r="M16" s="200">
        <v>0.3</v>
      </c>
      <c r="N16" s="200"/>
      <c r="O16" s="200"/>
      <c r="P16" s="200"/>
      <c r="Q16" s="200"/>
      <c r="R16" s="200"/>
      <c r="S16" s="200">
        <v>2.3</v>
      </c>
      <c r="T16" s="200">
        <v>18.7</v>
      </c>
      <c r="U16" s="211">
        <f t="shared" si="0"/>
        <v>593.34</v>
      </c>
    </row>
    <row r="17" spans="1:21">
      <c r="A17" s="220" t="s">
        <v>448</v>
      </c>
      <c r="B17" s="223"/>
      <c r="C17" s="200"/>
      <c r="D17" s="200"/>
      <c r="E17" s="200"/>
      <c r="F17" s="200"/>
      <c r="G17" s="200"/>
      <c r="H17" s="200"/>
      <c r="I17" s="200"/>
      <c r="J17" s="200">
        <v>4.13</v>
      </c>
      <c r="K17" s="200"/>
      <c r="L17" s="200">
        <v>0.02</v>
      </c>
      <c r="M17" s="200"/>
      <c r="N17" s="200"/>
      <c r="O17" s="200"/>
      <c r="P17" s="200"/>
      <c r="Q17" s="200"/>
      <c r="R17" s="200"/>
      <c r="S17" s="200"/>
      <c r="T17" s="200"/>
      <c r="U17" s="211">
        <f t="shared" si="0"/>
        <v>4.15</v>
      </c>
    </row>
    <row r="18" spans="1:21">
      <c r="A18" s="220" t="s">
        <v>450</v>
      </c>
      <c r="B18" s="223">
        <v>0.44</v>
      </c>
      <c r="C18" s="200"/>
      <c r="D18" s="200">
        <v>20.79</v>
      </c>
      <c r="E18" s="200"/>
      <c r="F18" s="200"/>
      <c r="G18" s="200"/>
      <c r="H18" s="200">
        <v>0.21</v>
      </c>
      <c r="I18" s="200"/>
      <c r="J18" s="200">
        <v>143.73</v>
      </c>
      <c r="K18" s="200"/>
      <c r="L18" s="200"/>
      <c r="M18" s="200"/>
      <c r="N18" s="200"/>
      <c r="O18" s="200">
        <v>4.38</v>
      </c>
      <c r="P18" s="200">
        <v>4.76</v>
      </c>
      <c r="Q18" s="200">
        <v>16.39</v>
      </c>
      <c r="R18" s="200"/>
      <c r="S18" s="200">
        <v>5.54</v>
      </c>
      <c r="T18" s="200">
        <v>1.61</v>
      </c>
      <c r="U18" s="211">
        <f t="shared" si="0"/>
        <v>197.41</v>
      </c>
    </row>
    <row r="19" spans="1:21">
      <c r="A19" s="220" t="s">
        <v>451</v>
      </c>
      <c r="B19" s="223"/>
      <c r="C19" s="200"/>
      <c r="D19" s="200"/>
      <c r="E19" s="200"/>
      <c r="F19" s="200"/>
      <c r="G19" s="200"/>
      <c r="H19" s="200"/>
      <c r="I19" s="200"/>
      <c r="J19" s="200">
        <v>385.87</v>
      </c>
      <c r="K19" s="200">
        <v>1.5</v>
      </c>
      <c r="L19" s="200"/>
      <c r="M19" s="200"/>
      <c r="N19" s="200"/>
      <c r="O19" s="200"/>
      <c r="P19" s="200"/>
      <c r="Q19" s="200"/>
      <c r="R19" s="200"/>
      <c r="S19" s="200">
        <v>0.2</v>
      </c>
      <c r="T19" s="200">
        <v>3.61</v>
      </c>
      <c r="U19" s="211">
        <f t="shared" si="0"/>
        <v>391.18</v>
      </c>
    </row>
    <row r="20" spans="1:21">
      <c r="A20" s="220" t="s">
        <v>452</v>
      </c>
      <c r="B20" s="223"/>
      <c r="C20" s="200"/>
      <c r="D20" s="200">
        <v>0.1</v>
      </c>
      <c r="E20" s="200">
        <v>0.5</v>
      </c>
      <c r="F20" s="200"/>
      <c r="G20" s="200"/>
      <c r="H20" s="200"/>
      <c r="I20" s="200"/>
      <c r="J20" s="200">
        <v>1.5</v>
      </c>
      <c r="K20" s="200"/>
      <c r="L20" s="200"/>
      <c r="M20" s="200"/>
      <c r="N20" s="200"/>
      <c r="O20" s="200"/>
      <c r="P20" s="200"/>
      <c r="Q20" s="200"/>
      <c r="R20" s="200"/>
      <c r="S20" s="200"/>
      <c r="T20" s="200"/>
      <c r="U20" s="211">
        <f t="shared" si="0"/>
        <v>2.1</v>
      </c>
    </row>
    <row r="21" ht="15.75" spans="1:21">
      <c r="A21" s="201" t="s">
        <v>457</v>
      </c>
      <c r="B21" s="208">
        <f t="shared" ref="B21:T21" si="1">SUM(B4:B20)</f>
        <v>1.58</v>
      </c>
      <c r="C21" s="208">
        <f t="shared" si="1"/>
        <v>1.2</v>
      </c>
      <c r="D21" s="208">
        <f t="shared" si="1"/>
        <v>207.89</v>
      </c>
      <c r="E21" s="208">
        <f t="shared" si="1"/>
        <v>249.65</v>
      </c>
      <c r="F21" s="208">
        <f t="shared" si="1"/>
        <v>0.8</v>
      </c>
      <c r="G21" s="208">
        <f t="shared" si="1"/>
        <v>5.33</v>
      </c>
      <c r="H21" s="208">
        <f t="shared" si="1"/>
        <v>0.21</v>
      </c>
      <c r="I21" s="208">
        <f t="shared" si="1"/>
        <v>0.9</v>
      </c>
      <c r="J21" s="208">
        <f t="shared" si="1"/>
        <v>3572.33</v>
      </c>
      <c r="K21" s="208">
        <f t="shared" si="1"/>
        <v>10.62</v>
      </c>
      <c r="L21" s="208">
        <f t="shared" si="1"/>
        <v>4.25</v>
      </c>
      <c r="M21" s="208">
        <f t="shared" si="1"/>
        <v>2.7</v>
      </c>
      <c r="N21" s="208">
        <f t="shared" si="1"/>
        <v>0.15</v>
      </c>
      <c r="O21" s="208">
        <f t="shared" si="1"/>
        <v>4.53</v>
      </c>
      <c r="P21" s="208">
        <f t="shared" si="1"/>
        <v>7.09</v>
      </c>
      <c r="Q21" s="208">
        <f t="shared" si="1"/>
        <v>102.61</v>
      </c>
      <c r="R21" s="208">
        <f t="shared" si="1"/>
        <v>0.01</v>
      </c>
      <c r="S21" s="208">
        <f t="shared" si="1"/>
        <v>43.89</v>
      </c>
      <c r="T21" s="208">
        <f t="shared" si="1"/>
        <v>67.04</v>
      </c>
      <c r="U21" s="212">
        <f>SUM(B21:T21)</f>
        <v>4282.78</v>
      </c>
    </row>
  </sheetData>
  <mergeCells count="3">
    <mergeCell ref="B2:T2"/>
    <mergeCell ref="A2:A3"/>
    <mergeCell ref="U2:U3"/>
  </mergeCells>
  <printOptions horizontalCentered="1" verticalCentered="1"/>
  <pageMargins left="0" right="0" top="1.14173228346457" bottom="0.748031496062992" header="0.31496062992126" footer="0.31496062992126"/>
  <pageSetup paperSize="1" scale="95" orientation="landscape"/>
  <headerFooter>
    <oddHeader>&amp;L&amp;G&amp;C&amp;"Verdana,Negrita"SUPERFICIE COMUNAL DE CEPAJES BLANCOS PARA VINIFICACION (HAS)
REGION DE ÑUBLE&amp;RCUADRO N° 43</oddHeader>
    <oddFooter>&amp;R&amp;F</oddFooter>
  </headerFooter>
  <legacyDrawingHF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zoomScale="70" zoomScaleNormal="70" zoomScalePageLayoutView="55" workbookViewId="0">
      <selection activeCell="D23" sqref="D23"/>
    </sheetView>
  </sheetViews>
  <sheetFormatPr defaultColWidth="11.4285714285714" defaultRowHeight="15" outlineLevelCol="4"/>
  <cols>
    <col min="1" max="1" width="35.5714285714286" customWidth="1"/>
    <col min="2" max="2" width="19.7142857142857" customWidth="1"/>
    <col min="3" max="3" width="18.8571428571429" customWidth="1"/>
    <col min="4" max="4" width="22.2857142857143" customWidth="1"/>
    <col min="5" max="5" width="11.4285714285714" customWidth="1"/>
    <col min="6" max="6" width="15.8571428571429" customWidth="1"/>
    <col min="8" max="8" width="17.7142857142857" customWidth="1"/>
    <col min="9" max="9" width="14.2857142857143" customWidth="1"/>
    <col min="10" max="10" width="17.5714285714286" customWidth="1"/>
  </cols>
  <sheetData>
    <row r="1" ht="25.5" customHeight="1" spans="1:1">
      <c r="A1" s="450" t="s">
        <v>68</v>
      </c>
    </row>
    <row r="2" ht="34.5" customHeight="1" spans="1:4">
      <c r="A2" s="332" t="s">
        <v>69</v>
      </c>
      <c r="B2" s="451" t="s">
        <v>70</v>
      </c>
      <c r="C2" s="452" t="s">
        <v>71</v>
      </c>
      <c r="D2" s="333" t="s">
        <v>72</v>
      </c>
    </row>
    <row r="3" ht="24.75" customHeight="1" spans="1:5">
      <c r="A3" s="373" t="s">
        <v>73</v>
      </c>
      <c r="B3" s="453"/>
      <c r="C3" s="454">
        <f>'VIDES VINIFERAS'!D4</f>
        <v>15</v>
      </c>
      <c r="D3" s="455">
        <f t="shared" ref="D3:D18" si="0">SUM(B3:C3)</f>
        <v>15</v>
      </c>
      <c r="E3" s="456"/>
    </row>
    <row r="4" ht="30" customHeight="1" spans="1:5">
      <c r="A4" s="373" t="s">
        <v>74</v>
      </c>
      <c r="B4" s="453"/>
      <c r="C4" s="453">
        <v>3.95</v>
      </c>
      <c r="D4" s="457">
        <v>3.95</v>
      </c>
      <c r="E4" s="456"/>
    </row>
    <row r="5" ht="22.5" customHeight="1" spans="1:5">
      <c r="A5" s="373" t="s">
        <v>75</v>
      </c>
      <c r="B5" s="453"/>
      <c r="C5" s="454">
        <f>'VIDES VINIFERAS'!D6</f>
        <v>4.97</v>
      </c>
      <c r="D5" s="455">
        <f t="shared" si="0"/>
        <v>4.97</v>
      </c>
      <c r="E5" s="456"/>
    </row>
    <row r="6" ht="27" customHeight="1" spans="1:5">
      <c r="A6" s="373" t="s">
        <v>76</v>
      </c>
      <c r="B6" s="453">
        <v>558.7</v>
      </c>
      <c r="C6" s="454">
        <v>55.31</v>
      </c>
      <c r="D6" s="455">
        <f t="shared" si="0"/>
        <v>614.01</v>
      </c>
      <c r="E6" s="456"/>
    </row>
    <row r="7" ht="30" customHeight="1" spans="1:5">
      <c r="A7" s="373" t="s">
        <v>77</v>
      </c>
      <c r="B7" s="453">
        <v>8535.01</v>
      </c>
      <c r="C7" s="454">
        <v>3114.83</v>
      </c>
      <c r="D7" s="455">
        <f t="shared" si="0"/>
        <v>11649.84</v>
      </c>
      <c r="E7" s="456"/>
    </row>
    <row r="8" ht="30" customHeight="1" spans="1:5">
      <c r="A8" s="373" t="s">
        <v>78</v>
      </c>
      <c r="B8" s="453"/>
      <c r="C8" s="454">
        <v>8657.76</v>
      </c>
      <c r="D8" s="455">
        <f t="shared" si="0"/>
        <v>8657.76</v>
      </c>
      <c r="E8" s="456"/>
    </row>
    <row r="9" ht="30" customHeight="1" spans="1:5">
      <c r="A9" s="373" t="s">
        <v>79</v>
      </c>
      <c r="B9" s="453"/>
      <c r="C9" s="454">
        <v>41539.36</v>
      </c>
      <c r="D9" s="455">
        <f t="shared" si="0"/>
        <v>41539.36</v>
      </c>
      <c r="E9" s="456"/>
    </row>
    <row r="10" ht="30" customHeight="1" spans="1:5">
      <c r="A10" s="373" t="s">
        <v>80</v>
      </c>
      <c r="B10" s="453"/>
      <c r="C10" s="454">
        <v>52822.5599999999</v>
      </c>
      <c r="D10" s="455">
        <f t="shared" si="0"/>
        <v>52822.5599999999</v>
      </c>
      <c r="E10" s="456"/>
    </row>
    <row r="11" ht="30" customHeight="1" spans="1:5">
      <c r="A11" s="373" t="s">
        <v>81</v>
      </c>
      <c r="B11" s="453"/>
      <c r="C11" s="454">
        <v>10369.68</v>
      </c>
      <c r="D11" s="455">
        <f t="shared" si="0"/>
        <v>10369.68</v>
      </c>
      <c r="E11" s="456"/>
    </row>
    <row r="12" ht="30" customHeight="1" spans="1:5">
      <c r="A12" s="373" t="s">
        <v>82</v>
      </c>
      <c r="B12" s="453"/>
      <c r="C12" s="454">
        <v>2796.26</v>
      </c>
      <c r="D12" s="455">
        <f t="shared" si="0"/>
        <v>2796.26</v>
      </c>
      <c r="E12" s="456"/>
    </row>
    <row r="13" ht="30" customHeight="1" spans="1:5">
      <c r="A13" s="373" t="s">
        <v>83</v>
      </c>
      <c r="B13" s="453"/>
      <c r="C13" s="454">
        <v>107.25</v>
      </c>
      <c r="D13" s="455">
        <f t="shared" si="0"/>
        <v>107.25</v>
      </c>
      <c r="E13" s="456"/>
    </row>
    <row r="14" ht="30" customHeight="1" spans="1:5">
      <c r="A14" s="373" t="s">
        <v>84</v>
      </c>
      <c r="B14" s="453"/>
      <c r="C14" s="454">
        <v>18.9</v>
      </c>
      <c r="D14" s="455">
        <f t="shared" si="0"/>
        <v>18.9</v>
      </c>
      <c r="E14" s="456"/>
    </row>
    <row r="15" ht="30" customHeight="1" spans="1:5">
      <c r="A15" s="373" t="s">
        <v>85</v>
      </c>
      <c r="B15" s="453"/>
      <c r="C15" s="454">
        <v>19.03</v>
      </c>
      <c r="D15" s="455">
        <f t="shared" si="0"/>
        <v>19.03</v>
      </c>
      <c r="E15" s="456"/>
    </row>
    <row r="16" ht="30" customHeight="1" spans="1:5">
      <c r="A16" s="373" t="s">
        <v>86</v>
      </c>
      <c r="B16" s="453"/>
      <c r="C16" s="454">
        <v>1.94</v>
      </c>
      <c r="D16" s="455">
        <f t="shared" si="0"/>
        <v>1.94</v>
      </c>
      <c r="E16" s="456"/>
    </row>
    <row r="17" ht="30" customHeight="1" spans="1:5">
      <c r="A17" s="373" t="s">
        <v>87</v>
      </c>
      <c r="B17" s="453"/>
      <c r="C17" s="454">
        <v>10559.37</v>
      </c>
      <c r="D17" s="455">
        <f t="shared" si="0"/>
        <v>10559.37</v>
      </c>
      <c r="E17" s="456"/>
    </row>
    <row r="18" ht="37.5" customHeight="1" spans="1:5">
      <c r="A18" s="339" t="s">
        <v>72</v>
      </c>
      <c r="B18" s="458">
        <f>SUM(B3:B17)</f>
        <v>9093.71</v>
      </c>
      <c r="C18" s="459">
        <f>SUM(C3:C17)</f>
        <v>130086.17</v>
      </c>
      <c r="D18" s="340">
        <f t="shared" si="0"/>
        <v>139179.88</v>
      </c>
      <c r="E18" s="456"/>
    </row>
    <row r="19" spans="3:3">
      <c r="C19" s="460"/>
    </row>
    <row r="20" spans="3:4">
      <c r="C20" s="415"/>
      <c r="D20" s="415"/>
    </row>
    <row r="21" spans="4:4">
      <c r="D21" s="415"/>
    </row>
  </sheetData>
  <printOptions horizontalCentered="1" verticalCentered="1"/>
  <pageMargins left="0.708661417322835" right="0.708661417322835" top="0.94488188976378" bottom="0.196850393700787" header="0.31496062992126" footer="0.31496062992126"/>
  <pageSetup paperSize="1" orientation="landscape"/>
  <headerFooter>
    <oddHeader>&amp;L&amp;G&amp;C&amp;"Verdana,Negrita"&amp;12CATASTRO VITICOLA NACIONAL (Hectáreas)
AÑO 2021&amp;R&amp;"Verdana,Normal"CUADRO N° 2</oddHeader>
    <oddFooter>&amp;R&amp;F</oddFooter>
  </headerFooter>
  <legacyDrawingHF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4"/>
  <sheetViews>
    <sheetView workbookViewId="0">
      <pane ySplit="3" topLeftCell="A16" activePane="bottomLeft" state="frozen"/>
      <selection/>
      <selection pane="bottomLeft" activeCell="O20" sqref="O20"/>
    </sheetView>
  </sheetViews>
  <sheetFormatPr defaultColWidth="11.4285714285714" defaultRowHeight="15"/>
  <cols>
    <col min="1" max="1" width="16.4285714285714" customWidth="1"/>
    <col min="2" max="4" width="6.14285714285714" customWidth="1"/>
    <col min="5" max="5" width="7.28571428571429" customWidth="1"/>
    <col min="6" max="6" width="6.14285714285714" customWidth="1"/>
    <col min="7" max="7" width="6.85714285714286" customWidth="1"/>
    <col min="8" max="9" width="7.28571428571429" customWidth="1"/>
    <col min="10" max="10" width="6.14285714285714" customWidth="1"/>
    <col min="11" max="11" width="6.85714285714286" customWidth="1"/>
    <col min="12" max="14" width="5" customWidth="1"/>
    <col min="15" max="15" width="7.28571428571429" customWidth="1"/>
    <col min="16" max="17" width="5" customWidth="1"/>
    <col min="18" max="18" width="9" customWidth="1"/>
    <col min="19" max="19" width="5" customWidth="1"/>
    <col min="20" max="21" width="5.42857142857143" customWidth="1"/>
    <col min="22" max="22" width="6.14285714285714" customWidth="1"/>
    <col min="23" max="24" width="5" customWidth="1"/>
    <col min="25" max="25" width="7.28571428571429" customWidth="1"/>
    <col min="26" max="26" width="5" customWidth="1"/>
    <col min="27" max="28" width="6.14285714285714" customWidth="1"/>
    <col min="29" max="29" width="5" customWidth="1"/>
    <col min="30" max="30" width="9" customWidth="1"/>
  </cols>
  <sheetData>
    <row r="1" ht="15.75" spans="1:1">
      <c r="A1" s="127" t="s">
        <v>458</v>
      </c>
    </row>
    <row r="2" spans="1:30">
      <c r="A2" s="197" t="s">
        <v>237</v>
      </c>
      <c r="B2" s="87" t="s">
        <v>170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203" t="s">
        <v>72</v>
      </c>
    </row>
    <row r="3" ht="140.3" spans="1:30">
      <c r="A3" s="198"/>
      <c r="B3" s="199" t="s">
        <v>173</v>
      </c>
      <c r="C3" s="199" t="s">
        <v>178</v>
      </c>
      <c r="D3" s="199" t="s">
        <v>179</v>
      </c>
      <c r="E3" s="199" t="s">
        <v>180</v>
      </c>
      <c r="F3" s="199" t="s">
        <v>181</v>
      </c>
      <c r="G3" s="199" t="s">
        <v>311</v>
      </c>
      <c r="H3" s="199" t="s">
        <v>183</v>
      </c>
      <c r="I3" s="199" t="s">
        <v>186</v>
      </c>
      <c r="J3" s="199" t="s">
        <v>187</v>
      </c>
      <c r="K3" s="199" t="s">
        <v>284</v>
      </c>
      <c r="L3" s="199" t="s">
        <v>192</v>
      </c>
      <c r="M3" s="199" t="s">
        <v>196</v>
      </c>
      <c r="N3" s="199" t="s">
        <v>199</v>
      </c>
      <c r="O3" s="199" t="s">
        <v>200</v>
      </c>
      <c r="P3" s="199" t="s">
        <v>202</v>
      </c>
      <c r="Q3" s="199" t="s">
        <v>285</v>
      </c>
      <c r="R3" s="199" t="s">
        <v>286</v>
      </c>
      <c r="S3" s="199" t="s">
        <v>206</v>
      </c>
      <c r="T3" s="199" t="s">
        <v>207</v>
      </c>
      <c r="U3" s="199" t="s">
        <v>459</v>
      </c>
      <c r="V3" s="199" t="s">
        <v>209</v>
      </c>
      <c r="W3" s="199" t="s">
        <v>214</v>
      </c>
      <c r="X3" s="199" t="s">
        <v>215</v>
      </c>
      <c r="Y3" s="199" t="s">
        <v>287</v>
      </c>
      <c r="Z3" s="199" t="s">
        <v>218</v>
      </c>
      <c r="AA3" s="199" t="s">
        <v>288</v>
      </c>
      <c r="AB3" s="199" t="s">
        <v>223</v>
      </c>
      <c r="AC3" s="199" t="s">
        <v>348</v>
      </c>
      <c r="AD3" s="204"/>
    </row>
    <row r="4" spans="1:30">
      <c r="A4" s="220" t="s">
        <v>433</v>
      </c>
      <c r="B4" s="200"/>
      <c r="C4" s="200"/>
      <c r="D4" s="200"/>
      <c r="E4" s="200">
        <v>41.12</v>
      </c>
      <c r="F4" s="200"/>
      <c r="G4" s="200"/>
      <c r="H4" s="200">
        <v>28.59</v>
      </c>
      <c r="I4" s="200">
        <v>0.4</v>
      </c>
      <c r="J4" s="200"/>
      <c r="K4" s="200">
        <v>7.52</v>
      </c>
      <c r="L4" s="200"/>
      <c r="M4" s="200">
        <v>1.1</v>
      </c>
      <c r="N4" s="200"/>
      <c r="O4" s="200">
        <v>20.27</v>
      </c>
      <c r="P4" s="200"/>
      <c r="Q4" s="200"/>
      <c r="R4" s="200">
        <v>24.64</v>
      </c>
      <c r="S4" s="200">
        <v>0.6</v>
      </c>
      <c r="T4" s="200"/>
      <c r="U4" s="200">
        <v>0.1</v>
      </c>
      <c r="V4" s="200">
        <v>11.41</v>
      </c>
      <c r="W4" s="200"/>
      <c r="X4" s="200"/>
      <c r="Y4" s="200">
        <v>3.53</v>
      </c>
      <c r="Z4" s="200"/>
      <c r="AA4" s="200">
        <v>0.75</v>
      </c>
      <c r="AB4" s="200"/>
      <c r="AC4" s="200"/>
      <c r="AD4" s="221">
        <f t="shared" ref="AD4:AD24" si="0">SUM(B4:AC4)</f>
        <v>140.03</v>
      </c>
    </row>
    <row r="5" spans="1:30">
      <c r="A5" s="220" t="s">
        <v>434</v>
      </c>
      <c r="B5" s="200"/>
      <c r="C5" s="200"/>
      <c r="D5" s="200">
        <v>5.95</v>
      </c>
      <c r="E5" s="200">
        <v>151.35</v>
      </c>
      <c r="F5" s="200"/>
      <c r="G5" s="200">
        <v>21.41</v>
      </c>
      <c r="H5" s="200">
        <v>22.26</v>
      </c>
      <c r="I5" s="200">
        <v>4.46</v>
      </c>
      <c r="J5" s="200"/>
      <c r="K5" s="200">
        <v>14.16</v>
      </c>
      <c r="L5" s="200">
        <v>0.41</v>
      </c>
      <c r="M5" s="200"/>
      <c r="N5" s="200"/>
      <c r="O5" s="200">
        <v>55.25</v>
      </c>
      <c r="P5" s="200">
        <v>1.2</v>
      </c>
      <c r="Q5" s="200">
        <v>0.16</v>
      </c>
      <c r="R5" s="200">
        <v>356.24</v>
      </c>
      <c r="S5" s="200">
        <v>0.25</v>
      </c>
      <c r="T5" s="200">
        <v>3</v>
      </c>
      <c r="U5" s="200">
        <v>1.5</v>
      </c>
      <c r="V5" s="200">
        <v>13.23</v>
      </c>
      <c r="W5" s="200">
        <v>0.01</v>
      </c>
      <c r="X5" s="200"/>
      <c r="Y5" s="200">
        <v>43.89</v>
      </c>
      <c r="Z5" s="200">
        <v>0.25</v>
      </c>
      <c r="AA5" s="200">
        <v>1.63</v>
      </c>
      <c r="AB5" s="200"/>
      <c r="AC5" s="200"/>
      <c r="AD5" s="221">
        <f t="shared" si="0"/>
        <v>696.61</v>
      </c>
    </row>
    <row r="6" spans="1:30">
      <c r="A6" s="220" t="s">
        <v>435</v>
      </c>
      <c r="B6" s="200"/>
      <c r="C6" s="200"/>
      <c r="D6" s="200"/>
      <c r="E6" s="200">
        <v>84.02</v>
      </c>
      <c r="F6" s="200"/>
      <c r="G6" s="200">
        <v>2.51</v>
      </c>
      <c r="H6" s="200">
        <v>2</v>
      </c>
      <c r="I6" s="200"/>
      <c r="J6" s="200"/>
      <c r="K6" s="200">
        <v>3</v>
      </c>
      <c r="L6" s="200"/>
      <c r="M6" s="200"/>
      <c r="N6" s="200"/>
      <c r="O6" s="200">
        <v>13.2</v>
      </c>
      <c r="P6" s="200"/>
      <c r="Q6" s="200"/>
      <c r="R6" s="200">
        <v>71.73</v>
      </c>
      <c r="S6" s="200"/>
      <c r="T6" s="200"/>
      <c r="U6" s="200"/>
      <c r="V6" s="200">
        <v>13.01</v>
      </c>
      <c r="W6" s="200"/>
      <c r="X6" s="200"/>
      <c r="Y6" s="200">
        <v>7.55</v>
      </c>
      <c r="Z6" s="200"/>
      <c r="AA6" s="200">
        <v>2</v>
      </c>
      <c r="AB6" s="200"/>
      <c r="AC6" s="200"/>
      <c r="AD6" s="221">
        <f t="shared" si="0"/>
        <v>199.02</v>
      </c>
    </row>
    <row r="7" spans="1:30">
      <c r="A7" s="220" t="s">
        <v>436</v>
      </c>
      <c r="B7" s="200"/>
      <c r="C7" s="200"/>
      <c r="D7" s="200"/>
      <c r="E7" s="200"/>
      <c r="F7" s="200"/>
      <c r="G7" s="200"/>
      <c r="H7" s="200"/>
      <c r="I7" s="200">
        <v>0.5</v>
      </c>
      <c r="J7" s="200"/>
      <c r="K7" s="200"/>
      <c r="L7" s="200"/>
      <c r="M7" s="200"/>
      <c r="N7" s="200"/>
      <c r="O7" s="200"/>
      <c r="P7" s="200"/>
      <c r="Q7" s="200"/>
      <c r="R7" s="200"/>
      <c r="S7" s="200"/>
      <c r="T7" s="200"/>
      <c r="U7" s="200"/>
      <c r="V7" s="200">
        <v>0.41</v>
      </c>
      <c r="W7" s="200"/>
      <c r="X7" s="200"/>
      <c r="Y7" s="200"/>
      <c r="Z7" s="200"/>
      <c r="AA7" s="200"/>
      <c r="AB7" s="200"/>
      <c r="AC7" s="200"/>
      <c r="AD7" s="221">
        <f t="shared" si="0"/>
        <v>0.91</v>
      </c>
    </row>
    <row r="8" spans="1:30">
      <c r="A8" s="220" t="s">
        <v>437</v>
      </c>
      <c r="B8" s="200">
        <v>0.68</v>
      </c>
      <c r="C8" s="200"/>
      <c r="D8" s="200"/>
      <c r="E8" s="200">
        <v>5.36</v>
      </c>
      <c r="F8" s="200">
        <v>7.38</v>
      </c>
      <c r="G8" s="200">
        <v>7.35</v>
      </c>
      <c r="H8" s="200">
        <v>0.6</v>
      </c>
      <c r="I8" s="200">
        <v>391.95</v>
      </c>
      <c r="J8" s="200"/>
      <c r="K8" s="200"/>
      <c r="L8" s="200">
        <v>0.1</v>
      </c>
      <c r="M8" s="200"/>
      <c r="N8" s="200">
        <v>0.63</v>
      </c>
      <c r="O8" s="200">
        <v>3.12</v>
      </c>
      <c r="P8" s="200"/>
      <c r="Q8" s="200"/>
      <c r="R8" s="200">
        <v>153.62</v>
      </c>
      <c r="S8" s="200">
        <v>0.34</v>
      </c>
      <c r="T8" s="200"/>
      <c r="U8" s="200"/>
      <c r="V8" s="200">
        <v>6.1</v>
      </c>
      <c r="W8" s="200"/>
      <c r="X8" s="200"/>
      <c r="Y8" s="200"/>
      <c r="Z8" s="200"/>
      <c r="AA8" s="200">
        <v>0.7</v>
      </c>
      <c r="AB8" s="200">
        <v>0.3</v>
      </c>
      <c r="AC8" s="200">
        <v>0.1</v>
      </c>
      <c r="AD8" s="221">
        <f t="shared" si="0"/>
        <v>578.33</v>
      </c>
    </row>
    <row r="9" spans="1:30">
      <c r="A9" s="220" t="s">
        <v>438</v>
      </c>
      <c r="B9" s="200"/>
      <c r="C9" s="200"/>
      <c r="D9" s="200">
        <v>0.01</v>
      </c>
      <c r="E9" s="200">
        <v>5.05</v>
      </c>
      <c r="F9" s="200"/>
      <c r="G9" s="200"/>
      <c r="H9" s="200"/>
      <c r="I9" s="200"/>
      <c r="J9" s="200"/>
      <c r="K9" s="200"/>
      <c r="L9" s="200">
        <v>0.1</v>
      </c>
      <c r="M9" s="200"/>
      <c r="N9" s="200"/>
      <c r="O9" s="200">
        <v>0.3</v>
      </c>
      <c r="P9" s="200"/>
      <c r="Q9" s="200">
        <v>0.01</v>
      </c>
      <c r="R9" s="200"/>
      <c r="S9" s="200"/>
      <c r="T9" s="200"/>
      <c r="U9" s="200"/>
      <c r="V9" s="200">
        <v>0.3</v>
      </c>
      <c r="W9" s="200"/>
      <c r="X9" s="200">
        <v>0.15</v>
      </c>
      <c r="Y9" s="200"/>
      <c r="Z9" s="200"/>
      <c r="AA9" s="200"/>
      <c r="AB9" s="200"/>
      <c r="AC9" s="200"/>
      <c r="AD9" s="221">
        <f t="shared" si="0"/>
        <v>5.92</v>
      </c>
    </row>
    <row r="10" spans="1:30">
      <c r="A10" s="220" t="s">
        <v>439</v>
      </c>
      <c r="B10" s="200"/>
      <c r="C10" s="200"/>
      <c r="D10" s="200"/>
      <c r="E10" s="200"/>
      <c r="F10" s="200"/>
      <c r="G10" s="200"/>
      <c r="H10" s="200"/>
      <c r="I10" s="200"/>
      <c r="J10" s="200"/>
      <c r="K10" s="200"/>
      <c r="L10" s="200"/>
      <c r="M10" s="200"/>
      <c r="N10" s="200"/>
      <c r="O10" s="200"/>
      <c r="P10" s="200"/>
      <c r="Q10" s="200"/>
      <c r="R10" s="200">
        <v>3.9</v>
      </c>
      <c r="S10" s="200"/>
      <c r="T10" s="200"/>
      <c r="U10" s="200"/>
      <c r="V10" s="200"/>
      <c r="W10" s="200"/>
      <c r="X10" s="200"/>
      <c r="Y10" s="200"/>
      <c r="Z10" s="200"/>
      <c r="AA10" s="200"/>
      <c r="AB10" s="200"/>
      <c r="AC10" s="200"/>
      <c r="AD10" s="221">
        <f t="shared" si="0"/>
        <v>3.9</v>
      </c>
    </row>
    <row r="11" spans="1:30">
      <c r="A11" s="220" t="s">
        <v>440</v>
      </c>
      <c r="B11" s="200"/>
      <c r="C11" s="200"/>
      <c r="D11" s="200"/>
      <c r="E11" s="200">
        <v>14.1</v>
      </c>
      <c r="F11" s="200">
        <v>0.9</v>
      </c>
      <c r="G11" s="200">
        <v>0.19</v>
      </c>
      <c r="H11" s="200"/>
      <c r="I11" s="200">
        <v>11.11</v>
      </c>
      <c r="J11" s="200"/>
      <c r="K11" s="200"/>
      <c r="L11" s="200"/>
      <c r="M11" s="200"/>
      <c r="N11" s="200"/>
      <c r="O11" s="200"/>
      <c r="P11" s="200">
        <v>0.03</v>
      </c>
      <c r="Q11" s="200"/>
      <c r="R11" s="200">
        <v>780.86</v>
      </c>
      <c r="S11" s="200"/>
      <c r="T11" s="200"/>
      <c r="U11" s="200"/>
      <c r="V11" s="200"/>
      <c r="W11" s="200">
        <v>0.03</v>
      </c>
      <c r="X11" s="200"/>
      <c r="Y11" s="200"/>
      <c r="Z11" s="200"/>
      <c r="AA11" s="200">
        <v>3.1</v>
      </c>
      <c r="AB11" s="200"/>
      <c r="AC11" s="200"/>
      <c r="AD11" s="221">
        <f t="shared" si="0"/>
        <v>810.32</v>
      </c>
    </row>
    <row r="12" spans="1:30">
      <c r="A12" s="220" t="s">
        <v>441</v>
      </c>
      <c r="B12" s="200"/>
      <c r="C12" s="200"/>
      <c r="D12" s="200">
        <v>6.48</v>
      </c>
      <c r="E12" s="200">
        <v>29.85</v>
      </c>
      <c r="F12" s="200"/>
      <c r="G12" s="200"/>
      <c r="H12" s="200">
        <v>2</v>
      </c>
      <c r="I12" s="200"/>
      <c r="J12" s="200"/>
      <c r="K12" s="200">
        <v>12.15</v>
      </c>
      <c r="L12" s="200"/>
      <c r="M12" s="200"/>
      <c r="N12" s="200"/>
      <c r="O12" s="200">
        <v>13.01</v>
      </c>
      <c r="P12" s="200"/>
      <c r="Q12" s="200"/>
      <c r="R12" s="200">
        <v>3.49</v>
      </c>
      <c r="S12" s="200"/>
      <c r="T12" s="200"/>
      <c r="U12" s="200"/>
      <c r="V12" s="200">
        <v>2</v>
      </c>
      <c r="W12" s="200"/>
      <c r="X12" s="200"/>
      <c r="Y12" s="200">
        <v>5.32</v>
      </c>
      <c r="Z12" s="200"/>
      <c r="AA12" s="200">
        <v>1.5</v>
      </c>
      <c r="AB12" s="200"/>
      <c r="AC12" s="200"/>
      <c r="AD12" s="221">
        <f t="shared" si="0"/>
        <v>75.8</v>
      </c>
    </row>
    <row r="13" spans="1:30">
      <c r="A13" s="220" t="s">
        <v>442</v>
      </c>
      <c r="B13" s="200"/>
      <c r="C13" s="200"/>
      <c r="D13" s="200"/>
      <c r="E13" s="200">
        <v>1</v>
      </c>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21">
        <f t="shared" si="0"/>
        <v>1</v>
      </c>
    </row>
    <row r="14" spans="1:30">
      <c r="A14" s="220" t="s">
        <v>443</v>
      </c>
      <c r="B14" s="200"/>
      <c r="C14" s="200"/>
      <c r="D14" s="200"/>
      <c r="E14" s="200"/>
      <c r="F14" s="200"/>
      <c r="G14" s="200"/>
      <c r="H14" s="200"/>
      <c r="I14" s="200"/>
      <c r="J14" s="200"/>
      <c r="K14" s="200"/>
      <c r="L14" s="200"/>
      <c r="M14" s="200"/>
      <c r="N14" s="200"/>
      <c r="O14" s="200"/>
      <c r="P14" s="200"/>
      <c r="Q14" s="200"/>
      <c r="R14" s="200">
        <v>1.32</v>
      </c>
      <c r="S14" s="200"/>
      <c r="T14" s="200"/>
      <c r="U14" s="200"/>
      <c r="V14" s="200"/>
      <c r="W14" s="200"/>
      <c r="X14" s="200"/>
      <c r="Y14" s="200"/>
      <c r="Z14" s="200"/>
      <c r="AA14" s="200"/>
      <c r="AB14" s="200"/>
      <c r="AC14" s="200"/>
      <c r="AD14" s="221">
        <f t="shared" si="0"/>
        <v>1.32</v>
      </c>
    </row>
    <row r="15" spans="1:30">
      <c r="A15" s="220" t="s">
        <v>444</v>
      </c>
      <c r="B15" s="200"/>
      <c r="C15" s="200"/>
      <c r="D15" s="200"/>
      <c r="E15" s="200">
        <v>108.49</v>
      </c>
      <c r="F15" s="200">
        <v>0.25</v>
      </c>
      <c r="G15" s="200">
        <v>17.41</v>
      </c>
      <c r="H15" s="200">
        <v>51.25</v>
      </c>
      <c r="I15" s="200">
        <v>41.65</v>
      </c>
      <c r="J15" s="200">
        <v>0.2</v>
      </c>
      <c r="K15" s="200">
        <v>4.37</v>
      </c>
      <c r="L15" s="200">
        <v>0.9</v>
      </c>
      <c r="M15" s="200"/>
      <c r="N15" s="200"/>
      <c r="O15" s="200">
        <v>21.44</v>
      </c>
      <c r="P15" s="200"/>
      <c r="Q15" s="200"/>
      <c r="R15" s="200">
        <v>668.72</v>
      </c>
      <c r="S15" s="200"/>
      <c r="T15" s="200"/>
      <c r="U15" s="200"/>
      <c r="V15" s="200">
        <v>5.94</v>
      </c>
      <c r="W15" s="200"/>
      <c r="X15" s="200"/>
      <c r="Y15" s="200">
        <v>9.2</v>
      </c>
      <c r="Z15" s="200"/>
      <c r="AA15" s="200">
        <v>14.88</v>
      </c>
      <c r="AB15" s="200"/>
      <c r="AC15" s="200"/>
      <c r="AD15" s="221">
        <f t="shared" si="0"/>
        <v>944.7</v>
      </c>
    </row>
    <row r="16" spans="1:30">
      <c r="A16" s="220" t="s">
        <v>445</v>
      </c>
      <c r="B16" s="200"/>
      <c r="C16" s="200">
        <v>1</v>
      </c>
      <c r="D16" s="200">
        <v>0.58</v>
      </c>
      <c r="E16" s="200">
        <v>68.07</v>
      </c>
      <c r="F16" s="200">
        <v>2.1</v>
      </c>
      <c r="G16" s="200">
        <v>2.8</v>
      </c>
      <c r="H16" s="200">
        <v>14.82</v>
      </c>
      <c r="I16" s="200">
        <v>52.1</v>
      </c>
      <c r="J16" s="200">
        <v>35.23</v>
      </c>
      <c r="K16" s="200">
        <v>0.1</v>
      </c>
      <c r="L16" s="200"/>
      <c r="M16" s="200"/>
      <c r="N16" s="200"/>
      <c r="O16" s="200">
        <v>6.68</v>
      </c>
      <c r="P16" s="200"/>
      <c r="Q16" s="200">
        <v>0.3</v>
      </c>
      <c r="R16" s="200">
        <v>185.27</v>
      </c>
      <c r="S16" s="200"/>
      <c r="T16" s="200"/>
      <c r="U16" s="200"/>
      <c r="V16" s="200">
        <v>0.5</v>
      </c>
      <c r="W16" s="200"/>
      <c r="X16" s="200"/>
      <c r="Y16" s="200">
        <v>0.82</v>
      </c>
      <c r="Z16" s="200"/>
      <c r="AA16" s="200">
        <v>12.6</v>
      </c>
      <c r="AB16" s="200"/>
      <c r="AC16" s="200"/>
      <c r="AD16" s="221">
        <f t="shared" si="0"/>
        <v>382.97</v>
      </c>
    </row>
    <row r="17" spans="1:30">
      <c r="A17" s="220" t="s">
        <v>446</v>
      </c>
      <c r="B17" s="200"/>
      <c r="C17" s="200"/>
      <c r="D17" s="200"/>
      <c r="E17" s="200">
        <v>0.3</v>
      </c>
      <c r="F17" s="200">
        <v>0.75</v>
      </c>
      <c r="G17" s="200"/>
      <c r="H17" s="200"/>
      <c r="I17" s="200">
        <v>25.9</v>
      </c>
      <c r="J17" s="200"/>
      <c r="K17" s="200"/>
      <c r="L17" s="200"/>
      <c r="M17" s="200"/>
      <c r="N17" s="200"/>
      <c r="O17" s="200"/>
      <c r="P17" s="200">
        <v>0.4</v>
      </c>
      <c r="Q17" s="200"/>
      <c r="R17" s="200">
        <v>226.09</v>
      </c>
      <c r="S17" s="200"/>
      <c r="T17" s="200"/>
      <c r="U17" s="200"/>
      <c r="V17" s="200">
        <v>6.02</v>
      </c>
      <c r="W17" s="200"/>
      <c r="X17" s="200"/>
      <c r="Y17" s="200"/>
      <c r="Z17" s="200"/>
      <c r="AA17" s="200"/>
      <c r="AB17" s="200"/>
      <c r="AC17" s="200"/>
      <c r="AD17" s="221">
        <f t="shared" si="0"/>
        <v>259.46</v>
      </c>
    </row>
    <row r="18" spans="1:30">
      <c r="A18" s="220" t="s">
        <v>447</v>
      </c>
      <c r="B18" s="200"/>
      <c r="C18" s="200"/>
      <c r="D18" s="200">
        <v>1.2</v>
      </c>
      <c r="E18" s="200">
        <v>46.32</v>
      </c>
      <c r="F18" s="200">
        <v>10.85</v>
      </c>
      <c r="G18" s="200">
        <v>11.01</v>
      </c>
      <c r="H18" s="200">
        <v>7.13</v>
      </c>
      <c r="I18" s="200">
        <v>186.69</v>
      </c>
      <c r="J18" s="200">
        <v>9.87</v>
      </c>
      <c r="K18" s="200">
        <v>3.66</v>
      </c>
      <c r="L18" s="200">
        <v>0.34</v>
      </c>
      <c r="M18" s="200"/>
      <c r="N18" s="200"/>
      <c r="O18" s="200">
        <v>6.93</v>
      </c>
      <c r="P18" s="200"/>
      <c r="Q18" s="200"/>
      <c r="R18" s="200">
        <v>323.08</v>
      </c>
      <c r="S18" s="200"/>
      <c r="T18" s="200"/>
      <c r="U18" s="200"/>
      <c r="V18" s="200">
        <v>2.5</v>
      </c>
      <c r="W18" s="200"/>
      <c r="X18" s="200"/>
      <c r="Y18" s="200">
        <v>2.6</v>
      </c>
      <c r="Z18" s="200"/>
      <c r="AA18" s="200">
        <v>6.35</v>
      </c>
      <c r="AB18" s="200"/>
      <c r="AC18" s="200"/>
      <c r="AD18" s="221">
        <f t="shared" si="0"/>
        <v>618.53</v>
      </c>
    </row>
    <row r="19" spans="1:30">
      <c r="A19" s="220" t="s">
        <v>448</v>
      </c>
      <c r="B19" s="200"/>
      <c r="C19" s="200"/>
      <c r="D19" s="200"/>
      <c r="E19" s="200">
        <v>100.6</v>
      </c>
      <c r="F19" s="200"/>
      <c r="G19" s="200"/>
      <c r="H19" s="200"/>
      <c r="I19" s="200"/>
      <c r="J19" s="200"/>
      <c r="K19" s="200">
        <v>20</v>
      </c>
      <c r="L19" s="200"/>
      <c r="M19" s="200"/>
      <c r="N19" s="200"/>
      <c r="O19" s="200">
        <v>15</v>
      </c>
      <c r="P19" s="200"/>
      <c r="Q19" s="200"/>
      <c r="R19" s="200">
        <v>111.31</v>
      </c>
      <c r="S19" s="200"/>
      <c r="T19" s="200"/>
      <c r="U19" s="200"/>
      <c r="V19" s="200"/>
      <c r="W19" s="200"/>
      <c r="X19" s="200"/>
      <c r="Y19" s="200"/>
      <c r="Z19" s="200"/>
      <c r="AA19" s="200"/>
      <c r="AB19" s="200"/>
      <c r="AC19" s="200"/>
      <c r="AD19" s="221">
        <f t="shared" si="0"/>
        <v>246.91</v>
      </c>
    </row>
    <row r="20" spans="1:30">
      <c r="A20" s="220" t="s">
        <v>449</v>
      </c>
      <c r="B20" s="200"/>
      <c r="C20" s="200"/>
      <c r="D20" s="200"/>
      <c r="E20" s="200"/>
      <c r="F20" s="200"/>
      <c r="G20" s="200"/>
      <c r="H20" s="200"/>
      <c r="I20" s="200"/>
      <c r="J20" s="200"/>
      <c r="K20" s="200"/>
      <c r="L20" s="200"/>
      <c r="M20" s="200"/>
      <c r="N20" s="200"/>
      <c r="O20" s="200"/>
      <c r="P20" s="200"/>
      <c r="Q20" s="200"/>
      <c r="R20" s="200">
        <v>5.7</v>
      </c>
      <c r="S20" s="200"/>
      <c r="T20" s="200"/>
      <c r="U20" s="200"/>
      <c r="V20" s="200"/>
      <c r="W20" s="200"/>
      <c r="X20" s="200"/>
      <c r="Y20" s="200"/>
      <c r="Z20" s="200"/>
      <c r="AA20" s="200"/>
      <c r="AB20" s="200"/>
      <c r="AC20" s="200"/>
      <c r="AD20" s="221">
        <f t="shared" si="0"/>
        <v>5.7</v>
      </c>
    </row>
    <row r="21" spans="1:30">
      <c r="A21" s="220" t="s">
        <v>450</v>
      </c>
      <c r="B21" s="200"/>
      <c r="C21" s="200"/>
      <c r="D21" s="200"/>
      <c r="E21" s="200">
        <v>85.82</v>
      </c>
      <c r="F21" s="200"/>
      <c r="G21" s="200">
        <v>11.28</v>
      </c>
      <c r="H21" s="200">
        <v>28.35</v>
      </c>
      <c r="I21" s="200">
        <v>1.75</v>
      </c>
      <c r="J21" s="200"/>
      <c r="K21" s="200">
        <v>2.72</v>
      </c>
      <c r="L21" s="200">
        <v>1.7</v>
      </c>
      <c r="M21" s="200"/>
      <c r="N21" s="200"/>
      <c r="O21" s="200">
        <v>43.1</v>
      </c>
      <c r="P21" s="200"/>
      <c r="Q21" s="200">
        <v>0.7</v>
      </c>
      <c r="R21" s="200">
        <v>492.49</v>
      </c>
      <c r="S21" s="200">
        <v>1</v>
      </c>
      <c r="T21" s="200">
        <v>0.5</v>
      </c>
      <c r="U21" s="200"/>
      <c r="V21" s="200">
        <v>21.63</v>
      </c>
      <c r="W21" s="200"/>
      <c r="X21" s="200"/>
      <c r="Y21" s="200">
        <v>54.72</v>
      </c>
      <c r="Z21" s="200"/>
      <c r="AA21" s="200">
        <v>15.52</v>
      </c>
      <c r="AB21" s="200"/>
      <c r="AC21" s="200"/>
      <c r="AD21" s="221">
        <f t="shared" si="0"/>
        <v>761.28</v>
      </c>
    </row>
    <row r="22" spans="1:30">
      <c r="A22" s="220" t="s">
        <v>451</v>
      </c>
      <c r="B22" s="200"/>
      <c r="C22" s="200"/>
      <c r="D22" s="200"/>
      <c r="E22" s="200">
        <v>4.1</v>
      </c>
      <c r="F22" s="200">
        <v>11.35</v>
      </c>
      <c r="G22" s="200">
        <v>1.92</v>
      </c>
      <c r="H22" s="200">
        <v>0.2</v>
      </c>
      <c r="I22" s="200">
        <v>114.94</v>
      </c>
      <c r="J22" s="200"/>
      <c r="K22" s="200"/>
      <c r="L22" s="200"/>
      <c r="M22" s="200"/>
      <c r="N22" s="200"/>
      <c r="O22" s="200"/>
      <c r="P22" s="200">
        <v>0.5</v>
      </c>
      <c r="Q22" s="200"/>
      <c r="R22" s="200">
        <v>214.88</v>
      </c>
      <c r="S22" s="200"/>
      <c r="T22" s="200"/>
      <c r="U22" s="200"/>
      <c r="V22" s="200"/>
      <c r="W22" s="200"/>
      <c r="X22" s="200"/>
      <c r="Y22" s="200"/>
      <c r="Z22" s="200"/>
      <c r="AA22" s="200">
        <v>5.3</v>
      </c>
      <c r="AB22" s="200"/>
      <c r="AC22" s="200"/>
      <c r="AD22" s="221">
        <f t="shared" si="0"/>
        <v>353.19</v>
      </c>
    </row>
    <row r="23" spans="1:30">
      <c r="A23" s="220" t="s">
        <v>452</v>
      </c>
      <c r="B23" s="200"/>
      <c r="C23" s="200"/>
      <c r="D23" s="200"/>
      <c r="E23" s="200">
        <v>0.1</v>
      </c>
      <c r="F23" s="200"/>
      <c r="G23" s="200"/>
      <c r="H23" s="200">
        <v>0.1</v>
      </c>
      <c r="I23" s="200"/>
      <c r="J23" s="200"/>
      <c r="K23" s="200"/>
      <c r="L23" s="200"/>
      <c r="M23" s="200"/>
      <c r="N23" s="200"/>
      <c r="O23" s="200">
        <v>0.7</v>
      </c>
      <c r="P23" s="200"/>
      <c r="Q23" s="200"/>
      <c r="R23" s="200"/>
      <c r="S23" s="200"/>
      <c r="T23" s="200"/>
      <c r="U23" s="200"/>
      <c r="V23" s="200">
        <v>0.1</v>
      </c>
      <c r="W23" s="200"/>
      <c r="X23" s="200"/>
      <c r="Y23" s="200"/>
      <c r="Z23" s="200"/>
      <c r="AA23" s="200"/>
      <c r="AB23" s="200"/>
      <c r="AC23" s="200"/>
      <c r="AD23" s="221">
        <f t="shared" si="0"/>
        <v>1</v>
      </c>
    </row>
    <row r="24" ht="15.75" spans="1:30">
      <c r="A24" s="201" t="s">
        <v>242</v>
      </c>
      <c r="B24" s="202">
        <f t="shared" ref="B24:AC24" si="1">SUM(B4:B23)</f>
        <v>0.68</v>
      </c>
      <c r="C24" s="202">
        <f t="shared" si="1"/>
        <v>1</v>
      </c>
      <c r="D24" s="202">
        <f t="shared" si="1"/>
        <v>14.22</v>
      </c>
      <c r="E24" s="202">
        <f t="shared" si="1"/>
        <v>745.65</v>
      </c>
      <c r="F24" s="202">
        <f t="shared" si="1"/>
        <v>33.58</v>
      </c>
      <c r="G24" s="202">
        <f t="shared" si="1"/>
        <v>75.88</v>
      </c>
      <c r="H24" s="202">
        <f t="shared" si="1"/>
        <v>157.3</v>
      </c>
      <c r="I24" s="202">
        <f t="shared" si="1"/>
        <v>831.45</v>
      </c>
      <c r="J24" s="202">
        <f t="shared" si="1"/>
        <v>45.3</v>
      </c>
      <c r="K24" s="202">
        <f t="shared" si="1"/>
        <v>67.68</v>
      </c>
      <c r="L24" s="202">
        <f t="shared" si="1"/>
        <v>3.55</v>
      </c>
      <c r="M24" s="202">
        <f t="shared" si="1"/>
        <v>1.1</v>
      </c>
      <c r="N24" s="202">
        <f t="shared" si="1"/>
        <v>0.63</v>
      </c>
      <c r="O24" s="202">
        <f t="shared" si="1"/>
        <v>199</v>
      </c>
      <c r="P24" s="202">
        <f t="shared" si="1"/>
        <v>2.13</v>
      </c>
      <c r="Q24" s="202">
        <f t="shared" si="1"/>
        <v>1.17</v>
      </c>
      <c r="R24" s="202">
        <f t="shared" si="1"/>
        <v>3623.34</v>
      </c>
      <c r="S24" s="202">
        <f t="shared" si="1"/>
        <v>2.19</v>
      </c>
      <c r="T24" s="202">
        <f t="shared" si="1"/>
        <v>3.5</v>
      </c>
      <c r="U24" s="202">
        <f t="shared" si="1"/>
        <v>1.6</v>
      </c>
      <c r="V24" s="202">
        <f t="shared" si="1"/>
        <v>83.15</v>
      </c>
      <c r="W24" s="202">
        <f t="shared" si="1"/>
        <v>0.04</v>
      </c>
      <c r="X24" s="202">
        <f t="shared" si="1"/>
        <v>0.15</v>
      </c>
      <c r="Y24" s="202">
        <f t="shared" si="1"/>
        <v>127.63</v>
      </c>
      <c r="Z24" s="202">
        <f t="shared" si="1"/>
        <v>0.25</v>
      </c>
      <c r="AA24" s="202">
        <f t="shared" si="1"/>
        <v>64.33</v>
      </c>
      <c r="AB24" s="202">
        <f t="shared" si="1"/>
        <v>0.3</v>
      </c>
      <c r="AC24" s="202">
        <f t="shared" si="1"/>
        <v>0.1</v>
      </c>
      <c r="AD24" s="206">
        <f t="shared" si="0"/>
        <v>6086.9</v>
      </c>
    </row>
  </sheetData>
  <mergeCells count="3">
    <mergeCell ref="B2:AC2"/>
    <mergeCell ref="A2:A3"/>
    <mergeCell ref="AD2:AD3"/>
  </mergeCells>
  <printOptions horizontalCentered="1" verticalCentered="1"/>
  <pageMargins left="0" right="0" top="1.14173228346457" bottom="0.748031496062992" header="0.31496062992126" footer="0.31496062992126"/>
  <pageSetup paperSize="1" orientation="landscape"/>
  <headerFooter>
    <oddHeader>&amp;L&amp;G&amp;C&amp;"Verdana,Negrita"SUPERFICIE COMUNAL DE CEPAJES TINTOS PARA VINIFICACION (has)
REGION DE ÑUBLE&amp;RCUADRO N° 44</oddHeader>
    <oddFooter>&amp;R&amp;F</oddFooter>
  </headerFooter>
  <legacyDrawingHF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workbookViewId="0">
      <selection activeCell="D19" sqref="A19:D19"/>
    </sheetView>
  </sheetViews>
  <sheetFormatPr defaultColWidth="11.4285714285714" defaultRowHeight="12.75" outlineLevelCol="3"/>
  <cols>
    <col min="1" max="1" width="19.8571428571429" style="2" customWidth="1"/>
    <col min="2" max="2" width="22.2857142857143" style="2" customWidth="1"/>
    <col min="3" max="3" width="21.4285714285714" style="2" customWidth="1"/>
    <col min="4" max="16384" width="11.4285714285714" style="2"/>
  </cols>
  <sheetData>
    <row r="1" ht="13.5" spans="1:1">
      <c r="A1" s="127" t="s">
        <v>460</v>
      </c>
    </row>
    <row r="2" ht="24" customHeight="1" spans="1:4">
      <c r="A2" s="99" t="s">
        <v>237</v>
      </c>
      <c r="B2" s="101" t="s">
        <v>238</v>
      </c>
      <c r="C2" s="108"/>
      <c r="D2" s="114" t="s">
        <v>72</v>
      </c>
    </row>
    <row r="3" ht="32.25" customHeight="1" spans="1:4">
      <c r="A3" s="102"/>
      <c r="B3" s="115" t="s">
        <v>239</v>
      </c>
      <c r="C3" s="115" t="s">
        <v>240</v>
      </c>
      <c r="D3" s="116"/>
    </row>
    <row r="4" spans="1:4">
      <c r="A4" s="183" t="s">
        <v>461</v>
      </c>
      <c r="B4" s="80">
        <v>146.4</v>
      </c>
      <c r="C4" s="80">
        <v>96.36</v>
      </c>
      <c r="D4" s="81">
        <f t="shared" ref="D4:D19" si="0">SUM(B4:C4)</f>
        <v>242.76</v>
      </c>
    </row>
    <row r="5" spans="1:4">
      <c r="A5" s="183" t="s">
        <v>462</v>
      </c>
      <c r="B5" s="80">
        <v>23.5</v>
      </c>
      <c r="C5" s="80">
        <v>6.4</v>
      </c>
      <c r="D5" s="81">
        <f t="shared" si="0"/>
        <v>29.9</v>
      </c>
    </row>
    <row r="6" spans="1:4">
      <c r="A6" s="183" t="s">
        <v>463</v>
      </c>
      <c r="B6" s="80">
        <v>287.86</v>
      </c>
      <c r="C6" s="80">
        <v>78.44</v>
      </c>
      <c r="D6" s="81">
        <f t="shared" si="0"/>
        <v>366.3</v>
      </c>
    </row>
    <row r="7" spans="1:4">
      <c r="A7" s="183" t="s">
        <v>464</v>
      </c>
      <c r="B7" s="80">
        <v>5.4</v>
      </c>
      <c r="C7" s="80">
        <v>10.8</v>
      </c>
      <c r="D7" s="81">
        <f t="shared" si="0"/>
        <v>16.2</v>
      </c>
    </row>
    <row r="8" spans="1:4">
      <c r="A8" s="183" t="s">
        <v>465</v>
      </c>
      <c r="B8" s="80"/>
      <c r="C8" s="80">
        <v>60.88</v>
      </c>
      <c r="D8" s="81">
        <f t="shared" si="0"/>
        <v>60.88</v>
      </c>
    </row>
    <row r="9" spans="1:4">
      <c r="A9" s="183" t="s">
        <v>466</v>
      </c>
      <c r="B9" s="80">
        <v>13.13</v>
      </c>
      <c r="C9" s="80">
        <v>68.83</v>
      </c>
      <c r="D9" s="81">
        <f t="shared" si="0"/>
        <v>81.96</v>
      </c>
    </row>
    <row r="10" spans="1:4">
      <c r="A10" s="183" t="s">
        <v>467</v>
      </c>
      <c r="B10" s="80">
        <v>513.5</v>
      </c>
      <c r="C10" s="80">
        <v>330.87</v>
      </c>
      <c r="D10" s="81">
        <f t="shared" si="0"/>
        <v>844.37</v>
      </c>
    </row>
    <row r="11" spans="1:4">
      <c r="A11" s="183" t="s">
        <v>468</v>
      </c>
      <c r="B11" s="80">
        <v>1.29</v>
      </c>
      <c r="C11" s="80">
        <v>113.55</v>
      </c>
      <c r="D11" s="81">
        <f t="shared" si="0"/>
        <v>114.84</v>
      </c>
    </row>
    <row r="12" spans="1:4">
      <c r="A12" s="183" t="s">
        <v>469</v>
      </c>
      <c r="B12" s="80">
        <v>219.6</v>
      </c>
      <c r="C12" s="80">
        <v>220.5</v>
      </c>
      <c r="D12" s="81">
        <f t="shared" si="0"/>
        <v>440.1</v>
      </c>
    </row>
    <row r="13" spans="1:4">
      <c r="A13" s="183" t="s">
        <v>470</v>
      </c>
      <c r="B13" s="80">
        <v>1.53</v>
      </c>
      <c r="C13" s="80">
        <v>13.51</v>
      </c>
      <c r="D13" s="81">
        <f t="shared" si="0"/>
        <v>15.04</v>
      </c>
    </row>
    <row r="14" spans="1:4">
      <c r="A14" s="183" t="s">
        <v>471</v>
      </c>
      <c r="B14" s="80"/>
      <c r="C14" s="80">
        <v>0.5</v>
      </c>
      <c r="D14" s="81">
        <f t="shared" si="0"/>
        <v>0.5</v>
      </c>
    </row>
    <row r="15" spans="1:4">
      <c r="A15" s="183" t="s">
        <v>472</v>
      </c>
      <c r="B15" s="80">
        <v>8</v>
      </c>
      <c r="C15" s="80">
        <v>48.95</v>
      </c>
      <c r="D15" s="81">
        <f t="shared" si="0"/>
        <v>56.95</v>
      </c>
    </row>
    <row r="16" spans="1:4">
      <c r="A16" s="183" t="s">
        <v>473</v>
      </c>
      <c r="B16" s="80">
        <v>0.2</v>
      </c>
      <c r="C16" s="80">
        <v>0.25</v>
      </c>
      <c r="D16" s="81">
        <f t="shared" si="0"/>
        <v>0.45</v>
      </c>
    </row>
    <row r="17" spans="1:4">
      <c r="A17" s="183" t="s">
        <v>474</v>
      </c>
      <c r="B17" s="80">
        <v>86.68</v>
      </c>
      <c r="C17" s="80">
        <v>18.39</v>
      </c>
      <c r="D17" s="81">
        <f t="shared" si="0"/>
        <v>105.07</v>
      </c>
    </row>
    <row r="18" spans="1:4">
      <c r="A18" s="183" t="s">
        <v>475</v>
      </c>
      <c r="B18" s="80">
        <v>58.95</v>
      </c>
      <c r="C18" s="80">
        <v>361.99</v>
      </c>
      <c r="D18" s="81">
        <f t="shared" si="0"/>
        <v>420.94</v>
      </c>
    </row>
    <row r="19" ht="13.5" spans="1:4">
      <c r="A19" s="219" t="s">
        <v>242</v>
      </c>
      <c r="B19" s="119">
        <f>SUM(B4:B18)</f>
        <v>1366.04</v>
      </c>
      <c r="C19" s="119">
        <f>SUM(C4:C18)</f>
        <v>1430.22</v>
      </c>
      <c r="D19" s="120">
        <f t="shared" si="0"/>
        <v>2796.26</v>
      </c>
    </row>
  </sheetData>
  <mergeCells count="3">
    <mergeCell ref="B2:C2"/>
    <mergeCell ref="A2:A3"/>
    <mergeCell ref="D2:D3"/>
  </mergeCells>
  <printOptions horizontalCentered="1"/>
  <pageMargins left="0.708661417322835" right="0.708661417322835" top="2.1259842519685" bottom="0.354330708661417" header="0.708661417322835" footer="0.31496062992126"/>
  <pageSetup paperSize="1" orientation="landscape"/>
  <headerFooter>
    <oddHeader>&amp;L&amp;G&amp;C&amp;"Verdana,Negrita"CATASTRO DE VIDES (has)
REGION DEL BIO BIO&amp;RCUADRO N° 45</oddHeader>
    <oddFooter>&amp;R&amp;F</oddFooter>
  </headerFooter>
  <legacyDrawingHF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9"/>
  <sheetViews>
    <sheetView workbookViewId="0">
      <selection activeCell="F20" sqref="F20"/>
    </sheetView>
  </sheetViews>
  <sheetFormatPr defaultColWidth="11.4285714285714" defaultRowHeight="15"/>
  <cols>
    <col min="1" max="1" width="13.8571428571429" customWidth="1"/>
    <col min="2" max="2" width="34.1428571428571" customWidth="1"/>
  </cols>
  <sheetData>
    <row r="1" ht="15.75" spans="1:1">
      <c r="A1" s="2" t="s">
        <v>476</v>
      </c>
    </row>
    <row r="2" spans="1:3">
      <c r="A2" s="213" t="s">
        <v>237</v>
      </c>
      <c r="B2" s="186" t="s">
        <v>233</v>
      </c>
      <c r="C2" s="214" t="s">
        <v>72</v>
      </c>
    </row>
    <row r="3" spans="1:3">
      <c r="A3" s="215"/>
      <c r="B3" s="216" t="s">
        <v>303</v>
      </c>
      <c r="C3" s="217"/>
    </row>
    <row r="4" spans="1:3">
      <c r="A4" s="183" t="s">
        <v>461</v>
      </c>
      <c r="B4" s="80">
        <v>5</v>
      </c>
      <c r="C4" s="81">
        <v>5</v>
      </c>
    </row>
    <row r="5" spans="1:3">
      <c r="A5" s="183" t="s">
        <v>462</v>
      </c>
      <c r="B5" s="80">
        <v>1</v>
      </c>
      <c r="C5" s="81">
        <v>1</v>
      </c>
    </row>
    <row r="6" spans="1:3">
      <c r="A6" s="183" t="s">
        <v>463</v>
      </c>
      <c r="B6" s="80">
        <v>205</v>
      </c>
      <c r="C6" s="81">
        <v>205</v>
      </c>
    </row>
    <row r="7" spans="1:3">
      <c r="A7" s="183" t="s">
        <v>464</v>
      </c>
      <c r="B7" s="80">
        <v>14</v>
      </c>
      <c r="C7" s="81">
        <v>14</v>
      </c>
    </row>
    <row r="8" spans="1:3">
      <c r="A8" s="183" t="s">
        <v>465</v>
      </c>
      <c r="B8" s="80">
        <v>23</v>
      </c>
      <c r="C8" s="81">
        <v>23</v>
      </c>
    </row>
    <row r="9" spans="1:3">
      <c r="A9" s="183" t="s">
        <v>466</v>
      </c>
      <c r="B9" s="80">
        <v>27</v>
      </c>
      <c r="C9" s="81">
        <v>27</v>
      </c>
    </row>
    <row r="10" spans="1:3">
      <c r="A10" s="183" t="s">
        <v>467</v>
      </c>
      <c r="B10" s="80">
        <v>13</v>
      </c>
      <c r="C10" s="81">
        <v>13</v>
      </c>
    </row>
    <row r="11" spans="1:3">
      <c r="A11" s="183" t="s">
        <v>468</v>
      </c>
      <c r="B11" s="80">
        <v>79</v>
      </c>
      <c r="C11" s="81">
        <v>79</v>
      </c>
    </row>
    <row r="12" spans="1:3">
      <c r="A12" s="183" t="s">
        <v>469</v>
      </c>
      <c r="B12" s="80">
        <v>10</v>
      </c>
      <c r="C12" s="81">
        <v>10</v>
      </c>
    </row>
    <row r="13" spans="1:3">
      <c r="A13" s="183" t="s">
        <v>470</v>
      </c>
      <c r="B13" s="80">
        <v>25</v>
      </c>
      <c r="C13" s="81">
        <v>25</v>
      </c>
    </row>
    <row r="14" spans="1:3">
      <c r="A14" s="183" t="s">
        <v>471</v>
      </c>
      <c r="B14" s="80">
        <v>1</v>
      </c>
      <c r="C14" s="81">
        <v>1</v>
      </c>
    </row>
    <row r="15" spans="1:3">
      <c r="A15" s="183" t="s">
        <v>472</v>
      </c>
      <c r="B15" s="80">
        <v>47</v>
      </c>
      <c r="C15" s="81">
        <v>47</v>
      </c>
    </row>
    <row r="16" spans="1:3">
      <c r="A16" s="183" t="s">
        <v>473</v>
      </c>
      <c r="B16" s="80">
        <v>1</v>
      </c>
      <c r="C16" s="81">
        <v>1</v>
      </c>
    </row>
    <row r="17" spans="1:3">
      <c r="A17" s="183" t="s">
        <v>474</v>
      </c>
      <c r="B17" s="80">
        <v>79</v>
      </c>
      <c r="C17" s="81">
        <v>79</v>
      </c>
    </row>
    <row r="18" spans="1:28">
      <c r="A18" s="183" t="s">
        <v>475</v>
      </c>
      <c r="B18" s="80">
        <v>132</v>
      </c>
      <c r="C18" s="81">
        <v>132</v>
      </c>
      <c r="AB18" s="151"/>
    </row>
    <row r="19" ht="15.75" spans="1:28">
      <c r="A19" s="218" t="s">
        <v>242</v>
      </c>
      <c r="B19" s="119">
        <f>SUM(B4:B18)</f>
        <v>662</v>
      </c>
      <c r="C19" s="120">
        <f>SUM(B19)</f>
        <v>662</v>
      </c>
      <c r="AB19" s="152"/>
    </row>
  </sheetData>
  <mergeCells count="2">
    <mergeCell ref="A2:A3"/>
    <mergeCell ref="C2:C3"/>
  </mergeCells>
  <printOptions horizontalCentered="1"/>
  <pageMargins left="0.708661417322835" right="0.708661417322835" top="1.92913385826772" bottom="0.15748031496063" header="0.31496062992126" footer="0.31496062992126"/>
  <pageSetup paperSize="1" orientation="landscape"/>
  <headerFooter>
    <oddHeader>&amp;L&amp;G&amp;C&amp;"Verdana,Negrita"NUMERO DE PROPIEDADES CON PLANTACIONES DE VIDES
DE VINIFICACIÓN 
REGIÓN DEL BIO BIO&amp;RCUADRO N° 46</oddHeader>
    <oddFooter>&amp;R&amp;F</oddFooter>
  </headerFooter>
  <legacyDrawingHF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workbookViewId="0">
      <selection activeCell="M12" sqref="M12"/>
    </sheetView>
  </sheetViews>
  <sheetFormatPr defaultColWidth="11.4285714285714" defaultRowHeight="10.5"/>
  <cols>
    <col min="1" max="1" width="14.5714285714286" style="85" customWidth="1"/>
    <col min="2" max="3" width="7.28571428571429" style="85" customWidth="1"/>
    <col min="4" max="4" width="6.14285714285714" style="85" customWidth="1"/>
    <col min="5" max="5" width="7.85714285714286" style="85" customWidth="1"/>
    <col min="6" max="7" width="7.28571428571429" style="85" customWidth="1"/>
    <col min="8" max="8" width="6.14285714285714" style="85" customWidth="1"/>
    <col min="9" max="12" width="7.28571428571429" style="85" customWidth="1"/>
    <col min="13" max="13" width="6.14285714285714" style="85" customWidth="1"/>
    <col min="14" max="14" width="5" style="85" customWidth="1"/>
    <col min="15" max="15" width="9" style="85" customWidth="1"/>
    <col min="16" max="16384" width="11.4285714285714" style="85"/>
  </cols>
  <sheetData>
    <row r="1" ht="13.5" spans="1:1">
      <c r="A1" s="2" t="s">
        <v>477</v>
      </c>
    </row>
    <row r="2" ht="29.25" customHeight="1" spans="1:15">
      <c r="A2" s="197" t="s">
        <v>237</v>
      </c>
      <c r="B2" s="88" t="s">
        <v>118</v>
      </c>
      <c r="C2" s="88"/>
      <c r="D2" s="88"/>
      <c r="E2" s="88"/>
      <c r="F2" s="88"/>
      <c r="G2" s="88"/>
      <c r="H2" s="88"/>
      <c r="I2" s="88"/>
      <c r="J2" s="88"/>
      <c r="K2" s="88"/>
      <c r="L2" s="88"/>
      <c r="M2" s="88"/>
      <c r="N2" s="94"/>
      <c r="O2" s="209" t="s">
        <v>72</v>
      </c>
    </row>
    <row r="3" ht="98.25" customHeight="1" spans="1:15">
      <c r="A3" s="198"/>
      <c r="B3" s="207" t="s">
        <v>122</v>
      </c>
      <c r="C3" s="199" t="s">
        <v>123</v>
      </c>
      <c r="D3" s="199" t="s">
        <v>124</v>
      </c>
      <c r="E3" s="199" t="s">
        <v>131</v>
      </c>
      <c r="F3" s="199" t="s">
        <v>139</v>
      </c>
      <c r="G3" s="199" t="s">
        <v>142</v>
      </c>
      <c r="H3" s="199" t="s">
        <v>309</v>
      </c>
      <c r="I3" s="199" t="s">
        <v>150</v>
      </c>
      <c r="J3" s="199" t="s">
        <v>281</v>
      </c>
      <c r="K3" s="199" t="s">
        <v>387</v>
      </c>
      <c r="L3" s="199" t="s">
        <v>344</v>
      </c>
      <c r="M3" s="199" t="s">
        <v>345</v>
      </c>
      <c r="N3" s="199" t="s">
        <v>163</v>
      </c>
      <c r="O3" s="210"/>
    </row>
    <row r="4" ht="12.75" spans="1:15">
      <c r="A4" s="183" t="s">
        <v>461</v>
      </c>
      <c r="B4" s="200"/>
      <c r="C4" s="200">
        <v>49.6</v>
      </c>
      <c r="D4" s="200"/>
      <c r="E4" s="200"/>
      <c r="F4" s="200"/>
      <c r="G4" s="200"/>
      <c r="H4" s="200">
        <v>8</v>
      </c>
      <c r="I4" s="200">
        <v>10.4</v>
      </c>
      <c r="J4" s="200">
        <v>55.8</v>
      </c>
      <c r="K4" s="200">
        <v>22.6</v>
      </c>
      <c r="L4" s="200"/>
      <c r="M4" s="200"/>
      <c r="N4" s="200"/>
      <c r="O4" s="211">
        <f t="shared" ref="O4:O17" si="0">SUM(B4:N4)</f>
        <v>146.4</v>
      </c>
    </row>
    <row r="5" ht="12.75" spans="1:15">
      <c r="A5" s="183" t="s">
        <v>462</v>
      </c>
      <c r="B5" s="200"/>
      <c r="C5" s="200">
        <v>5.1</v>
      </c>
      <c r="D5" s="200"/>
      <c r="E5" s="200">
        <v>10.2</v>
      </c>
      <c r="F5" s="200"/>
      <c r="G5" s="200"/>
      <c r="H5" s="200"/>
      <c r="I5" s="200"/>
      <c r="J5" s="200">
        <v>8.2</v>
      </c>
      <c r="K5" s="200"/>
      <c r="L5" s="200"/>
      <c r="M5" s="200"/>
      <c r="N5" s="200"/>
      <c r="O5" s="211">
        <f t="shared" si="0"/>
        <v>23.5</v>
      </c>
    </row>
    <row r="6" ht="12.75" spans="1:15">
      <c r="A6" s="183" t="s">
        <v>463</v>
      </c>
      <c r="B6" s="200"/>
      <c r="C6" s="200">
        <v>0.2</v>
      </c>
      <c r="D6" s="200">
        <v>1.29</v>
      </c>
      <c r="E6" s="200"/>
      <c r="F6" s="200">
        <v>285.84</v>
      </c>
      <c r="G6" s="200">
        <v>0.13</v>
      </c>
      <c r="H6" s="200"/>
      <c r="I6" s="200"/>
      <c r="J6" s="200">
        <v>0.2</v>
      </c>
      <c r="K6" s="200"/>
      <c r="L6" s="200">
        <v>0.2</v>
      </c>
      <c r="M6" s="200"/>
      <c r="N6" s="200"/>
      <c r="O6" s="211">
        <f t="shared" si="0"/>
        <v>287.86</v>
      </c>
    </row>
    <row r="7" ht="12.75" spans="1:15">
      <c r="A7" s="183" t="s">
        <v>464</v>
      </c>
      <c r="B7" s="200"/>
      <c r="C7" s="200"/>
      <c r="D7" s="200"/>
      <c r="E7" s="200"/>
      <c r="F7" s="200">
        <v>5.4</v>
      </c>
      <c r="G7" s="200"/>
      <c r="H7" s="200"/>
      <c r="I7" s="200"/>
      <c r="J7" s="200"/>
      <c r="K7" s="200"/>
      <c r="L7" s="200"/>
      <c r="M7" s="200"/>
      <c r="N7" s="200"/>
      <c r="O7" s="211">
        <f t="shared" si="0"/>
        <v>5.4</v>
      </c>
    </row>
    <row r="8" ht="12.75" spans="1:15">
      <c r="A8" s="183" t="s">
        <v>466</v>
      </c>
      <c r="B8" s="200"/>
      <c r="C8" s="200">
        <v>8.52</v>
      </c>
      <c r="D8" s="200"/>
      <c r="E8" s="200"/>
      <c r="F8" s="200"/>
      <c r="G8" s="200"/>
      <c r="H8" s="200"/>
      <c r="I8" s="200"/>
      <c r="J8" s="200">
        <v>4.61</v>
      </c>
      <c r="K8" s="200"/>
      <c r="L8" s="200"/>
      <c r="M8" s="200"/>
      <c r="N8" s="200"/>
      <c r="O8" s="211">
        <f t="shared" si="0"/>
        <v>13.13</v>
      </c>
    </row>
    <row r="9" ht="12.75" spans="1:15">
      <c r="A9" s="183" t="s">
        <v>467</v>
      </c>
      <c r="B9" s="200"/>
      <c r="C9" s="200">
        <v>256.75</v>
      </c>
      <c r="D9" s="200"/>
      <c r="E9" s="200">
        <v>48.11</v>
      </c>
      <c r="F9" s="200"/>
      <c r="G9" s="200"/>
      <c r="H9" s="200">
        <v>8.92</v>
      </c>
      <c r="I9" s="200">
        <v>88.29</v>
      </c>
      <c r="J9" s="200">
        <v>111.43</v>
      </c>
      <c r="K9" s="200"/>
      <c r="L9" s="200"/>
      <c r="M9" s="200"/>
      <c r="N9" s="200"/>
      <c r="O9" s="211">
        <f t="shared" si="0"/>
        <v>513.5</v>
      </c>
    </row>
    <row r="10" ht="12.75" spans="1:15">
      <c r="A10" s="183" t="s">
        <v>468</v>
      </c>
      <c r="B10" s="200">
        <v>0.25</v>
      </c>
      <c r="C10" s="200"/>
      <c r="D10" s="200"/>
      <c r="E10" s="200"/>
      <c r="F10" s="200">
        <v>1.04</v>
      </c>
      <c r="G10" s="200"/>
      <c r="H10" s="200"/>
      <c r="I10" s="200"/>
      <c r="J10" s="200"/>
      <c r="K10" s="200"/>
      <c r="L10" s="200"/>
      <c r="M10" s="200"/>
      <c r="N10" s="200"/>
      <c r="O10" s="211">
        <f t="shared" si="0"/>
        <v>1.29</v>
      </c>
    </row>
    <row r="11" ht="12.75" spans="1:15">
      <c r="A11" s="183" t="s">
        <v>469</v>
      </c>
      <c r="B11" s="200"/>
      <c r="C11" s="200">
        <v>94.6</v>
      </c>
      <c r="D11" s="200"/>
      <c r="E11" s="200">
        <v>2.4</v>
      </c>
      <c r="F11" s="200">
        <v>0.3</v>
      </c>
      <c r="G11" s="200"/>
      <c r="H11" s="200"/>
      <c r="I11" s="200">
        <v>1.2</v>
      </c>
      <c r="J11" s="200">
        <v>121.1</v>
      </c>
      <c r="K11" s="200"/>
      <c r="L11" s="200"/>
      <c r="M11" s="200"/>
      <c r="N11" s="200"/>
      <c r="O11" s="211">
        <f t="shared" si="0"/>
        <v>219.6</v>
      </c>
    </row>
    <row r="12" ht="12.75" spans="1:15">
      <c r="A12" s="183" t="s">
        <v>470</v>
      </c>
      <c r="B12" s="200"/>
      <c r="C12" s="200"/>
      <c r="D12" s="200"/>
      <c r="E12" s="200"/>
      <c r="F12" s="200">
        <v>1.53</v>
      </c>
      <c r="G12" s="200"/>
      <c r="H12" s="200"/>
      <c r="I12" s="200"/>
      <c r="J12" s="200"/>
      <c r="K12" s="200"/>
      <c r="L12" s="200"/>
      <c r="M12" s="200"/>
      <c r="N12" s="200"/>
      <c r="O12" s="211">
        <f t="shared" si="0"/>
        <v>1.53</v>
      </c>
    </row>
    <row r="13" ht="12.75" spans="1:15">
      <c r="A13" s="183" t="s">
        <v>472</v>
      </c>
      <c r="B13" s="200"/>
      <c r="C13" s="200"/>
      <c r="D13" s="200"/>
      <c r="E13" s="200"/>
      <c r="F13" s="200">
        <v>7.96</v>
      </c>
      <c r="G13" s="200">
        <v>0.04</v>
      </c>
      <c r="H13" s="200"/>
      <c r="I13" s="200"/>
      <c r="J13" s="200"/>
      <c r="K13" s="200"/>
      <c r="L13" s="200"/>
      <c r="M13" s="200"/>
      <c r="N13" s="200"/>
      <c r="O13" s="211">
        <f t="shared" si="0"/>
        <v>8</v>
      </c>
    </row>
    <row r="14" ht="12.75" spans="1:15">
      <c r="A14" s="183" t="s">
        <v>473</v>
      </c>
      <c r="B14" s="200"/>
      <c r="C14" s="200"/>
      <c r="D14" s="200"/>
      <c r="E14" s="200"/>
      <c r="F14" s="200">
        <v>0.2</v>
      </c>
      <c r="G14" s="200"/>
      <c r="H14" s="200"/>
      <c r="I14" s="200"/>
      <c r="J14" s="200"/>
      <c r="K14" s="200"/>
      <c r="L14" s="200"/>
      <c r="M14" s="200"/>
      <c r="N14" s="200"/>
      <c r="O14" s="211">
        <f t="shared" si="0"/>
        <v>0.2</v>
      </c>
    </row>
    <row r="15" ht="12.75" spans="1:15">
      <c r="A15" s="183" t="s">
        <v>474</v>
      </c>
      <c r="B15" s="200"/>
      <c r="C15" s="200"/>
      <c r="D15" s="200">
        <v>0.2</v>
      </c>
      <c r="E15" s="200"/>
      <c r="F15" s="200">
        <v>86.48</v>
      </c>
      <c r="G15" s="200"/>
      <c r="H15" s="200"/>
      <c r="I15" s="200"/>
      <c r="J15" s="200"/>
      <c r="K15" s="200"/>
      <c r="L15" s="200"/>
      <c r="M15" s="200"/>
      <c r="N15" s="200"/>
      <c r="O15" s="211">
        <f t="shared" si="0"/>
        <v>86.68</v>
      </c>
    </row>
    <row r="16" ht="12.75" spans="1:15">
      <c r="A16" s="183" t="s">
        <v>475</v>
      </c>
      <c r="B16" s="200"/>
      <c r="C16" s="200">
        <v>3</v>
      </c>
      <c r="D16" s="200">
        <v>0.2</v>
      </c>
      <c r="E16" s="200">
        <v>6.5</v>
      </c>
      <c r="F16" s="200">
        <v>15.65</v>
      </c>
      <c r="G16" s="200"/>
      <c r="H16" s="200">
        <v>5.7</v>
      </c>
      <c r="I16" s="200">
        <v>2</v>
      </c>
      <c r="J16" s="200">
        <v>22.1</v>
      </c>
      <c r="K16" s="200"/>
      <c r="L16" s="200"/>
      <c r="M16" s="200">
        <v>0.2</v>
      </c>
      <c r="N16" s="200">
        <v>3.6</v>
      </c>
      <c r="O16" s="211">
        <f t="shared" si="0"/>
        <v>58.95</v>
      </c>
    </row>
    <row r="17" ht="27" customHeight="1" spans="1:15">
      <c r="A17" s="201" t="s">
        <v>457</v>
      </c>
      <c r="B17" s="208">
        <f t="shared" ref="B17:N17" si="1">SUM(B4:B16)</f>
        <v>0.25</v>
      </c>
      <c r="C17" s="208">
        <f t="shared" si="1"/>
        <v>417.77</v>
      </c>
      <c r="D17" s="208">
        <f t="shared" si="1"/>
        <v>1.69</v>
      </c>
      <c r="E17" s="208">
        <f t="shared" si="1"/>
        <v>67.21</v>
      </c>
      <c r="F17" s="208">
        <f t="shared" si="1"/>
        <v>404.4</v>
      </c>
      <c r="G17" s="208">
        <f t="shared" si="1"/>
        <v>0.17</v>
      </c>
      <c r="H17" s="208">
        <f t="shared" si="1"/>
        <v>22.62</v>
      </c>
      <c r="I17" s="208">
        <f t="shared" si="1"/>
        <v>101.89</v>
      </c>
      <c r="J17" s="208">
        <f t="shared" si="1"/>
        <v>323.44</v>
      </c>
      <c r="K17" s="208">
        <f t="shared" si="1"/>
        <v>22.6</v>
      </c>
      <c r="L17" s="208">
        <f t="shared" si="1"/>
        <v>0.2</v>
      </c>
      <c r="M17" s="208">
        <f t="shared" si="1"/>
        <v>0.2</v>
      </c>
      <c r="N17" s="208">
        <f t="shared" si="1"/>
        <v>3.6</v>
      </c>
      <c r="O17" s="212">
        <f t="shared" si="0"/>
        <v>1366.04</v>
      </c>
    </row>
  </sheetData>
  <mergeCells count="3">
    <mergeCell ref="B2:N2"/>
    <mergeCell ref="A2:A3"/>
    <mergeCell ref="O2:O3"/>
  </mergeCells>
  <printOptions horizontalCentered="1"/>
  <pageMargins left="0" right="0" top="1.53543307086614" bottom="0.748031496062992" header="0.31496062992126" footer="0.31496062992126"/>
  <pageSetup paperSize="1" scale="90" orientation="landscape"/>
  <headerFooter>
    <oddHeader>&amp;L&amp;G&amp;C&amp;"Verdana,Negrita"SUPERFICIE COMUNAL DE CEPAJES BLANCOS PARA VINIFICACIÓN (has)
REGIÓN DEL BIO BIO&amp;RCUADRO N° 47</oddHeader>
    <oddFooter>&amp;R&amp;F</oddFooter>
  </headerFooter>
  <legacyDrawingHF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workbookViewId="0">
      <pane ySplit="3" topLeftCell="A4" activePane="bottomLeft" state="frozen"/>
      <selection/>
      <selection pane="bottomLeft" activeCell="L19" sqref="L19"/>
    </sheetView>
  </sheetViews>
  <sheetFormatPr defaultColWidth="11.4285714285714" defaultRowHeight="11.25"/>
  <cols>
    <col min="1" max="1" width="16.4285714285714" style="196" customWidth="1"/>
    <col min="2" max="2" width="7.28571428571429" style="196" customWidth="1"/>
    <col min="3" max="3" width="6.14285714285714" style="196" customWidth="1"/>
    <col min="4" max="4" width="6.85714285714286" style="196" customWidth="1"/>
    <col min="5" max="5" width="7.28571428571429" style="196" customWidth="1"/>
    <col min="6" max="6" width="6.14285714285714" style="196" customWidth="1"/>
    <col min="7" max="7" width="6.85714285714286" style="196" customWidth="1"/>
    <col min="8" max="8" width="7.85714285714286" style="196" customWidth="1"/>
    <col min="9" max="9" width="5" style="196" customWidth="1"/>
    <col min="10" max="10" width="9" style="196" customWidth="1"/>
    <col min="11" max="12" width="8" style="196" customWidth="1"/>
    <col min="13" max="13" width="7.28571428571429" style="196" customWidth="1"/>
    <col min="14" max="14" width="7.14285714285714" style="196" customWidth="1"/>
    <col min="15" max="15" width="9" style="196" customWidth="1"/>
    <col min="16" max="16384" width="11.4285714285714" style="196"/>
  </cols>
  <sheetData>
    <row r="1" s="85" customFormat="1" ht="13.5" spans="1:1">
      <c r="A1" s="2" t="s">
        <v>478</v>
      </c>
    </row>
    <row r="2" ht="24" customHeight="1" spans="1:15">
      <c r="A2" s="197" t="s">
        <v>237</v>
      </c>
      <c r="B2" s="88" t="s">
        <v>170</v>
      </c>
      <c r="C2" s="88"/>
      <c r="D2" s="88"/>
      <c r="E2" s="88"/>
      <c r="F2" s="88"/>
      <c r="G2" s="88"/>
      <c r="H2" s="88"/>
      <c r="I2" s="88"/>
      <c r="J2" s="88"/>
      <c r="K2" s="88"/>
      <c r="L2" s="88"/>
      <c r="M2" s="88"/>
      <c r="N2" s="88"/>
      <c r="O2" s="203" t="s">
        <v>72</v>
      </c>
    </row>
    <row r="3" ht="91.5" customHeight="1" spans="1:15">
      <c r="A3" s="198"/>
      <c r="B3" s="199" t="s">
        <v>180</v>
      </c>
      <c r="C3" s="199" t="s">
        <v>181</v>
      </c>
      <c r="D3" s="199" t="s">
        <v>311</v>
      </c>
      <c r="E3" s="199" t="s">
        <v>186</v>
      </c>
      <c r="F3" s="199" t="s">
        <v>187</v>
      </c>
      <c r="G3" s="199" t="s">
        <v>284</v>
      </c>
      <c r="H3" s="199" t="s">
        <v>200</v>
      </c>
      <c r="I3" s="199" t="s">
        <v>202</v>
      </c>
      <c r="J3" s="199" t="s">
        <v>286</v>
      </c>
      <c r="K3" s="199" t="s">
        <v>209</v>
      </c>
      <c r="L3" s="199" t="s">
        <v>214</v>
      </c>
      <c r="M3" s="199" t="s">
        <v>287</v>
      </c>
      <c r="N3" s="199" t="s">
        <v>288</v>
      </c>
      <c r="O3" s="204"/>
    </row>
    <row r="4" ht="12.75" spans="1:15">
      <c r="A4" s="183" t="s">
        <v>461</v>
      </c>
      <c r="B4" s="200"/>
      <c r="C4" s="200"/>
      <c r="D4" s="200"/>
      <c r="E4" s="200"/>
      <c r="F4" s="200"/>
      <c r="G4" s="200">
        <v>1.6</v>
      </c>
      <c r="H4" s="200"/>
      <c r="I4" s="200"/>
      <c r="J4" s="200">
        <v>7.34</v>
      </c>
      <c r="K4" s="200">
        <v>82.22</v>
      </c>
      <c r="L4" s="200"/>
      <c r="M4" s="200">
        <v>5.2</v>
      </c>
      <c r="N4" s="200"/>
      <c r="O4" s="205">
        <f t="shared" ref="O4:O19" si="0">SUM(B4:N4)</f>
        <v>96.36</v>
      </c>
    </row>
    <row r="5" ht="12.75" spans="1:15">
      <c r="A5" s="183" t="s">
        <v>462</v>
      </c>
      <c r="B5" s="200"/>
      <c r="C5" s="200"/>
      <c r="D5" s="200"/>
      <c r="E5" s="200"/>
      <c r="F5" s="200"/>
      <c r="G5" s="200"/>
      <c r="H5" s="200"/>
      <c r="I5" s="200"/>
      <c r="J5" s="200"/>
      <c r="K5" s="200">
        <v>6.4</v>
      </c>
      <c r="L5" s="200"/>
      <c r="M5" s="200"/>
      <c r="N5" s="200"/>
      <c r="O5" s="205">
        <f t="shared" si="0"/>
        <v>6.4</v>
      </c>
    </row>
    <row r="6" ht="12.75" spans="1:15">
      <c r="A6" s="183" t="s">
        <v>463</v>
      </c>
      <c r="B6" s="200"/>
      <c r="C6" s="200">
        <v>1.75</v>
      </c>
      <c r="D6" s="200">
        <v>0.2</v>
      </c>
      <c r="E6" s="200">
        <v>54.84</v>
      </c>
      <c r="F6" s="200">
        <v>1.79</v>
      </c>
      <c r="G6" s="200"/>
      <c r="H6" s="200"/>
      <c r="I6" s="200"/>
      <c r="J6" s="200">
        <v>17.7</v>
      </c>
      <c r="K6" s="200">
        <v>0.2</v>
      </c>
      <c r="L6" s="200">
        <v>0.35</v>
      </c>
      <c r="M6" s="200">
        <v>0.9</v>
      </c>
      <c r="N6" s="200">
        <v>0.71</v>
      </c>
      <c r="O6" s="205">
        <f t="shared" si="0"/>
        <v>78.44</v>
      </c>
    </row>
    <row r="7" ht="12.75" spans="1:15">
      <c r="A7" s="183" t="s">
        <v>464</v>
      </c>
      <c r="B7" s="200"/>
      <c r="C7" s="200"/>
      <c r="D7" s="200"/>
      <c r="E7" s="200"/>
      <c r="F7" s="200"/>
      <c r="G7" s="200"/>
      <c r="H7" s="200"/>
      <c r="I7" s="200"/>
      <c r="J7" s="200">
        <v>10.8</v>
      </c>
      <c r="K7" s="200"/>
      <c r="L7" s="200"/>
      <c r="M7" s="200"/>
      <c r="N7" s="200"/>
      <c r="O7" s="205">
        <f t="shared" si="0"/>
        <v>10.8</v>
      </c>
    </row>
    <row r="8" ht="12.75" spans="1:15">
      <c r="A8" s="183" t="s">
        <v>465</v>
      </c>
      <c r="B8" s="200">
        <v>0.25</v>
      </c>
      <c r="C8" s="200"/>
      <c r="D8" s="200"/>
      <c r="E8" s="200"/>
      <c r="F8" s="200"/>
      <c r="G8" s="200"/>
      <c r="H8" s="200">
        <v>1</v>
      </c>
      <c r="I8" s="200"/>
      <c r="J8" s="200">
        <v>59.38</v>
      </c>
      <c r="K8" s="200"/>
      <c r="L8" s="200"/>
      <c r="M8" s="200"/>
      <c r="N8" s="200">
        <v>0.25</v>
      </c>
      <c r="O8" s="205">
        <f t="shared" si="0"/>
        <v>60.88</v>
      </c>
    </row>
    <row r="9" ht="12.75" spans="1:15">
      <c r="A9" s="183" t="s">
        <v>466</v>
      </c>
      <c r="B9" s="200">
        <v>19</v>
      </c>
      <c r="C9" s="200"/>
      <c r="D9" s="200"/>
      <c r="E9" s="200"/>
      <c r="F9" s="200"/>
      <c r="G9" s="200"/>
      <c r="H9" s="200"/>
      <c r="I9" s="200"/>
      <c r="J9" s="200">
        <v>48.53</v>
      </c>
      <c r="K9" s="200"/>
      <c r="L9" s="200"/>
      <c r="M9" s="200"/>
      <c r="N9" s="200">
        <v>1.3</v>
      </c>
      <c r="O9" s="205">
        <f t="shared" si="0"/>
        <v>68.83</v>
      </c>
    </row>
    <row r="10" ht="12.75" spans="1:15">
      <c r="A10" s="183" t="s">
        <v>467</v>
      </c>
      <c r="B10" s="200"/>
      <c r="C10" s="200"/>
      <c r="D10" s="200"/>
      <c r="E10" s="200"/>
      <c r="F10" s="200"/>
      <c r="G10" s="200">
        <v>8.94</v>
      </c>
      <c r="H10" s="200"/>
      <c r="I10" s="200"/>
      <c r="J10" s="200"/>
      <c r="K10" s="200">
        <v>321.93</v>
      </c>
      <c r="L10" s="200"/>
      <c r="M10" s="200"/>
      <c r="N10" s="200"/>
      <c r="O10" s="205">
        <f t="shared" si="0"/>
        <v>330.87</v>
      </c>
    </row>
    <row r="11" ht="12.75" spans="1:15">
      <c r="A11" s="183" t="s">
        <v>468</v>
      </c>
      <c r="B11" s="200">
        <v>2</v>
      </c>
      <c r="C11" s="200"/>
      <c r="D11" s="200"/>
      <c r="E11" s="200"/>
      <c r="F11" s="200"/>
      <c r="G11" s="200"/>
      <c r="H11" s="200"/>
      <c r="I11" s="200"/>
      <c r="J11" s="200">
        <v>111.55</v>
      </c>
      <c r="K11" s="200"/>
      <c r="L11" s="200"/>
      <c r="M11" s="200"/>
      <c r="N11" s="200"/>
      <c r="O11" s="205">
        <f t="shared" si="0"/>
        <v>113.55</v>
      </c>
    </row>
    <row r="12" ht="12.75" spans="1:15">
      <c r="A12" s="183" t="s">
        <v>469</v>
      </c>
      <c r="B12" s="200"/>
      <c r="C12" s="200"/>
      <c r="D12" s="200"/>
      <c r="E12" s="200"/>
      <c r="F12" s="200"/>
      <c r="G12" s="200">
        <v>24.7</v>
      </c>
      <c r="H12" s="200"/>
      <c r="I12" s="200"/>
      <c r="J12" s="200">
        <v>0.1</v>
      </c>
      <c r="K12" s="200">
        <v>195.7</v>
      </c>
      <c r="L12" s="200"/>
      <c r="M12" s="200"/>
      <c r="N12" s="200"/>
      <c r="O12" s="205">
        <f t="shared" si="0"/>
        <v>220.5</v>
      </c>
    </row>
    <row r="13" ht="12.75" spans="1:15">
      <c r="A13" s="183" t="s">
        <v>470</v>
      </c>
      <c r="B13" s="200"/>
      <c r="C13" s="200"/>
      <c r="D13" s="200">
        <v>0.03</v>
      </c>
      <c r="E13" s="200">
        <v>0.08</v>
      </c>
      <c r="F13" s="200"/>
      <c r="G13" s="200">
        <v>2.67</v>
      </c>
      <c r="H13" s="200"/>
      <c r="I13" s="200"/>
      <c r="J13" s="200">
        <v>10.73</v>
      </c>
      <c r="K13" s="200"/>
      <c r="L13" s="200"/>
      <c r="M13" s="200"/>
      <c r="N13" s="200"/>
      <c r="O13" s="205">
        <f t="shared" si="0"/>
        <v>13.51</v>
      </c>
    </row>
    <row r="14" ht="12.75" spans="1:15">
      <c r="A14" s="183" t="s">
        <v>471</v>
      </c>
      <c r="B14" s="200"/>
      <c r="C14" s="200"/>
      <c r="D14" s="200"/>
      <c r="E14" s="200"/>
      <c r="F14" s="200"/>
      <c r="G14" s="200"/>
      <c r="H14" s="200"/>
      <c r="I14" s="200"/>
      <c r="J14" s="200"/>
      <c r="K14" s="200">
        <v>0.5</v>
      </c>
      <c r="L14" s="200"/>
      <c r="M14" s="200"/>
      <c r="N14" s="200"/>
      <c r="O14" s="205">
        <f t="shared" si="0"/>
        <v>0.5</v>
      </c>
    </row>
    <row r="15" ht="12.75" spans="1:15">
      <c r="A15" s="183" t="s">
        <v>472</v>
      </c>
      <c r="B15" s="200"/>
      <c r="C15" s="200"/>
      <c r="D15" s="200"/>
      <c r="E15" s="200"/>
      <c r="F15" s="200"/>
      <c r="G15" s="200"/>
      <c r="H15" s="200"/>
      <c r="I15" s="200">
        <v>0.75</v>
      </c>
      <c r="J15" s="200">
        <v>48.2</v>
      </c>
      <c r="K15" s="200"/>
      <c r="L15" s="200"/>
      <c r="M15" s="200"/>
      <c r="N15" s="200"/>
      <c r="O15" s="205">
        <f t="shared" si="0"/>
        <v>48.95</v>
      </c>
    </row>
    <row r="16" ht="12.75" spans="1:15">
      <c r="A16" s="183" t="s">
        <v>473</v>
      </c>
      <c r="B16" s="200">
        <v>0.25</v>
      </c>
      <c r="C16" s="200"/>
      <c r="D16" s="200"/>
      <c r="E16" s="200"/>
      <c r="F16" s="200"/>
      <c r="G16" s="200"/>
      <c r="H16" s="200"/>
      <c r="I16" s="200"/>
      <c r="J16" s="200"/>
      <c r="K16" s="200"/>
      <c r="L16" s="200"/>
      <c r="M16" s="200"/>
      <c r="N16" s="200"/>
      <c r="O16" s="205">
        <f t="shared" si="0"/>
        <v>0.25</v>
      </c>
    </row>
    <row r="17" ht="12.75" spans="1:15">
      <c r="A17" s="183" t="s">
        <v>474</v>
      </c>
      <c r="B17" s="200">
        <v>0.1</v>
      </c>
      <c r="C17" s="200">
        <v>0.2</v>
      </c>
      <c r="D17" s="200"/>
      <c r="E17" s="200">
        <v>9.4</v>
      </c>
      <c r="F17" s="200"/>
      <c r="G17" s="200"/>
      <c r="H17" s="200">
        <v>0.1</v>
      </c>
      <c r="I17" s="200"/>
      <c r="J17" s="200">
        <v>8.59</v>
      </c>
      <c r="K17" s="200"/>
      <c r="L17" s="200"/>
      <c r="M17" s="200"/>
      <c r="N17" s="200"/>
      <c r="O17" s="205">
        <f t="shared" si="0"/>
        <v>18.39</v>
      </c>
    </row>
    <row r="18" ht="12.75" spans="1:15">
      <c r="A18" s="183" t="s">
        <v>475</v>
      </c>
      <c r="B18" s="200">
        <v>8.37</v>
      </c>
      <c r="C18" s="200"/>
      <c r="D18" s="200">
        <v>1</v>
      </c>
      <c r="E18" s="200">
        <v>7.82</v>
      </c>
      <c r="F18" s="200"/>
      <c r="G18" s="200">
        <v>10.5</v>
      </c>
      <c r="H18" s="200"/>
      <c r="I18" s="200"/>
      <c r="J18" s="200">
        <v>244.7</v>
      </c>
      <c r="K18" s="200">
        <v>80.1</v>
      </c>
      <c r="L18" s="200"/>
      <c r="M18" s="200"/>
      <c r="N18" s="200">
        <v>9.5</v>
      </c>
      <c r="O18" s="205">
        <f t="shared" si="0"/>
        <v>361.99</v>
      </c>
    </row>
    <row r="19" ht="21" customHeight="1" spans="1:15">
      <c r="A19" s="201" t="s">
        <v>242</v>
      </c>
      <c r="B19" s="202">
        <f t="shared" ref="B19:N19" si="1">SUM(B4:B18)</f>
        <v>29.97</v>
      </c>
      <c r="C19" s="202">
        <f t="shared" si="1"/>
        <v>1.95</v>
      </c>
      <c r="D19" s="202">
        <f t="shared" si="1"/>
        <v>1.23</v>
      </c>
      <c r="E19" s="202">
        <f t="shared" si="1"/>
        <v>72.14</v>
      </c>
      <c r="F19" s="202">
        <f t="shared" si="1"/>
        <v>1.79</v>
      </c>
      <c r="G19" s="202">
        <f t="shared" si="1"/>
        <v>48.41</v>
      </c>
      <c r="H19" s="202">
        <f t="shared" si="1"/>
        <v>1.1</v>
      </c>
      <c r="I19" s="202">
        <f t="shared" si="1"/>
        <v>0.75</v>
      </c>
      <c r="J19" s="202">
        <f t="shared" si="1"/>
        <v>567.62</v>
      </c>
      <c r="K19" s="202">
        <f t="shared" si="1"/>
        <v>687.05</v>
      </c>
      <c r="L19" s="202">
        <f t="shared" si="1"/>
        <v>0.35</v>
      </c>
      <c r="M19" s="202">
        <f t="shared" si="1"/>
        <v>6.1</v>
      </c>
      <c r="N19" s="202">
        <f t="shared" si="1"/>
        <v>11.76</v>
      </c>
      <c r="O19" s="206">
        <f t="shared" si="0"/>
        <v>1430.22</v>
      </c>
    </row>
  </sheetData>
  <mergeCells count="3">
    <mergeCell ref="B2:N2"/>
    <mergeCell ref="A2:A3"/>
    <mergeCell ref="O2:O3"/>
  </mergeCells>
  <printOptions horizontalCentered="1"/>
  <pageMargins left="0.118110236220472" right="0" top="1.92913385826772" bottom="0.748031496062992" header="0.31496062992126" footer="0.31496062992126"/>
  <pageSetup paperSize="1" scale="90" orientation="landscape"/>
  <headerFooter>
    <oddHeader>&amp;L&amp;G&amp;C&amp;"Verdana,Negrita"SUPERFICIE COMUNAL DE CEPAJES TINTOS PARA VINIFICACIÓN (has)
REGIÓN DEL BIO BIO&amp;RCUADRO N° 48</oddHeader>
    <oddFooter>&amp;R&amp;F</oddFooter>
  </headerFooter>
  <legacyDrawingHF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41"/>
  <sheetViews>
    <sheetView topLeftCell="A22" workbookViewId="0">
      <selection activeCell="D41" sqref="A41:D41"/>
    </sheetView>
  </sheetViews>
  <sheetFormatPr defaultColWidth="11.4285714285714" defaultRowHeight="15.75" customHeight="1"/>
  <cols>
    <col min="1" max="1" width="19.7142857142857" style="2" customWidth="1"/>
    <col min="2" max="2" width="20.1428571428571" style="2" customWidth="1"/>
    <col min="3" max="3" width="17.8571428571429" style="2" customWidth="1"/>
    <col min="4" max="16384" width="11.4285714285714" style="2"/>
  </cols>
  <sheetData>
    <row r="1" customHeight="1" spans="1:1">
      <c r="A1" s="127" t="s">
        <v>479</v>
      </c>
    </row>
    <row r="2" customHeight="1" spans="1:4">
      <c r="A2" s="178" t="s">
        <v>237</v>
      </c>
      <c r="B2" s="188" t="s">
        <v>238</v>
      </c>
      <c r="C2" s="188"/>
      <c r="D2" s="189" t="s">
        <v>72</v>
      </c>
    </row>
    <row r="3" customHeight="1" spans="1:4">
      <c r="A3" s="181"/>
      <c r="B3" s="190" t="s">
        <v>239</v>
      </c>
      <c r="C3" s="190" t="s">
        <v>240</v>
      </c>
      <c r="D3" s="191"/>
    </row>
    <row r="4" customHeight="1" spans="1:4">
      <c r="A4" s="183" t="s">
        <v>480</v>
      </c>
      <c r="B4" s="80">
        <v>3.6</v>
      </c>
      <c r="C4" s="80">
        <v>2.32</v>
      </c>
      <c r="D4" s="81">
        <f t="shared" ref="D4:D19" si="0">B4+C4</f>
        <v>5.92</v>
      </c>
    </row>
    <row r="5" customHeight="1" spans="1:4">
      <c r="A5" s="183" t="s">
        <v>481</v>
      </c>
      <c r="B5" s="80"/>
      <c r="C5" s="80">
        <v>0.5</v>
      </c>
      <c r="D5" s="81">
        <f t="shared" si="0"/>
        <v>0.5</v>
      </c>
    </row>
    <row r="6" customHeight="1" spans="1:4">
      <c r="A6" s="183" t="s">
        <v>482</v>
      </c>
      <c r="B6" s="80">
        <v>0.49</v>
      </c>
      <c r="C6" s="80">
        <v>0.51</v>
      </c>
      <c r="D6" s="81">
        <f t="shared" si="0"/>
        <v>1</v>
      </c>
    </row>
    <row r="7" customHeight="1" spans="1:4">
      <c r="A7" s="183" t="s">
        <v>483</v>
      </c>
      <c r="B7" s="80">
        <v>1</v>
      </c>
      <c r="C7" s="80">
        <v>1</v>
      </c>
      <c r="D7" s="81">
        <f t="shared" si="0"/>
        <v>2</v>
      </c>
    </row>
    <row r="8" customHeight="1" spans="1:4">
      <c r="A8" s="183" t="s">
        <v>484</v>
      </c>
      <c r="B8" s="80">
        <v>1.4</v>
      </c>
      <c r="C8" s="80">
        <v>2.45</v>
      </c>
      <c r="D8" s="81">
        <f t="shared" si="0"/>
        <v>3.85</v>
      </c>
    </row>
    <row r="9" customHeight="1" spans="1:4">
      <c r="A9" s="183" t="s">
        <v>485</v>
      </c>
      <c r="B9" s="80">
        <v>0.16</v>
      </c>
      <c r="C9" s="80">
        <v>5.8</v>
      </c>
      <c r="D9" s="81">
        <f t="shared" si="0"/>
        <v>5.96</v>
      </c>
    </row>
    <row r="10" customHeight="1" spans="1:4">
      <c r="A10" s="183" t="s">
        <v>486</v>
      </c>
      <c r="B10" s="80">
        <v>0.8</v>
      </c>
      <c r="C10" s="80">
        <v>0.6</v>
      </c>
      <c r="D10" s="81">
        <f t="shared" si="0"/>
        <v>1.4</v>
      </c>
    </row>
    <row r="11" customHeight="1" spans="1:4">
      <c r="A11" s="183" t="s">
        <v>487</v>
      </c>
      <c r="B11" s="80"/>
      <c r="C11" s="80">
        <v>0.5</v>
      </c>
      <c r="D11" s="81">
        <f t="shared" si="0"/>
        <v>0.5</v>
      </c>
    </row>
    <row r="12" customHeight="1" spans="1:4">
      <c r="A12" s="183" t="s">
        <v>488</v>
      </c>
      <c r="B12" s="80">
        <v>0.13</v>
      </c>
      <c r="C12" s="80">
        <v>0.07</v>
      </c>
      <c r="D12" s="81">
        <f t="shared" si="0"/>
        <v>0.2</v>
      </c>
    </row>
    <row r="13" customHeight="1" spans="1:4">
      <c r="A13" s="183" t="s">
        <v>489</v>
      </c>
      <c r="B13" s="80">
        <v>1.95</v>
      </c>
      <c r="C13" s="80">
        <v>1.9</v>
      </c>
      <c r="D13" s="81">
        <f t="shared" si="0"/>
        <v>3.85</v>
      </c>
    </row>
    <row r="14" customHeight="1" spans="1:4">
      <c r="A14" s="183" t="s">
        <v>490</v>
      </c>
      <c r="B14" s="80">
        <v>0.3</v>
      </c>
      <c r="C14" s="80">
        <v>0.5</v>
      </c>
      <c r="D14" s="81">
        <f t="shared" si="0"/>
        <v>0.8</v>
      </c>
    </row>
    <row r="15" customHeight="1" spans="1:4">
      <c r="A15" s="183" t="s">
        <v>491</v>
      </c>
      <c r="B15" s="80"/>
      <c r="C15" s="80">
        <v>15</v>
      </c>
      <c r="D15" s="81">
        <f t="shared" si="0"/>
        <v>15</v>
      </c>
    </row>
    <row r="16" customHeight="1" spans="1:4">
      <c r="A16" s="183" t="s">
        <v>492</v>
      </c>
      <c r="B16" s="80">
        <v>0.72</v>
      </c>
      <c r="C16" s="80">
        <v>1.8</v>
      </c>
      <c r="D16" s="81">
        <f t="shared" si="0"/>
        <v>2.52</v>
      </c>
    </row>
    <row r="17" customHeight="1" spans="1:4">
      <c r="A17" s="183" t="s">
        <v>493</v>
      </c>
      <c r="B17" s="80">
        <v>26.99</v>
      </c>
      <c r="C17" s="80">
        <v>22.04</v>
      </c>
      <c r="D17" s="81">
        <f t="shared" si="0"/>
        <v>49.03</v>
      </c>
    </row>
    <row r="18" customHeight="1" spans="1:4">
      <c r="A18" s="183" t="s">
        <v>494</v>
      </c>
      <c r="B18" s="80">
        <v>6.8</v>
      </c>
      <c r="C18" s="80">
        <v>5.92</v>
      </c>
      <c r="D18" s="81">
        <f t="shared" si="0"/>
        <v>12.72</v>
      </c>
    </row>
    <row r="19" customHeight="1" spans="1:4">
      <c r="A19" s="183" t="s">
        <v>495</v>
      </c>
      <c r="B19" s="80">
        <v>0.7</v>
      </c>
      <c r="C19" s="80">
        <v>1.3</v>
      </c>
      <c r="D19" s="81">
        <f t="shared" si="0"/>
        <v>2</v>
      </c>
    </row>
    <row r="20" customHeight="1" spans="1:4">
      <c r="A20" s="184" t="s">
        <v>242</v>
      </c>
      <c r="B20" s="185">
        <f>SUM(B4:B19)</f>
        <v>45.04</v>
      </c>
      <c r="C20" s="185">
        <f>SUM(C4:C19)</f>
        <v>62.21</v>
      </c>
      <c r="D20" s="187">
        <f>SUM(B20:C20)</f>
        <v>107.25</v>
      </c>
    </row>
    <row r="23" customHeight="1" spans="1:4">
      <c r="A23" s="178" t="s">
        <v>237</v>
      </c>
      <c r="B23" s="188" t="s">
        <v>243</v>
      </c>
      <c r="C23" s="188"/>
      <c r="D23" s="189" t="s">
        <v>72</v>
      </c>
    </row>
    <row r="24" customHeight="1" spans="1:4">
      <c r="A24" s="181"/>
      <c r="B24" s="192" t="s">
        <v>244</v>
      </c>
      <c r="C24" s="193"/>
      <c r="D24" s="191"/>
    </row>
    <row r="25" customHeight="1" spans="1:4">
      <c r="A25" s="183" t="s">
        <v>480</v>
      </c>
      <c r="B25" s="176">
        <v>4</v>
      </c>
      <c r="C25" s="177"/>
      <c r="D25" s="81">
        <v>4</v>
      </c>
    </row>
    <row r="26" customHeight="1" spans="1:4">
      <c r="A26" s="183" t="s">
        <v>481</v>
      </c>
      <c r="B26" s="176">
        <v>1</v>
      </c>
      <c r="C26" s="177"/>
      <c r="D26" s="81">
        <v>1</v>
      </c>
    </row>
    <row r="27" customHeight="1" spans="1:4">
      <c r="A27" s="183" t="s">
        <v>482</v>
      </c>
      <c r="B27" s="176">
        <v>2</v>
      </c>
      <c r="C27" s="177"/>
      <c r="D27" s="81">
        <v>2</v>
      </c>
    </row>
    <row r="28" customHeight="1" spans="1:28">
      <c r="A28" s="183" t="s">
        <v>483</v>
      </c>
      <c r="B28" s="176">
        <v>1</v>
      </c>
      <c r="C28" s="177"/>
      <c r="D28" s="81">
        <v>1</v>
      </c>
      <c r="AB28" s="121"/>
    </row>
    <row r="29" customHeight="1" spans="1:28">
      <c r="A29" s="183" t="s">
        <v>484</v>
      </c>
      <c r="B29" s="176">
        <v>7</v>
      </c>
      <c r="C29" s="177"/>
      <c r="D29" s="81">
        <v>7</v>
      </c>
      <c r="AB29" s="122"/>
    </row>
    <row r="30" customHeight="1" spans="1:4">
      <c r="A30" s="183" t="s">
        <v>485</v>
      </c>
      <c r="B30" s="176">
        <v>3</v>
      </c>
      <c r="C30" s="177"/>
      <c r="D30" s="81">
        <v>3</v>
      </c>
    </row>
    <row r="31" customHeight="1" spans="1:4">
      <c r="A31" s="183" t="s">
        <v>486</v>
      </c>
      <c r="B31" s="176">
        <v>3</v>
      </c>
      <c r="C31" s="177"/>
      <c r="D31" s="81">
        <v>3</v>
      </c>
    </row>
    <row r="32" customHeight="1" spans="1:4">
      <c r="A32" s="183" t="s">
        <v>487</v>
      </c>
      <c r="B32" s="176">
        <v>1</v>
      </c>
      <c r="C32" s="177"/>
      <c r="D32" s="81">
        <v>1</v>
      </c>
    </row>
    <row r="33" customHeight="1" spans="1:4">
      <c r="A33" s="183" t="s">
        <v>488</v>
      </c>
      <c r="B33" s="176">
        <v>1</v>
      </c>
      <c r="C33" s="177"/>
      <c r="D33" s="81">
        <v>1</v>
      </c>
    </row>
    <row r="34" customHeight="1" spans="1:4">
      <c r="A34" s="183" t="s">
        <v>489</v>
      </c>
      <c r="B34" s="176">
        <v>1</v>
      </c>
      <c r="C34" s="177"/>
      <c r="D34" s="81">
        <v>1</v>
      </c>
    </row>
    <row r="35" customHeight="1" spans="1:4">
      <c r="A35" s="183" t="s">
        <v>490</v>
      </c>
      <c r="B35" s="176">
        <v>1</v>
      </c>
      <c r="C35" s="177"/>
      <c r="D35" s="81">
        <v>1</v>
      </c>
    </row>
    <row r="36" customHeight="1" spans="1:4">
      <c r="A36" s="183" t="s">
        <v>491</v>
      </c>
      <c r="B36" s="176">
        <v>2</v>
      </c>
      <c r="C36" s="177"/>
      <c r="D36" s="81">
        <v>2</v>
      </c>
    </row>
    <row r="37" customHeight="1" spans="1:4">
      <c r="A37" s="183" t="s">
        <v>492</v>
      </c>
      <c r="B37" s="176">
        <v>6</v>
      </c>
      <c r="C37" s="177"/>
      <c r="D37" s="81">
        <v>6</v>
      </c>
    </row>
    <row r="38" customHeight="1" spans="1:4">
      <c r="A38" s="183" t="s">
        <v>493</v>
      </c>
      <c r="B38" s="176">
        <v>7</v>
      </c>
      <c r="C38" s="177"/>
      <c r="D38" s="81">
        <v>7</v>
      </c>
    </row>
    <row r="39" customHeight="1" spans="1:4">
      <c r="A39" s="183" t="s">
        <v>494</v>
      </c>
      <c r="B39" s="176">
        <v>2</v>
      </c>
      <c r="C39" s="177"/>
      <c r="D39" s="81">
        <v>2</v>
      </c>
    </row>
    <row r="40" customHeight="1" spans="1:4">
      <c r="A40" s="183" t="s">
        <v>495</v>
      </c>
      <c r="B40" s="176">
        <v>1</v>
      </c>
      <c r="C40" s="177"/>
      <c r="D40" s="81">
        <v>1</v>
      </c>
    </row>
    <row r="41" customHeight="1" spans="1:4">
      <c r="A41" s="184" t="s">
        <v>242</v>
      </c>
      <c r="B41" s="194">
        <f>SUM(B25:B40)</f>
        <v>43</v>
      </c>
      <c r="C41" s="195"/>
      <c r="D41" s="187">
        <f>SUM(B41:C41)</f>
        <v>43</v>
      </c>
    </row>
  </sheetData>
  <mergeCells count="24">
    <mergeCell ref="B2:C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A2:A3"/>
    <mergeCell ref="A23:A24"/>
    <mergeCell ref="D2:D3"/>
    <mergeCell ref="D23:D24"/>
  </mergeCells>
  <printOptions horizontalCentered="1" verticalCentered="1"/>
  <pageMargins left="1.10236220472441" right="0.708661417322835" top="1.73228346456693" bottom="0.354330708661417" header="0.31496062992126" footer="0.31496062992126"/>
  <pageSetup paperSize="1" orientation="landscape"/>
  <headerFooter>
    <oddHeader>&amp;L&amp;G&amp;C&amp;"Verdana,Negrita"CATASTRO DE VIDES (has)
Y
NUMERO DE PROPIEDADES CON PLANTACIONES DE VIDES PARA VINIFICACION
REGIÓN DE LA ARAUCANIA&amp;RCUADRO N° 49</oddHeader>
    <oddFooter>&amp;R&amp;F</oddFooter>
  </headerFooter>
  <legacyDrawingHF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8"/>
  <sheetViews>
    <sheetView topLeftCell="A4" workbookViewId="0">
      <selection activeCell="E21" sqref="E21"/>
    </sheetView>
  </sheetViews>
  <sheetFormatPr defaultColWidth="11.4285714285714" defaultRowHeight="15"/>
  <cols>
    <col min="1" max="1" width="20.7142857142857" customWidth="1"/>
    <col min="2" max="2" width="16.2857142857143" customWidth="1"/>
    <col min="3" max="3" width="17.8571428571429" customWidth="1"/>
    <col min="4" max="10" width="16.2857142857143" customWidth="1"/>
    <col min="11" max="11" width="15.2857142857143" customWidth="1"/>
    <col min="14" max="14" width="19.7142857142857" customWidth="1"/>
  </cols>
  <sheetData>
    <row r="1" ht="15.75" spans="1:1">
      <c r="A1" s="127" t="s">
        <v>496</v>
      </c>
    </row>
    <row r="2" spans="1:12">
      <c r="A2" s="178" t="s">
        <v>237</v>
      </c>
      <c r="B2" s="179" t="s">
        <v>118</v>
      </c>
      <c r="C2" s="180"/>
      <c r="D2" s="180"/>
      <c r="E2" s="180"/>
      <c r="F2" s="180"/>
      <c r="G2" s="180"/>
      <c r="H2" s="180"/>
      <c r="I2" s="180"/>
      <c r="J2" s="180"/>
      <c r="K2" s="186"/>
      <c r="L2" s="114" t="s">
        <v>72</v>
      </c>
    </row>
    <row r="3" ht="69" customHeight="1" spans="1:12">
      <c r="A3" s="181"/>
      <c r="B3" s="182" t="s">
        <v>123</v>
      </c>
      <c r="C3" s="182" t="s">
        <v>124</v>
      </c>
      <c r="D3" s="182" t="s">
        <v>131</v>
      </c>
      <c r="E3" s="182" t="s">
        <v>139</v>
      </c>
      <c r="F3" s="182" t="s">
        <v>309</v>
      </c>
      <c r="G3" s="182" t="s">
        <v>150</v>
      </c>
      <c r="H3" s="182" t="s">
        <v>281</v>
      </c>
      <c r="I3" s="182" t="s">
        <v>344</v>
      </c>
      <c r="J3" s="182" t="s">
        <v>156</v>
      </c>
      <c r="K3" s="182" t="s">
        <v>163</v>
      </c>
      <c r="L3" s="116"/>
    </row>
    <row r="4" ht="22.5" customHeight="1" spans="1:12">
      <c r="A4" s="183" t="s">
        <v>480</v>
      </c>
      <c r="B4" s="80">
        <v>1</v>
      </c>
      <c r="C4" s="80"/>
      <c r="D4" s="80"/>
      <c r="E4" s="80">
        <v>1.6</v>
      </c>
      <c r="F4" s="80"/>
      <c r="G4" s="80"/>
      <c r="H4" s="80"/>
      <c r="I4" s="80"/>
      <c r="J4" s="80"/>
      <c r="K4" s="80">
        <v>1</v>
      </c>
      <c r="L4" s="81">
        <f t="shared" ref="L4:L17" si="0">SUM(B4:K4)</f>
        <v>3.6</v>
      </c>
    </row>
    <row r="5" ht="22.5" customHeight="1" spans="1:12">
      <c r="A5" s="183" t="s">
        <v>482</v>
      </c>
      <c r="B5" s="80">
        <v>0.15</v>
      </c>
      <c r="C5" s="80"/>
      <c r="D5" s="80"/>
      <c r="E5" s="80">
        <v>0.29</v>
      </c>
      <c r="F5" s="80"/>
      <c r="G5" s="80"/>
      <c r="H5" s="80"/>
      <c r="I5" s="80">
        <v>0.05</v>
      </c>
      <c r="J5" s="80"/>
      <c r="K5" s="80"/>
      <c r="L5" s="81">
        <f t="shared" si="0"/>
        <v>0.49</v>
      </c>
    </row>
    <row r="6" ht="22.5" customHeight="1" spans="1:12">
      <c r="A6" s="183" t="s">
        <v>483</v>
      </c>
      <c r="B6" s="80">
        <v>1</v>
      </c>
      <c r="C6" s="80"/>
      <c r="D6" s="80"/>
      <c r="E6" s="80"/>
      <c r="F6" s="80"/>
      <c r="G6" s="80"/>
      <c r="H6" s="80"/>
      <c r="I6" s="80"/>
      <c r="J6" s="80"/>
      <c r="K6" s="80"/>
      <c r="L6" s="81">
        <f t="shared" si="0"/>
        <v>1</v>
      </c>
    </row>
    <row r="7" ht="22.5" customHeight="1" spans="1:12">
      <c r="A7" s="183" t="s">
        <v>484</v>
      </c>
      <c r="B7" s="80">
        <v>0.45</v>
      </c>
      <c r="C7" s="80"/>
      <c r="D7" s="80"/>
      <c r="E7" s="80"/>
      <c r="F7" s="80"/>
      <c r="G7" s="80">
        <v>0.95</v>
      </c>
      <c r="H7" s="80"/>
      <c r="I7" s="80"/>
      <c r="J7" s="80"/>
      <c r="K7" s="80"/>
      <c r="L7" s="81">
        <f t="shared" si="0"/>
        <v>1.4</v>
      </c>
    </row>
    <row r="8" ht="22.5" customHeight="1" spans="1:12">
      <c r="A8" s="183" t="s">
        <v>485</v>
      </c>
      <c r="B8" s="80">
        <v>0.05</v>
      </c>
      <c r="C8" s="80"/>
      <c r="D8" s="80">
        <v>0.02</v>
      </c>
      <c r="E8" s="80"/>
      <c r="F8" s="80"/>
      <c r="G8" s="80">
        <v>0.03</v>
      </c>
      <c r="H8" s="80">
        <v>0.05</v>
      </c>
      <c r="I8" s="80"/>
      <c r="J8" s="80">
        <v>0.01</v>
      </c>
      <c r="K8" s="80"/>
      <c r="L8" s="81">
        <f t="shared" si="0"/>
        <v>0.16</v>
      </c>
    </row>
    <row r="9" ht="22.5" customHeight="1" spans="1:12">
      <c r="A9" s="183" t="s">
        <v>486</v>
      </c>
      <c r="B9" s="80">
        <v>0.4</v>
      </c>
      <c r="C9" s="80">
        <v>0.2</v>
      </c>
      <c r="D9" s="80"/>
      <c r="E9" s="80"/>
      <c r="F9" s="80"/>
      <c r="G9" s="80"/>
      <c r="H9" s="80"/>
      <c r="I9" s="80">
        <v>0.2</v>
      </c>
      <c r="J9" s="80"/>
      <c r="K9" s="80"/>
      <c r="L9" s="81">
        <f t="shared" si="0"/>
        <v>0.8</v>
      </c>
    </row>
    <row r="10" ht="22.5" customHeight="1" spans="1:12">
      <c r="A10" s="183" t="s">
        <v>488</v>
      </c>
      <c r="B10" s="80">
        <v>0.03</v>
      </c>
      <c r="C10" s="80"/>
      <c r="D10" s="80">
        <v>0.03</v>
      </c>
      <c r="E10" s="80"/>
      <c r="F10" s="80">
        <v>0.02</v>
      </c>
      <c r="G10" s="80">
        <v>0.02</v>
      </c>
      <c r="H10" s="80">
        <v>0.03</v>
      </c>
      <c r="I10" s="80"/>
      <c r="J10" s="80"/>
      <c r="K10" s="80"/>
      <c r="L10" s="81">
        <f t="shared" si="0"/>
        <v>0.13</v>
      </c>
    </row>
    <row r="11" ht="22.5" customHeight="1" spans="1:12">
      <c r="A11" s="183" t="s">
        <v>489</v>
      </c>
      <c r="B11" s="80">
        <v>1.9</v>
      </c>
      <c r="C11" s="80"/>
      <c r="D11" s="80">
        <v>0.05</v>
      </c>
      <c r="E11" s="80"/>
      <c r="F11" s="80"/>
      <c r="G11" s="80"/>
      <c r="H11" s="80"/>
      <c r="I11" s="80"/>
      <c r="J11" s="80"/>
      <c r="K11" s="80"/>
      <c r="L11" s="81">
        <f t="shared" si="0"/>
        <v>1.95</v>
      </c>
    </row>
    <row r="12" ht="22.5" customHeight="1" spans="1:12">
      <c r="A12" s="183" t="s">
        <v>490</v>
      </c>
      <c r="B12" s="80">
        <v>0.3</v>
      </c>
      <c r="C12" s="80"/>
      <c r="D12" s="80"/>
      <c r="E12" s="80"/>
      <c r="F12" s="80"/>
      <c r="G12" s="80"/>
      <c r="H12" s="80"/>
      <c r="I12" s="80"/>
      <c r="J12" s="80"/>
      <c r="K12" s="80"/>
      <c r="L12" s="81">
        <f t="shared" si="0"/>
        <v>0.3</v>
      </c>
    </row>
    <row r="13" ht="22.5" customHeight="1" spans="1:12">
      <c r="A13" s="183" t="s">
        <v>492</v>
      </c>
      <c r="B13" s="80">
        <v>0.36</v>
      </c>
      <c r="C13" s="80"/>
      <c r="D13" s="80">
        <v>0.36</v>
      </c>
      <c r="E13" s="80"/>
      <c r="F13" s="80"/>
      <c r="G13" s="80"/>
      <c r="H13" s="80"/>
      <c r="I13" s="80"/>
      <c r="J13" s="80"/>
      <c r="K13" s="80"/>
      <c r="L13" s="81">
        <f t="shared" si="0"/>
        <v>0.72</v>
      </c>
    </row>
    <row r="14" ht="22.5" customHeight="1" spans="1:12">
      <c r="A14" s="183" t="s">
        <v>493</v>
      </c>
      <c r="B14" s="80">
        <v>23.49</v>
      </c>
      <c r="C14" s="80"/>
      <c r="D14" s="80"/>
      <c r="E14" s="80"/>
      <c r="F14" s="80"/>
      <c r="G14" s="80">
        <v>1</v>
      </c>
      <c r="H14" s="80">
        <v>2.5</v>
      </c>
      <c r="I14" s="80"/>
      <c r="J14" s="80"/>
      <c r="K14" s="80"/>
      <c r="L14" s="81">
        <f t="shared" si="0"/>
        <v>26.99</v>
      </c>
    </row>
    <row r="15" ht="22.5" customHeight="1" spans="1:12">
      <c r="A15" s="183" t="s">
        <v>494</v>
      </c>
      <c r="B15" s="80">
        <v>3.65</v>
      </c>
      <c r="C15" s="80"/>
      <c r="D15" s="80"/>
      <c r="E15" s="80"/>
      <c r="F15" s="80"/>
      <c r="G15" s="80"/>
      <c r="H15" s="80">
        <v>3.15</v>
      </c>
      <c r="I15" s="80"/>
      <c r="J15" s="80"/>
      <c r="K15" s="80"/>
      <c r="L15" s="81">
        <f t="shared" si="0"/>
        <v>6.8</v>
      </c>
    </row>
    <row r="16" ht="22.5" customHeight="1" spans="1:12">
      <c r="A16" s="183" t="s">
        <v>495</v>
      </c>
      <c r="B16" s="80">
        <v>0.5</v>
      </c>
      <c r="C16" s="80"/>
      <c r="D16" s="80"/>
      <c r="E16" s="80"/>
      <c r="F16" s="80"/>
      <c r="G16" s="80">
        <v>0.2</v>
      </c>
      <c r="H16" s="80"/>
      <c r="I16" s="80"/>
      <c r="J16" s="80"/>
      <c r="K16" s="80"/>
      <c r="L16" s="81">
        <f t="shared" si="0"/>
        <v>0.7</v>
      </c>
    </row>
    <row r="17" ht="29.25" customHeight="1" spans="1:12">
      <c r="A17" s="184" t="s">
        <v>242</v>
      </c>
      <c r="B17" s="185">
        <f>SUM(B4:B16)</f>
        <v>33.28</v>
      </c>
      <c r="C17" s="185">
        <f>SUM(C4:C16)</f>
        <v>0.2</v>
      </c>
      <c r="D17" s="185">
        <f t="shared" ref="D17:K17" si="1">SUM(D4:D16)</f>
        <v>0.46</v>
      </c>
      <c r="E17" s="185">
        <f t="shared" si="1"/>
        <v>1.89</v>
      </c>
      <c r="F17" s="185">
        <f t="shared" si="1"/>
        <v>0.02</v>
      </c>
      <c r="G17" s="185">
        <f t="shared" si="1"/>
        <v>2.2</v>
      </c>
      <c r="H17" s="185">
        <f t="shared" si="1"/>
        <v>5.73</v>
      </c>
      <c r="I17" s="185">
        <f t="shared" si="1"/>
        <v>0.25</v>
      </c>
      <c r="J17" s="185">
        <f t="shared" si="1"/>
        <v>0.01</v>
      </c>
      <c r="K17" s="185">
        <f t="shared" si="1"/>
        <v>1</v>
      </c>
      <c r="L17" s="187">
        <f t="shared" si="0"/>
        <v>45.04</v>
      </c>
    </row>
    <row r="19" ht="15.75"/>
    <row r="20" spans="1:10">
      <c r="A20" s="178" t="s">
        <v>237</v>
      </c>
      <c r="B20" s="179" t="s">
        <v>497</v>
      </c>
      <c r="C20" s="180"/>
      <c r="D20" s="180"/>
      <c r="E20" s="180"/>
      <c r="F20" s="180"/>
      <c r="G20" s="180"/>
      <c r="H20" s="180"/>
      <c r="I20" s="186"/>
      <c r="J20" s="109" t="s">
        <v>72</v>
      </c>
    </row>
    <row r="21" ht="68.25" customHeight="1" spans="1:10">
      <c r="A21" s="181"/>
      <c r="B21" s="182" t="s">
        <v>180</v>
      </c>
      <c r="C21" s="182" t="s">
        <v>284</v>
      </c>
      <c r="D21" s="182" t="s">
        <v>200</v>
      </c>
      <c r="E21" s="182" t="s">
        <v>286</v>
      </c>
      <c r="F21" s="182" t="s">
        <v>459</v>
      </c>
      <c r="G21" s="182" t="s">
        <v>209</v>
      </c>
      <c r="H21" s="182" t="s">
        <v>287</v>
      </c>
      <c r="I21" s="182" t="s">
        <v>218</v>
      </c>
      <c r="J21" s="110"/>
    </row>
    <row r="22" ht="21" customHeight="1" spans="1:10">
      <c r="A22" s="183" t="s">
        <v>480</v>
      </c>
      <c r="B22" s="80"/>
      <c r="C22" s="80"/>
      <c r="D22" s="80"/>
      <c r="E22" s="80">
        <v>1.1</v>
      </c>
      <c r="F22" s="80"/>
      <c r="G22" s="80">
        <v>1.22</v>
      </c>
      <c r="H22" s="80"/>
      <c r="I22" s="80"/>
      <c r="J22" s="81">
        <f t="shared" ref="J22:J38" si="2">SUM(B22:I22)</f>
        <v>2.32</v>
      </c>
    </row>
    <row r="23" ht="21" customHeight="1" spans="1:10">
      <c r="A23" s="183" t="s">
        <v>481</v>
      </c>
      <c r="B23" s="80"/>
      <c r="C23" s="80"/>
      <c r="D23" s="80"/>
      <c r="E23" s="80"/>
      <c r="F23" s="80"/>
      <c r="G23" s="80">
        <v>0.5</v>
      </c>
      <c r="H23" s="80"/>
      <c r="I23" s="80"/>
      <c r="J23" s="81">
        <f t="shared" si="2"/>
        <v>0.5</v>
      </c>
    </row>
    <row r="24" ht="21" customHeight="1" spans="1:10">
      <c r="A24" s="183" t="s">
        <v>482</v>
      </c>
      <c r="B24" s="80"/>
      <c r="C24" s="80"/>
      <c r="D24" s="80"/>
      <c r="E24" s="80">
        <v>0.01</v>
      </c>
      <c r="F24" s="80"/>
      <c r="G24" s="80">
        <v>0.5</v>
      </c>
      <c r="H24" s="80"/>
      <c r="I24" s="80"/>
      <c r="J24" s="81">
        <f t="shared" si="2"/>
        <v>0.51</v>
      </c>
    </row>
    <row r="25" ht="21" customHeight="1" spans="1:10">
      <c r="A25" s="183" t="s">
        <v>483</v>
      </c>
      <c r="B25" s="80"/>
      <c r="C25" s="80"/>
      <c r="D25" s="80"/>
      <c r="E25" s="80"/>
      <c r="F25" s="80"/>
      <c r="G25" s="80">
        <v>1</v>
      </c>
      <c r="H25" s="80"/>
      <c r="I25" s="80"/>
      <c r="J25" s="81">
        <f t="shared" si="2"/>
        <v>1</v>
      </c>
    </row>
    <row r="26" ht="22.5" customHeight="1" spans="1:10">
      <c r="A26" s="183" t="s">
        <v>484</v>
      </c>
      <c r="B26" s="80"/>
      <c r="C26" s="80"/>
      <c r="D26" s="80"/>
      <c r="E26" s="80"/>
      <c r="F26" s="80"/>
      <c r="G26" s="80">
        <v>2.45</v>
      </c>
      <c r="H26" s="80"/>
      <c r="I26" s="80"/>
      <c r="J26" s="81">
        <f t="shared" si="2"/>
        <v>2.45</v>
      </c>
    </row>
    <row r="27" ht="22.5" customHeight="1" spans="1:10">
      <c r="A27" s="183" t="s">
        <v>485</v>
      </c>
      <c r="B27" s="80">
        <v>0.9</v>
      </c>
      <c r="C27" s="80"/>
      <c r="D27" s="80">
        <v>0.03</v>
      </c>
      <c r="E27" s="80"/>
      <c r="F27" s="80"/>
      <c r="G27" s="80">
        <v>4.83</v>
      </c>
      <c r="H27" s="80">
        <v>0.04</v>
      </c>
      <c r="I27" s="80"/>
      <c r="J27" s="81">
        <f t="shared" si="2"/>
        <v>5.8</v>
      </c>
    </row>
    <row r="28" ht="24.75" customHeight="1" spans="1:30">
      <c r="A28" s="183" t="s">
        <v>486</v>
      </c>
      <c r="B28" s="80"/>
      <c r="C28" s="80"/>
      <c r="D28" s="80"/>
      <c r="E28" s="80"/>
      <c r="F28" s="80"/>
      <c r="G28" s="80">
        <v>0.6</v>
      </c>
      <c r="H28" s="80"/>
      <c r="I28" s="80"/>
      <c r="J28" s="81">
        <f t="shared" si="2"/>
        <v>0.6</v>
      </c>
      <c r="AD28" s="151"/>
    </row>
    <row r="29" spans="1:30">
      <c r="A29" s="183" t="s">
        <v>487</v>
      </c>
      <c r="B29" s="80"/>
      <c r="C29" s="80"/>
      <c r="D29" s="80"/>
      <c r="E29" s="80"/>
      <c r="F29" s="80"/>
      <c r="G29" s="80">
        <v>0.5</v>
      </c>
      <c r="H29" s="80"/>
      <c r="I29" s="80"/>
      <c r="J29" s="81">
        <f t="shared" si="2"/>
        <v>0.5</v>
      </c>
      <c r="AD29" s="152"/>
    </row>
    <row r="30" spans="1:10">
      <c r="A30" s="183" t="s">
        <v>488</v>
      </c>
      <c r="B30" s="80"/>
      <c r="C30" s="80">
        <v>0.02</v>
      </c>
      <c r="D30" s="80"/>
      <c r="E30" s="80"/>
      <c r="F30" s="80"/>
      <c r="G30" s="80">
        <v>0.03</v>
      </c>
      <c r="H30" s="80"/>
      <c r="I30" s="80">
        <v>0.02</v>
      </c>
      <c r="J30" s="81">
        <f t="shared" si="2"/>
        <v>0.07</v>
      </c>
    </row>
    <row r="31" spans="1:10">
      <c r="A31" s="183" t="s">
        <v>489</v>
      </c>
      <c r="B31" s="80"/>
      <c r="C31" s="80"/>
      <c r="D31" s="80"/>
      <c r="E31" s="80"/>
      <c r="F31" s="80"/>
      <c r="G31" s="80">
        <v>1.9</v>
      </c>
      <c r="H31" s="80"/>
      <c r="I31" s="80"/>
      <c r="J31" s="81">
        <f t="shared" si="2"/>
        <v>1.9</v>
      </c>
    </row>
    <row r="32" spans="1:10">
      <c r="A32" s="183" t="s">
        <v>490</v>
      </c>
      <c r="B32" s="80"/>
      <c r="C32" s="80"/>
      <c r="D32" s="80"/>
      <c r="E32" s="80"/>
      <c r="F32" s="80">
        <v>0.3</v>
      </c>
      <c r="G32" s="80">
        <v>0.2</v>
      </c>
      <c r="H32" s="80"/>
      <c r="I32" s="80"/>
      <c r="J32" s="81">
        <f t="shared" si="2"/>
        <v>0.5</v>
      </c>
    </row>
    <row r="33" spans="1:10">
      <c r="A33" s="183" t="s">
        <v>491</v>
      </c>
      <c r="B33" s="80"/>
      <c r="C33" s="80"/>
      <c r="D33" s="80"/>
      <c r="E33" s="80"/>
      <c r="F33" s="80"/>
      <c r="G33" s="80">
        <v>15</v>
      </c>
      <c r="H33" s="80"/>
      <c r="I33" s="80"/>
      <c r="J33" s="81">
        <f t="shared" si="2"/>
        <v>15</v>
      </c>
    </row>
    <row r="34" spans="1:10">
      <c r="A34" s="183" t="s">
        <v>492</v>
      </c>
      <c r="B34" s="80"/>
      <c r="C34" s="80"/>
      <c r="D34" s="80">
        <v>0.23</v>
      </c>
      <c r="E34" s="80"/>
      <c r="F34" s="80"/>
      <c r="G34" s="80">
        <v>1.57</v>
      </c>
      <c r="H34" s="80"/>
      <c r="I34" s="80"/>
      <c r="J34" s="81">
        <f t="shared" si="2"/>
        <v>1.8</v>
      </c>
    </row>
    <row r="35" spans="1:10">
      <c r="A35" s="183" t="s">
        <v>493</v>
      </c>
      <c r="B35" s="80"/>
      <c r="C35" s="80"/>
      <c r="D35" s="80"/>
      <c r="E35" s="80"/>
      <c r="F35" s="80"/>
      <c r="G35" s="80">
        <v>22.04</v>
      </c>
      <c r="H35" s="80"/>
      <c r="I35" s="80"/>
      <c r="J35" s="81">
        <f t="shared" si="2"/>
        <v>22.04</v>
      </c>
    </row>
    <row r="36" spans="1:10">
      <c r="A36" s="183" t="s">
        <v>494</v>
      </c>
      <c r="B36" s="80"/>
      <c r="C36" s="80"/>
      <c r="D36" s="80"/>
      <c r="E36" s="80"/>
      <c r="F36" s="80"/>
      <c r="G36" s="80">
        <v>5.92</v>
      </c>
      <c r="H36" s="80"/>
      <c r="I36" s="80"/>
      <c r="J36" s="81">
        <f t="shared" si="2"/>
        <v>5.92</v>
      </c>
    </row>
    <row r="37" spans="1:10">
      <c r="A37" s="183" t="s">
        <v>495</v>
      </c>
      <c r="B37" s="80"/>
      <c r="C37" s="80"/>
      <c r="D37" s="80"/>
      <c r="E37" s="80"/>
      <c r="F37" s="80"/>
      <c r="G37" s="80">
        <v>1.3</v>
      </c>
      <c r="H37" s="80"/>
      <c r="I37" s="80"/>
      <c r="J37" s="81">
        <f t="shared" si="2"/>
        <v>1.3</v>
      </c>
    </row>
    <row r="38" ht="15.75" spans="1:10">
      <c r="A38" s="184" t="s">
        <v>242</v>
      </c>
      <c r="B38" s="185">
        <f t="shared" ref="B38:I38" si="3">SUM(B22:B37)</f>
        <v>0.9</v>
      </c>
      <c r="C38" s="185">
        <f t="shared" si="3"/>
        <v>0.02</v>
      </c>
      <c r="D38" s="185">
        <f t="shared" si="3"/>
        <v>0.26</v>
      </c>
      <c r="E38" s="185">
        <f t="shared" si="3"/>
        <v>1.11</v>
      </c>
      <c r="F38" s="185">
        <f t="shared" si="3"/>
        <v>0.3</v>
      </c>
      <c r="G38" s="185">
        <f t="shared" si="3"/>
        <v>59.56</v>
      </c>
      <c r="H38" s="185">
        <f t="shared" si="3"/>
        <v>0.04</v>
      </c>
      <c r="I38" s="185">
        <f t="shared" si="3"/>
        <v>0.02</v>
      </c>
      <c r="J38" s="187">
        <f t="shared" si="2"/>
        <v>62.21</v>
      </c>
    </row>
  </sheetData>
  <mergeCells count="6">
    <mergeCell ref="B2:K2"/>
    <mergeCell ref="B20:I20"/>
    <mergeCell ref="A2:A3"/>
    <mergeCell ref="A20:A21"/>
    <mergeCell ref="J20:J21"/>
    <mergeCell ref="L2:L3"/>
  </mergeCells>
  <printOptions horizontalCentered="1"/>
  <pageMargins left="0.708661417322835" right="0.708661417322835" top="0.94488188976378" bottom="0.15748031496063" header="0.31496062992126" footer="0.31496062992126"/>
  <pageSetup paperSize="1" orientation="landscape"/>
  <headerFooter>
    <oddHeader>&amp;L&amp;G&amp;C&amp;"Verdana,Negrita"SUPERFICIE COMUNAL DE CEPAJES BLANCOS Y TINTOS 
DE VINIFICACIÓN (has)
REGION DE LA ARAUCANIA&amp;RCUADRO N° 50</oddHeader>
    <oddFooter>&amp;R&amp;F</oddFooter>
  </headerFooter>
  <legacyDrawingHF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5"/>
  <sheetViews>
    <sheetView workbookViewId="0">
      <selection activeCell="D11" sqref="D11:D12"/>
    </sheetView>
  </sheetViews>
  <sheetFormatPr defaultColWidth="11.4285714285714" defaultRowHeight="15"/>
  <cols>
    <col min="1" max="1" width="12.5714285714286" customWidth="1"/>
    <col min="2" max="2" width="20.4285714285714" customWidth="1"/>
    <col min="3" max="3" width="22" customWidth="1"/>
  </cols>
  <sheetData>
    <row r="1" s="2" customFormat="1" ht="15.75" customHeight="1" spans="1:1">
      <c r="A1" s="127" t="s">
        <v>498</v>
      </c>
    </row>
    <row r="2" spans="1:4">
      <c r="A2" s="128" t="s">
        <v>237</v>
      </c>
      <c r="B2" s="153" t="s">
        <v>238</v>
      </c>
      <c r="C2" s="153"/>
      <c r="D2" s="131" t="s">
        <v>72</v>
      </c>
    </row>
    <row r="3" spans="1:4">
      <c r="A3" s="132"/>
      <c r="B3" s="154" t="s">
        <v>239</v>
      </c>
      <c r="C3" s="174" t="s">
        <v>240</v>
      </c>
      <c r="D3" s="134"/>
    </row>
    <row r="4" spans="1:4">
      <c r="A4" s="155" t="s">
        <v>499</v>
      </c>
      <c r="B4" s="80">
        <v>7.5</v>
      </c>
      <c r="C4" s="80">
        <v>3</v>
      </c>
      <c r="D4" s="146">
        <f>SUM(B4:C4)</f>
        <v>10.5</v>
      </c>
    </row>
    <row r="5" spans="1:4">
      <c r="A5" s="155" t="s">
        <v>500</v>
      </c>
      <c r="B5" s="80">
        <v>6.2</v>
      </c>
      <c r="C5" s="80">
        <v>2.2</v>
      </c>
      <c r="D5" s="146">
        <f>SUM(B5:C5)</f>
        <v>8.4</v>
      </c>
    </row>
    <row r="6" ht="15.75" spans="1:4">
      <c r="A6" s="137" t="s">
        <v>242</v>
      </c>
      <c r="B6" s="138">
        <f>SUM(B4:B5)</f>
        <v>13.7</v>
      </c>
      <c r="C6" s="138">
        <f>SUM(C4:C5)</f>
        <v>5.2</v>
      </c>
      <c r="D6" s="139">
        <f>SUM(B6:C6)</f>
        <v>18.9</v>
      </c>
    </row>
    <row r="8" ht="15.75"/>
    <row r="9" spans="1:4">
      <c r="A9" s="128" t="s">
        <v>237</v>
      </c>
      <c r="B9" s="156" t="s">
        <v>243</v>
      </c>
      <c r="C9" s="156"/>
      <c r="D9" s="131" t="s">
        <v>72</v>
      </c>
    </row>
    <row r="10" spans="1:4">
      <c r="A10" s="132"/>
      <c r="B10" s="154" t="s">
        <v>244</v>
      </c>
      <c r="C10" s="154"/>
      <c r="D10" s="134"/>
    </row>
    <row r="11" spans="1:4">
      <c r="A11" s="175" t="s">
        <v>499</v>
      </c>
      <c r="B11" s="176">
        <v>1</v>
      </c>
      <c r="C11" s="177"/>
      <c r="D11" s="172">
        <f>SUM(B11)</f>
        <v>1</v>
      </c>
    </row>
    <row r="12" spans="1:4">
      <c r="A12" s="175" t="s">
        <v>500</v>
      </c>
      <c r="B12" s="176">
        <v>2</v>
      </c>
      <c r="C12" s="177"/>
      <c r="D12" s="172">
        <f>SUM(B12)</f>
        <v>2</v>
      </c>
    </row>
    <row r="13" ht="15.75" spans="1:4">
      <c r="A13" s="137" t="s">
        <v>242</v>
      </c>
      <c r="B13" s="138">
        <f>SUM(B11:B12)</f>
        <v>3</v>
      </c>
      <c r="C13" s="138"/>
      <c r="D13" s="139">
        <f>SUM(B13)</f>
        <v>3</v>
      </c>
    </row>
    <row r="14" spans="28:28">
      <c r="AB14" s="151"/>
    </row>
    <row r="15" spans="28:28">
      <c r="AB15" s="152"/>
    </row>
  </sheetData>
  <mergeCells count="10">
    <mergeCell ref="B2:C2"/>
    <mergeCell ref="B9:C9"/>
    <mergeCell ref="B10:C10"/>
    <mergeCell ref="B11:C11"/>
    <mergeCell ref="B12:C12"/>
    <mergeCell ref="B13:C13"/>
    <mergeCell ref="A2:A3"/>
    <mergeCell ref="A9:A10"/>
    <mergeCell ref="D2:D3"/>
    <mergeCell ref="D9:D10"/>
  </mergeCells>
  <printOptions horizontalCentered="1"/>
  <pageMargins left="0.708661417322835" right="0.708661417322835" top="2.32283464566929" bottom="0.748031496062992" header="0.31496062992126" footer="0.31496062992126"/>
  <pageSetup paperSize="1" orientation="landscape"/>
  <headerFooter>
    <oddHeader>&amp;L&amp;G&amp;C&amp;"Verdana,Negrita"CATASTRO DE VIDES (has)
Y&amp;"-,Normal"
&amp;"Verdana,Negrita"NUMERO DE PROPIEDADES CON PLANTACION DE VIDES
DE VINIFICACION
REGION DE LOS RIOS&amp;RCUADRO N° 51</oddHeader>
    <oddFooter>&amp;R&amp;F</oddFooter>
  </headerFooter>
  <legacyDrawingHF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6"/>
  <sheetViews>
    <sheetView workbookViewId="0">
      <selection activeCell="H7" sqref="H7"/>
    </sheetView>
  </sheetViews>
  <sheetFormatPr defaultColWidth="11.4285714285714" defaultRowHeight="15"/>
  <cols>
    <col min="1" max="1" width="12.5714285714286" customWidth="1"/>
    <col min="2" max="2" width="11.1428571428571" customWidth="1"/>
    <col min="3" max="3" width="9.14285714285714" customWidth="1"/>
    <col min="4" max="4" width="10.4285714285714" customWidth="1"/>
  </cols>
  <sheetData>
    <row r="1" s="2" customFormat="1" ht="15.75" customHeight="1" spans="1:1">
      <c r="A1" s="127" t="s">
        <v>501</v>
      </c>
    </row>
    <row r="2" ht="29.25" customHeight="1" spans="1:5">
      <c r="A2" s="128" t="s">
        <v>237</v>
      </c>
      <c r="B2" s="165" t="s">
        <v>118</v>
      </c>
      <c r="C2" s="165"/>
      <c r="D2" s="165"/>
      <c r="E2" s="131" t="s">
        <v>72</v>
      </c>
    </row>
    <row r="3" ht="78" customHeight="1" spans="1:5">
      <c r="A3" s="132"/>
      <c r="B3" s="161" t="s">
        <v>123</v>
      </c>
      <c r="C3" s="161" t="s">
        <v>150</v>
      </c>
      <c r="D3" s="161" t="s">
        <v>152</v>
      </c>
      <c r="E3" s="134"/>
    </row>
    <row r="4" ht="29.25" customHeight="1" spans="1:5">
      <c r="A4" s="155" t="s">
        <v>499</v>
      </c>
      <c r="B4" s="80">
        <v>2</v>
      </c>
      <c r="C4" s="80">
        <v>1</v>
      </c>
      <c r="D4" s="80">
        <v>4.5</v>
      </c>
      <c r="E4" s="81">
        <f>SUM(B4:D4)</f>
        <v>7.5</v>
      </c>
    </row>
    <row r="5" ht="33" customHeight="1" spans="1:5">
      <c r="A5" s="155" t="s">
        <v>500</v>
      </c>
      <c r="B5" s="80">
        <v>3.5</v>
      </c>
      <c r="C5" s="80">
        <v>0.7</v>
      </c>
      <c r="D5" s="80">
        <v>2</v>
      </c>
      <c r="E5" s="81">
        <f>SUM(B5:D5)</f>
        <v>6.2</v>
      </c>
    </row>
    <row r="6" ht="31.5" customHeight="1" spans="1:5">
      <c r="A6" s="137" t="s">
        <v>242</v>
      </c>
      <c r="B6" s="138">
        <f>SUM(B4:B5)</f>
        <v>5.5</v>
      </c>
      <c r="C6" s="138">
        <f>SUM(C4:C5)</f>
        <v>1.7</v>
      </c>
      <c r="D6" s="138">
        <f>SUM(D4:D5)</f>
        <v>6.5</v>
      </c>
      <c r="E6" s="139">
        <f>SUM(B6:D6)</f>
        <v>13.7</v>
      </c>
    </row>
    <row r="8" ht="2.25" customHeight="1"/>
    <row r="9" ht="46.5" customHeight="1" spans="1:4">
      <c r="A9" s="128" t="s">
        <v>237</v>
      </c>
      <c r="B9" s="166" t="s">
        <v>170</v>
      </c>
      <c r="C9" s="167"/>
      <c r="D9" s="131" t="s">
        <v>72</v>
      </c>
    </row>
    <row r="10" ht="51.75" customHeight="1" spans="1:4">
      <c r="A10" s="132"/>
      <c r="B10" s="168" t="s">
        <v>502</v>
      </c>
      <c r="C10" s="169"/>
      <c r="D10" s="134"/>
    </row>
    <row r="11" ht="30.75" customHeight="1" spans="1:4">
      <c r="A11" s="144" t="s">
        <v>499</v>
      </c>
      <c r="B11" s="170">
        <v>3</v>
      </c>
      <c r="C11" s="171">
        <v>3</v>
      </c>
      <c r="D11" s="172">
        <f>SUM(B11)</f>
        <v>3</v>
      </c>
    </row>
    <row r="12" ht="31.5" customHeight="1" spans="1:4">
      <c r="A12" s="144" t="s">
        <v>500</v>
      </c>
      <c r="B12" s="170">
        <v>2.2</v>
      </c>
      <c r="C12" s="171">
        <v>1.8</v>
      </c>
      <c r="D12" s="172">
        <f>SUM(B12)</f>
        <v>2.2</v>
      </c>
    </row>
    <row r="13" ht="31.5" customHeight="1" spans="1:4">
      <c r="A13" s="148" t="s">
        <v>242</v>
      </c>
      <c r="B13" s="149">
        <f>SUM(B11:B12)</f>
        <v>5.2</v>
      </c>
      <c r="C13" s="173"/>
      <c r="D13" s="139">
        <f>SUM(B13)</f>
        <v>5.2</v>
      </c>
    </row>
    <row r="15" spans="28:28">
      <c r="AB15" s="151"/>
    </row>
    <row r="16" spans="28:28">
      <c r="AB16" s="152"/>
    </row>
  </sheetData>
  <mergeCells count="9">
    <mergeCell ref="B2:D2"/>
    <mergeCell ref="B9:C9"/>
    <mergeCell ref="B11:C11"/>
    <mergeCell ref="B12:C12"/>
    <mergeCell ref="B13:C13"/>
    <mergeCell ref="A2:A3"/>
    <mergeCell ref="A9:A10"/>
    <mergeCell ref="D9:D10"/>
    <mergeCell ref="E2:E3"/>
  </mergeCells>
  <printOptions horizontalCentered="1"/>
  <pageMargins left="0.708661417322835" right="0.708661417322835" top="1.53543307086614" bottom="0.748031496062992" header="0.31496062992126" footer="0.31496062992126"/>
  <pageSetup paperSize="1" orientation="landscape"/>
  <headerFooter>
    <oddHeader>&amp;L&amp;G&amp;C&amp;"Verdana,Negrita"SUPERFICIE COMUNAL DE CEPAJES BLANCOS Y TINTOS
DE VINIFICACION (has)
REGION DE LOS RIOS&amp;RCUADRO N° 52</oddHeader>
    <oddFooter>&amp;R&amp;F</oddFooter>
  </headerFooter>
  <legacyDrawingHF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4"/>
  <sheetViews>
    <sheetView topLeftCell="A13" workbookViewId="0">
      <selection activeCell="A16" sqref="A16"/>
    </sheetView>
  </sheetViews>
  <sheetFormatPr defaultColWidth="11.4285714285714" defaultRowHeight="15"/>
  <cols>
    <col min="1" max="1" width="12.5714285714286" customWidth="1"/>
    <col min="2" max="2" width="20.4285714285714" customWidth="1"/>
    <col min="3" max="3" width="22" customWidth="1"/>
  </cols>
  <sheetData>
    <row r="1" s="2" customFormat="1" ht="15.75" customHeight="1" spans="1:1">
      <c r="A1" s="127" t="s">
        <v>503</v>
      </c>
    </row>
    <row r="2" spans="1:4">
      <c r="A2" s="128" t="s">
        <v>237</v>
      </c>
      <c r="B2" s="153" t="s">
        <v>238</v>
      </c>
      <c r="C2" s="153"/>
      <c r="D2" s="131" t="s">
        <v>72</v>
      </c>
    </row>
    <row r="3" ht="27.75" customHeight="1" spans="1:4">
      <c r="A3" s="132"/>
      <c r="B3" s="154" t="s">
        <v>239</v>
      </c>
      <c r="C3" s="154" t="s">
        <v>240</v>
      </c>
      <c r="D3" s="134"/>
    </row>
    <row r="4" ht="27.75" customHeight="1" spans="1:4">
      <c r="A4" s="155" t="s">
        <v>504</v>
      </c>
      <c r="B4" s="164">
        <v>0.75</v>
      </c>
      <c r="C4" s="164">
        <v>0.12</v>
      </c>
      <c r="D4" s="146">
        <f t="shared" ref="D4:D12" si="0">SUM(B4:C4)</f>
        <v>0.87</v>
      </c>
    </row>
    <row r="5" ht="27.75" customHeight="1" spans="1:4">
      <c r="A5" s="155" t="s">
        <v>505</v>
      </c>
      <c r="B5" s="164">
        <v>2</v>
      </c>
      <c r="C5" s="164">
        <v>1</v>
      </c>
      <c r="D5" s="146">
        <f t="shared" si="0"/>
        <v>3</v>
      </c>
    </row>
    <row r="6" ht="27.75" customHeight="1" spans="1:4">
      <c r="A6" s="155" t="s">
        <v>506</v>
      </c>
      <c r="B6" s="80">
        <v>0.6</v>
      </c>
      <c r="C6" s="80">
        <v>2.11</v>
      </c>
      <c r="D6" s="146">
        <f t="shared" si="0"/>
        <v>2.71</v>
      </c>
    </row>
    <row r="7" ht="27.75" customHeight="1" spans="1:4">
      <c r="A7" s="155" t="s">
        <v>507</v>
      </c>
      <c r="B7" s="80">
        <v>0.5</v>
      </c>
      <c r="C7" s="80">
        <v>0.5</v>
      </c>
      <c r="D7" s="146">
        <f t="shared" si="0"/>
        <v>1</v>
      </c>
    </row>
    <row r="8" ht="27.75" customHeight="1" spans="1:4">
      <c r="A8" s="155" t="s">
        <v>508</v>
      </c>
      <c r="B8" s="80">
        <v>2.36</v>
      </c>
      <c r="C8" s="80">
        <v>0.6</v>
      </c>
      <c r="D8" s="146">
        <f t="shared" si="0"/>
        <v>2.96</v>
      </c>
    </row>
    <row r="9" ht="27.75" customHeight="1" spans="1:4">
      <c r="A9" s="155" t="s">
        <v>509</v>
      </c>
      <c r="B9" s="80">
        <v>1.3</v>
      </c>
      <c r="C9" s="80">
        <v>1.2</v>
      </c>
      <c r="D9" s="146">
        <f t="shared" si="0"/>
        <v>2.5</v>
      </c>
    </row>
    <row r="10" ht="27.75" customHeight="1" spans="1:4">
      <c r="A10" s="155" t="s">
        <v>510</v>
      </c>
      <c r="B10" s="80">
        <v>0.67</v>
      </c>
      <c r="C10" s="80">
        <v>0.12</v>
      </c>
      <c r="D10" s="146">
        <f t="shared" si="0"/>
        <v>0.79</v>
      </c>
    </row>
    <row r="11" ht="24" customHeight="1" spans="1:4">
      <c r="A11" s="144" t="s">
        <v>511</v>
      </c>
      <c r="B11" s="80">
        <v>1.15</v>
      </c>
      <c r="C11" s="80">
        <v>4.05</v>
      </c>
      <c r="D11" s="146">
        <f t="shared" si="0"/>
        <v>5.2</v>
      </c>
    </row>
    <row r="12" ht="37.5" customHeight="1" spans="1:4">
      <c r="A12" s="137" t="s">
        <v>242</v>
      </c>
      <c r="B12" s="138">
        <f>SUM(B4:B11)</f>
        <v>9.33</v>
      </c>
      <c r="C12" s="138">
        <f>SUM(C4:C11)</f>
        <v>9.7</v>
      </c>
      <c r="D12" s="139">
        <f t="shared" si="0"/>
        <v>19.03</v>
      </c>
    </row>
    <row r="13" ht="15.75"/>
    <row r="14" ht="24.75" customHeight="1" spans="1:4">
      <c r="A14" s="128" t="s">
        <v>237</v>
      </c>
      <c r="B14" s="156" t="s">
        <v>243</v>
      </c>
      <c r="C14" s="156"/>
      <c r="D14" s="131" t="s">
        <v>72</v>
      </c>
    </row>
    <row r="15" ht="24.75" customHeight="1" spans="1:4">
      <c r="A15" s="132"/>
      <c r="B15" s="154" t="s">
        <v>244</v>
      </c>
      <c r="C15" s="154"/>
      <c r="D15" s="134"/>
    </row>
    <row r="16" ht="24.75" customHeight="1" spans="1:4">
      <c r="A16" s="144" t="s">
        <v>504</v>
      </c>
      <c r="B16" s="157">
        <v>1</v>
      </c>
      <c r="C16" s="158"/>
      <c r="D16" s="159">
        <f>SUM(B16)</f>
        <v>1</v>
      </c>
    </row>
    <row r="17" ht="24.75" customHeight="1" spans="1:4">
      <c r="A17" s="144" t="s">
        <v>505</v>
      </c>
      <c r="B17" s="157">
        <v>3</v>
      </c>
      <c r="C17" s="158">
        <v>3</v>
      </c>
      <c r="D17" s="159">
        <f t="shared" ref="D17:D24" si="1">SUM(B17)</f>
        <v>3</v>
      </c>
    </row>
    <row r="18" ht="24.75" customHeight="1" spans="1:4">
      <c r="A18" s="144" t="s">
        <v>506</v>
      </c>
      <c r="B18" s="157">
        <v>2</v>
      </c>
      <c r="C18" s="158">
        <v>2</v>
      </c>
      <c r="D18" s="159">
        <f t="shared" si="1"/>
        <v>2</v>
      </c>
    </row>
    <row r="19" ht="24.75" customHeight="1" spans="1:4">
      <c r="A19" s="144" t="s">
        <v>507</v>
      </c>
      <c r="B19" s="157">
        <v>1</v>
      </c>
      <c r="C19" s="158">
        <v>1</v>
      </c>
      <c r="D19" s="159">
        <f t="shared" si="1"/>
        <v>1</v>
      </c>
    </row>
    <row r="20" ht="24.75" customHeight="1" spans="1:4">
      <c r="A20" s="144" t="s">
        <v>508</v>
      </c>
      <c r="B20" s="157">
        <v>3</v>
      </c>
      <c r="C20" s="158">
        <v>3</v>
      </c>
      <c r="D20" s="159">
        <f t="shared" si="1"/>
        <v>3</v>
      </c>
    </row>
    <row r="21" ht="24.75" customHeight="1" spans="1:4">
      <c r="A21" s="144" t="s">
        <v>509</v>
      </c>
      <c r="B21" s="157">
        <v>1</v>
      </c>
      <c r="C21" s="158">
        <v>1</v>
      </c>
      <c r="D21" s="159">
        <f t="shared" si="1"/>
        <v>1</v>
      </c>
    </row>
    <row r="22" ht="24.75" customHeight="1" spans="1:4">
      <c r="A22" s="144" t="s">
        <v>510</v>
      </c>
      <c r="B22" s="157">
        <v>1</v>
      </c>
      <c r="C22" s="158">
        <v>1</v>
      </c>
      <c r="D22" s="159">
        <f t="shared" si="1"/>
        <v>1</v>
      </c>
    </row>
    <row r="23" ht="24" customHeight="1" spans="1:28">
      <c r="A23" s="144" t="s">
        <v>511</v>
      </c>
      <c r="B23" s="157">
        <v>3</v>
      </c>
      <c r="C23" s="158">
        <v>3</v>
      </c>
      <c r="D23" s="159">
        <f t="shared" si="1"/>
        <v>3</v>
      </c>
      <c r="AB23" s="151"/>
    </row>
    <row r="24" ht="24" customHeight="1" spans="1:28">
      <c r="A24" s="137" t="s">
        <v>242</v>
      </c>
      <c r="B24" s="138">
        <f>SUM(B16:B23)</f>
        <v>15</v>
      </c>
      <c r="C24" s="138"/>
      <c r="D24" s="139">
        <f t="shared" si="1"/>
        <v>15</v>
      </c>
      <c r="AB24" s="152"/>
    </row>
  </sheetData>
  <mergeCells count="16">
    <mergeCell ref="B2:C2"/>
    <mergeCell ref="B14:C14"/>
    <mergeCell ref="B15:C15"/>
    <mergeCell ref="B16:C16"/>
    <mergeCell ref="B17:C17"/>
    <mergeCell ref="B18:C18"/>
    <mergeCell ref="B19:C19"/>
    <mergeCell ref="B20:C20"/>
    <mergeCell ref="B21:C21"/>
    <mergeCell ref="B22:C22"/>
    <mergeCell ref="B23:C23"/>
    <mergeCell ref="B24:C24"/>
    <mergeCell ref="A2:A3"/>
    <mergeCell ref="A14:A15"/>
    <mergeCell ref="D2:D3"/>
    <mergeCell ref="D14:D15"/>
  </mergeCells>
  <printOptions horizontalCentered="1"/>
  <pageMargins left="0.708661417322835" right="0.708661417322835" top="1.92913385826772" bottom="0.748031496062992" header="0.31496062992126" footer="0.31496062992126"/>
  <pageSetup paperSize="1" orientation="landscape"/>
  <headerFooter>
    <oddHeader>&amp;L&amp;G&amp;C&amp;"Verdana,Negrita"CATASTRO DE VIDES (has)
Y
NUMERO DE PROPIEDADES CON PLANTACION DE VIDES
DE VINIFICACION
REGIÓN DE LOS LAGOS&amp;RCUADRO N° 53</oddHeader>
    <oddFooter>&amp;R&amp;F</oddFooter>
  </headerFooter>
  <legacyDrawingHF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0"/>
  <sheetViews>
    <sheetView zoomScale="85" zoomScaleNormal="85" zoomScalePageLayoutView="70" workbookViewId="0">
      <selection activeCell="A1" sqref="A1:D19"/>
    </sheetView>
  </sheetViews>
  <sheetFormatPr defaultColWidth="11.4285714285714" defaultRowHeight="15"/>
  <cols>
    <col min="1" max="4" width="22.7142857142857" customWidth="1"/>
  </cols>
  <sheetData>
    <row r="1" ht="15.75" spans="1:256">
      <c r="A1" s="1" t="s">
        <v>88</v>
      </c>
      <c r="B1" s="1"/>
      <c r="C1" s="1"/>
      <c r="D1" s="440"/>
      <c r="E1" s="1"/>
      <c r="F1" s="1"/>
      <c r="G1" s="1"/>
      <c r="H1" s="440"/>
      <c r="I1" s="1"/>
      <c r="J1" s="1"/>
      <c r="K1" s="1"/>
      <c r="L1" s="440"/>
      <c r="M1" s="1"/>
      <c r="N1" s="1"/>
      <c r="O1" s="1"/>
      <c r="P1" s="440"/>
      <c r="Q1" s="1"/>
      <c r="R1" s="1"/>
      <c r="S1" s="1"/>
      <c r="T1" s="440"/>
      <c r="U1" s="1"/>
      <c r="V1" s="1"/>
      <c r="W1" s="1"/>
      <c r="X1" s="440"/>
      <c r="Y1" s="1"/>
      <c r="Z1" s="1"/>
      <c r="AA1" s="1"/>
      <c r="AB1" s="440"/>
      <c r="AC1" s="1"/>
      <c r="AD1" s="1"/>
      <c r="AE1" s="1"/>
      <c r="AF1" s="440"/>
      <c r="AG1" s="1"/>
      <c r="AH1" s="1"/>
      <c r="AI1" s="1"/>
      <c r="AJ1" s="440"/>
      <c r="AK1" s="1"/>
      <c r="AL1" s="1"/>
      <c r="AM1" s="1"/>
      <c r="AN1" s="440"/>
      <c r="AO1" s="1"/>
      <c r="AP1" s="1"/>
      <c r="AQ1" s="1"/>
      <c r="AR1" s="440"/>
      <c r="AS1" s="1"/>
      <c r="AT1" s="1"/>
      <c r="AU1" s="1"/>
      <c r="AV1" s="440"/>
      <c r="AW1" s="1"/>
      <c r="AX1" s="1"/>
      <c r="AY1" s="1"/>
      <c r="AZ1" s="440"/>
      <c r="BA1" s="1"/>
      <c r="BB1" s="1"/>
      <c r="BC1" s="1"/>
      <c r="BD1" s="440"/>
      <c r="BE1" s="1"/>
      <c r="BF1" s="1"/>
      <c r="BG1" s="1"/>
      <c r="BH1" s="440"/>
      <c r="BI1" s="1"/>
      <c r="BJ1" s="1"/>
      <c r="BK1" s="1"/>
      <c r="BL1" s="440"/>
      <c r="BM1" s="1"/>
      <c r="BN1" s="1"/>
      <c r="BO1" s="1"/>
      <c r="BP1" s="440"/>
      <c r="BQ1" s="1"/>
      <c r="BR1" s="1"/>
      <c r="BS1" s="1"/>
      <c r="BT1" s="440"/>
      <c r="BU1" s="1"/>
      <c r="BV1" s="1"/>
      <c r="BW1" s="1"/>
      <c r="BX1" s="440"/>
      <c r="BY1" s="1"/>
      <c r="BZ1" s="1"/>
      <c r="CA1" s="1"/>
      <c r="CB1" s="440"/>
      <c r="CC1" s="1"/>
      <c r="CD1" s="1"/>
      <c r="CE1" s="1"/>
      <c r="CF1" s="440"/>
      <c r="CG1" s="1"/>
      <c r="CH1" s="1"/>
      <c r="CI1" s="1"/>
      <c r="CJ1" s="440"/>
      <c r="CK1" s="1"/>
      <c r="CL1" s="1"/>
      <c r="CM1" s="1"/>
      <c r="CN1" s="440"/>
      <c r="CO1" s="1"/>
      <c r="CP1" s="1"/>
      <c r="CQ1" s="1"/>
      <c r="CR1" s="440"/>
      <c r="CS1" s="1"/>
      <c r="CT1" s="1"/>
      <c r="CU1" s="1"/>
      <c r="CV1" s="440"/>
      <c r="CW1" s="1"/>
      <c r="CX1" s="1"/>
      <c r="CY1" s="1"/>
      <c r="CZ1" s="440"/>
      <c r="DA1" s="1"/>
      <c r="DB1" s="1"/>
      <c r="DC1" s="1"/>
      <c r="DD1" s="440"/>
      <c r="DE1" s="1"/>
      <c r="DF1" s="1"/>
      <c r="DG1" s="1"/>
      <c r="DH1" s="440"/>
      <c r="DI1" s="1"/>
      <c r="DJ1" s="1"/>
      <c r="DK1" s="1"/>
      <c r="DL1" s="440"/>
      <c r="DM1" s="1"/>
      <c r="DN1" s="1"/>
      <c r="DO1" s="1"/>
      <c r="DP1" s="440"/>
      <c r="DQ1" s="1"/>
      <c r="DR1" s="1"/>
      <c r="DS1" s="1"/>
      <c r="DT1" s="440"/>
      <c r="DU1" s="1"/>
      <c r="DV1" s="1"/>
      <c r="DW1" s="1"/>
      <c r="DX1" s="440"/>
      <c r="DY1" s="1"/>
      <c r="DZ1" s="1"/>
      <c r="EA1" s="1"/>
      <c r="EB1" s="440"/>
      <c r="EC1" s="1"/>
      <c r="ED1" s="1"/>
      <c r="EE1" s="1"/>
      <c r="EF1" s="440"/>
      <c r="EG1" s="1"/>
      <c r="EH1" s="1"/>
      <c r="EI1" s="1"/>
      <c r="EJ1" s="440"/>
      <c r="EK1" s="1"/>
      <c r="EL1" s="1"/>
      <c r="EM1" s="1"/>
      <c r="EN1" s="440"/>
      <c r="EO1" s="1"/>
      <c r="EP1" s="1"/>
      <c r="EQ1" s="1"/>
      <c r="ER1" s="440"/>
      <c r="ES1" s="1"/>
      <c r="ET1" s="1"/>
      <c r="EU1" s="1"/>
      <c r="EV1" s="440"/>
      <c r="EW1" s="1"/>
      <c r="EX1" s="1"/>
      <c r="EY1" s="1"/>
      <c r="EZ1" s="440"/>
      <c r="FA1" s="1"/>
      <c r="FB1" s="1"/>
      <c r="FC1" s="1"/>
      <c r="FD1" s="440"/>
      <c r="FE1" s="1"/>
      <c r="FF1" s="1"/>
      <c r="FG1" s="1"/>
      <c r="FH1" s="440"/>
      <c r="FI1" s="1"/>
      <c r="FJ1" s="1"/>
      <c r="FK1" s="1"/>
      <c r="FL1" s="440"/>
      <c r="FM1" s="1"/>
      <c r="FN1" s="1"/>
      <c r="FO1" s="1"/>
      <c r="FP1" s="440"/>
      <c r="FQ1" s="1"/>
      <c r="FR1" s="1"/>
      <c r="FS1" s="1"/>
      <c r="FT1" s="440"/>
      <c r="FU1" s="1"/>
      <c r="FV1" s="1"/>
      <c r="FW1" s="1"/>
      <c r="FX1" s="440"/>
      <c r="FY1" s="1"/>
      <c r="FZ1" s="1"/>
      <c r="GA1" s="1"/>
      <c r="GB1" s="440"/>
      <c r="GC1" s="1"/>
      <c r="GD1" s="1"/>
      <c r="GE1" s="1"/>
      <c r="GF1" s="440"/>
      <c r="GG1" s="1"/>
      <c r="GH1" s="1"/>
      <c r="GI1" s="1"/>
      <c r="GJ1" s="440"/>
      <c r="GK1" s="1"/>
      <c r="GL1" s="1"/>
      <c r="GM1" s="1"/>
      <c r="GN1" s="440"/>
      <c r="GO1" s="1"/>
      <c r="GP1" s="1"/>
      <c r="GQ1" s="1"/>
      <c r="GR1" s="440"/>
      <c r="GS1" s="1"/>
      <c r="GT1" s="1"/>
      <c r="GU1" s="1"/>
      <c r="GV1" s="440"/>
      <c r="GW1" s="1"/>
      <c r="GX1" s="1"/>
      <c r="GY1" s="1"/>
      <c r="GZ1" s="440"/>
      <c r="HA1" s="1"/>
      <c r="HB1" s="1"/>
      <c r="HC1" s="1"/>
      <c r="HD1" s="440"/>
      <c r="HE1" s="1"/>
      <c r="HF1" s="1"/>
      <c r="HG1" s="1"/>
      <c r="HH1" s="440"/>
      <c r="HI1" s="1"/>
      <c r="HJ1" s="1"/>
      <c r="HK1" s="1"/>
      <c r="HL1" s="440"/>
      <c r="HM1" s="1"/>
      <c r="HN1" s="1"/>
      <c r="HO1" s="1"/>
      <c r="HP1" s="440"/>
      <c r="HQ1" s="1"/>
      <c r="HR1" s="1"/>
      <c r="HS1" s="1"/>
      <c r="HT1" s="440"/>
      <c r="HU1" s="1"/>
      <c r="HV1" s="1"/>
      <c r="HW1" s="1"/>
      <c r="HX1" s="440"/>
      <c r="HY1" s="1"/>
      <c r="HZ1" s="1"/>
      <c r="IA1" s="1"/>
      <c r="IB1" s="440"/>
      <c r="IC1" s="1"/>
      <c r="ID1" s="1"/>
      <c r="IE1" s="1"/>
      <c r="IF1" s="440"/>
      <c r="IG1" s="1"/>
      <c r="IH1" s="1"/>
      <c r="II1" s="1"/>
      <c r="IJ1" s="440"/>
      <c r="IK1" s="1"/>
      <c r="IL1" s="1"/>
      <c r="IM1" s="1"/>
      <c r="IN1" s="440"/>
      <c r="IO1" s="1"/>
      <c r="IP1" s="1"/>
      <c r="IQ1" s="1"/>
      <c r="IR1" s="440"/>
      <c r="IS1" s="1"/>
      <c r="IT1" s="1"/>
      <c r="IU1" s="1"/>
      <c r="IV1" s="440"/>
    </row>
    <row r="2" ht="24.75" customHeight="1" spans="1:4">
      <c r="A2" s="441" t="s">
        <v>89</v>
      </c>
      <c r="B2" s="442" t="s">
        <v>90</v>
      </c>
      <c r="C2" s="443"/>
      <c r="D2" s="444" t="s">
        <v>91</v>
      </c>
    </row>
    <row r="3" ht="12.75" customHeight="1" spans="1:4">
      <c r="A3" s="51"/>
      <c r="B3" s="445" t="s">
        <v>92</v>
      </c>
      <c r="C3" s="445" t="s">
        <v>93</v>
      </c>
      <c r="D3" s="446"/>
    </row>
    <row r="4" ht="23.25" customHeight="1" spans="1:5">
      <c r="A4" s="420" t="s">
        <v>73</v>
      </c>
      <c r="B4" s="447"/>
      <c r="C4" s="447">
        <v>15</v>
      </c>
      <c r="D4" s="448">
        <f>SUM(B4:C4)</f>
        <v>15</v>
      </c>
      <c r="E4" s="449"/>
    </row>
    <row r="5" ht="23.25" customHeight="1" spans="1:5">
      <c r="A5" s="420" t="s">
        <v>74</v>
      </c>
      <c r="B5" s="447">
        <v>1.9</v>
      </c>
      <c r="C5" s="447">
        <v>2.05</v>
      </c>
      <c r="D5" s="448">
        <f>SUM(B5:C5)</f>
        <v>3.95</v>
      </c>
      <c r="E5" s="449"/>
    </row>
    <row r="6" ht="23.25" customHeight="1" spans="1:5">
      <c r="A6" s="420" t="s">
        <v>75</v>
      </c>
      <c r="B6" s="346">
        <v>1.06</v>
      </c>
      <c r="C6" s="346">
        <v>3.91</v>
      </c>
      <c r="D6" s="349">
        <f>SUM(B6:C6)</f>
        <v>4.97</v>
      </c>
      <c r="E6" s="449"/>
    </row>
    <row r="7" ht="23.25" customHeight="1" spans="1:5">
      <c r="A7" s="420" t="s">
        <v>94</v>
      </c>
      <c r="B7" s="422">
        <v>23.84</v>
      </c>
      <c r="C7" s="422">
        <v>31.47</v>
      </c>
      <c r="D7" s="426">
        <f t="shared" ref="D7:D18" si="0">SUM(B7:C7)</f>
        <v>55.31</v>
      </c>
      <c r="E7" s="449"/>
    </row>
    <row r="8" ht="23.25" customHeight="1" spans="1:5">
      <c r="A8" s="48" t="s">
        <v>95</v>
      </c>
      <c r="B8" s="422">
        <v>1863.79</v>
      </c>
      <c r="C8" s="422">
        <v>1251.04</v>
      </c>
      <c r="D8" s="426">
        <f t="shared" si="0"/>
        <v>3114.83</v>
      </c>
      <c r="E8" s="449"/>
    </row>
    <row r="9" ht="23.25" customHeight="1" spans="1:5">
      <c r="A9" s="48" t="s">
        <v>96</v>
      </c>
      <c r="B9" s="422">
        <v>5579.58</v>
      </c>
      <c r="C9" s="422">
        <v>3078.18</v>
      </c>
      <c r="D9" s="426">
        <f t="shared" si="0"/>
        <v>8657.76</v>
      </c>
      <c r="E9" s="449"/>
    </row>
    <row r="10" ht="23.25" customHeight="1" spans="1:5">
      <c r="A10" s="48" t="s">
        <v>97</v>
      </c>
      <c r="B10" s="422">
        <v>5818.85</v>
      </c>
      <c r="C10" s="422">
        <v>35720.51</v>
      </c>
      <c r="D10" s="426">
        <f t="shared" si="0"/>
        <v>41539.36</v>
      </c>
      <c r="E10" s="449"/>
    </row>
    <row r="11" ht="23.25" customHeight="1" spans="1:5">
      <c r="A11" s="48" t="s">
        <v>80</v>
      </c>
      <c r="B11" s="422">
        <v>13746.33</v>
      </c>
      <c r="C11" s="422">
        <v>39076.2299999998</v>
      </c>
      <c r="D11" s="426">
        <f t="shared" si="0"/>
        <v>52822.5599999998</v>
      </c>
      <c r="E11" s="449"/>
    </row>
    <row r="12" ht="23.25" customHeight="1" spans="1:5">
      <c r="A12" s="48" t="s">
        <v>81</v>
      </c>
      <c r="B12" s="422">
        <v>4282.77999999999</v>
      </c>
      <c r="C12" s="422">
        <v>6086.90000000002</v>
      </c>
      <c r="D12" s="426">
        <f t="shared" si="0"/>
        <v>10369.68</v>
      </c>
      <c r="E12" s="449"/>
    </row>
    <row r="13" ht="23.25" customHeight="1" spans="1:5">
      <c r="A13" s="48" t="s">
        <v>82</v>
      </c>
      <c r="B13" s="422">
        <v>1366.04</v>
      </c>
      <c r="C13" s="422">
        <v>1430.22</v>
      </c>
      <c r="D13" s="426">
        <f t="shared" si="0"/>
        <v>2796.26</v>
      </c>
      <c r="E13" s="449"/>
    </row>
    <row r="14" ht="23.25" customHeight="1" spans="1:5">
      <c r="A14" s="48" t="s">
        <v>98</v>
      </c>
      <c r="B14" s="422">
        <v>45.04</v>
      </c>
      <c r="C14" s="422">
        <v>62.21</v>
      </c>
      <c r="D14" s="426">
        <f t="shared" si="0"/>
        <v>107.25</v>
      </c>
      <c r="E14" s="449"/>
    </row>
    <row r="15" ht="23.25" customHeight="1" spans="1:5">
      <c r="A15" s="48" t="s">
        <v>84</v>
      </c>
      <c r="B15" s="422">
        <v>13.7</v>
      </c>
      <c r="C15" s="422">
        <v>5.2</v>
      </c>
      <c r="D15" s="426">
        <f t="shared" si="0"/>
        <v>18.9</v>
      </c>
      <c r="E15" s="449"/>
    </row>
    <row r="16" ht="23.25" customHeight="1" spans="1:5">
      <c r="A16" s="48" t="s">
        <v>85</v>
      </c>
      <c r="B16" s="422">
        <v>9.33</v>
      </c>
      <c r="C16" s="422">
        <v>9.7</v>
      </c>
      <c r="D16" s="426">
        <f t="shared" si="0"/>
        <v>19.03</v>
      </c>
      <c r="E16" s="449"/>
    </row>
    <row r="17" ht="23.25" customHeight="1" spans="1:5">
      <c r="A17" s="48" t="s">
        <v>86</v>
      </c>
      <c r="B17" s="422">
        <v>1.29</v>
      </c>
      <c r="C17" s="422">
        <v>0.65</v>
      </c>
      <c r="D17" s="426">
        <f t="shared" si="0"/>
        <v>1.94</v>
      </c>
      <c r="E17" s="449"/>
    </row>
    <row r="18" ht="23.25" customHeight="1" spans="1:5">
      <c r="A18" s="48" t="s">
        <v>99</v>
      </c>
      <c r="B18" s="422">
        <v>1300.14</v>
      </c>
      <c r="C18" s="422">
        <v>9259.23</v>
      </c>
      <c r="D18" s="426">
        <f t="shared" si="0"/>
        <v>10559.37</v>
      </c>
      <c r="E18" s="449"/>
    </row>
    <row r="19" ht="23.25" customHeight="1" spans="1:4">
      <c r="A19" s="53" t="s">
        <v>100</v>
      </c>
      <c r="B19" s="423">
        <f>SUM(B4:B18)</f>
        <v>34053.67</v>
      </c>
      <c r="C19" s="423">
        <f>SUM(C4:C18)</f>
        <v>96032.4999999998</v>
      </c>
      <c r="D19" s="427">
        <f>SUM(D4:D18)</f>
        <v>130086.17</v>
      </c>
    </row>
    <row r="20" spans="8:9">
      <c r="H20" s="415"/>
      <c r="I20" s="415"/>
    </row>
  </sheetData>
  <mergeCells count="3">
    <mergeCell ref="B2:C2"/>
    <mergeCell ref="A2:A3"/>
    <mergeCell ref="D2:D3"/>
  </mergeCells>
  <printOptions horizontalCentered="1" gridLines="1"/>
  <pageMargins left="0.31496062992126" right="0.511811023622047" top="1.33858267716535" bottom="0.354330708661417" header="0.708661417322835" footer="0.31496062992126"/>
  <pageSetup paperSize="1" orientation="landscape"/>
  <headerFooter>
    <oddHeader>&amp;L            &amp;G&amp;C&amp;"Verdana,Negrita"&amp;12CATASTRO NACIONAL DE VIDES DE VINIFICACION
POR CEPAJES BLANCOS Y TINTOS  (ha)&amp;R&amp;"Verdana,Normal"CUADRO N° 3</oddHeader>
    <oddFooter>&amp;R&amp;F</oddFooter>
  </headerFooter>
  <legacyDrawingHF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7"/>
  <sheetViews>
    <sheetView topLeftCell="A13" workbookViewId="0">
      <selection activeCell="N8" sqref="N8"/>
    </sheetView>
  </sheetViews>
  <sheetFormatPr defaultColWidth="11.4285714285714" defaultRowHeight="15"/>
  <cols>
    <col min="1" max="2" width="12.5714285714286" customWidth="1"/>
    <col min="3" max="3" width="13.7142857142857" customWidth="1"/>
    <col min="4" max="4" width="12.8571428571429" customWidth="1"/>
    <col min="5" max="5" width="8.28571428571429" customWidth="1"/>
    <col min="6" max="7" width="11.8571428571429" customWidth="1"/>
    <col min="8" max="10" width="9.28571428571429" customWidth="1"/>
    <col min="11" max="11" width="9.85714285714286" customWidth="1"/>
  </cols>
  <sheetData>
    <row r="1" s="2" customFormat="1" ht="15.75" customHeight="1" spans="1:2">
      <c r="A1" s="127" t="s">
        <v>512</v>
      </c>
      <c r="B1" s="127"/>
    </row>
    <row r="2" ht="24.75" customHeight="1" spans="1:12">
      <c r="A2" s="128" t="s">
        <v>237</v>
      </c>
      <c r="B2" s="160"/>
      <c r="C2" s="156" t="s">
        <v>456</v>
      </c>
      <c r="D2" s="156"/>
      <c r="E2" s="156"/>
      <c r="F2" s="156"/>
      <c r="G2" s="156"/>
      <c r="H2" s="156"/>
      <c r="I2" s="156"/>
      <c r="J2" s="156"/>
      <c r="K2" s="156"/>
      <c r="L2" s="131" t="s">
        <v>72</v>
      </c>
    </row>
    <row r="3" ht="80.25" customHeight="1" spans="1:12">
      <c r="A3" s="132"/>
      <c r="B3" s="133" t="s">
        <v>120</v>
      </c>
      <c r="C3" s="133" t="s">
        <v>123</v>
      </c>
      <c r="D3" s="161" t="s">
        <v>131</v>
      </c>
      <c r="E3" s="133" t="s">
        <v>137</v>
      </c>
      <c r="F3" s="133" t="s">
        <v>309</v>
      </c>
      <c r="G3" s="133" t="s">
        <v>150</v>
      </c>
      <c r="H3" s="133" t="s">
        <v>513</v>
      </c>
      <c r="I3" s="133" t="s">
        <v>281</v>
      </c>
      <c r="J3" s="133" t="s">
        <v>343</v>
      </c>
      <c r="K3" s="133" t="s">
        <v>163</v>
      </c>
      <c r="L3" s="134"/>
    </row>
    <row r="4" spans="1:12">
      <c r="A4" s="162" t="s">
        <v>504</v>
      </c>
      <c r="B4" s="80"/>
      <c r="C4" s="80">
        <v>0.09</v>
      </c>
      <c r="D4" s="80">
        <v>0.23</v>
      </c>
      <c r="E4" s="80"/>
      <c r="F4" s="80"/>
      <c r="G4" s="80">
        <v>0.39</v>
      </c>
      <c r="H4" s="80"/>
      <c r="I4" s="80">
        <v>0.04</v>
      </c>
      <c r="J4" s="80"/>
      <c r="K4" s="80"/>
      <c r="L4" s="81">
        <f>SUM(B4:K4)</f>
        <v>0.75</v>
      </c>
    </row>
    <row r="5" spans="1:12">
      <c r="A5" s="162" t="s">
        <v>505</v>
      </c>
      <c r="B5" s="80"/>
      <c r="C5" s="80">
        <v>1</v>
      </c>
      <c r="D5" s="80"/>
      <c r="E5" s="80"/>
      <c r="F5" s="80"/>
      <c r="G5" s="80"/>
      <c r="H5" s="80"/>
      <c r="I5" s="80">
        <v>1</v>
      </c>
      <c r="J5" s="80"/>
      <c r="K5" s="80"/>
      <c r="L5" s="81">
        <f t="shared" ref="L5:L12" si="0">SUM(B5:K5)</f>
        <v>2</v>
      </c>
    </row>
    <row r="6" spans="1:12">
      <c r="A6" s="162" t="s">
        <v>506</v>
      </c>
      <c r="B6" s="80"/>
      <c r="C6" s="80"/>
      <c r="D6" s="80"/>
      <c r="E6" s="80">
        <v>0.3</v>
      </c>
      <c r="F6" s="80"/>
      <c r="G6" s="80"/>
      <c r="H6" s="80">
        <v>0.3</v>
      </c>
      <c r="I6" s="80"/>
      <c r="J6" s="80"/>
      <c r="K6" s="80"/>
      <c r="L6" s="81">
        <f t="shared" si="0"/>
        <v>0.6</v>
      </c>
    </row>
    <row r="7" ht="22.5" customHeight="1" spans="1:12">
      <c r="A7" s="162" t="s">
        <v>507</v>
      </c>
      <c r="B7" s="80"/>
      <c r="C7" s="80"/>
      <c r="D7" s="80">
        <v>0.5</v>
      </c>
      <c r="E7" s="80"/>
      <c r="F7" s="80"/>
      <c r="G7" s="80"/>
      <c r="H7" s="80"/>
      <c r="I7" s="80"/>
      <c r="J7" s="80"/>
      <c r="K7" s="80"/>
      <c r="L7" s="81">
        <f t="shared" si="0"/>
        <v>0.5</v>
      </c>
    </row>
    <row r="8" ht="22.5" customHeight="1" spans="1:12">
      <c r="A8" s="162" t="s">
        <v>508</v>
      </c>
      <c r="B8" s="80"/>
      <c r="C8" s="80">
        <v>1.42</v>
      </c>
      <c r="D8" s="80">
        <v>0.13</v>
      </c>
      <c r="E8" s="80"/>
      <c r="F8" s="80">
        <v>0.13</v>
      </c>
      <c r="G8" s="80"/>
      <c r="H8" s="80"/>
      <c r="I8" s="80">
        <v>0.21</v>
      </c>
      <c r="J8" s="80">
        <v>0.32</v>
      </c>
      <c r="K8" s="80">
        <v>0.15</v>
      </c>
      <c r="L8" s="81">
        <f t="shared" si="0"/>
        <v>2.36</v>
      </c>
    </row>
    <row r="9" ht="22.5" customHeight="1" spans="1:12">
      <c r="A9" s="162" t="s">
        <v>509</v>
      </c>
      <c r="B9" s="80"/>
      <c r="C9" s="80">
        <v>1.1</v>
      </c>
      <c r="D9" s="80">
        <v>0.1</v>
      </c>
      <c r="E9" s="80"/>
      <c r="F9" s="80"/>
      <c r="G9" s="80"/>
      <c r="H9" s="80"/>
      <c r="I9" s="80">
        <v>0.1</v>
      </c>
      <c r="J9" s="80"/>
      <c r="K9" s="80"/>
      <c r="L9" s="81">
        <f t="shared" si="0"/>
        <v>1.3</v>
      </c>
    </row>
    <row r="10" ht="22.5" customHeight="1" spans="1:12">
      <c r="A10" s="162" t="s">
        <v>510</v>
      </c>
      <c r="B10" s="80">
        <v>0.12</v>
      </c>
      <c r="C10" s="80">
        <v>0.13</v>
      </c>
      <c r="D10" s="80">
        <v>0.1</v>
      </c>
      <c r="E10" s="80"/>
      <c r="F10" s="80">
        <v>0.1</v>
      </c>
      <c r="G10" s="80">
        <v>0.1</v>
      </c>
      <c r="H10" s="80"/>
      <c r="I10" s="80">
        <v>0.12</v>
      </c>
      <c r="J10" s="80"/>
      <c r="K10" s="80"/>
      <c r="L10" s="81">
        <f t="shared" si="0"/>
        <v>0.67</v>
      </c>
    </row>
    <row r="11" ht="22.5" customHeight="1" spans="1:12">
      <c r="A11" s="162" t="s">
        <v>511</v>
      </c>
      <c r="B11" s="80"/>
      <c r="C11" s="80">
        <v>0.8</v>
      </c>
      <c r="D11" s="80"/>
      <c r="E11" s="80"/>
      <c r="F11" s="80">
        <v>0.03</v>
      </c>
      <c r="G11" s="80"/>
      <c r="H11" s="80"/>
      <c r="I11" s="80">
        <v>0.19</v>
      </c>
      <c r="J11" s="80">
        <v>0.1</v>
      </c>
      <c r="K11" s="80">
        <v>0.03</v>
      </c>
      <c r="L11" s="81">
        <f t="shared" si="0"/>
        <v>1.15</v>
      </c>
    </row>
    <row r="12" ht="25.5" customHeight="1" spans="1:12">
      <c r="A12" s="137" t="s">
        <v>242</v>
      </c>
      <c r="B12" s="138">
        <f>SUM(B4:B11)</f>
        <v>0.12</v>
      </c>
      <c r="C12" s="138">
        <f t="shared" ref="C12:K12" si="1">SUM(C4:C11)</f>
        <v>4.54</v>
      </c>
      <c r="D12" s="138">
        <f t="shared" si="1"/>
        <v>1.06</v>
      </c>
      <c r="E12" s="138">
        <f t="shared" si="1"/>
        <v>0.3</v>
      </c>
      <c r="F12" s="138">
        <f t="shared" si="1"/>
        <v>0.26</v>
      </c>
      <c r="G12" s="138">
        <f t="shared" si="1"/>
        <v>0.49</v>
      </c>
      <c r="H12" s="138">
        <f t="shared" si="1"/>
        <v>0.3</v>
      </c>
      <c r="I12" s="138">
        <f t="shared" si="1"/>
        <v>1.66</v>
      </c>
      <c r="J12" s="138">
        <f t="shared" si="1"/>
        <v>0.42</v>
      </c>
      <c r="K12" s="138">
        <f t="shared" si="1"/>
        <v>0.18</v>
      </c>
      <c r="L12" s="139">
        <f t="shared" si="0"/>
        <v>9.33</v>
      </c>
    </row>
    <row r="13" ht="24" customHeight="1"/>
    <row r="14" spans="1:10">
      <c r="A14" s="128" t="s">
        <v>237</v>
      </c>
      <c r="B14" s="129" t="s">
        <v>497</v>
      </c>
      <c r="C14" s="130"/>
      <c r="D14" s="130"/>
      <c r="E14" s="130"/>
      <c r="F14" s="130"/>
      <c r="G14" s="130"/>
      <c r="H14" s="163"/>
      <c r="I14" s="140" t="s">
        <v>72</v>
      </c>
      <c r="J14" s="141"/>
    </row>
    <row r="15" ht="123.8" spans="1:11">
      <c r="A15" s="132"/>
      <c r="B15" s="133" t="s">
        <v>514</v>
      </c>
      <c r="C15" s="133" t="s">
        <v>179</v>
      </c>
      <c r="D15" s="133" t="s">
        <v>311</v>
      </c>
      <c r="E15" s="133" t="s">
        <v>200</v>
      </c>
      <c r="F15" s="133" t="s">
        <v>459</v>
      </c>
      <c r="G15" s="133" t="s">
        <v>209</v>
      </c>
      <c r="H15" s="133" t="s">
        <v>287</v>
      </c>
      <c r="I15" s="142"/>
      <c r="J15" s="143"/>
      <c r="K15" s="141"/>
    </row>
    <row r="16" ht="62.25" customHeight="1" spans="1:11">
      <c r="A16" s="144" t="s">
        <v>504</v>
      </c>
      <c r="B16" s="145">
        <v>0.02</v>
      </c>
      <c r="C16" s="145"/>
      <c r="D16" s="145">
        <v>0.02</v>
      </c>
      <c r="E16" s="80"/>
      <c r="F16" s="80"/>
      <c r="G16" s="80"/>
      <c r="H16" s="80">
        <v>0.08</v>
      </c>
      <c r="I16" s="146">
        <f>SUM(B16:H16)</f>
        <v>0.12</v>
      </c>
      <c r="J16" s="147"/>
      <c r="K16" s="143"/>
    </row>
    <row r="17" ht="29.25" customHeight="1" spans="1:11">
      <c r="A17" s="144" t="s">
        <v>505</v>
      </c>
      <c r="B17" s="145"/>
      <c r="C17" s="145"/>
      <c r="D17" s="145"/>
      <c r="E17" s="80"/>
      <c r="F17" s="80"/>
      <c r="G17" s="80">
        <v>1</v>
      </c>
      <c r="H17" s="80"/>
      <c r="I17" s="146">
        <f t="shared" ref="I17:I24" si="2">SUM(B17:H17)</f>
        <v>1</v>
      </c>
      <c r="J17" s="147"/>
      <c r="K17" s="147"/>
    </row>
    <row r="18" ht="29.25" customHeight="1" spans="1:11">
      <c r="A18" s="144" t="s">
        <v>506</v>
      </c>
      <c r="B18" s="145"/>
      <c r="C18" s="145"/>
      <c r="D18" s="145"/>
      <c r="E18" s="80"/>
      <c r="F18" s="80"/>
      <c r="G18" s="80">
        <v>2</v>
      </c>
      <c r="H18" s="80">
        <v>0.11</v>
      </c>
      <c r="I18" s="146">
        <f t="shared" si="2"/>
        <v>2.11</v>
      </c>
      <c r="J18" s="147"/>
      <c r="K18" s="147"/>
    </row>
    <row r="19" ht="30" customHeight="1" spans="1:11">
      <c r="A19" s="144" t="s">
        <v>507</v>
      </c>
      <c r="B19" s="145"/>
      <c r="C19" s="145"/>
      <c r="D19" s="145"/>
      <c r="E19" s="80"/>
      <c r="F19" s="80"/>
      <c r="G19" s="80">
        <v>0.5</v>
      </c>
      <c r="H19" s="80"/>
      <c r="I19" s="146">
        <f t="shared" si="2"/>
        <v>0.5</v>
      </c>
      <c r="J19" s="147"/>
      <c r="K19" s="147"/>
    </row>
    <row r="20" ht="30" customHeight="1" spans="1:11">
      <c r="A20" s="144" t="s">
        <v>508</v>
      </c>
      <c r="B20" s="145"/>
      <c r="C20" s="145"/>
      <c r="D20" s="145"/>
      <c r="E20" s="80"/>
      <c r="F20" s="80"/>
      <c r="G20" s="80">
        <v>0.6</v>
      </c>
      <c r="H20" s="80"/>
      <c r="I20" s="146">
        <f t="shared" si="2"/>
        <v>0.6</v>
      </c>
      <c r="J20" s="147"/>
      <c r="K20" s="147"/>
    </row>
    <row r="21" ht="30" customHeight="1" spans="1:11">
      <c r="A21" s="144" t="s">
        <v>509</v>
      </c>
      <c r="B21" s="145"/>
      <c r="C21" s="145">
        <v>0.1</v>
      </c>
      <c r="D21" s="145"/>
      <c r="E21" s="80">
        <v>0.1</v>
      </c>
      <c r="F21" s="80"/>
      <c r="G21" s="80">
        <v>1</v>
      </c>
      <c r="H21" s="80"/>
      <c r="I21" s="146">
        <f t="shared" si="2"/>
        <v>1.2</v>
      </c>
      <c r="J21" s="147"/>
      <c r="K21" s="147"/>
    </row>
    <row r="22" ht="30" customHeight="1" spans="1:11">
      <c r="A22" s="144" t="s">
        <v>510</v>
      </c>
      <c r="B22" s="145"/>
      <c r="C22" s="145"/>
      <c r="D22" s="145"/>
      <c r="E22" s="80"/>
      <c r="F22" s="80"/>
      <c r="G22" s="80">
        <v>0.12</v>
      </c>
      <c r="H22" s="80"/>
      <c r="I22" s="146">
        <f t="shared" si="2"/>
        <v>0.12</v>
      </c>
      <c r="J22" s="147"/>
      <c r="K22" s="147"/>
    </row>
    <row r="23" ht="30" customHeight="1" spans="1:11">
      <c r="A23" s="144" t="s">
        <v>511</v>
      </c>
      <c r="B23" s="145"/>
      <c r="C23" s="145"/>
      <c r="D23" s="145"/>
      <c r="E23" s="80"/>
      <c r="F23" s="80">
        <v>0.3</v>
      </c>
      <c r="G23" s="80">
        <v>3.75</v>
      </c>
      <c r="H23" s="80"/>
      <c r="I23" s="146">
        <f t="shared" si="2"/>
        <v>4.05</v>
      </c>
      <c r="J23" s="147"/>
      <c r="K23" s="147"/>
    </row>
    <row r="24" ht="15.75" spans="1:11">
      <c r="A24" s="148" t="s">
        <v>242</v>
      </c>
      <c r="B24" s="149">
        <f t="shared" ref="B24:H24" si="3">SUM(B16:B23)</f>
        <v>0.02</v>
      </c>
      <c r="C24" s="149">
        <f t="shared" si="3"/>
        <v>0.1</v>
      </c>
      <c r="D24" s="149">
        <f t="shared" si="3"/>
        <v>0.02</v>
      </c>
      <c r="E24" s="149">
        <f t="shared" si="3"/>
        <v>0.1</v>
      </c>
      <c r="F24" s="149">
        <f t="shared" si="3"/>
        <v>0.3</v>
      </c>
      <c r="G24" s="149">
        <f t="shared" si="3"/>
        <v>8.97</v>
      </c>
      <c r="H24" s="149">
        <f t="shared" si="3"/>
        <v>0.19</v>
      </c>
      <c r="I24" s="139">
        <f t="shared" si="2"/>
        <v>9.7</v>
      </c>
      <c r="J24" s="150"/>
      <c r="K24" s="147"/>
    </row>
    <row r="25" ht="25.5" customHeight="1" spans="13:13">
      <c r="M25" s="150"/>
    </row>
    <row r="26" spans="30:30">
      <c r="AD26" s="151"/>
    </row>
    <row r="27" spans="30:30">
      <c r="AD27" s="152"/>
    </row>
  </sheetData>
  <mergeCells count="6">
    <mergeCell ref="C2:K2"/>
    <mergeCell ref="B14:H14"/>
    <mergeCell ref="A2:A3"/>
    <mergeCell ref="A14:A15"/>
    <mergeCell ref="I14:I15"/>
    <mergeCell ref="L2:L3"/>
  </mergeCells>
  <printOptions horizontalCentered="1"/>
  <pageMargins left="0.708661417322835" right="0.708661417322835" top="1.33858267716535" bottom="0.748031496062992" header="0.31496062992126" footer="0.31496062992126"/>
  <pageSetup paperSize="1" orientation="landscape"/>
  <headerFooter>
    <oddHeader>&amp;L&amp;G&amp;C&amp;"Verdana,Negrita"SUPERFICIE COMUNAL DE CEPAJES BLANCOS Y TINTOS
DE VINIFICACIÓN (has)
REGIÓN DE LOS LAGOS&amp;RCUADRO N° 54</oddHeader>
    <oddFooter>&amp;R&amp;F</oddFooter>
  </headerFooter>
  <legacyDrawingHF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4"/>
  <sheetViews>
    <sheetView workbookViewId="0">
      <selection activeCell="I13" sqref="I13"/>
    </sheetView>
  </sheetViews>
  <sheetFormatPr defaultColWidth="11.4285714285714" defaultRowHeight="15"/>
  <cols>
    <col min="1" max="1" width="12.5714285714286" customWidth="1"/>
    <col min="2" max="2" width="20.4285714285714" customWidth="1"/>
    <col min="3" max="3" width="22" customWidth="1"/>
  </cols>
  <sheetData>
    <row r="1" s="2" customFormat="1" ht="15.75" customHeight="1" spans="1:1">
      <c r="A1" s="127" t="s">
        <v>515</v>
      </c>
    </row>
    <row r="2" spans="1:4">
      <c r="A2" s="128" t="s">
        <v>237</v>
      </c>
      <c r="B2" s="153" t="s">
        <v>238</v>
      </c>
      <c r="C2" s="153"/>
      <c r="D2" s="131" t="s">
        <v>72</v>
      </c>
    </row>
    <row r="3" ht="27.75" customHeight="1" spans="1:4">
      <c r="A3" s="132"/>
      <c r="B3" s="154" t="s">
        <v>239</v>
      </c>
      <c r="C3" s="154" t="s">
        <v>240</v>
      </c>
      <c r="D3" s="134"/>
    </row>
    <row r="4" ht="27.75" customHeight="1" spans="1:4">
      <c r="A4" s="155" t="s">
        <v>516</v>
      </c>
      <c r="B4" s="136">
        <v>1.29</v>
      </c>
      <c r="C4" s="135">
        <v>0.65</v>
      </c>
      <c r="D4" s="146">
        <f>SUM(B4:C4)</f>
        <v>1.94</v>
      </c>
    </row>
    <row r="5" ht="27.75" customHeight="1" spans="1:4">
      <c r="A5" s="137" t="s">
        <v>242</v>
      </c>
      <c r="B5" s="138">
        <f>SUM(B4:B4)</f>
        <v>1.29</v>
      </c>
      <c r="C5" s="138">
        <f>SUM(C4:C4)</f>
        <v>0.65</v>
      </c>
      <c r="D5" s="139">
        <f>SUM(B5:C5)</f>
        <v>1.94</v>
      </c>
    </row>
    <row r="6" ht="27.75" customHeight="1"/>
    <row r="7" ht="27.75" customHeight="1" spans="1:4">
      <c r="A7" s="128" t="s">
        <v>237</v>
      </c>
      <c r="B7" s="156" t="s">
        <v>243</v>
      </c>
      <c r="C7" s="156"/>
      <c r="D7" s="131" t="s">
        <v>72</v>
      </c>
    </row>
    <row r="8" ht="27.75" customHeight="1" spans="1:4">
      <c r="A8" s="132"/>
      <c r="B8" s="154" t="s">
        <v>244</v>
      </c>
      <c r="C8" s="154"/>
      <c r="D8" s="134"/>
    </row>
    <row r="9" ht="27.75" customHeight="1" spans="1:4">
      <c r="A9" s="144" t="s">
        <v>516</v>
      </c>
      <c r="B9" s="157">
        <v>1</v>
      </c>
      <c r="C9" s="158"/>
      <c r="D9" s="159">
        <v>1</v>
      </c>
    </row>
    <row r="10" ht="27.75" customHeight="1" spans="1:4">
      <c r="A10" s="137" t="s">
        <v>242</v>
      </c>
      <c r="B10" s="138">
        <f>SUM(B9:B9)</f>
        <v>1</v>
      </c>
      <c r="C10" s="138"/>
      <c r="D10" s="139">
        <f>SUM(B10)</f>
        <v>1</v>
      </c>
    </row>
    <row r="11" ht="24" customHeight="1"/>
    <row r="12" ht="37.5" customHeight="1"/>
    <row r="13" spans="8:8">
      <c r="H13" t="s">
        <v>63</v>
      </c>
    </row>
    <row r="14" ht="24.75" customHeight="1"/>
    <row r="15" ht="24.75" customHeight="1"/>
    <row r="16" ht="24.75" customHeight="1"/>
    <row r="17" ht="24.75" customHeight="1"/>
    <row r="18" ht="24.75" customHeight="1"/>
    <row r="19" ht="24.75" customHeight="1"/>
    <row r="20" ht="24.75" customHeight="1"/>
    <row r="21" ht="24.75" customHeight="1"/>
    <row r="22" ht="24.75" customHeight="1"/>
    <row r="23" ht="24" customHeight="1" spans="28:28">
      <c r="AB23" s="151"/>
    </row>
    <row r="24" ht="24" customHeight="1" spans="28:28">
      <c r="AB24" s="152"/>
    </row>
  </sheetData>
  <mergeCells count="9">
    <mergeCell ref="B2:C2"/>
    <mergeCell ref="B7:C7"/>
    <mergeCell ref="B8:C8"/>
    <mergeCell ref="B9:C9"/>
    <mergeCell ref="B10:C10"/>
    <mergeCell ref="A2:A3"/>
    <mergeCell ref="A7:A8"/>
    <mergeCell ref="D2:D3"/>
    <mergeCell ref="D7:D8"/>
  </mergeCells>
  <printOptions horizontalCentered="1"/>
  <pageMargins left="0.708661417322835" right="0.708661417322835" top="1.92913385826772" bottom="0.748031496062992" header="0.31496062992126" footer="0.31496062992126"/>
  <pageSetup paperSize="1" orientation="landscape"/>
  <headerFooter>
    <oddHeader>&amp;L&amp;G&amp;C&amp;"Verdana,Negrita"CATASTRO DE VIDES (has)
Y
NUMERO DE PROPIEDADES CON PLANTACION DE VIDES
DE VINIFICACION
REGIÓN DE LOS LAGOS&amp;RCUADRO N° 53</oddHeader>
    <oddFooter>&amp;R&amp;F</oddFooter>
  </headerFooter>
  <legacyDrawingHF r:id="rId1"/>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7"/>
  <sheetViews>
    <sheetView workbookViewId="0">
      <selection activeCell="C5" sqref="C5"/>
    </sheetView>
  </sheetViews>
  <sheetFormatPr defaultColWidth="11.4285714285714" defaultRowHeight="15"/>
  <cols>
    <col min="1" max="1" width="12.5714285714286" customWidth="1"/>
    <col min="2" max="2" width="35.5714285714286" customWidth="1"/>
    <col min="3" max="3" width="13.7142857142857" customWidth="1"/>
    <col min="4" max="4" width="12.8571428571429" customWidth="1"/>
    <col min="5" max="5" width="8.28571428571429" customWidth="1"/>
    <col min="6" max="7" width="11.8571428571429" customWidth="1"/>
    <col min="8" max="10" width="9.28571428571429" customWidth="1"/>
    <col min="11" max="11" width="9.85714285714286" customWidth="1"/>
  </cols>
  <sheetData>
    <row r="1" s="2" customFormat="1" ht="15.75" customHeight="1" spans="1:2">
      <c r="A1" s="127" t="s">
        <v>517</v>
      </c>
      <c r="B1" s="127"/>
    </row>
    <row r="2" ht="24.75" customHeight="1" spans="1:4">
      <c r="A2" s="128" t="s">
        <v>237</v>
      </c>
      <c r="B2" s="129" t="s">
        <v>456</v>
      </c>
      <c r="C2" s="130"/>
      <c r="D2" s="131" t="s">
        <v>72</v>
      </c>
    </row>
    <row r="3" ht="80.25" customHeight="1" spans="1:4">
      <c r="A3" s="132"/>
      <c r="B3" s="133" t="s">
        <v>123</v>
      </c>
      <c r="C3" s="133" t="s">
        <v>281</v>
      </c>
      <c r="D3" s="134"/>
    </row>
    <row r="4" ht="29.25" customHeight="1" spans="1:4">
      <c r="A4" s="135" t="s">
        <v>516</v>
      </c>
      <c r="B4" s="136">
        <v>0.65</v>
      </c>
      <c r="C4" s="135">
        <v>0.64</v>
      </c>
      <c r="D4" s="81">
        <f>SUM(B4:C4)</f>
        <v>1.29</v>
      </c>
    </row>
    <row r="5" ht="15.75" spans="1:4">
      <c r="A5" s="137" t="s">
        <v>242</v>
      </c>
      <c r="B5" s="138">
        <f>SUM(B4:B4)</f>
        <v>0.65</v>
      </c>
      <c r="C5" s="138">
        <f>SUM(C3:C4)</f>
        <v>0.64</v>
      </c>
      <c r="D5" s="139">
        <v>1.29</v>
      </c>
    </row>
    <row r="6" ht="15.75"/>
    <row r="7" ht="22.5" customHeight="1" spans="1:4">
      <c r="A7" s="128" t="s">
        <v>237</v>
      </c>
      <c r="B7" s="129" t="s">
        <v>497</v>
      </c>
      <c r="C7" s="140" t="s">
        <v>72</v>
      </c>
      <c r="D7" s="141"/>
    </row>
    <row r="8" ht="89.25" customHeight="1" spans="1:5">
      <c r="A8" s="132"/>
      <c r="B8" s="133" t="s">
        <v>209</v>
      </c>
      <c r="C8" s="142"/>
      <c r="D8" s="143"/>
      <c r="E8" s="141"/>
    </row>
    <row r="9" ht="29.25" customHeight="1" spans="1:5">
      <c r="A9" s="144" t="s">
        <v>516</v>
      </c>
      <c r="B9" s="145">
        <v>0.65</v>
      </c>
      <c r="C9" s="146">
        <v>0.65</v>
      </c>
      <c r="D9" s="147"/>
      <c r="E9" s="143"/>
    </row>
    <row r="10" ht="22.5" customHeight="1" spans="1:5">
      <c r="A10" s="148" t="s">
        <v>242</v>
      </c>
      <c r="B10" s="149">
        <f>SUM(B9:B9)</f>
        <v>0.65</v>
      </c>
      <c r="C10" s="139">
        <v>0.65</v>
      </c>
      <c r="D10" s="147"/>
      <c r="E10" s="147"/>
    </row>
    <row r="11" ht="22.5" customHeight="1" spans="10:11">
      <c r="J11" s="147"/>
      <c r="K11" s="147"/>
    </row>
    <row r="12" ht="25.5" customHeight="1" spans="10:11">
      <c r="J12" s="147"/>
      <c r="K12" s="147"/>
    </row>
    <row r="13" ht="24" customHeight="1" spans="10:11">
      <c r="J13" s="147"/>
      <c r="K13" s="147"/>
    </row>
    <row r="14" spans="10:11">
      <c r="J14" s="147"/>
      <c r="K14" s="147"/>
    </row>
    <row r="15" spans="10:11">
      <c r="J15" s="147"/>
      <c r="K15" s="147"/>
    </row>
    <row r="16" ht="62.25" customHeight="1" spans="10:11">
      <c r="J16" s="147"/>
      <c r="K16" s="147"/>
    </row>
    <row r="17" ht="29.25" customHeight="1" spans="10:11">
      <c r="J17" s="150"/>
      <c r="K17" s="147"/>
    </row>
    <row r="18" ht="29.25" customHeight="1"/>
    <row r="19" ht="30" customHeight="1"/>
    <row r="20" ht="30" customHeight="1"/>
    <row r="21" ht="30" customHeight="1"/>
    <row r="22" ht="30" customHeight="1"/>
    <row r="23" ht="30" customHeight="1"/>
    <row r="25" ht="25.5" customHeight="1" spans="13:13">
      <c r="M25" s="150"/>
    </row>
    <row r="26" spans="30:30">
      <c r="AD26" s="151"/>
    </row>
    <row r="27" spans="30:30">
      <c r="AD27" s="152"/>
    </row>
  </sheetData>
  <mergeCells count="5">
    <mergeCell ref="B2:C2"/>
    <mergeCell ref="A2:A3"/>
    <mergeCell ref="A7:A8"/>
    <mergeCell ref="C7:C8"/>
    <mergeCell ref="D2:D3"/>
  </mergeCells>
  <printOptions horizontalCentered="1"/>
  <pageMargins left="0.708661417322835" right="0.708661417322835" top="1.33858267716535" bottom="0.748031496062992" header="0.31496062992126" footer="0.31496062992126"/>
  <pageSetup paperSize="1" orientation="landscape"/>
  <headerFooter>
    <oddHeader>&amp;L&amp;G&amp;C&amp;"Verdana,Negrita"SUPERFICIE COMUNAL DE CEPAJES BLANCOS Y TINTOS
DE VINIFICACIÓN (has)
REGIÓN DE LOS LAGOS&amp;RCUADRO N° 54</oddHeader>
    <oddFooter>&amp;R&amp;F</oddFooter>
  </headerFooter>
  <legacyDrawingHF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8"/>
  <sheetViews>
    <sheetView workbookViewId="0">
      <selection activeCell="B7" sqref="B7"/>
    </sheetView>
  </sheetViews>
  <sheetFormatPr defaultColWidth="11.4285714285714" defaultRowHeight="12.75"/>
  <cols>
    <col min="1" max="1" width="22.5714285714286" style="2" customWidth="1"/>
    <col min="2" max="2" width="21.4285714285714" style="2" customWidth="1"/>
    <col min="3" max="3" width="19.1428571428571" style="2" customWidth="1"/>
    <col min="4" max="16384" width="11.4285714285714" style="2"/>
  </cols>
  <sheetData>
    <row r="1" ht="13.5" spans="1:1">
      <c r="A1" s="2" t="s">
        <v>518</v>
      </c>
    </row>
    <row r="2" ht="19.5" customHeight="1" spans="1:4">
      <c r="A2" s="99" t="s">
        <v>237</v>
      </c>
      <c r="B2" s="101" t="s">
        <v>238</v>
      </c>
      <c r="C2" s="108"/>
      <c r="D2" s="114" t="s">
        <v>72</v>
      </c>
    </row>
    <row r="3" ht="31.5" customHeight="1" spans="1:4">
      <c r="A3" s="102"/>
      <c r="B3" s="115" t="s">
        <v>239</v>
      </c>
      <c r="C3" s="115" t="s">
        <v>240</v>
      </c>
      <c r="D3" s="116"/>
    </row>
    <row r="4" spans="1:4">
      <c r="A4" s="105" t="s">
        <v>519</v>
      </c>
      <c r="B4" s="123">
        <v>15.7</v>
      </c>
      <c r="C4" s="123">
        <v>424.58</v>
      </c>
      <c r="D4" s="124">
        <f t="shared" ref="D4:D28" si="0">SUM(B4:C4)</f>
        <v>440.28</v>
      </c>
    </row>
    <row r="5" spans="1:4">
      <c r="A5" s="105" t="s">
        <v>520</v>
      </c>
      <c r="B5" s="123">
        <v>2.61</v>
      </c>
      <c r="C5" s="123">
        <v>1610.25</v>
      </c>
      <c r="D5" s="124">
        <f t="shared" si="0"/>
        <v>1612.86</v>
      </c>
    </row>
    <row r="6" spans="1:4">
      <c r="A6" s="105" t="s">
        <v>521</v>
      </c>
      <c r="B6" s="123"/>
      <c r="C6" s="123">
        <v>102.05</v>
      </c>
      <c r="D6" s="124">
        <f t="shared" si="0"/>
        <v>102.05</v>
      </c>
    </row>
    <row r="7" spans="1:4">
      <c r="A7" s="105" t="s">
        <v>522</v>
      </c>
      <c r="B7" s="123"/>
      <c r="C7" s="123">
        <v>9.85</v>
      </c>
      <c r="D7" s="124">
        <f t="shared" si="0"/>
        <v>9.85</v>
      </c>
    </row>
    <row r="8" spans="1:4">
      <c r="A8" s="105" t="s">
        <v>523</v>
      </c>
      <c r="B8" s="123">
        <v>0.49</v>
      </c>
      <c r="C8" s="123">
        <v>40.27</v>
      </c>
      <c r="D8" s="124">
        <f t="shared" si="0"/>
        <v>40.76</v>
      </c>
    </row>
    <row r="9" spans="1:4">
      <c r="A9" s="105" t="s">
        <v>524</v>
      </c>
      <c r="B9" s="123">
        <v>11.14</v>
      </c>
      <c r="C9" s="123">
        <v>78.76</v>
      </c>
      <c r="D9" s="124">
        <f t="shared" si="0"/>
        <v>89.9</v>
      </c>
    </row>
    <row r="10" spans="1:4">
      <c r="A10" s="105" t="s">
        <v>525</v>
      </c>
      <c r="B10" s="123">
        <v>414.24</v>
      </c>
      <c r="C10" s="123">
        <v>1516.3</v>
      </c>
      <c r="D10" s="124">
        <f t="shared" si="0"/>
        <v>1930.54</v>
      </c>
    </row>
    <row r="11" spans="1:4">
      <c r="A11" s="105" t="s">
        <v>526</v>
      </c>
      <c r="B11" s="123"/>
      <c r="C11" s="123">
        <v>154.53</v>
      </c>
      <c r="D11" s="124">
        <f t="shared" si="0"/>
        <v>154.53</v>
      </c>
    </row>
    <row r="12" spans="1:4">
      <c r="A12" s="105" t="s">
        <v>527</v>
      </c>
      <c r="B12" s="123">
        <v>33.17</v>
      </c>
      <c r="C12" s="123">
        <v>286.89</v>
      </c>
      <c r="D12" s="124">
        <f t="shared" si="0"/>
        <v>320.06</v>
      </c>
    </row>
    <row r="13" spans="1:4">
      <c r="A13" s="105" t="s">
        <v>528</v>
      </c>
      <c r="B13" s="123"/>
      <c r="C13" s="123">
        <v>33</v>
      </c>
      <c r="D13" s="124">
        <f t="shared" si="0"/>
        <v>33</v>
      </c>
    </row>
    <row r="14" spans="1:4">
      <c r="A14" s="105" t="s">
        <v>529</v>
      </c>
      <c r="B14" s="123">
        <v>59.91</v>
      </c>
      <c r="C14" s="123">
        <v>417.94</v>
      </c>
      <c r="D14" s="124">
        <f t="shared" si="0"/>
        <v>477.85</v>
      </c>
    </row>
    <row r="15" spans="1:4">
      <c r="A15" s="105" t="s">
        <v>530</v>
      </c>
      <c r="B15" s="123">
        <v>358.52</v>
      </c>
      <c r="C15" s="123">
        <v>858.050000000001</v>
      </c>
      <c r="D15" s="124">
        <f t="shared" si="0"/>
        <v>1216.57</v>
      </c>
    </row>
    <row r="16" spans="1:4">
      <c r="A16" s="105" t="s">
        <v>531</v>
      </c>
      <c r="B16" s="123"/>
      <c r="C16" s="123">
        <v>64.32</v>
      </c>
      <c r="D16" s="124">
        <f t="shared" si="0"/>
        <v>64.32</v>
      </c>
    </row>
    <row r="17" spans="1:4">
      <c r="A17" s="105" t="s">
        <v>532</v>
      </c>
      <c r="B17" s="123">
        <v>36.98</v>
      </c>
      <c r="C17" s="123">
        <v>1209.2</v>
      </c>
      <c r="D17" s="124">
        <f t="shared" si="0"/>
        <v>1246.18</v>
      </c>
    </row>
    <row r="18" spans="1:28">
      <c r="A18" s="105" t="s">
        <v>533</v>
      </c>
      <c r="B18" s="123">
        <v>8.39</v>
      </c>
      <c r="C18" s="123">
        <v>108.81</v>
      </c>
      <c r="D18" s="124">
        <f t="shared" si="0"/>
        <v>117.2</v>
      </c>
      <c r="AB18" s="121"/>
    </row>
    <row r="19" spans="1:28">
      <c r="A19" s="105" t="s">
        <v>534</v>
      </c>
      <c r="B19" s="123">
        <v>4.58</v>
      </c>
      <c r="C19" s="123">
        <v>10.98</v>
      </c>
      <c r="D19" s="124">
        <f t="shared" si="0"/>
        <v>15.56</v>
      </c>
      <c r="AB19" s="122"/>
    </row>
    <row r="20" spans="1:4">
      <c r="A20" s="105" t="s">
        <v>535</v>
      </c>
      <c r="B20" s="123">
        <v>173.45</v>
      </c>
      <c r="C20" s="123">
        <v>703.42</v>
      </c>
      <c r="D20" s="124">
        <f t="shared" si="0"/>
        <v>876.87</v>
      </c>
    </row>
    <row r="21" spans="1:4">
      <c r="A21" s="105" t="s">
        <v>536</v>
      </c>
      <c r="B21" s="123">
        <v>25</v>
      </c>
      <c r="C21" s="123">
        <v>292.72</v>
      </c>
      <c r="D21" s="124">
        <f t="shared" si="0"/>
        <v>317.72</v>
      </c>
    </row>
    <row r="22" spans="1:4">
      <c r="A22" s="105" t="s">
        <v>537</v>
      </c>
      <c r="B22" s="123"/>
      <c r="C22" s="123">
        <v>27.6</v>
      </c>
      <c r="D22" s="124">
        <f t="shared" si="0"/>
        <v>27.6</v>
      </c>
    </row>
    <row r="23" spans="1:4">
      <c r="A23" s="105" t="s">
        <v>538</v>
      </c>
      <c r="B23" s="123">
        <v>1.09</v>
      </c>
      <c r="C23" s="123">
        <v>493.38</v>
      </c>
      <c r="D23" s="124">
        <f t="shared" si="0"/>
        <v>494.47</v>
      </c>
    </row>
    <row r="24" spans="1:4">
      <c r="A24" s="125" t="s">
        <v>539</v>
      </c>
      <c r="B24" s="123">
        <v>0.68</v>
      </c>
      <c r="C24" s="123">
        <v>2.53</v>
      </c>
      <c r="D24" s="124">
        <f t="shared" si="0"/>
        <v>3.21</v>
      </c>
    </row>
    <row r="25" spans="1:4">
      <c r="A25" s="105" t="s">
        <v>540</v>
      </c>
      <c r="B25" s="123">
        <v>33.46</v>
      </c>
      <c r="C25" s="123">
        <v>661.04</v>
      </c>
      <c r="D25" s="124">
        <f t="shared" si="0"/>
        <v>694.5</v>
      </c>
    </row>
    <row r="26" spans="1:4">
      <c r="A26" s="105" t="s">
        <v>541</v>
      </c>
      <c r="B26" s="123">
        <v>120.73</v>
      </c>
      <c r="C26" s="123">
        <v>104.84</v>
      </c>
      <c r="D26" s="124">
        <f t="shared" si="0"/>
        <v>225.57</v>
      </c>
    </row>
    <row r="27" spans="1:4">
      <c r="A27" s="105" t="s">
        <v>542</v>
      </c>
      <c r="B27" s="123"/>
      <c r="C27" s="123">
        <v>47.92</v>
      </c>
      <c r="D27" s="124">
        <f t="shared" si="0"/>
        <v>47.92</v>
      </c>
    </row>
    <row r="28" ht="32.25" customHeight="1" spans="1:4">
      <c r="A28" s="126" t="s">
        <v>242</v>
      </c>
      <c r="B28" s="119">
        <f>SUM(B4:B27)</f>
        <v>1300.14</v>
      </c>
      <c r="C28" s="119">
        <f>SUM(C4:C27)</f>
        <v>9259.23</v>
      </c>
      <c r="D28" s="120">
        <f t="shared" si="0"/>
        <v>10559.37</v>
      </c>
    </row>
  </sheetData>
  <mergeCells count="3">
    <mergeCell ref="B2:C2"/>
    <mergeCell ref="A2:A3"/>
    <mergeCell ref="D2:D3"/>
  </mergeCells>
  <printOptions horizontalCentered="1"/>
  <pageMargins left="0.708661417322835" right="0.708661417322835" top="1.73228346456693" bottom="0.748031496062992" header="0.31496062992126" footer="0.31496062992126"/>
  <pageSetup paperSize="1" orientation="landscape"/>
  <headerFooter>
    <oddHeader>&amp;L&amp;G&amp;C&amp;"Verdana,Negrita"CATASTRO DE VIDES (has)
REGIÓN METROPOLITANA DE SANTIAGO&amp;RCUADRO N° 55</oddHeader>
    <oddFooter>&amp;R&amp;F</oddFooter>
  </headerFooter>
  <legacyDrawingHF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8"/>
  <sheetViews>
    <sheetView workbookViewId="0">
      <selection activeCell="E26" sqref="E26"/>
    </sheetView>
  </sheetViews>
  <sheetFormatPr defaultColWidth="11.4285714285714" defaultRowHeight="12.75"/>
  <cols>
    <col min="1" max="1" width="24.2857142857143" style="2" customWidth="1"/>
    <col min="2" max="2" width="19.8571428571429" style="2" customWidth="1"/>
    <col min="3" max="16384" width="11.4285714285714" style="2"/>
  </cols>
  <sheetData>
    <row r="1" ht="13.5" spans="1:1">
      <c r="A1" s="2" t="s">
        <v>543</v>
      </c>
    </row>
    <row r="2" ht="27.75" customHeight="1" spans="1:3">
      <c r="A2" s="99" t="s">
        <v>237</v>
      </c>
      <c r="B2" s="113" t="s">
        <v>383</v>
      </c>
      <c r="C2" s="114" t="s">
        <v>72</v>
      </c>
    </row>
    <row r="3" ht="27" customHeight="1" spans="1:3">
      <c r="A3" s="102"/>
      <c r="B3" s="115" t="s">
        <v>384</v>
      </c>
      <c r="C3" s="116"/>
    </row>
    <row r="4" spans="1:3">
      <c r="A4" s="105" t="s">
        <v>519</v>
      </c>
      <c r="B4" s="117">
        <v>3</v>
      </c>
      <c r="C4" s="118">
        <f>SUM(B4:B4)</f>
        <v>3</v>
      </c>
    </row>
    <row r="5" spans="1:3">
      <c r="A5" s="105" t="s">
        <v>520</v>
      </c>
      <c r="B5" s="117">
        <v>49</v>
      </c>
      <c r="C5" s="118">
        <f t="shared" ref="C5:C28" si="0">SUM(B5:B5)</f>
        <v>49</v>
      </c>
    </row>
    <row r="6" spans="1:3">
      <c r="A6" s="105" t="s">
        <v>521</v>
      </c>
      <c r="B6" s="117">
        <v>8</v>
      </c>
      <c r="C6" s="118">
        <f t="shared" si="0"/>
        <v>8</v>
      </c>
    </row>
    <row r="7" spans="1:3">
      <c r="A7" s="105" t="s">
        <v>522</v>
      </c>
      <c r="B7" s="117">
        <v>4</v>
      </c>
      <c r="C7" s="118">
        <f t="shared" si="0"/>
        <v>4</v>
      </c>
    </row>
    <row r="8" spans="1:3">
      <c r="A8" s="105" t="s">
        <v>523</v>
      </c>
      <c r="B8" s="117">
        <v>6</v>
      </c>
      <c r="C8" s="118">
        <f t="shared" si="0"/>
        <v>6</v>
      </c>
    </row>
    <row r="9" spans="1:3">
      <c r="A9" s="105" t="s">
        <v>524</v>
      </c>
      <c r="B9" s="117">
        <v>7</v>
      </c>
      <c r="C9" s="118">
        <f t="shared" si="0"/>
        <v>7</v>
      </c>
    </row>
    <row r="10" spans="1:3">
      <c r="A10" s="105" t="s">
        <v>525</v>
      </c>
      <c r="B10" s="117">
        <v>51</v>
      </c>
      <c r="C10" s="118">
        <f t="shared" si="0"/>
        <v>51</v>
      </c>
    </row>
    <row r="11" spans="1:3">
      <c r="A11" s="105" t="s">
        <v>526</v>
      </c>
      <c r="B11" s="117">
        <v>8</v>
      </c>
      <c r="C11" s="118">
        <f t="shared" si="0"/>
        <v>8</v>
      </c>
    </row>
    <row r="12" spans="1:3">
      <c r="A12" s="105" t="s">
        <v>527</v>
      </c>
      <c r="B12" s="117">
        <v>10</v>
      </c>
      <c r="C12" s="118">
        <f t="shared" si="0"/>
        <v>10</v>
      </c>
    </row>
    <row r="13" spans="1:3">
      <c r="A13" s="105" t="s">
        <v>528</v>
      </c>
      <c r="B13" s="117">
        <v>3</v>
      </c>
      <c r="C13" s="118">
        <f t="shared" si="0"/>
        <v>3</v>
      </c>
    </row>
    <row r="14" spans="1:3">
      <c r="A14" s="105" t="s">
        <v>529</v>
      </c>
      <c r="B14" s="117">
        <v>5</v>
      </c>
      <c r="C14" s="118">
        <f t="shared" si="0"/>
        <v>5</v>
      </c>
    </row>
    <row r="15" spans="1:3">
      <c r="A15" s="105" t="s">
        <v>530</v>
      </c>
      <c r="B15" s="117">
        <v>52</v>
      </c>
      <c r="C15" s="118">
        <f t="shared" si="0"/>
        <v>52</v>
      </c>
    </row>
    <row r="16" spans="1:3">
      <c r="A16" s="105" t="s">
        <v>531</v>
      </c>
      <c r="B16" s="117">
        <v>3</v>
      </c>
      <c r="C16" s="118">
        <f t="shared" si="0"/>
        <v>3</v>
      </c>
    </row>
    <row r="17" spans="1:3">
      <c r="A17" s="105" t="s">
        <v>532</v>
      </c>
      <c r="B17" s="117">
        <v>89</v>
      </c>
      <c r="C17" s="118">
        <f t="shared" si="0"/>
        <v>89</v>
      </c>
    </row>
    <row r="18" spans="1:28">
      <c r="A18" s="105" t="s">
        <v>533</v>
      </c>
      <c r="B18" s="117">
        <v>6</v>
      </c>
      <c r="C18" s="118">
        <f t="shared" si="0"/>
        <v>6</v>
      </c>
      <c r="AB18" s="121"/>
    </row>
    <row r="19" spans="1:28">
      <c r="A19" s="105" t="s">
        <v>534</v>
      </c>
      <c r="B19" s="117">
        <v>2</v>
      </c>
      <c r="C19" s="118">
        <f t="shared" si="0"/>
        <v>2</v>
      </c>
      <c r="AB19" s="122"/>
    </row>
    <row r="20" spans="1:3">
      <c r="A20" s="105" t="s">
        <v>535</v>
      </c>
      <c r="B20" s="117">
        <v>37</v>
      </c>
      <c r="C20" s="118">
        <f t="shared" si="0"/>
        <v>37</v>
      </c>
    </row>
    <row r="21" spans="1:3">
      <c r="A21" s="105" t="s">
        <v>536</v>
      </c>
      <c r="B21" s="117">
        <v>13</v>
      </c>
      <c r="C21" s="118">
        <f t="shared" si="0"/>
        <v>13</v>
      </c>
    </row>
    <row r="22" spans="1:3">
      <c r="A22" s="105" t="s">
        <v>537</v>
      </c>
      <c r="B22" s="117">
        <v>1</v>
      </c>
      <c r="C22" s="118">
        <f t="shared" si="0"/>
        <v>1</v>
      </c>
    </row>
    <row r="23" spans="1:3">
      <c r="A23" s="105" t="s">
        <v>538</v>
      </c>
      <c r="B23" s="117">
        <v>27</v>
      </c>
      <c r="C23" s="118">
        <f t="shared" si="0"/>
        <v>27</v>
      </c>
    </row>
    <row r="24" spans="1:3">
      <c r="A24" s="105" t="s">
        <v>539</v>
      </c>
      <c r="B24" s="117">
        <v>5</v>
      </c>
      <c r="C24" s="118">
        <f t="shared" si="0"/>
        <v>5</v>
      </c>
    </row>
    <row r="25" spans="1:3">
      <c r="A25" s="105" t="s">
        <v>540</v>
      </c>
      <c r="B25" s="117">
        <v>6</v>
      </c>
      <c r="C25" s="118">
        <f t="shared" si="0"/>
        <v>6</v>
      </c>
    </row>
    <row r="26" spans="1:3">
      <c r="A26" s="105" t="s">
        <v>541</v>
      </c>
      <c r="B26" s="117">
        <v>14</v>
      </c>
      <c r="C26" s="118">
        <f t="shared" si="0"/>
        <v>14</v>
      </c>
    </row>
    <row r="27" spans="1:3">
      <c r="A27" s="105" t="s">
        <v>542</v>
      </c>
      <c r="B27" s="117">
        <v>2</v>
      </c>
      <c r="C27" s="118">
        <f t="shared" si="0"/>
        <v>2</v>
      </c>
    </row>
    <row r="28" ht="30" customHeight="1" spans="1:3">
      <c r="A28" s="106" t="s">
        <v>242</v>
      </c>
      <c r="B28" s="119">
        <f>SUM(B4:B27)</f>
        <v>411</v>
      </c>
      <c r="C28" s="120">
        <f t="shared" si="0"/>
        <v>411</v>
      </c>
    </row>
  </sheetData>
  <mergeCells count="2">
    <mergeCell ref="A2:A3"/>
    <mergeCell ref="C2:C3"/>
  </mergeCells>
  <printOptions horizontalCentered="1"/>
  <pageMargins left="0.708661417322835" right="0.708661417322835" top="1.73228346456693" bottom="0.748031496062992" header="0.31496062992126" footer="0.31496062992126"/>
  <pageSetup paperSize="1" orientation="landscape"/>
  <headerFooter>
    <oddHeader>&amp;L&amp;G&amp;C&amp;"Verdana,Negrita"NUMERO DE PROPIEDADES CON PLANTACIONES DE VIDES
DE VINIFICACIÓN
REGIÓN METROPOLITANA DE SANTIAGO&amp;RCUADRO N° 56</oddHeader>
    <oddFooter>&amp;R&amp;F</oddFooter>
  </headerFooter>
  <legacyDrawingHF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workbookViewId="0">
      <selection activeCell="L28" sqref="L28"/>
    </sheetView>
  </sheetViews>
  <sheetFormatPr defaultColWidth="11.4285714285714" defaultRowHeight="12.75"/>
  <cols>
    <col min="1" max="1" width="18.7142857142857" style="2" customWidth="1"/>
    <col min="2" max="2" width="5.85714285714286" style="2" customWidth="1"/>
    <col min="3" max="3" width="8.42857142857143" style="2" customWidth="1"/>
    <col min="4" max="5" width="7.14285714285714" style="2" customWidth="1"/>
    <col min="6" max="8" width="8.14285714285714" style="2" customWidth="1"/>
    <col min="9" max="10" width="5.85714285714286" style="2" customWidth="1"/>
    <col min="11" max="12" width="8.14285714285714" style="2" customWidth="1"/>
    <col min="13" max="15" width="8.42857142857143" style="2" customWidth="1"/>
    <col min="16" max="17" width="7.14285714285714" style="2" customWidth="1"/>
    <col min="18" max="19" width="10.4285714285714" style="2" customWidth="1"/>
    <col min="20" max="16384" width="11.4285714285714" style="2"/>
  </cols>
  <sheetData>
    <row r="1" ht="13.5" spans="1:1">
      <c r="A1" s="2" t="s">
        <v>544</v>
      </c>
    </row>
    <row r="2" ht="27.75" customHeight="1" spans="1:18">
      <c r="A2" s="99" t="s">
        <v>237</v>
      </c>
      <c r="B2" s="100" t="s">
        <v>456</v>
      </c>
      <c r="C2" s="101"/>
      <c r="D2" s="101"/>
      <c r="E2" s="101"/>
      <c r="F2" s="101"/>
      <c r="G2" s="101"/>
      <c r="H2" s="101"/>
      <c r="I2" s="101"/>
      <c r="J2" s="101"/>
      <c r="K2" s="101"/>
      <c r="L2" s="101"/>
      <c r="M2" s="101"/>
      <c r="N2" s="101"/>
      <c r="O2" s="101"/>
      <c r="P2" s="101"/>
      <c r="Q2" s="108"/>
      <c r="R2" s="109" t="s">
        <v>72</v>
      </c>
    </row>
    <row r="3" ht="129.75" customHeight="1" spans="1:18">
      <c r="A3" s="102"/>
      <c r="B3" s="103" t="s">
        <v>120</v>
      </c>
      <c r="C3" s="104" t="s">
        <v>123</v>
      </c>
      <c r="D3" s="104" t="s">
        <v>131</v>
      </c>
      <c r="E3" s="104" t="s">
        <v>137</v>
      </c>
      <c r="F3" s="104" t="s">
        <v>139</v>
      </c>
      <c r="G3" s="104" t="s">
        <v>142</v>
      </c>
      <c r="H3" s="104" t="s">
        <v>140</v>
      </c>
      <c r="I3" s="104" t="s">
        <v>308</v>
      </c>
      <c r="J3" s="104" t="s">
        <v>342</v>
      </c>
      <c r="K3" s="104" t="s">
        <v>150</v>
      </c>
      <c r="L3" s="104" t="s">
        <v>151</v>
      </c>
      <c r="M3" s="104" t="s">
        <v>281</v>
      </c>
      <c r="N3" s="104" t="s">
        <v>343</v>
      </c>
      <c r="O3" s="104" t="s">
        <v>344</v>
      </c>
      <c r="P3" s="104" t="s">
        <v>160</v>
      </c>
      <c r="Q3" s="104" t="s">
        <v>163</v>
      </c>
      <c r="R3" s="110"/>
    </row>
    <row r="4" ht="17.25" customHeight="1" spans="1:18">
      <c r="A4" s="105" t="s">
        <v>519</v>
      </c>
      <c r="B4" s="80"/>
      <c r="C4" s="80">
        <v>15.41</v>
      </c>
      <c r="D4" s="80"/>
      <c r="E4" s="80">
        <v>0.03</v>
      </c>
      <c r="F4" s="80"/>
      <c r="G4" s="80"/>
      <c r="H4" s="80"/>
      <c r="I4" s="80"/>
      <c r="J4" s="80"/>
      <c r="K4" s="80"/>
      <c r="L4" s="80">
        <v>0.03</v>
      </c>
      <c r="M4" s="80">
        <v>0.2</v>
      </c>
      <c r="N4" s="80"/>
      <c r="O4" s="80"/>
      <c r="P4" s="80"/>
      <c r="Q4" s="80">
        <v>0.03</v>
      </c>
      <c r="R4" s="111">
        <f>SUM(B4:Q4)</f>
        <v>15.7</v>
      </c>
    </row>
    <row r="5" ht="14.25" customHeight="1" spans="1:18">
      <c r="A5" s="105" t="s">
        <v>520</v>
      </c>
      <c r="B5" s="80"/>
      <c r="C5" s="80"/>
      <c r="D5" s="80"/>
      <c r="E5" s="80"/>
      <c r="F5" s="80">
        <v>2.61</v>
      </c>
      <c r="G5" s="80"/>
      <c r="H5" s="80"/>
      <c r="I5" s="80"/>
      <c r="J5" s="80"/>
      <c r="K5" s="80"/>
      <c r="L5" s="80"/>
      <c r="M5" s="80"/>
      <c r="N5" s="80"/>
      <c r="O5" s="80"/>
      <c r="P5" s="80"/>
      <c r="Q5" s="80"/>
      <c r="R5" s="111">
        <f t="shared" ref="R5:R21" si="0">SUM(B5:Q5)</f>
        <v>2.61</v>
      </c>
    </row>
    <row r="6" spans="1:18">
      <c r="A6" s="105" t="s">
        <v>523</v>
      </c>
      <c r="B6" s="80"/>
      <c r="C6" s="80"/>
      <c r="D6" s="80"/>
      <c r="E6" s="80"/>
      <c r="F6" s="80"/>
      <c r="G6" s="80"/>
      <c r="H6" s="80"/>
      <c r="I6" s="80"/>
      <c r="J6" s="80"/>
      <c r="K6" s="80"/>
      <c r="L6" s="80"/>
      <c r="M6" s="80">
        <v>0.15</v>
      </c>
      <c r="N6" s="80"/>
      <c r="O6" s="80"/>
      <c r="P6" s="80">
        <v>0.29</v>
      </c>
      <c r="Q6" s="80">
        <v>0.05</v>
      </c>
      <c r="R6" s="111">
        <f t="shared" si="0"/>
        <v>0.49</v>
      </c>
    </row>
    <row r="7" spans="1:18">
      <c r="A7" s="105" t="s">
        <v>524</v>
      </c>
      <c r="B7" s="80"/>
      <c r="C7" s="80"/>
      <c r="D7" s="80"/>
      <c r="E7" s="80"/>
      <c r="F7" s="80"/>
      <c r="G7" s="80"/>
      <c r="H7" s="80"/>
      <c r="I7" s="80"/>
      <c r="J7" s="80"/>
      <c r="K7" s="80"/>
      <c r="L7" s="80"/>
      <c r="M7" s="80">
        <v>11.14</v>
      </c>
      <c r="N7" s="80"/>
      <c r="O7" s="80"/>
      <c r="P7" s="80"/>
      <c r="Q7" s="80"/>
      <c r="R7" s="111">
        <f t="shared" si="0"/>
        <v>11.14</v>
      </c>
    </row>
    <row r="8" spans="1:18">
      <c r="A8" s="105" t="s">
        <v>525</v>
      </c>
      <c r="B8" s="80"/>
      <c r="C8" s="80">
        <v>82.73</v>
      </c>
      <c r="D8" s="80">
        <v>6.51</v>
      </c>
      <c r="E8" s="80"/>
      <c r="F8" s="80">
        <v>7.17</v>
      </c>
      <c r="G8" s="80"/>
      <c r="H8" s="80"/>
      <c r="I8" s="80">
        <v>1.1</v>
      </c>
      <c r="J8" s="80">
        <v>0.63</v>
      </c>
      <c r="K8" s="80"/>
      <c r="L8" s="80"/>
      <c r="M8" s="80">
        <v>293.9</v>
      </c>
      <c r="N8" s="80"/>
      <c r="O8" s="80">
        <v>5.76</v>
      </c>
      <c r="P8" s="80"/>
      <c r="Q8" s="80">
        <v>16.44</v>
      </c>
      <c r="R8" s="111">
        <f t="shared" si="0"/>
        <v>414.24</v>
      </c>
    </row>
    <row r="9" spans="1:18">
      <c r="A9" s="105" t="s">
        <v>527</v>
      </c>
      <c r="B9" s="80"/>
      <c r="C9" s="80">
        <v>18</v>
      </c>
      <c r="D9" s="80"/>
      <c r="E9" s="80"/>
      <c r="F9" s="80"/>
      <c r="G9" s="80"/>
      <c r="H9" s="80"/>
      <c r="I9" s="80"/>
      <c r="J9" s="80"/>
      <c r="K9" s="80"/>
      <c r="L9" s="80"/>
      <c r="M9" s="80">
        <v>15.17</v>
      </c>
      <c r="N9" s="80"/>
      <c r="O9" s="80"/>
      <c r="P9" s="80"/>
      <c r="Q9" s="80"/>
      <c r="R9" s="111">
        <f t="shared" si="0"/>
        <v>33.17</v>
      </c>
    </row>
    <row r="10" spans="1:18">
      <c r="A10" s="105" t="s">
        <v>529</v>
      </c>
      <c r="B10" s="80"/>
      <c r="C10" s="80">
        <v>24.17</v>
      </c>
      <c r="D10" s="80"/>
      <c r="E10" s="80"/>
      <c r="F10" s="80"/>
      <c r="G10" s="80"/>
      <c r="H10" s="80"/>
      <c r="I10" s="80"/>
      <c r="J10" s="80"/>
      <c r="K10" s="80"/>
      <c r="L10" s="80"/>
      <c r="M10" s="80">
        <v>35.74</v>
      </c>
      <c r="N10" s="80"/>
      <c r="O10" s="80"/>
      <c r="P10" s="80"/>
      <c r="Q10" s="80"/>
      <c r="R10" s="111">
        <f t="shared" si="0"/>
        <v>59.91</v>
      </c>
    </row>
    <row r="11" spans="1:18">
      <c r="A11" s="105" t="s">
        <v>530</v>
      </c>
      <c r="B11" s="80"/>
      <c r="C11" s="80">
        <v>182.64</v>
      </c>
      <c r="D11" s="80">
        <v>10.66</v>
      </c>
      <c r="E11" s="80"/>
      <c r="F11" s="80"/>
      <c r="G11" s="80"/>
      <c r="H11" s="80"/>
      <c r="I11" s="80"/>
      <c r="J11" s="80"/>
      <c r="K11" s="80">
        <v>1.42</v>
      </c>
      <c r="L11" s="80"/>
      <c r="M11" s="80">
        <v>152.11</v>
      </c>
      <c r="N11" s="80"/>
      <c r="O11" s="80">
        <v>8.26</v>
      </c>
      <c r="P11" s="80"/>
      <c r="Q11" s="80">
        <v>3.43</v>
      </c>
      <c r="R11" s="111">
        <f t="shared" si="0"/>
        <v>358.52</v>
      </c>
    </row>
    <row r="12" spans="1:18">
      <c r="A12" s="105" t="s">
        <v>532</v>
      </c>
      <c r="B12" s="80"/>
      <c r="C12" s="80">
        <v>23.25</v>
      </c>
      <c r="D12" s="80"/>
      <c r="E12" s="80"/>
      <c r="F12" s="80"/>
      <c r="G12" s="80"/>
      <c r="H12" s="80"/>
      <c r="I12" s="80"/>
      <c r="J12" s="80"/>
      <c r="K12" s="80">
        <v>5.5</v>
      </c>
      <c r="L12" s="80"/>
      <c r="M12" s="80">
        <v>8.23</v>
      </c>
      <c r="N12" s="80"/>
      <c r="O12" s="80"/>
      <c r="P12" s="80"/>
      <c r="Q12" s="80"/>
      <c r="R12" s="111">
        <f t="shared" si="0"/>
        <v>36.98</v>
      </c>
    </row>
    <row r="13" spans="1:18">
      <c r="A13" s="105" t="s">
        <v>533</v>
      </c>
      <c r="B13" s="80"/>
      <c r="C13" s="80">
        <v>1.65</v>
      </c>
      <c r="D13" s="80"/>
      <c r="E13" s="80"/>
      <c r="F13" s="80"/>
      <c r="G13" s="80"/>
      <c r="H13" s="80"/>
      <c r="I13" s="80"/>
      <c r="J13" s="80"/>
      <c r="K13" s="80">
        <v>1.14</v>
      </c>
      <c r="L13" s="80"/>
      <c r="M13" s="80"/>
      <c r="N13" s="80">
        <v>5.6</v>
      </c>
      <c r="O13" s="80"/>
      <c r="P13" s="80"/>
      <c r="Q13" s="80"/>
      <c r="R13" s="111">
        <f t="shared" si="0"/>
        <v>8.39</v>
      </c>
    </row>
    <row r="14" spans="1:18">
      <c r="A14" s="105" t="s">
        <v>534</v>
      </c>
      <c r="B14" s="80"/>
      <c r="C14" s="80"/>
      <c r="D14" s="80"/>
      <c r="E14" s="80"/>
      <c r="F14" s="80"/>
      <c r="G14" s="80"/>
      <c r="H14" s="80">
        <v>4.58</v>
      </c>
      <c r="I14" s="80"/>
      <c r="J14" s="80"/>
      <c r="K14" s="80"/>
      <c r="L14" s="80"/>
      <c r="M14" s="80"/>
      <c r="N14" s="80"/>
      <c r="O14" s="80"/>
      <c r="P14" s="80"/>
      <c r="Q14" s="80"/>
      <c r="R14" s="111">
        <f t="shared" si="0"/>
        <v>4.58</v>
      </c>
    </row>
    <row r="15" spans="1:18">
      <c r="A15" s="105" t="s">
        <v>535</v>
      </c>
      <c r="B15" s="80">
        <v>0.16</v>
      </c>
      <c r="C15" s="80">
        <v>135.64</v>
      </c>
      <c r="D15" s="80"/>
      <c r="E15" s="80"/>
      <c r="F15" s="80"/>
      <c r="G15" s="80"/>
      <c r="H15" s="80"/>
      <c r="I15" s="80"/>
      <c r="J15" s="80"/>
      <c r="K15" s="80"/>
      <c r="L15" s="80"/>
      <c r="M15" s="80">
        <v>35.5</v>
      </c>
      <c r="N15" s="80"/>
      <c r="O15" s="80"/>
      <c r="P15" s="80">
        <v>2.15</v>
      </c>
      <c r="Q15" s="80"/>
      <c r="R15" s="111">
        <f t="shared" si="0"/>
        <v>173.45</v>
      </c>
    </row>
    <row r="16" spans="1:18">
      <c r="A16" s="105" t="s">
        <v>536</v>
      </c>
      <c r="B16" s="80"/>
      <c r="C16" s="80">
        <v>20</v>
      </c>
      <c r="D16" s="80"/>
      <c r="E16" s="80"/>
      <c r="F16" s="80"/>
      <c r="G16" s="80"/>
      <c r="H16" s="80"/>
      <c r="I16" s="80"/>
      <c r="J16" s="80"/>
      <c r="K16" s="80"/>
      <c r="L16" s="80"/>
      <c r="M16" s="80"/>
      <c r="N16" s="80"/>
      <c r="O16" s="80">
        <v>5</v>
      </c>
      <c r="P16" s="80"/>
      <c r="Q16" s="80"/>
      <c r="R16" s="111">
        <f t="shared" si="0"/>
        <v>25</v>
      </c>
    </row>
    <row r="17" spans="1:18">
      <c r="A17" s="105" t="s">
        <v>538</v>
      </c>
      <c r="B17" s="80"/>
      <c r="C17" s="80">
        <v>0.69</v>
      </c>
      <c r="D17" s="80"/>
      <c r="E17" s="80"/>
      <c r="F17" s="80"/>
      <c r="G17" s="80"/>
      <c r="H17" s="80"/>
      <c r="I17" s="80"/>
      <c r="J17" s="80"/>
      <c r="K17" s="80"/>
      <c r="L17" s="80"/>
      <c r="M17" s="80"/>
      <c r="N17" s="80"/>
      <c r="O17" s="80"/>
      <c r="P17" s="80"/>
      <c r="Q17" s="80">
        <v>0.4</v>
      </c>
      <c r="R17" s="111">
        <f t="shared" si="0"/>
        <v>1.09</v>
      </c>
    </row>
    <row r="18" spans="1:18">
      <c r="A18" s="105" t="s">
        <v>539</v>
      </c>
      <c r="B18" s="80"/>
      <c r="C18" s="80">
        <v>0.68</v>
      </c>
      <c r="D18" s="80"/>
      <c r="E18" s="80"/>
      <c r="F18" s="80"/>
      <c r="G18" s="80"/>
      <c r="H18" s="80"/>
      <c r="I18" s="80"/>
      <c r="J18" s="80"/>
      <c r="K18" s="80"/>
      <c r="L18" s="80"/>
      <c r="M18" s="80"/>
      <c r="N18" s="80"/>
      <c r="O18" s="80"/>
      <c r="P18" s="80"/>
      <c r="Q18" s="80"/>
      <c r="R18" s="111">
        <f t="shared" si="0"/>
        <v>0.68</v>
      </c>
    </row>
    <row r="19" spans="1:18">
      <c r="A19" s="105" t="s">
        <v>540</v>
      </c>
      <c r="B19" s="80"/>
      <c r="C19" s="80">
        <v>33.1</v>
      </c>
      <c r="D19" s="80"/>
      <c r="E19" s="80"/>
      <c r="F19" s="80"/>
      <c r="G19" s="80"/>
      <c r="H19" s="80"/>
      <c r="I19" s="80"/>
      <c r="J19" s="80"/>
      <c r="K19" s="80"/>
      <c r="L19" s="80"/>
      <c r="M19" s="80"/>
      <c r="N19" s="80"/>
      <c r="O19" s="80"/>
      <c r="P19" s="80"/>
      <c r="Q19" s="80">
        <v>0.36</v>
      </c>
      <c r="R19" s="111">
        <f t="shared" si="0"/>
        <v>33.46</v>
      </c>
    </row>
    <row r="20" spans="1:18">
      <c r="A20" s="105" t="s">
        <v>541</v>
      </c>
      <c r="B20" s="80"/>
      <c r="C20" s="80">
        <v>63.88</v>
      </c>
      <c r="D20" s="80"/>
      <c r="E20" s="80"/>
      <c r="F20" s="80"/>
      <c r="G20" s="80"/>
      <c r="H20" s="80"/>
      <c r="I20" s="80"/>
      <c r="J20" s="80"/>
      <c r="K20" s="80"/>
      <c r="L20" s="80"/>
      <c r="M20" s="80">
        <v>51.53</v>
      </c>
      <c r="N20" s="80"/>
      <c r="O20" s="80">
        <v>5</v>
      </c>
      <c r="P20" s="80"/>
      <c r="Q20" s="80">
        <v>0.32</v>
      </c>
      <c r="R20" s="111">
        <f t="shared" si="0"/>
        <v>120.73</v>
      </c>
    </row>
    <row r="21" ht="32.25" customHeight="1" spans="1:18">
      <c r="A21" s="106" t="s">
        <v>242</v>
      </c>
      <c r="B21" s="107">
        <f t="shared" ref="B21:Q21" si="1">SUM(B4:B20)</f>
        <v>0.16</v>
      </c>
      <c r="C21" s="107">
        <f t="shared" si="1"/>
        <v>601.84</v>
      </c>
      <c r="D21" s="107">
        <f t="shared" si="1"/>
        <v>17.17</v>
      </c>
      <c r="E21" s="107">
        <f t="shared" si="1"/>
        <v>0.03</v>
      </c>
      <c r="F21" s="107">
        <f t="shared" si="1"/>
        <v>9.78</v>
      </c>
      <c r="G21" s="107">
        <f t="shared" si="1"/>
        <v>0</v>
      </c>
      <c r="H21" s="107">
        <f t="shared" si="1"/>
        <v>4.58</v>
      </c>
      <c r="I21" s="107">
        <f t="shared" si="1"/>
        <v>1.1</v>
      </c>
      <c r="J21" s="107">
        <f t="shared" si="1"/>
        <v>0.63</v>
      </c>
      <c r="K21" s="107">
        <f t="shared" si="1"/>
        <v>8.06</v>
      </c>
      <c r="L21" s="107">
        <f t="shared" si="1"/>
        <v>0.03</v>
      </c>
      <c r="M21" s="107">
        <f t="shared" si="1"/>
        <v>603.67</v>
      </c>
      <c r="N21" s="107">
        <f t="shared" si="1"/>
        <v>5.6</v>
      </c>
      <c r="O21" s="107">
        <f t="shared" si="1"/>
        <v>24.02</v>
      </c>
      <c r="P21" s="107">
        <f t="shared" si="1"/>
        <v>2.44</v>
      </c>
      <c r="Q21" s="107">
        <f t="shared" si="1"/>
        <v>21.03</v>
      </c>
      <c r="R21" s="112">
        <f t="shared" si="0"/>
        <v>1300.14</v>
      </c>
    </row>
  </sheetData>
  <mergeCells count="3">
    <mergeCell ref="B2:Q2"/>
    <mergeCell ref="A2:A3"/>
    <mergeCell ref="R2:R3"/>
  </mergeCells>
  <printOptions horizontalCentered="1"/>
  <pageMargins left="0" right="0" top="1.53543307086614" bottom="0.748031496062992" header="0.31496062992126" footer="0.31496062992126"/>
  <pageSetup paperSize="1" scale="90" orientation="landscape"/>
  <headerFooter>
    <oddHeader>&amp;L&amp;G&amp;C&amp;"Verdana,Negrita"SUPERFICIE COMUNAL DE CEPAJES BLANCOS PARA VINIFICACIÓN (has)
REGIÓN METROPOLITANA DE SANTIAGO&amp;RCUADRO N° 58</oddHeader>
    <oddFooter>&amp;R&amp;F</oddFooter>
  </headerFooter>
  <legacyDrawingHF r:id="rId1"/>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8"/>
  <sheetViews>
    <sheetView zoomScale="85" zoomScaleNormal="85" workbookViewId="0">
      <pane ySplit="3" topLeftCell="A13" activePane="bottomLeft" state="frozen"/>
      <selection/>
      <selection pane="bottomLeft" activeCell="T34" sqref="T34"/>
    </sheetView>
  </sheetViews>
  <sheetFormatPr defaultColWidth="11.4285714285714" defaultRowHeight="10.5"/>
  <cols>
    <col min="1" max="1" width="17.8571428571429" style="85" customWidth="1"/>
    <col min="2" max="2" width="7.28571428571429" style="85" customWidth="1"/>
    <col min="3" max="3" width="8.28571428571429" style="85" customWidth="1"/>
    <col min="4" max="4" width="10.1428571428571" style="85" customWidth="1"/>
    <col min="5" max="5" width="7" style="85" customWidth="1"/>
    <col min="6" max="6" width="8.28571428571429" style="85" customWidth="1"/>
    <col min="7" max="7" width="5.71428571428571" style="85" customWidth="1"/>
    <col min="8" max="8" width="8.28571428571429" style="85" customWidth="1"/>
    <col min="9" max="9" width="7" style="85" customWidth="1"/>
    <col min="10" max="10" width="5.71428571428571" style="85" customWidth="1"/>
    <col min="11" max="11" width="7" style="85" customWidth="1"/>
    <col min="12" max="12" width="5.71428571428571" style="85" customWidth="1"/>
    <col min="13" max="13" width="10.1428571428571" style="85" customWidth="1"/>
    <col min="14" max="16" width="8.28571428571429" style="85" customWidth="1"/>
    <col min="17" max="20" width="7" style="85" customWidth="1"/>
    <col min="21" max="22" width="10.1428571428571" style="85" customWidth="1"/>
    <col min="23" max="23" width="5.71428571428571" style="85" customWidth="1"/>
    <col min="24" max="25" width="8.28571428571429" style="85" customWidth="1"/>
    <col min="26" max="26" width="7" style="85" customWidth="1"/>
    <col min="27" max="27" width="11.4285714285714" style="85" customWidth="1"/>
    <col min="28" max="16384" width="11.4285714285714" style="85"/>
  </cols>
  <sheetData>
    <row r="1" s="2" customFormat="1" ht="13.5" spans="1:1">
      <c r="A1" s="2" t="s">
        <v>545</v>
      </c>
    </row>
    <row r="2" ht="24" customHeight="1" spans="1:28">
      <c r="A2" s="86" t="s">
        <v>237</v>
      </c>
      <c r="B2" s="87" t="s">
        <v>497</v>
      </c>
      <c r="C2" s="88"/>
      <c r="D2" s="88"/>
      <c r="E2" s="88"/>
      <c r="F2" s="88"/>
      <c r="G2" s="88"/>
      <c r="H2" s="88"/>
      <c r="I2" s="88"/>
      <c r="J2" s="88"/>
      <c r="K2" s="88"/>
      <c r="L2" s="88"/>
      <c r="M2" s="88"/>
      <c r="N2" s="88"/>
      <c r="O2" s="88"/>
      <c r="P2" s="88"/>
      <c r="Q2" s="88"/>
      <c r="R2" s="88"/>
      <c r="S2" s="88"/>
      <c r="T2" s="88"/>
      <c r="U2" s="88"/>
      <c r="V2" s="88"/>
      <c r="W2" s="88"/>
      <c r="X2" s="88"/>
      <c r="Y2" s="88"/>
      <c r="Z2" s="88"/>
      <c r="AA2" s="94"/>
      <c r="AB2" s="95" t="s">
        <v>72</v>
      </c>
    </row>
    <row r="3" ht="119.25" customHeight="1" spans="1:28">
      <c r="A3" s="89"/>
      <c r="B3" s="90" t="s">
        <v>283</v>
      </c>
      <c r="C3" s="90" t="s">
        <v>179</v>
      </c>
      <c r="D3" s="90" t="s">
        <v>180</v>
      </c>
      <c r="E3" s="90" t="s">
        <v>311</v>
      </c>
      <c r="F3" s="90" t="s">
        <v>183</v>
      </c>
      <c r="G3" s="90" t="s">
        <v>186</v>
      </c>
      <c r="H3" s="90" t="s">
        <v>284</v>
      </c>
      <c r="I3" s="90" t="s">
        <v>192</v>
      </c>
      <c r="J3" s="90" t="s">
        <v>194</v>
      </c>
      <c r="K3" s="90" t="s">
        <v>196</v>
      </c>
      <c r="L3" s="90" t="s">
        <v>198</v>
      </c>
      <c r="M3" s="90" t="s">
        <v>199</v>
      </c>
      <c r="N3" s="90" t="s">
        <v>200</v>
      </c>
      <c r="O3" s="90" t="s">
        <v>285</v>
      </c>
      <c r="P3" s="90" t="s">
        <v>206</v>
      </c>
      <c r="Q3" s="90" t="s">
        <v>207</v>
      </c>
      <c r="R3" s="90" t="s">
        <v>459</v>
      </c>
      <c r="S3" s="90" t="s">
        <v>209</v>
      </c>
      <c r="T3" s="90" t="s">
        <v>212</v>
      </c>
      <c r="U3" s="90" t="s">
        <v>215</v>
      </c>
      <c r="V3" s="90" t="s">
        <v>287</v>
      </c>
      <c r="W3" s="90" t="s">
        <v>217</v>
      </c>
      <c r="X3" s="90" t="s">
        <v>218</v>
      </c>
      <c r="Y3" s="90" t="s">
        <v>288</v>
      </c>
      <c r="Z3" s="90" t="s">
        <v>390</v>
      </c>
      <c r="AA3" s="90" t="s">
        <v>348</v>
      </c>
      <c r="AB3" s="96"/>
    </row>
    <row r="4" ht="16.5" customHeight="1" spans="1:28">
      <c r="A4" s="91" t="s">
        <v>519</v>
      </c>
      <c r="B4" s="80"/>
      <c r="C4" s="80">
        <v>34.06</v>
      </c>
      <c r="D4" s="80">
        <v>147.21</v>
      </c>
      <c r="E4" s="80"/>
      <c r="F4" s="80">
        <v>27.32</v>
      </c>
      <c r="G4" s="80"/>
      <c r="H4" s="80">
        <v>3.95</v>
      </c>
      <c r="I4" s="80">
        <v>0.02</v>
      </c>
      <c r="J4" s="80"/>
      <c r="K4" s="80"/>
      <c r="L4" s="80"/>
      <c r="M4" s="80"/>
      <c r="N4" s="80">
        <v>59.52</v>
      </c>
      <c r="O4" s="80"/>
      <c r="P4" s="80">
        <v>0.12</v>
      </c>
      <c r="Q4" s="80">
        <v>13.66</v>
      </c>
      <c r="R4" s="80"/>
      <c r="S4" s="80"/>
      <c r="T4" s="80"/>
      <c r="U4" s="80"/>
      <c r="V4" s="80">
        <v>61.23</v>
      </c>
      <c r="W4" s="80"/>
      <c r="X4" s="80"/>
      <c r="Y4" s="80">
        <v>77.49</v>
      </c>
      <c r="Z4" s="80"/>
      <c r="AA4" s="80"/>
      <c r="AB4" s="97">
        <f t="shared" ref="AB4:AB28" si="0">SUM(B4:AA4)</f>
        <v>424.58</v>
      </c>
    </row>
    <row r="5" ht="16.5" customHeight="1" spans="1:28">
      <c r="A5" s="91" t="s">
        <v>520</v>
      </c>
      <c r="B5" s="80"/>
      <c r="C5" s="80">
        <v>72.35</v>
      </c>
      <c r="D5" s="80">
        <v>1153.27</v>
      </c>
      <c r="E5" s="80"/>
      <c r="F5" s="80">
        <v>48.95</v>
      </c>
      <c r="G5" s="80">
        <v>2.91</v>
      </c>
      <c r="H5" s="80">
        <v>23.48</v>
      </c>
      <c r="I5" s="80">
        <v>12.61</v>
      </c>
      <c r="J5" s="80"/>
      <c r="K5" s="80"/>
      <c r="L5" s="80">
        <v>3.5</v>
      </c>
      <c r="M5" s="80"/>
      <c r="N5" s="80">
        <v>87.67</v>
      </c>
      <c r="O5" s="80">
        <v>1.4</v>
      </c>
      <c r="P5" s="80">
        <v>21.08</v>
      </c>
      <c r="Q5" s="80">
        <v>11.88</v>
      </c>
      <c r="R5" s="80"/>
      <c r="S5" s="80"/>
      <c r="T5" s="80">
        <v>1.63</v>
      </c>
      <c r="U5" s="80">
        <v>4.55</v>
      </c>
      <c r="V5" s="80">
        <v>150.9</v>
      </c>
      <c r="W5" s="80"/>
      <c r="X5" s="80">
        <v>2.57</v>
      </c>
      <c r="Y5" s="80">
        <v>11.5</v>
      </c>
      <c r="Z5" s="80"/>
      <c r="AA5" s="80"/>
      <c r="AB5" s="97">
        <f t="shared" si="0"/>
        <v>1610.25</v>
      </c>
    </row>
    <row r="6" ht="16.5" customHeight="1" spans="1:28">
      <c r="A6" s="91" t="s">
        <v>521</v>
      </c>
      <c r="B6" s="80"/>
      <c r="C6" s="80"/>
      <c r="D6" s="80">
        <v>92.15</v>
      </c>
      <c r="E6" s="80">
        <v>0.71</v>
      </c>
      <c r="F6" s="80">
        <v>0.79</v>
      </c>
      <c r="G6" s="80"/>
      <c r="H6" s="80"/>
      <c r="I6" s="80"/>
      <c r="J6" s="80"/>
      <c r="K6" s="80"/>
      <c r="L6" s="80"/>
      <c r="M6" s="80"/>
      <c r="N6" s="80"/>
      <c r="O6" s="80"/>
      <c r="P6" s="80"/>
      <c r="Q6" s="80"/>
      <c r="R6" s="80"/>
      <c r="S6" s="80"/>
      <c r="T6" s="80"/>
      <c r="U6" s="80"/>
      <c r="V6" s="80"/>
      <c r="W6" s="80"/>
      <c r="X6" s="80"/>
      <c r="Y6" s="80">
        <v>8.4</v>
      </c>
      <c r="Z6" s="80"/>
      <c r="AA6" s="80"/>
      <c r="AB6" s="97">
        <f t="shared" si="0"/>
        <v>102.05</v>
      </c>
    </row>
    <row r="7" ht="16.5" customHeight="1" spans="1:28">
      <c r="A7" s="91" t="s">
        <v>522</v>
      </c>
      <c r="B7" s="80"/>
      <c r="C7" s="80"/>
      <c r="D7" s="80">
        <v>5.85</v>
      </c>
      <c r="E7" s="80"/>
      <c r="F7" s="80"/>
      <c r="G7" s="80"/>
      <c r="H7" s="80"/>
      <c r="I7" s="80"/>
      <c r="J7" s="80"/>
      <c r="K7" s="80"/>
      <c r="L7" s="80"/>
      <c r="M7" s="80"/>
      <c r="N7" s="80"/>
      <c r="O7" s="80"/>
      <c r="P7" s="80"/>
      <c r="Q7" s="80"/>
      <c r="R7" s="80"/>
      <c r="S7" s="80"/>
      <c r="T7" s="80"/>
      <c r="U7" s="80"/>
      <c r="V7" s="80">
        <v>4</v>
      </c>
      <c r="W7" s="80"/>
      <c r="X7" s="80"/>
      <c r="Y7" s="80"/>
      <c r="Z7" s="80"/>
      <c r="AA7" s="80"/>
      <c r="AB7" s="97">
        <f t="shared" si="0"/>
        <v>9.85</v>
      </c>
    </row>
    <row r="8" ht="16.5" customHeight="1" spans="1:28">
      <c r="A8" s="91" t="s">
        <v>523</v>
      </c>
      <c r="B8" s="80"/>
      <c r="C8" s="80">
        <v>1.2</v>
      </c>
      <c r="D8" s="80">
        <v>22.02</v>
      </c>
      <c r="E8" s="80"/>
      <c r="F8" s="80">
        <v>1.02</v>
      </c>
      <c r="G8" s="80"/>
      <c r="H8" s="80">
        <v>9.47</v>
      </c>
      <c r="I8" s="80"/>
      <c r="J8" s="80"/>
      <c r="K8" s="80"/>
      <c r="L8" s="80"/>
      <c r="M8" s="80"/>
      <c r="N8" s="80">
        <v>0.25</v>
      </c>
      <c r="O8" s="80"/>
      <c r="P8" s="80">
        <v>0.1</v>
      </c>
      <c r="Q8" s="80">
        <v>3.41</v>
      </c>
      <c r="R8" s="80"/>
      <c r="S8" s="80"/>
      <c r="T8" s="80"/>
      <c r="U8" s="80"/>
      <c r="V8" s="80">
        <v>2.8</v>
      </c>
      <c r="W8" s="80"/>
      <c r="X8" s="80"/>
      <c r="Y8" s="80"/>
      <c r="Z8" s="80"/>
      <c r="AA8" s="80"/>
      <c r="AB8" s="97">
        <f t="shared" si="0"/>
        <v>40.27</v>
      </c>
    </row>
    <row r="9" ht="16.5" customHeight="1" spans="1:28">
      <c r="A9" s="91" t="s">
        <v>524</v>
      </c>
      <c r="B9" s="80"/>
      <c r="C9" s="80"/>
      <c r="D9" s="80">
        <v>45.4</v>
      </c>
      <c r="E9" s="80"/>
      <c r="F9" s="80">
        <v>1.43</v>
      </c>
      <c r="G9" s="80"/>
      <c r="H9" s="80">
        <v>0.5</v>
      </c>
      <c r="I9" s="80"/>
      <c r="J9" s="80"/>
      <c r="K9" s="80"/>
      <c r="L9" s="80"/>
      <c r="M9" s="80"/>
      <c r="N9" s="80">
        <v>21.7</v>
      </c>
      <c r="O9" s="80"/>
      <c r="P9" s="80"/>
      <c r="Q9" s="80"/>
      <c r="R9" s="80"/>
      <c r="S9" s="80">
        <v>0.5</v>
      </c>
      <c r="T9" s="80"/>
      <c r="U9" s="80"/>
      <c r="V9" s="80">
        <v>9.23</v>
      </c>
      <c r="W9" s="80"/>
      <c r="X9" s="80"/>
      <c r="Y9" s="80"/>
      <c r="Z9" s="80"/>
      <c r="AA9" s="80"/>
      <c r="AB9" s="97">
        <f t="shared" si="0"/>
        <v>78.76</v>
      </c>
    </row>
    <row r="10" ht="16.5" customHeight="1" spans="1:28">
      <c r="A10" s="91" t="s">
        <v>525</v>
      </c>
      <c r="B10" s="80"/>
      <c r="C10" s="80">
        <v>12.03</v>
      </c>
      <c r="D10" s="80">
        <v>801.47</v>
      </c>
      <c r="E10" s="80">
        <v>1.34</v>
      </c>
      <c r="F10" s="80">
        <v>149.93</v>
      </c>
      <c r="G10" s="80"/>
      <c r="H10" s="80">
        <v>44.68</v>
      </c>
      <c r="I10" s="80"/>
      <c r="J10" s="80"/>
      <c r="K10" s="80"/>
      <c r="L10" s="80"/>
      <c r="M10" s="80"/>
      <c r="N10" s="80">
        <v>207.71</v>
      </c>
      <c r="O10" s="80">
        <v>2.6</v>
      </c>
      <c r="P10" s="80">
        <v>9.22</v>
      </c>
      <c r="Q10" s="80">
        <v>0.44</v>
      </c>
      <c r="R10" s="80"/>
      <c r="S10" s="80"/>
      <c r="T10" s="80"/>
      <c r="U10" s="80">
        <v>8.63</v>
      </c>
      <c r="V10" s="80">
        <v>145.21</v>
      </c>
      <c r="W10" s="80"/>
      <c r="X10" s="80">
        <v>0.38</v>
      </c>
      <c r="Y10" s="80">
        <v>105.97</v>
      </c>
      <c r="Z10" s="80"/>
      <c r="AA10" s="80">
        <v>26.69</v>
      </c>
      <c r="AB10" s="97">
        <f t="shared" si="0"/>
        <v>1516.3</v>
      </c>
    </row>
    <row r="11" ht="16.5" customHeight="1" spans="1:28">
      <c r="A11" s="91" t="s">
        <v>526</v>
      </c>
      <c r="B11" s="80"/>
      <c r="C11" s="80">
        <v>12.06</v>
      </c>
      <c r="D11" s="80">
        <v>135.5</v>
      </c>
      <c r="E11" s="80"/>
      <c r="F11" s="80"/>
      <c r="G11" s="80"/>
      <c r="H11" s="80"/>
      <c r="I11" s="80"/>
      <c r="J11" s="80"/>
      <c r="K11" s="80"/>
      <c r="L11" s="80"/>
      <c r="M11" s="80"/>
      <c r="N11" s="80"/>
      <c r="O11" s="80"/>
      <c r="P11" s="80">
        <v>2.2</v>
      </c>
      <c r="Q11" s="80"/>
      <c r="R11" s="80"/>
      <c r="S11" s="80"/>
      <c r="T11" s="80"/>
      <c r="U11" s="80"/>
      <c r="V11" s="80">
        <v>4.77</v>
      </c>
      <c r="W11" s="80"/>
      <c r="X11" s="80"/>
      <c r="Y11" s="80"/>
      <c r="Z11" s="80"/>
      <c r="AA11" s="80"/>
      <c r="AB11" s="97">
        <f t="shared" si="0"/>
        <v>154.53</v>
      </c>
    </row>
    <row r="12" ht="16.5" customHeight="1" spans="1:28">
      <c r="A12" s="91" t="s">
        <v>527</v>
      </c>
      <c r="B12" s="80"/>
      <c r="C12" s="80">
        <v>1.1</v>
      </c>
      <c r="D12" s="80">
        <v>136.66</v>
      </c>
      <c r="E12" s="80"/>
      <c r="F12" s="80"/>
      <c r="G12" s="80"/>
      <c r="H12" s="80">
        <v>40.72</v>
      </c>
      <c r="I12" s="80"/>
      <c r="J12" s="80"/>
      <c r="K12" s="80"/>
      <c r="L12" s="80"/>
      <c r="M12" s="80"/>
      <c r="N12" s="80">
        <v>82.55</v>
      </c>
      <c r="O12" s="80"/>
      <c r="P12" s="80"/>
      <c r="Q12" s="80"/>
      <c r="R12" s="80"/>
      <c r="S12" s="80"/>
      <c r="T12" s="80"/>
      <c r="U12" s="80"/>
      <c r="V12" s="80">
        <v>16.4</v>
      </c>
      <c r="W12" s="80"/>
      <c r="X12" s="80"/>
      <c r="Y12" s="80">
        <v>9.46</v>
      </c>
      <c r="Z12" s="80"/>
      <c r="AA12" s="80"/>
      <c r="AB12" s="97">
        <f t="shared" si="0"/>
        <v>286.89</v>
      </c>
    </row>
    <row r="13" ht="16.5" customHeight="1" spans="1:28">
      <c r="A13" s="91" t="s">
        <v>528</v>
      </c>
      <c r="B13" s="80"/>
      <c r="C13" s="80"/>
      <c r="D13" s="80"/>
      <c r="E13" s="80"/>
      <c r="F13" s="80"/>
      <c r="G13" s="80"/>
      <c r="H13" s="80"/>
      <c r="I13" s="80"/>
      <c r="J13" s="80"/>
      <c r="K13" s="80"/>
      <c r="L13" s="80"/>
      <c r="M13" s="80"/>
      <c r="N13" s="80"/>
      <c r="O13" s="80"/>
      <c r="P13" s="80"/>
      <c r="Q13" s="80"/>
      <c r="R13" s="80"/>
      <c r="S13" s="80"/>
      <c r="T13" s="80"/>
      <c r="U13" s="80"/>
      <c r="V13" s="80"/>
      <c r="W13" s="80"/>
      <c r="X13" s="80"/>
      <c r="Y13" s="80">
        <v>33</v>
      </c>
      <c r="Z13" s="80"/>
      <c r="AA13" s="80"/>
      <c r="AB13" s="97">
        <f t="shared" si="0"/>
        <v>33</v>
      </c>
    </row>
    <row r="14" ht="16.5" customHeight="1" spans="1:28">
      <c r="A14" s="91" t="s">
        <v>529</v>
      </c>
      <c r="B14" s="80"/>
      <c r="C14" s="80">
        <v>21.04</v>
      </c>
      <c r="D14" s="80">
        <v>184.95</v>
      </c>
      <c r="E14" s="80"/>
      <c r="F14" s="80">
        <v>109.3</v>
      </c>
      <c r="G14" s="80"/>
      <c r="H14" s="80">
        <v>2.45</v>
      </c>
      <c r="I14" s="80"/>
      <c r="J14" s="80"/>
      <c r="K14" s="80"/>
      <c r="L14" s="80"/>
      <c r="M14" s="80"/>
      <c r="N14" s="80">
        <v>41.31</v>
      </c>
      <c r="O14" s="80"/>
      <c r="P14" s="80">
        <v>3.53</v>
      </c>
      <c r="Q14" s="80"/>
      <c r="R14" s="80"/>
      <c r="S14" s="80">
        <v>18.74</v>
      </c>
      <c r="T14" s="80"/>
      <c r="U14" s="80"/>
      <c r="V14" s="80">
        <v>34.56</v>
      </c>
      <c r="W14" s="80"/>
      <c r="X14" s="80"/>
      <c r="Y14" s="80">
        <v>2.06</v>
      </c>
      <c r="Z14" s="80"/>
      <c r="AA14" s="80"/>
      <c r="AB14" s="97">
        <f t="shared" si="0"/>
        <v>417.94</v>
      </c>
    </row>
    <row r="15" ht="16.5" customHeight="1" spans="1:28">
      <c r="A15" s="91" t="s">
        <v>530</v>
      </c>
      <c r="B15" s="80"/>
      <c r="C15" s="80">
        <v>22.85</v>
      </c>
      <c r="D15" s="80">
        <v>342.07</v>
      </c>
      <c r="E15" s="80"/>
      <c r="F15" s="80">
        <v>91.75</v>
      </c>
      <c r="G15" s="80"/>
      <c r="H15" s="80">
        <v>50.49</v>
      </c>
      <c r="I15" s="80">
        <v>1.15</v>
      </c>
      <c r="J15" s="80"/>
      <c r="K15" s="80"/>
      <c r="L15" s="80"/>
      <c r="M15" s="80"/>
      <c r="N15" s="80">
        <v>135.98</v>
      </c>
      <c r="O15" s="80">
        <v>2.94</v>
      </c>
      <c r="P15" s="80">
        <v>9.3</v>
      </c>
      <c r="Q15" s="80">
        <v>0.98</v>
      </c>
      <c r="R15" s="80">
        <v>0.55</v>
      </c>
      <c r="S15" s="80">
        <v>19.33</v>
      </c>
      <c r="T15" s="80"/>
      <c r="U15" s="80"/>
      <c r="V15" s="80">
        <v>125.43</v>
      </c>
      <c r="W15" s="80"/>
      <c r="X15" s="80">
        <v>1.95</v>
      </c>
      <c r="Y15" s="80">
        <v>53.18</v>
      </c>
      <c r="Z15" s="80">
        <v>0.1</v>
      </c>
      <c r="AA15" s="80"/>
      <c r="AB15" s="97">
        <f t="shared" si="0"/>
        <v>858.05</v>
      </c>
    </row>
    <row r="16" ht="16.5" customHeight="1" spans="1:28">
      <c r="A16" s="91" t="s">
        <v>531</v>
      </c>
      <c r="B16" s="80"/>
      <c r="C16" s="80">
        <v>0.3</v>
      </c>
      <c r="D16" s="80">
        <v>46.4</v>
      </c>
      <c r="E16" s="80"/>
      <c r="F16" s="80">
        <v>3.5</v>
      </c>
      <c r="G16" s="80"/>
      <c r="H16" s="80"/>
      <c r="I16" s="80"/>
      <c r="J16" s="80"/>
      <c r="K16" s="80"/>
      <c r="L16" s="80"/>
      <c r="M16" s="80"/>
      <c r="N16" s="80">
        <v>8.8</v>
      </c>
      <c r="O16" s="80"/>
      <c r="P16" s="80"/>
      <c r="Q16" s="80"/>
      <c r="R16" s="80"/>
      <c r="S16" s="80"/>
      <c r="T16" s="80"/>
      <c r="U16" s="80"/>
      <c r="V16" s="80">
        <v>2.6</v>
      </c>
      <c r="W16" s="80"/>
      <c r="X16" s="80"/>
      <c r="Y16" s="80">
        <v>2.72</v>
      </c>
      <c r="Z16" s="80"/>
      <c r="AA16" s="80"/>
      <c r="AB16" s="97">
        <f t="shared" si="0"/>
        <v>64.32</v>
      </c>
    </row>
    <row r="17" ht="16.5" customHeight="1" spans="1:28">
      <c r="A17" s="91" t="s">
        <v>532</v>
      </c>
      <c r="B17" s="80">
        <v>1.58</v>
      </c>
      <c r="C17" s="80">
        <v>38.1</v>
      </c>
      <c r="D17" s="80">
        <v>859.06</v>
      </c>
      <c r="E17" s="80">
        <v>1.13</v>
      </c>
      <c r="F17" s="80">
        <v>76.97</v>
      </c>
      <c r="G17" s="80"/>
      <c r="H17" s="80">
        <v>17.22</v>
      </c>
      <c r="I17" s="80">
        <v>5.69</v>
      </c>
      <c r="J17" s="80"/>
      <c r="K17" s="80">
        <v>17.1</v>
      </c>
      <c r="L17" s="80"/>
      <c r="M17" s="80"/>
      <c r="N17" s="80">
        <v>64.77</v>
      </c>
      <c r="O17" s="80">
        <v>4.77</v>
      </c>
      <c r="P17" s="80">
        <v>16.26</v>
      </c>
      <c r="Q17" s="80">
        <v>0.1</v>
      </c>
      <c r="R17" s="80"/>
      <c r="S17" s="80"/>
      <c r="T17" s="80"/>
      <c r="U17" s="80"/>
      <c r="V17" s="80">
        <v>59.67</v>
      </c>
      <c r="W17" s="80"/>
      <c r="X17" s="80"/>
      <c r="Y17" s="80">
        <v>46.78</v>
      </c>
      <c r="Z17" s="80"/>
      <c r="AA17" s="80"/>
      <c r="AB17" s="97">
        <f t="shared" si="0"/>
        <v>1209.2</v>
      </c>
    </row>
    <row r="18" ht="16.5" customHeight="1" spans="1:28">
      <c r="A18" s="91" t="s">
        <v>533</v>
      </c>
      <c r="B18" s="80"/>
      <c r="C18" s="80">
        <v>2.2</v>
      </c>
      <c r="D18" s="80">
        <v>83.4</v>
      </c>
      <c r="E18" s="80"/>
      <c r="F18" s="80">
        <v>0.83</v>
      </c>
      <c r="G18" s="80"/>
      <c r="H18" s="80">
        <v>0.56</v>
      </c>
      <c r="I18" s="80"/>
      <c r="J18" s="80"/>
      <c r="K18" s="80"/>
      <c r="L18" s="80"/>
      <c r="M18" s="80"/>
      <c r="N18" s="80">
        <v>14.49</v>
      </c>
      <c r="O18" s="80"/>
      <c r="P18" s="80">
        <v>4.42</v>
      </c>
      <c r="Q18" s="80"/>
      <c r="R18" s="80"/>
      <c r="S18" s="80"/>
      <c r="T18" s="80"/>
      <c r="U18" s="80"/>
      <c r="V18" s="80">
        <v>2.91</v>
      </c>
      <c r="W18" s="80"/>
      <c r="X18" s="80"/>
      <c r="Y18" s="80"/>
      <c r="Z18" s="80"/>
      <c r="AA18" s="80"/>
      <c r="AB18" s="97">
        <f t="shared" si="0"/>
        <v>108.81</v>
      </c>
    </row>
    <row r="19" ht="16.5" customHeight="1" spans="1:28">
      <c r="A19" s="91" t="s">
        <v>534</v>
      </c>
      <c r="B19" s="80"/>
      <c r="C19" s="80"/>
      <c r="D19" s="80">
        <v>5.16</v>
      </c>
      <c r="E19" s="80"/>
      <c r="F19" s="80"/>
      <c r="G19" s="80"/>
      <c r="H19" s="80"/>
      <c r="I19" s="80"/>
      <c r="J19" s="80"/>
      <c r="K19" s="80"/>
      <c r="L19" s="80"/>
      <c r="M19" s="80"/>
      <c r="N19" s="80">
        <v>5.82</v>
      </c>
      <c r="O19" s="80"/>
      <c r="P19" s="80"/>
      <c r="Q19" s="80"/>
      <c r="R19" s="80"/>
      <c r="S19" s="80"/>
      <c r="T19" s="80"/>
      <c r="U19" s="80"/>
      <c r="V19" s="80"/>
      <c r="W19" s="80"/>
      <c r="X19" s="80"/>
      <c r="Y19" s="80"/>
      <c r="Z19" s="80"/>
      <c r="AA19" s="80"/>
      <c r="AB19" s="97">
        <f t="shared" si="0"/>
        <v>10.98</v>
      </c>
    </row>
    <row r="20" ht="16.5" customHeight="1" spans="1:28">
      <c r="A20" s="91" t="s">
        <v>535</v>
      </c>
      <c r="B20" s="80"/>
      <c r="C20" s="80">
        <v>29.39</v>
      </c>
      <c r="D20" s="80">
        <v>508.49</v>
      </c>
      <c r="E20" s="80">
        <v>8.98</v>
      </c>
      <c r="F20" s="80">
        <v>41.29</v>
      </c>
      <c r="G20" s="80"/>
      <c r="H20" s="80">
        <v>11.8</v>
      </c>
      <c r="I20" s="80">
        <v>0.2</v>
      </c>
      <c r="J20" s="80">
        <v>0.14</v>
      </c>
      <c r="K20" s="80"/>
      <c r="L20" s="80">
        <v>1.62</v>
      </c>
      <c r="M20" s="80">
        <v>0.18</v>
      </c>
      <c r="N20" s="80">
        <v>50.31</v>
      </c>
      <c r="O20" s="80"/>
      <c r="P20" s="80">
        <v>5</v>
      </c>
      <c r="Q20" s="80"/>
      <c r="R20" s="80"/>
      <c r="S20" s="80">
        <v>20.13</v>
      </c>
      <c r="T20" s="80"/>
      <c r="U20" s="80">
        <v>0.94</v>
      </c>
      <c r="V20" s="80">
        <v>24.23</v>
      </c>
      <c r="W20" s="80">
        <v>0.1</v>
      </c>
      <c r="X20" s="80">
        <v>0.62</v>
      </c>
      <c r="Y20" s="80"/>
      <c r="Z20" s="80"/>
      <c r="AA20" s="80"/>
      <c r="AB20" s="97">
        <f t="shared" si="0"/>
        <v>703.42</v>
      </c>
    </row>
    <row r="21" ht="16.5" customHeight="1" spans="1:28">
      <c r="A21" s="91" t="s">
        <v>536</v>
      </c>
      <c r="B21" s="80"/>
      <c r="C21" s="80">
        <v>8.91</v>
      </c>
      <c r="D21" s="80">
        <v>275.58</v>
      </c>
      <c r="E21" s="80"/>
      <c r="F21" s="80"/>
      <c r="G21" s="80"/>
      <c r="H21" s="80"/>
      <c r="I21" s="80"/>
      <c r="J21" s="80"/>
      <c r="K21" s="80"/>
      <c r="L21" s="80"/>
      <c r="M21" s="80"/>
      <c r="N21" s="80">
        <v>3.22</v>
      </c>
      <c r="O21" s="80"/>
      <c r="P21" s="80">
        <v>5.01</v>
      </c>
      <c r="Q21" s="80"/>
      <c r="R21" s="80"/>
      <c r="S21" s="80"/>
      <c r="T21" s="80"/>
      <c r="U21" s="80"/>
      <c r="V21" s="80"/>
      <c r="W21" s="80"/>
      <c r="X21" s="80"/>
      <c r="Y21" s="80"/>
      <c r="Z21" s="80"/>
      <c r="AA21" s="80"/>
      <c r="AB21" s="97">
        <f t="shared" si="0"/>
        <v>292.72</v>
      </c>
    </row>
    <row r="22" ht="16.5" customHeight="1" spans="1:28">
      <c r="A22" s="91" t="s">
        <v>537</v>
      </c>
      <c r="B22" s="80"/>
      <c r="C22" s="80"/>
      <c r="D22" s="80">
        <v>27.6</v>
      </c>
      <c r="E22" s="80"/>
      <c r="F22" s="80"/>
      <c r="G22" s="80"/>
      <c r="H22" s="80"/>
      <c r="I22" s="80"/>
      <c r="J22" s="80"/>
      <c r="K22" s="80"/>
      <c r="L22" s="80"/>
      <c r="M22" s="80"/>
      <c r="N22" s="80"/>
      <c r="O22" s="80"/>
      <c r="P22" s="80"/>
      <c r="Q22" s="80"/>
      <c r="R22" s="80"/>
      <c r="S22" s="80"/>
      <c r="T22" s="80"/>
      <c r="U22" s="80"/>
      <c r="V22" s="80"/>
      <c r="W22" s="80"/>
      <c r="X22" s="80"/>
      <c r="Y22" s="80"/>
      <c r="Z22" s="80"/>
      <c r="AA22" s="80"/>
      <c r="AB22" s="97">
        <f t="shared" si="0"/>
        <v>27.6</v>
      </c>
    </row>
    <row r="23" ht="16.5" customHeight="1" spans="1:28">
      <c r="A23" s="91" t="s">
        <v>538</v>
      </c>
      <c r="B23" s="80"/>
      <c r="C23" s="80">
        <v>25.36</v>
      </c>
      <c r="D23" s="80">
        <v>382.44</v>
      </c>
      <c r="E23" s="80"/>
      <c r="F23" s="80">
        <v>39.81</v>
      </c>
      <c r="G23" s="80"/>
      <c r="H23" s="80"/>
      <c r="I23" s="80"/>
      <c r="J23" s="80"/>
      <c r="K23" s="80"/>
      <c r="L23" s="80"/>
      <c r="M23" s="80"/>
      <c r="N23" s="80">
        <v>19.13</v>
      </c>
      <c r="O23" s="80"/>
      <c r="P23" s="80">
        <v>2.01</v>
      </c>
      <c r="Q23" s="80"/>
      <c r="R23" s="80"/>
      <c r="S23" s="80"/>
      <c r="T23" s="80"/>
      <c r="U23" s="80"/>
      <c r="V23" s="80">
        <v>12.63</v>
      </c>
      <c r="W23" s="80"/>
      <c r="X23" s="80"/>
      <c r="Y23" s="80">
        <v>12</v>
      </c>
      <c r="Z23" s="80"/>
      <c r="AA23" s="80"/>
      <c r="AB23" s="97">
        <f t="shared" si="0"/>
        <v>493.38</v>
      </c>
    </row>
    <row r="24" ht="16.5" customHeight="1" spans="1:28">
      <c r="A24" s="91" t="s">
        <v>539</v>
      </c>
      <c r="B24" s="80"/>
      <c r="C24" s="80"/>
      <c r="D24" s="80">
        <v>1.85</v>
      </c>
      <c r="E24" s="80"/>
      <c r="F24" s="80"/>
      <c r="G24" s="80"/>
      <c r="H24" s="80">
        <v>0.68</v>
      </c>
      <c r="I24" s="80"/>
      <c r="J24" s="80"/>
      <c r="K24" s="80"/>
      <c r="L24" s="80"/>
      <c r="M24" s="80"/>
      <c r="N24" s="80"/>
      <c r="O24" s="80"/>
      <c r="P24" s="80"/>
      <c r="Q24" s="80"/>
      <c r="R24" s="80"/>
      <c r="S24" s="80"/>
      <c r="T24" s="80"/>
      <c r="U24" s="80"/>
      <c r="V24" s="80"/>
      <c r="W24" s="80"/>
      <c r="X24" s="80"/>
      <c r="Y24" s="80"/>
      <c r="Z24" s="80"/>
      <c r="AA24" s="80"/>
      <c r="AB24" s="97">
        <f t="shared" si="0"/>
        <v>2.53</v>
      </c>
    </row>
    <row r="25" ht="16.5" customHeight="1" spans="1:28">
      <c r="A25" s="91" t="s">
        <v>540</v>
      </c>
      <c r="B25" s="80"/>
      <c r="C25" s="80">
        <v>5.9</v>
      </c>
      <c r="D25" s="80">
        <v>198.19</v>
      </c>
      <c r="E25" s="80">
        <v>2.44</v>
      </c>
      <c r="F25" s="80">
        <v>77.6</v>
      </c>
      <c r="G25" s="80"/>
      <c r="H25" s="80">
        <v>3.78</v>
      </c>
      <c r="I25" s="80"/>
      <c r="J25" s="80"/>
      <c r="K25" s="80"/>
      <c r="L25" s="80"/>
      <c r="M25" s="80"/>
      <c r="N25" s="80">
        <v>58.18</v>
      </c>
      <c r="O25" s="80"/>
      <c r="P25" s="80">
        <v>18.1</v>
      </c>
      <c r="Q25" s="80">
        <v>1.78</v>
      </c>
      <c r="R25" s="80"/>
      <c r="S25" s="80"/>
      <c r="T25" s="80"/>
      <c r="U25" s="80"/>
      <c r="V25" s="80">
        <v>204.77</v>
      </c>
      <c r="W25" s="80"/>
      <c r="X25" s="80"/>
      <c r="Y25" s="80">
        <v>90.3</v>
      </c>
      <c r="Z25" s="80"/>
      <c r="AA25" s="80"/>
      <c r="AB25" s="97">
        <f t="shared" si="0"/>
        <v>661.04</v>
      </c>
    </row>
    <row r="26" ht="16.5" customHeight="1" spans="1:28">
      <c r="A26" s="91" t="s">
        <v>541</v>
      </c>
      <c r="B26" s="80"/>
      <c r="C26" s="80">
        <v>2.94</v>
      </c>
      <c r="D26" s="80">
        <v>53.89</v>
      </c>
      <c r="E26" s="80"/>
      <c r="F26" s="80">
        <v>5.34</v>
      </c>
      <c r="G26" s="80"/>
      <c r="H26" s="80">
        <v>3.61</v>
      </c>
      <c r="I26" s="80"/>
      <c r="J26" s="80"/>
      <c r="K26" s="80"/>
      <c r="L26" s="80"/>
      <c r="M26" s="80"/>
      <c r="N26" s="80">
        <v>28.17</v>
      </c>
      <c r="O26" s="80"/>
      <c r="P26" s="80">
        <v>1.68</v>
      </c>
      <c r="Q26" s="80">
        <v>1.9</v>
      </c>
      <c r="R26" s="80"/>
      <c r="S26" s="80"/>
      <c r="T26" s="80"/>
      <c r="U26" s="80"/>
      <c r="V26" s="80">
        <v>6.4</v>
      </c>
      <c r="W26" s="80"/>
      <c r="X26" s="80"/>
      <c r="Y26" s="80">
        <v>0.91</v>
      </c>
      <c r="Z26" s="80"/>
      <c r="AA26" s="80"/>
      <c r="AB26" s="97">
        <f t="shared" si="0"/>
        <v>104.84</v>
      </c>
    </row>
    <row r="27" ht="16.5" customHeight="1" spans="1:28">
      <c r="A27" s="91" t="s">
        <v>542</v>
      </c>
      <c r="B27" s="80"/>
      <c r="C27" s="80"/>
      <c r="D27" s="80">
        <v>8.2</v>
      </c>
      <c r="E27" s="80"/>
      <c r="F27" s="80">
        <v>33.32</v>
      </c>
      <c r="G27" s="80"/>
      <c r="H27" s="80">
        <v>0.4</v>
      </c>
      <c r="I27" s="80"/>
      <c r="J27" s="80"/>
      <c r="K27" s="80"/>
      <c r="L27" s="80"/>
      <c r="M27" s="80"/>
      <c r="N27" s="80"/>
      <c r="O27" s="80"/>
      <c r="P27" s="80">
        <v>4.8</v>
      </c>
      <c r="Q27" s="80"/>
      <c r="R27" s="80"/>
      <c r="S27" s="80"/>
      <c r="T27" s="80"/>
      <c r="U27" s="80"/>
      <c r="V27" s="80">
        <v>1.2</v>
      </c>
      <c r="W27" s="80"/>
      <c r="X27" s="80"/>
      <c r="Y27" s="80"/>
      <c r="Z27" s="80"/>
      <c r="AA27" s="80"/>
      <c r="AB27" s="97">
        <f t="shared" si="0"/>
        <v>47.92</v>
      </c>
    </row>
    <row r="28" ht="21.75" customHeight="1" spans="1:28">
      <c r="A28" s="92" t="s">
        <v>242</v>
      </c>
      <c r="B28" s="93">
        <f t="shared" ref="B28:AA28" si="1">SUM(B4:B27)</f>
        <v>1.58</v>
      </c>
      <c r="C28" s="93">
        <f t="shared" si="1"/>
        <v>289.79</v>
      </c>
      <c r="D28" s="93">
        <f t="shared" si="1"/>
        <v>5516.81</v>
      </c>
      <c r="E28" s="93">
        <f t="shared" si="1"/>
        <v>14.6</v>
      </c>
      <c r="F28" s="93">
        <f t="shared" si="1"/>
        <v>709.15</v>
      </c>
      <c r="G28" s="93">
        <f t="shared" si="1"/>
        <v>2.91</v>
      </c>
      <c r="H28" s="93">
        <f t="shared" si="1"/>
        <v>213.79</v>
      </c>
      <c r="I28" s="93">
        <f t="shared" si="1"/>
        <v>19.67</v>
      </c>
      <c r="J28" s="93">
        <f t="shared" si="1"/>
        <v>0.14</v>
      </c>
      <c r="K28" s="93">
        <f t="shared" si="1"/>
        <v>17.1</v>
      </c>
      <c r="L28" s="93">
        <f t="shared" si="1"/>
        <v>5.12</v>
      </c>
      <c r="M28" s="93">
        <f t="shared" si="1"/>
        <v>0.18</v>
      </c>
      <c r="N28" s="93">
        <f t="shared" si="1"/>
        <v>889.58</v>
      </c>
      <c r="O28" s="93">
        <f t="shared" si="1"/>
        <v>11.71</v>
      </c>
      <c r="P28" s="93">
        <f t="shared" si="1"/>
        <v>102.83</v>
      </c>
      <c r="Q28" s="93">
        <f t="shared" si="1"/>
        <v>34.15</v>
      </c>
      <c r="R28" s="93">
        <f t="shared" si="1"/>
        <v>0.55</v>
      </c>
      <c r="S28" s="93">
        <f t="shared" si="1"/>
        <v>58.7</v>
      </c>
      <c r="T28" s="93">
        <f t="shared" si="1"/>
        <v>1.63</v>
      </c>
      <c r="U28" s="93">
        <f t="shared" si="1"/>
        <v>14.12</v>
      </c>
      <c r="V28" s="93">
        <f t="shared" si="1"/>
        <v>868.94</v>
      </c>
      <c r="W28" s="93">
        <f t="shared" si="1"/>
        <v>0.1</v>
      </c>
      <c r="X28" s="93">
        <f t="shared" si="1"/>
        <v>5.52</v>
      </c>
      <c r="Y28" s="93">
        <f t="shared" si="1"/>
        <v>453.77</v>
      </c>
      <c r="Z28" s="93">
        <f t="shared" si="1"/>
        <v>0.1</v>
      </c>
      <c r="AA28" s="93">
        <f t="shared" si="1"/>
        <v>26.69</v>
      </c>
      <c r="AB28" s="98">
        <f t="shared" si="0"/>
        <v>9259.23</v>
      </c>
    </row>
  </sheetData>
  <mergeCells count="3">
    <mergeCell ref="B2:AA2"/>
    <mergeCell ref="A2:A3"/>
    <mergeCell ref="AB2:AB3"/>
  </mergeCells>
  <printOptions horizontalCentered="1"/>
  <pageMargins left="0" right="0" top="1.14173228346457" bottom="0.15748031496063" header="0.31496062992126" footer="0.31496062992126"/>
  <pageSetup paperSize="1" scale="85" orientation="landscape"/>
  <headerFooter>
    <oddHeader>&amp;L&amp;G&amp;C&amp;"Verdana,Negrita"SUPERFICIE COMUNAL DE CEPAJES TINTOS PARA VINIFICACION (has)
REGIÓN METROPOLITANA DE SANTIAGO&amp;RCUADRO N° 59</oddHeader>
    <oddFooter>&amp;R&amp;F</oddFooter>
  </headerFooter>
  <legacyDrawingHF r:id="rId1"/>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0"/>
  <sheetViews>
    <sheetView topLeftCell="A10" workbookViewId="0">
      <pane xSplit="1" topLeftCell="Q1" activePane="topRight" state="frozen"/>
      <selection/>
      <selection pane="topRight" activeCell="AE10" sqref="AE10"/>
    </sheetView>
  </sheetViews>
  <sheetFormatPr defaultColWidth="11.4285714285714" defaultRowHeight="25.5" customHeight="1"/>
  <cols>
    <col min="1" max="1" width="37.4285714285714" style="2" customWidth="1"/>
    <col min="2" max="6" width="10.1428571428571" style="2" customWidth="1"/>
    <col min="7" max="14" width="11.2857142857143" style="2" customWidth="1"/>
    <col min="15" max="15" width="11.7142857142857" style="2" customWidth="1"/>
    <col min="16" max="18" width="11.2857142857143" style="2" customWidth="1"/>
    <col min="19" max="19" width="5" style="2" hidden="1" customWidth="1"/>
    <col min="20" max="20" width="11.4285714285714" style="2" customWidth="1"/>
    <col min="21" max="29" width="11.4285714285714" style="2"/>
    <col min="30" max="30" width="15.2857142857143" style="2" customWidth="1"/>
    <col min="31" max="16384" width="11.4285714285714" style="2"/>
  </cols>
  <sheetData>
    <row r="1" ht="15.75" spans="1:29">
      <c r="A1" s="40" t="s">
        <v>546</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row>
    <row r="2" customHeight="1" spans="1:29">
      <c r="A2" s="41" t="s">
        <v>69</v>
      </c>
      <c r="B2" s="42" t="s">
        <v>547</v>
      </c>
      <c r="C2" s="42"/>
      <c r="D2" s="42"/>
      <c r="E2" s="42"/>
      <c r="F2" s="42"/>
      <c r="G2" s="42"/>
      <c r="H2" s="42"/>
      <c r="I2" s="42"/>
      <c r="J2" s="42"/>
      <c r="K2" s="42"/>
      <c r="L2" s="42"/>
      <c r="M2" s="56"/>
      <c r="N2" s="57" t="s">
        <v>547</v>
      </c>
      <c r="O2" s="42"/>
      <c r="P2" s="42"/>
      <c r="Q2" s="42"/>
      <c r="R2" s="42"/>
      <c r="S2" s="42"/>
      <c r="T2" s="42"/>
      <c r="U2" s="42"/>
      <c r="V2" s="42"/>
      <c r="W2" s="42"/>
      <c r="X2" s="42"/>
      <c r="Y2" s="42"/>
      <c r="Z2" s="42"/>
      <c r="AA2" s="42"/>
      <c r="AB2" s="42"/>
      <c r="AC2" s="56"/>
    </row>
    <row r="3" customHeight="1" spans="1:29">
      <c r="A3" s="43"/>
      <c r="B3" s="44">
        <v>1995</v>
      </c>
      <c r="C3" s="45">
        <v>1996</v>
      </c>
      <c r="D3" s="45">
        <v>1997</v>
      </c>
      <c r="E3" s="45">
        <v>1998</v>
      </c>
      <c r="F3" s="45">
        <v>1999</v>
      </c>
      <c r="G3" s="45">
        <v>2000</v>
      </c>
      <c r="H3" s="45">
        <v>2001</v>
      </c>
      <c r="I3" s="45">
        <v>2002</v>
      </c>
      <c r="J3" s="45">
        <v>2003</v>
      </c>
      <c r="K3" s="45">
        <v>2004</v>
      </c>
      <c r="L3" s="45">
        <v>2005</v>
      </c>
      <c r="M3" s="45">
        <v>2006</v>
      </c>
      <c r="N3" s="45">
        <v>2007</v>
      </c>
      <c r="O3" s="45">
        <v>2008</v>
      </c>
      <c r="P3" s="45">
        <v>2009</v>
      </c>
      <c r="Q3" s="45">
        <v>2010</v>
      </c>
      <c r="R3" s="45">
        <v>2011</v>
      </c>
      <c r="S3" s="64"/>
      <c r="T3" s="45">
        <v>2012</v>
      </c>
      <c r="U3" s="45">
        <v>2013</v>
      </c>
      <c r="V3" s="45">
        <v>2014</v>
      </c>
      <c r="W3" s="45">
        <v>2015</v>
      </c>
      <c r="X3" s="45">
        <v>2016</v>
      </c>
      <c r="Y3" s="45">
        <v>2017</v>
      </c>
      <c r="Z3" s="45">
        <v>2018</v>
      </c>
      <c r="AA3" s="45">
        <v>2019</v>
      </c>
      <c r="AB3" s="74">
        <v>2020</v>
      </c>
      <c r="AC3" s="74">
        <v>2021</v>
      </c>
    </row>
    <row r="4" customHeight="1" spans="1:30">
      <c r="A4" s="46" t="s">
        <v>73</v>
      </c>
      <c r="B4" s="47"/>
      <c r="C4" s="47"/>
      <c r="D4" s="47"/>
      <c r="E4" s="47"/>
      <c r="F4" s="47"/>
      <c r="G4" s="47"/>
      <c r="H4" s="47"/>
      <c r="I4" s="47"/>
      <c r="J4" s="47"/>
      <c r="K4" s="47"/>
      <c r="L4" s="47"/>
      <c r="M4" s="47"/>
      <c r="N4" s="47"/>
      <c r="O4" s="47"/>
      <c r="P4" s="47"/>
      <c r="Q4" s="47"/>
      <c r="R4" s="47"/>
      <c r="S4" s="65"/>
      <c r="T4" s="47"/>
      <c r="U4" s="47"/>
      <c r="V4" s="47"/>
      <c r="W4" s="66"/>
      <c r="X4" s="67">
        <v>15</v>
      </c>
      <c r="Y4" s="75">
        <v>15</v>
      </c>
      <c r="Z4" s="75">
        <v>15</v>
      </c>
      <c r="AA4" s="76">
        <v>15</v>
      </c>
      <c r="AB4" s="77">
        <f>'[2]TOTAL NACIONAL'!C4</f>
        <v>15</v>
      </c>
      <c r="AC4" s="77">
        <v>15</v>
      </c>
      <c r="AD4" s="78"/>
    </row>
    <row r="5" customHeight="1" spans="1:30">
      <c r="A5" s="48" t="s">
        <v>548</v>
      </c>
      <c r="B5" s="47"/>
      <c r="C5" s="47"/>
      <c r="D5" s="47"/>
      <c r="E5" s="47"/>
      <c r="F5" s="47"/>
      <c r="G5" s="47"/>
      <c r="H5" s="47"/>
      <c r="I5" s="47"/>
      <c r="J5" s="47"/>
      <c r="K5" s="47"/>
      <c r="L5" s="47"/>
      <c r="M5" s="47"/>
      <c r="N5" s="47"/>
      <c r="O5" s="47"/>
      <c r="P5" s="47"/>
      <c r="Q5" s="47"/>
      <c r="R5" s="47"/>
      <c r="S5" s="65"/>
      <c r="T5" s="47"/>
      <c r="U5" s="47"/>
      <c r="V5" s="68">
        <v>5</v>
      </c>
      <c r="W5" s="69">
        <v>1.98</v>
      </c>
      <c r="X5" s="69">
        <v>2.1</v>
      </c>
      <c r="Y5" s="70">
        <v>3.1</v>
      </c>
      <c r="Z5" s="70">
        <v>3.1</v>
      </c>
      <c r="AA5" s="79">
        <v>3.1</v>
      </c>
      <c r="AB5" s="77">
        <f>'[2]TOTAL NACIONAL'!C5</f>
        <v>3.45</v>
      </c>
      <c r="AC5" s="77">
        <v>3.95</v>
      </c>
      <c r="AD5" s="78"/>
    </row>
    <row r="6" customHeight="1" spans="1:30">
      <c r="A6" s="48" t="s">
        <v>549</v>
      </c>
      <c r="B6" s="47"/>
      <c r="C6" s="47"/>
      <c r="D6" s="47"/>
      <c r="E6" s="47"/>
      <c r="F6" s="47"/>
      <c r="G6" s="47"/>
      <c r="H6" s="47"/>
      <c r="I6" s="47"/>
      <c r="J6" s="47"/>
      <c r="K6" s="47"/>
      <c r="L6" s="47"/>
      <c r="M6" s="47"/>
      <c r="N6" s="47"/>
      <c r="O6" s="47"/>
      <c r="P6" s="47"/>
      <c r="Q6" s="47"/>
      <c r="R6" s="47"/>
      <c r="S6" s="65"/>
      <c r="T6" s="47"/>
      <c r="U6" s="47"/>
      <c r="V6" s="68">
        <v>4.97</v>
      </c>
      <c r="W6" s="69">
        <v>4.97</v>
      </c>
      <c r="X6" s="69">
        <v>4.97</v>
      </c>
      <c r="Y6" s="70">
        <v>4.97</v>
      </c>
      <c r="Z6" s="70">
        <v>4.97</v>
      </c>
      <c r="AA6" s="80">
        <v>4.97</v>
      </c>
      <c r="AB6" s="77">
        <f>'[2]TOTAL NACIONAL'!C6</f>
        <v>4.97</v>
      </c>
      <c r="AC6" s="77">
        <v>4.97</v>
      </c>
      <c r="AD6" s="78"/>
    </row>
    <row r="7" customHeight="1" spans="1:30">
      <c r="A7" s="48" t="s">
        <v>76</v>
      </c>
      <c r="B7" s="49"/>
      <c r="C7" s="49"/>
      <c r="D7" s="49"/>
      <c r="E7" s="49"/>
      <c r="F7" s="49"/>
      <c r="G7" s="49"/>
      <c r="H7" s="49"/>
      <c r="I7" s="49"/>
      <c r="J7" s="49"/>
      <c r="K7" s="49"/>
      <c r="L7" s="49"/>
      <c r="M7" s="49"/>
      <c r="N7" s="49"/>
      <c r="O7" s="58">
        <v>11.3</v>
      </c>
      <c r="P7" s="59">
        <v>11.61</v>
      </c>
      <c r="Q7" s="59">
        <v>103.48</v>
      </c>
      <c r="R7" s="70">
        <v>103.18</v>
      </c>
      <c r="S7" s="70"/>
      <c r="T7" s="70">
        <v>104.18</v>
      </c>
      <c r="U7" s="70">
        <v>104.18</v>
      </c>
      <c r="V7" s="70">
        <v>117.42</v>
      </c>
      <c r="W7" s="69">
        <v>57.01</v>
      </c>
      <c r="X7" s="69">
        <v>57.02</v>
      </c>
      <c r="Y7" s="70">
        <v>59.27</v>
      </c>
      <c r="Z7" s="70">
        <v>46.97</v>
      </c>
      <c r="AA7" s="70">
        <v>48.62</v>
      </c>
      <c r="AB7" s="77">
        <f>'[2]TOTAL NACIONAL'!C7</f>
        <v>49.62</v>
      </c>
      <c r="AC7" s="77">
        <v>55.31</v>
      </c>
      <c r="AD7" s="78"/>
    </row>
    <row r="8" customHeight="1" spans="1:30">
      <c r="A8" s="48" t="s">
        <v>77</v>
      </c>
      <c r="B8" s="49">
        <v>93</v>
      </c>
      <c r="C8" s="49">
        <v>110</v>
      </c>
      <c r="D8" s="49">
        <v>216</v>
      </c>
      <c r="E8" s="49">
        <v>615</v>
      </c>
      <c r="F8" s="49">
        <v>1141</v>
      </c>
      <c r="G8" s="49">
        <v>1804</v>
      </c>
      <c r="H8" s="49">
        <v>2067</v>
      </c>
      <c r="I8" s="49">
        <v>2126.8</v>
      </c>
      <c r="J8" s="49">
        <v>2192.1</v>
      </c>
      <c r="K8" s="49">
        <v>2192.3</v>
      </c>
      <c r="L8" s="49">
        <v>2197.7</v>
      </c>
      <c r="M8" s="49">
        <v>2270.6</v>
      </c>
      <c r="N8" s="49">
        <v>2310.6</v>
      </c>
      <c r="O8" s="60">
        <v>2060.82</v>
      </c>
      <c r="P8" s="61">
        <v>2155.21</v>
      </c>
      <c r="Q8" s="61">
        <v>2766.43</v>
      </c>
      <c r="R8" s="70">
        <v>3460.8</v>
      </c>
      <c r="S8" s="70"/>
      <c r="T8" s="70">
        <v>3511.66</v>
      </c>
      <c r="U8" s="70">
        <v>3405.05</v>
      </c>
      <c r="V8" s="70">
        <v>3383.57</v>
      </c>
      <c r="W8" s="69">
        <v>3289.55</v>
      </c>
      <c r="X8" s="69">
        <v>3087.57</v>
      </c>
      <c r="Y8" s="70">
        <v>3104.44</v>
      </c>
      <c r="Z8" s="70">
        <v>3179.22</v>
      </c>
      <c r="AA8" s="70">
        <v>3147.55</v>
      </c>
      <c r="AB8" s="77">
        <f>'[2]TOTAL NACIONAL'!C8</f>
        <v>3125.23</v>
      </c>
      <c r="AC8" s="77">
        <v>3114.83</v>
      </c>
      <c r="AD8" s="78"/>
    </row>
    <row r="9" customHeight="1" spans="1:30">
      <c r="A9" s="48" t="s">
        <v>78</v>
      </c>
      <c r="B9" s="49">
        <v>1860</v>
      </c>
      <c r="C9" s="49">
        <v>1807</v>
      </c>
      <c r="D9" s="49">
        <v>2128</v>
      </c>
      <c r="E9" s="49">
        <v>2962</v>
      </c>
      <c r="F9" s="49">
        <v>3673</v>
      </c>
      <c r="G9" s="49">
        <v>4782</v>
      </c>
      <c r="H9" s="49">
        <v>4965</v>
      </c>
      <c r="I9" s="49">
        <v>5006.4</v>
      </c>
      <c r="J9" s="49">
        <v>5171.2</v>
      </c>
      <c r="K9" s="49">
        <v>5169</v>
      </c>
      <c r="L9" s="49">
        <v>5524.7</v>
      </c>
      <c r="M9" s="49">
        <v>5539.7</v>
      </c>
      <c r="N9" s="49">
        <v>5566.5</v>
      </c>
      <c r="O9" s="58">
        <v>7953.25</v>
      </c>
      <c r="P9" s="61">
        <v>8522</v>
      </c>
      <c r="Q9" s="61">
        <v>9050.17</v>
      </c>
      <c r="R9" s="70">
        <v>9610.11</v>
      </c>
      <c r="S9" s="70"/>
      <c r="T9" s="70">
        <v>9466.75</v>
      </c>
      <c r="U9" s="70">
        <v>9552.81</v>
      </c>
      <c r="V9" s="70">
        <v>10162.19</v>
      </c>
      <c r="W9" s="69">
        <v>10061.014</v>
      </c>
      <c r="X9" s="69">
        <v>9815.61</v>
      </c>
      <c r="Y9" s="70">
        <v>9819.05</v>
      </c>
      <c r="Z9" s="70">
        <v>9874.47</v>
      </c>
      <c r="AA9" s="70">
        <v>9657.2</v>
      </c>
      <c r="AB9" s="77">
        <f>'[2]TOTAL NACIONAL'!C9</f>
        <v>9727.19</v>
      </c>
      <c r="AC9" s="77">
        <v>8657.76</v>
      </c>
      <c r="AD9" s="78"/>
    </row>
    <row r="10" customHeight="1" spans="1:30">
      <c r="A10" s="48" t="s">
        <v>550</v>
      </c>
      <c r="B10" s="49">
        <v>8804</v>
      </c>
      <c r="C10" s="49">
        <v>9173</v>
      </c>
      <c r="D10" s="49">
        <v>12840</v>
      </c>
      <c r="E10" s="49">
        <v>17994</v>
      </c>
      <c r="F10" s="49">
        <v>21477</v>
      </c>
      <c r="G10" s="49">
        <v>29041</v>
      </c>
      <c r="H10" s="49">
        <v>29809</v>
      </c>
      <c r="I10" s="49">
        <v>30460.6</v>
      </c>
      <c r="J10" s="49">
        <v>31053</v>
      </c>
      <c r="K10" s="49">
        <v>31816</v>
      </c>
      <c r="L10" s="49">
        <v>32553.7</v>
      </c>
      <c r="M10" s="49">
        <v>33855.7</v>
      </c>
      <c r="N10" s="49">
        <v>34257.2</v>
      </c>
      <c r="O10" s="58">
        <v>34397.96</v>
      </c>
      <c r="P10" s="61">
        <v>36170.03</v>
      </c>
      <c r="Q10" s="61">
        <v>38517.3</v>
      </c>
      <c r="R10" s="70">
        <v>41222.69</v>
      </c>
      <c r="S10" s="70"/>
      <c r="T10" s="70">
        <v>42192.71</v>
      </c>
      <c r="U10" s="70">
        <v>43380.02</v>
      </c>
      <c r="V10" s="70">
        <v>47382.07</v>
      </c>
      <c r="W10" s="69">
        <v>46414.183</v>
      </c>
      <c r="X10" s="69">
        <v>46337.25</v>
      </c>
      <c r="Y10" s="70">
        <v>45645.63</v>
      </c>
      <c r="Z10" s="70">
        <v>45782.22</v>
      </c>
      <c r="AA10" s="70">
        <v>45142.42</v>
      </c>
      <c r="AB10" s="77">
        <f>'[2]TOTAL NACIONAL'!C10</f>
        <v>45080.9199999999</v>
      </c>
      <c r="AC10" s="77">
        <v>41539.36</v>
      </c>
      <c r="AD10" s="78"/>
    </row>
    <row r="11" customHeight="1" spans="1:30">
      <c r="A11" s="48" t="s">
        <v>80</v>
      </c>
      <c r="B11" s="49">
        <v>25768</v>
      </c>
      <c r="C11" s="49">
        <v>26010</v>
      </c>
      <c r="D11" s="49">
        <v>28868</v>
      </c>
      <c r="E11" s="49">
        <v>33900</v>
      </c>
      <c r="F11" s="49">
        <v>37543</v>
      </c>
      <c r="G11" s="49">
        <v>45050</v>
      </c>
      <c r="H11" s="49">
        <v>46400</v>
      </c>
      <c r="I11" s="49">
        <v>46877.4</v>
      </c>
      <c r="J11" s="49">
        <v>47339.9</v>
      </c>
      <c r="K11" s="49">
        <v>48272.8</v>
      </c>
      <c r="L11" s="49">
        <v>49395.8</v>
      </c>
      <c r="M11" s="49">
        <v>50314.5</v>
      </c>
      <c r="N11" s="49">
        <v>50574.1</v>
      </c>
      <c r="O11" s="58">
        <v>45317.77</v>
      </c>
      <c r="P11" s="61">
        <v>49014.17</v>
      </c>
      <c r="Q11" s="61">
        <v>45850.55</v>
      </c>
      <c r="R11" s="70">
        <v>50340.31</v>
      </c>
      <c r="S11" s="70"/>
      <c r="T11" s="70">
        <v>51613.27</v>
      </c>
      <c r="U11" s="70">
        <v>51969.4</v>
      </c>
      <c r="V11" s="70">
        <v>53496.51</v>
      </c>
      <c r="W11" s="69">
        <v>53838.541</v>
      </c>
      <c r="X11" s="69">
        <v>52963.2</v>
      </c>
      <c r="Y11" s="70">
        <v>52617.1</v>
      </c>
      <c r="Z11" s="70">
        <v>53686.67</v>
      </c>
      <c r="AA11" s="70">
        <v>53818.68</v>
      </c>
      <c r="AB11" s="77">
        <f>'[2]TOTAL NACIONAL'!C11</f>
        <v>53546.12</v>
      </c>
      <c r="AC11" s="77">
        <v>52822.5599999999</v>
      </c>
      <c r="AD11" s="78"/>
    </row>
    <row r="12" customHeight="1" spans="1:30">
      <c r="A12" s="48" t="s">
        <v>81</v>
      </c>
      <c r="B12" s="49"/>
      <c r="C12" s="49"/>
      <c r="D12" s="49"/>
      <c r="E12" s="49"/>
      <c r="F12" s="49"/>
      <c r="G12" s="49"/>
      <c r="H12" s="49"/>
      <c r="I12" s="49"/>
      <c r="J12" s="49"/>
      <c r="K12" s="49"/>
      <c r="L12" s="49"/>
      <c r="M12" s="49"/>
      <c r="N12" s="49"/>
      <c r="O12" s="58"/>
      <c r="P12" s="61"/>
      <c r="Q12" s="61"/>
      <c r="R12" s="70"/>
      <c r="S12" s="70"/>
      <c r="T12" s="70"/>
      <c r="U12" s="70"/>
      <c r="V12" s="70"/>
      <c r="W12" s="69"/>
      <c r="X12" s="69"/>
      <c r="Y12" s="70"/>
      <c r="Z12" s="70">
        <v>10014.13</v>
      </c>
      <c r="AA12" s="70">
        <v>10172.21</v>
      </c>
      <c r="AB12" s="77">
        <f>'[2]TOTAL NACIONAL'!C12</f>
        <v>10422.89</v>
      </c>
      <c r="AC12" s="77">
        <v>10369.68</v>
      </c>
      <c r="AD12" s="78"/>
    </row>
    <row r="13" customHeight="1" spans="1:30">
      <c r="A13" s="48" t="s">
        <v>82</v>
      </c>
      <c r="B13" s="49">
        <v>13014</v>
      </c>
      <c r="C13" s="49">
        <v>13000</v>
      </c>
      <c r="D13" s="49">
        <v>12999</v>
      </c>
      <c r="E13" s="49">
        <v>13089</v>
      </c>
      <c r="F13" s="49">
        <v>13222</v>
      </c>
      <c r="G13" s="49">
        <v>13744</v>
      </c>
      <c r="H13" s="49">
        <v>13662</v>
      </c>
      <c r="I13" s="49">
        <v>13632.1</v>
      </c>
      <c r="J13" s="49">
        <v>13798.6</v>
      </c>
      <c r="K13" s="49">
        <v>13908.4</v>
      </c>
      <c r="L13" s="49">
        <v>13970.8</v>
      </c>
      <c r="M13" s="49">
        <v>13999.6</v>
      </c>
      <c r="N13" s="49">
        <v>14028.3</v>
      </c>
      <c r="O13" s="58">
        <v>3263.35</v>
      </c>
      <c r="P13" s="62">
        <v>3420</v>
      </c>
      <c r="Q13" s="62">
        <v>8085.54</v>
      </c>
      <c r="R13" s="70">
        <v>8507.55</v>
      </c>
      <c r="S13" s="70"/>
      <c r="T13" s="70">
        <v>8753.87</v>
      </c>
      <c r="U13" s="70">
        <v>8998.52</v>
      </c>
      <c r="V13" s="70">
        <v>9568.05</v>
      </c>
      <c r="W13" s="69">
        <v>15107.336</v>
      </c>
      <c r="X13" s="69">
        <v>12092.87</v>
      </c>
      <c r="Y13" s="70">
        <v>12277.68</v>
      </c>
      <c r="Z13" s="70">
        <v>2523.69</v>
      </c>
      <c r="AA13" s="70">
        <v>2581.87</v>
      </c>
      <c r="AB13" s="77">
        <f>'[2]TOTAL NACIONAL'!C13</f>
        <v>2771.06</v>
      </c>
      <c r="AC13" s="77">
        <v>2796.26</v>
      </c>
      <c r="AD13" s="78"/>
    </row>
    <row r="14" customHeight="1" spans="1:30">
      <c r="A14" s="48" t="s">
        <v>83</v>
      </c>
      <c r="B14" s="50"/>
      <c r="C14" s="50"/>
      <c r="D14" s="50"/>
      <c r="E14" s="49">
        <v>5</v>
      </c>
      <c r="F14" s="49">
        <v>5</v>
      </c>
      <c r="G14" s="49">
        <v>5</v>
      </c>
      <c r="H14" s="49">
        <v>5</v>
      </c>
      <c r="I14" s="49">
        <v>4.5</v>
      </c>
      <c r="J14" s="49">
        <v>9.5</v>
      </c>
      <c r="K14" s="49">
        <v>12.5</v>
      </c>
      <c r="L14" s="49">
        <v>17.2</v>
      </c>
      <c r="M14" s="49">
        <v>17.2</v>
      </c>
      <c r="N14" s="49">
        <v>17.2</v>
      </c>
      <c r="O14" s="58">
        <v>10.6</v>
      </c>
      <c r="P14" s="62">
        <v>11.9</v>
      </c>
      <c r="Q14" s="62">
        <v>18.76</v>
      </c>
      <c r="R14" s="70">
        <v>16.3</v>
      </c>
      <c r="S14" s="70"/>
      <c r="T14" s="70">
        <v>17.8</v>
      </c>
      <c r="U14" s="70">
        <v>17.8</v>
      </c>
      <c r="V14" s="70">
        <v>54.96</v>
      </c>
      <c r="W14" s="69">
        <v>60.98</v>
      </c>
      <c r="X14" s="69">
        <v>64.85</v>
      </c>
      <c r="Y14" s="70">
        <v>78.55</v>
      </c>
      <c r="Z14" s="70">
        <v>84.55</v>
      </c>
      <c r="AA14" s="70">
        <v>84.55</v>
      </c>
      <c r="AB14" s="77">
        <f>'[2]TOTAL NACIONAL'!C14</f>
        <v>105.27</v>
      </c>
      <c r="AC14" s="77">
        <v>107.25</v>
      </c>
      <c r="AD14" s="78"/>
    </row>
    <row r="15" customHeight="1" spans="1:30">
      <c r="A15" s="48" t="s">
        <v>84</v>
      </c>
      <c r="B15" s="50"/>
      <c r="C15" s="50"/>
      <c r="D15" s="50"/>
      <c r="E15" s="49"/>
      <c r="F15" s="49"/>
      <c r="G15" s="49"/>
      <c r="H15" s="49"/>
      <c r="I15" s="49"/>
      <c r="J15" s="49"/>
      <c r="K15" s="49"/>
      <c r="L15" s="49"/>
      <c r="M15" s="49"/>
      <c r="N15" s="49"/>
      <c r="O15" s="58"/>
      <c r="P15" s="62"/>
      <c r="Q15" s="62"/>
      <c r="R15" s="70"/>
      <c r="S15" s="70"/>
      <c r="T15" s="70"/>
      <c r="U15" s="70"/>
      <c r="V15" s="70"/>
      <c r="W15" s="69"/>
      <c r="X15" s="69"/>
      <c r="Y15" s="70">
        <v>18.5</v>
      </c>
      <c r="Z15" s="70">
        <v>18.5</v>
      </c>
      <c r="AA15" s="70">
        <v>18.5</v>
      </c>
      <c r="AB15" s="77">
        <f>'[2]TOTAL NACIONAL'!C15</f>
        <v>18.5</v>
      </c>
      <c r="AC15" s="77">
        <v>18.9</v>
      </c>
      <c r="AD15" s="78"/>
    </row>
    <row r="16" customHeight="1" spans="1:30">
      <c r="A16" s="48" t="s">
        <v>85</v>
      </c>
      <c r="B16" s="50"/>
      <c r="C16" s="50"/>
      <c r="D16" s="50"/>
      <c r="E16" s="49"/>
      <c r="F16" s="49"/>
      <c r="G16" s="49"/>
      <c r="H16" s="49"/>
      <c r="I16" s="49"/>
      <c r="J16" s="49">
        <v>4.6</v>
      </c>
      <c r="K16" s="49">
        <v>4.6</v>
      </c>
      <c r="L16" s="49">
        <v>4.6</v>
      </c>
      <c r="M16" s="49">
        <v>4.6</v>
      </c>
      <c r="N16" s="49">
        <v>4.6</v>
      </c>
      <c r="O16" s="58">
        <v>6</v>
      </c>
      <c r="P16" s="62">
        <v>6</v>
      </c>
      <c r="Q16" s="62">
        <v>6</v>
      </c>
      <c r="R16" s="70">
        <v>6</v>
      </c>
      <c r="S16" s="70"/>
      <c r="T16" s="70">
        <v>6.5</v>
      </c>
      <c r="U16" s="70">
        <v>13</v>
      </c>
      <c r="V16" s="70">
        <v>19</v>
      </c>
      <c r="W16" s="69">
        <v>24.9</v>
      </c>
      <c r="X16" s="69">
        <v>26.71</v>
      </c>
      <c r="Y16" s="70">
        <v>7.91</v>
      </c>
      <c r="Z16" s="70">
        <v>9.25</v>
      </c>
      <c r="AA16" s="70">
        <v>9.25</v>
      </c>
      <c r="AB16" s="77">
        <f>'[2]TOTAL NACIONAL'!C16</f>
        <v>13.85</v>
      </c>
      <c r="AC16" s="77">
        <v>19.03</v>
      </c>
      <c r="AD16" s="78"/>
    </row>
    <row r="17" customHeight="1" spans="1:30">
      <c r="A17" s="48" t="s">
        <v>551</v>
      </c>
      <c r="B17" s="50"/>
      <c r="C17" s="50"/>
      <c r="D17" s="50"/>
      <c r="E17" s="49"/>
      <c r="F17" s="49"/>
      <c r="G17" s="49"/>
      <c r="H17" s="49"/>
      <c r="I17" s="49"/>
      <c r="J17" s="49"/>
      <c r="K17" s="49"/>
      <c r="L17" s="49"/>
      <c r="M17" s="49"/>
      <c r="N17" s="49"/>
      <c r="O17" s="62"/>
      <c r="P17" s="62"/>
      <c r="Q17" s="62"/>
      <c r="R17" s="61"/>
      <c r="S17" s="71"/>
      <c r="T17" s="61"/>
      <c r="U17" s="61"/>
      <c r="V17" s="61"/>
      <c r="W17" s="61"/>
      <c r="X17" s="61"/>
      <c r="Y17" s="61"/>
      <c r="Z17" s="61"/>
      <c r="AA17" s="71"/>
      <c r="AB17" s="71"/>
      <c r="AC17" s="81">
        <v>1.94</v>
      </c>
      <c r="AD17" s="78"/>
    </row>
    <row r="18" customHeight="1" spans="1:30">
      <c r="A18" s="48" t="s">
        <v>99</v>
      </c>
      <c r="B18" s="49">
        <v>4854</v>
      </c>
      <c r="C18" s="49">
        <v>5904</v>
      </c>
      <c r="D18" s="49">
        <v>6499</v>
      </c>
      <c r="E18" s="49">
        <v>6823</v>
      </c>
      <c r="F18" s="49">
        <v>8296</v>
      </c>
      <c r="G18" s="49">
        <v>9450</v>
      </c>
      <c r="H18" s="49">
        <v>10063</v>
      </c>
      <c r="I18" s="49">
        <v>10461.2</v>
      </c>
      <c r="J18" s="49">
        <v>10528</v>
      </c>
      <c r="K18" s="49">
        <v>10679.6</v>
      </c>
      <c r="L18" s="49">
        <v>10783.6</v>
      </c>
      <c r="M18" s="49">
        <v>10790.6</v>
      </c>
      <c r="N18" s="49">
        <v>10800.4</v>
      </c>
      <c r="O18" s="58">
        <v>11695.8</v>
      </c>
      <c r="P18" s="62">
        <v>12214.04</v>
      </c>
      <c r="Q18" s="62">
        <v>12432.55</v>
      </c>
      <c r="R18" s="70">
        <v>12679.29</v>
      </c>
      <c r="S18" s="70"/>
      <c r="T18" s="70">
        <v>12971.13</v>
      </c>
      <c r="U18" s="70">
        <v>12920.92</v>
      </c>
      <c r="V18" s="70">
        <v>13398.7</v>
      </c>
      <c r="W18" s="69">
        <v>13057.66</v>
      </c>
      <c r="X18" s="69">
        <v>12907.78</v>
      </c>
      <c r="Y18" s="70">
        <v>12256.55</v>
      </c>
      <c r="Z18" s="70">
        <v>11948.38</v>
      </c>
      <c r="AA18" s="70">
        <v>11584.87</v>
      </c>
      <c r="AB18" s="77">
        <f>'[2]TOTAL NACIONAL'!C17</f>
        <v>11282.17</v>
      </c>
      <c r="AC18" s="77">
        <v>10559.37</v>
      </c>
      <c r="AD18" s="78"/>
    </row>
    <row r="19" customHeight="1" spans="1:30">
      <c r="A19" s="51" t="s">
        <v>552</v>
      </c>
      <c r="B19" s="52">
        <v>54393</v>
      </c>
      <c r="C19" s="52">
        <v>56004</v>
      </c>
      <c r="D19" s="52">
        <v>63550</v>
      </c>
      <c r="E19" s="52">
        <f>SUM(E7:E18)</f>
        <v>75388</v>
      </c>
      <c r="F19" s="52">
        <f>SUM(F7:F18)</f>
        <v>85357</v>
      </c>
      <c r="G19" s="52">
        <f>SUM(G7:G18)</f>
        <v>103876</v>
      </c>
      <c r="H19" s="52">
        <f t="shared" ref="H19:N19" si="0">SUM(H8:H18)</f>
        <v>106971</v>
      </c>
      <c r="I19" s="52">
        <f t="shared" si="0"/>
        <v>108569</v>
      </c>
      <c r="J19" s="52">
        <f t="shared" si="0"/>
        <v>110096.9</v>
      </c>
      <c r="K19" s="52">
        <f t="shared" si="0"/>
        <v>112055.2</v>
      </c>
      <c r="L19" s="52">
        <f t="shared" si="0"/>
        <v>114448.1</v>
      </c>
      <c r="M19" s="52">
        <f t="shared" si="0"/>
        <v>116792.5</v>
      </c>
      <c r="N19" s="52">
        <f t="shared" si="0"/>
        <v>117558.9</v>
      </c>
      <c r="O19" s="63">
        <f>SUM(O7:O18)</f>
        <v>104716.85</v>
      </c>
      <c r="P19" s="63">
        <f>SUM(P7:P18)</f>
        <v>111524.96</v>
      </c>
      <c r="Q19" s="63">
        <f>SUM(Q7:Q18)</f>
        <v>116830.78</v>
      </c>
      <c r="R19" s="63">
        <f>SUM(R7:R18)</f>
        <v>125946.23</v>
      </c>
      <c r="S19" s="72">
        <f>SUM(R19)</f>
        <v>125946.23</v>
      </c>
      <c r="T19" s="63">
        <f>SUM(T7:T18)</f>
        <v>128637.87</v>
      </c>
      <c r="U19" s="63">
        <f>SUM(U7:U18)</f>
        <v>130361.7</v>
      </c>
      <c r="V19" s="63">
        <f>SUM(V5:V18)</f>
        <v>137592.44</v>
      </c>
      <c r="W19" s="63">
        <f>SUM(W5:W18)</f>
        <v>141918.124</v>
      </c>
      <c r="X19" s="63">
        <f t="shared" ref="X19:AC19" si="1">SUM(X4:X18)</f>
        <v>137374.93</v>
      </c>
      <c r="Y19" s="63">
        <f t="shared" si="1"/>
        <v>135907.75</v>
      </c>
      <c r="Z19" s="63">
        <f t="shared" si="1"/>
        <v>137191.12</v>
      </c>
      <c r="AA19" s="72">
        <f t="shared" si="1"/>
        <v>136288.79</v>
      </c>
      <c r="AB19" s="82">
        <f t="shared" si="1"/>
        <v>136166.24</v>
      </c>
      <c r="AC19" s="82">
        <f t="shared" si="1"/>
        <v>130086.17</v>
      </c>
      <c r="AD19" s="83"/>
    </row>
    <row r="20" customHeight="1" spans="1:30">
      <c r="A20" s="53" t="s">
        <v>553</v>
      </c>
      <c r="B20" s="54"/>
      <c r="C20" s="55">
        <v>3</v>
      </c>
      <c r="D20" s="55">
        <v>13.5</v>
      </c>
      <c r="E20" s="55">
        <f t="shared" ref="E20:R20" si="2">SUM(E19-D19)*100/D19</f>
        <v>18.6278520849725</v>
      </c>
      <c r="F20" s="55">
        <f t="shared" si="2"/>
        <v>13.223589961267</v>
      </c>
      <c r="G20" s="55">
        <f t="shared" si="2"/>
        <v>21.6959358927797</v>
      </c>
      <c r="H20" s="55">
        <f t="shared" si="2"/>
        <v>2.97951403596596</v>
      </c>
      <c r="I20" s="55">
        <f t="shared" si="2"/>
        <v>1.49386282263417</v>
      </c>
      <c r="J20" s="55">
        <f t="shared" si="2"/>
        <v>1.40730779504281</v>
      </c>
      <c r="K20" s="55">
        <f t="shared" si="2"/>
        <v>1.77870584912017</v>
      </c>
      <c r="L20" s="55">
        <f t="shared" si="2"/>
        <v>2.13546537777809</v>
      </c>
      <c r="M20" s="55">
        <f t="shared" si="2"/>
        <v>2.04843942363395</v>
      </c>
      <c r="N20" s="55">
        <f t="shared" si="2"/>
        <v>0.656206520110435</v>
      </c>
      <c r="O20" s="55">
        <f t="shared" si="2"/>
        <v>-10.9239283457058</v>
      </c>
      <c r="P20" s="55">
        <f t="shared" si="2"/>
        <v>6.5014465198294</v>
      </c>
      <c r="Q20" s="55">
        <f t="shared" si="2"/>
        <v>4.75751795831176</v>
      </c>
      <c r="R20" s="55">
        <f t="shared" si="2"/>
        <v>7.80226751888502</v>
      </c>
      <c r="S20" s="73"/>
      <c r="T20" s="55">
        <f>SUM(T19-R19)*100/R19</f>
        <v>2.13713423577665</v>
      </c>
      <c r="U20" s="55">
        <f>SUM(U19-S19)*100/S19</f>
        <v>3.50583737202772</v>
      </c>
      <c r="V20" s="55">
        <f t="shared" ref="V20:AC20" si="3">SUM(V19-U19)*100/U19</f>
        <v>5.54667513541173</v>
      </c>
      <c r="W20" s="55">
        <f t="shared" si="3"/>
        <v>3.14383842600651</v>
      </c>
      <c r="X20" s="55">
        <f t="shared" si="3"/>
        <v>-3.20127822433727</v>
      </c>
      <c r="Y20" s="55">
        <f t="shared" si="3"/>
        <v>-1.06801146322697</v>
      </c>
      <c r="Z20" s="55">
        <f t="shared" si="3"/>
        <v>0.944294935351365</v>
      </c>
      <c r="AA20" s="55">
        <f t="shared" si="3"/>
        <v>-0.657717496584318</v>
      </c>
      <c r="AB20" s="84">
        <f t="shared" si="3"/>
        <v>-0.089919354335801</v>
      </c>
      <c r="AC20" s="84">
        <f t="shared" si="3"/>
        <v>-4.46518167792542</v>
      </c>
      <c r="AD20" s="78"/>
    </row>
  </sheetData>
  <mergeCells count="13">
    <mergeCell ref="A1:AC1"/>
    <mergeCell ref="B2:M2"/>
    <mergeCell ref="N2:AC2"/>
    <mergeCell ref="R7:S7"/>
    <mergeCell ref="R8:S8"/>
    <mergeCell ref="R9:S9"/>
    <mergeCell ref="R10:S10"/>
    <mergeCell ref="R11:S11"/>
    <mergeCell ref="R13:S13"/>
    <mergeCell ref="R14:S14"/>
    <mergeCell ref="R16:S16"/>
    <mergeCell ref="R18:S18"/>
    <mergeCell ref="A2:A3"/>
  </mergeCells>
  <printOptions horizontalCentered="1"/>
  <pageMargins left="0.31496062992126" right="0.31496062992126" top="1.53543307086614" bottom="0.748031496062992" header="0.31496062992126" footer="0.31496062992126"/>
  <pageSetup paperSize="281" scale="95" orientation="landscape"/>
  <headerFooter>
    <oddHeader>&amp;L&amp;G&amp;C&amp;"Verdana,Negrita"&amp;12EVOLUCION DE LA SUPERFICIE PLANTADA DE VIDES PARA VINIFICACIÓN
AÑOS 1995 - 2019&amp;RCUADRO N° 60</oddHeader>
    <oddFooter>&amp;R&amp;F
Página &amp;P de &amp;N</oddFooter>
  </headerFooter>
  <legacyDrawingHF r:id="rId1"/>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E23"/>
  <sheetViews>
    <sheetView workbookViewId="0">
      <pane xSplit="1" topLeftCell="P1" activePane="topRight" state="frozen"/>
      <selection/>
      <selection pane="topRight" activeCell="V22" sqref="V22"/>
    </sheetView>
  </sheetViews>
  <sheetFormatPr defaultColWidth="11.4285714285714" defaultRowHeight="18.75" customHeight="1"/>
  <cols>
    <col min="1" max="1" width="21.4285714285714" style="2" customWidth="1"/>
    <col min="2" max="7" width="9.14285714285714" style="2" customWidth="1"/>
    <col min="8" max="12" width="10.5714285714286" style="2" customWidth="1"/>
    <col min="13" max="13" width="10.2857142857143" style="2" customWidth="1"/>
    <col min="14" max="15" width="9.85714285714286" style="2" customWidth="1"/>
    <col min="16" max="20" width="11.5714285714286" style="2" customWidth="1"/>
    <col min="21" max="27" width="11.4285714285714" style="2"/>
    <col min="28" max="29" width="12" style="2" customWidth="1"/>
    <col min="30" max="16384" width="11.4285714285714" style="2"/>
  </cols>
  <sheetData>
    <row r="1" ht="15.75" spans="2:2">
      <c r="B1" s="2" t="s">
        <v>554</v>
      </c>
    </row>
    <row r="2" customHeight="1" spans="1:29">
      <c r="A2" s="3" t="s">
        <v>555</v>
      </c>
      <c r="B2" s="4" t="s">
        <v>547</v>
      </c>
      <c r="C2" s="4"/>
      <c r="D2" s="4"/>
      <c r="E2" s="4"/>
      <c r="F2" s="4"/>
      <c r="G2" s="4"/>
      <c r="H2" s="4"/>
      <c r="I2" s="4"/>
      <c r="J2" s="4"/>
      <c r="K2" s="4"/>
      <c r="L2" s="16"/>
      <c r="M2" s="17" t="s">
        <v>547</v>
      </c>
      <c r="N2" s="4"/>
      <c r="O2" s="4"/>
      <c r="P2" s="4"/>
      <c r="Q2" s="4"/>
      <c r="R2" s="4"/>
      <c r="S2" s="4"/>
      <c r="T2" s="4"/>
      <c r="U2" s="4"/>
      <c r="V2" s="4"/>
      <c r="W2" s="4"/>
      <c r="X2" s="4"/>
      <c r="Y2" s="4"/>
      <c r="Z2" s="4"/>
      <c r="AA2" s="4"/>
      <c r="AB2" s="4"/>
      <c r="AC2" s="16"/>
    </row>
    <row r="3" customHeight="1" spans="1:29">
      <c r="A3" s="5"/>
      <c r="B3" s="6"/>
      <c r="C3" s="6"/>
      <c r="D3" s="6"/>
      <c r="E3" s="6"/>
      <c r="F3" s="6"/>
      <c r="G3" s="6"/>
      <c r="H3" s="6"/>
      <c r="I3" s="6"/>
      <c r="J3" s="6"/>
      <c r="K3" s="6"/>
      <c r="L3" s="18"/>
      <c r="M3" s="19"/>
      <c r="N3" s="6"/>
      <c r="O3" s="6"/>
      <c r="P3" s="6"/>
      <c r="Q3" s="6"/>
      <c r="R3" s="6"/>
      <c r="S3" s="6"/>
      <c r="T3" s="6"/>
      <c r="U3" s="6"/>
      <c r="V3" s="6"/>
      <c r="W3" s="6"/>
      <c r="X3" s="6"/>
      <c r="Y3" s="6"/>
      <c r="Z3" s="6"/>
      <c r="AA3" s="6"/>
      <c r="AB3" s="6"/>
      <c r="AC3" s="18"/>
    </row>
    <row r="4" customHeight="1" spans="1:29">
      <c r="A4" s="7"/>
      <c r="B4" s="8">
        <v>1994</v>
      </c>
      <c r="C4" s="9">
        <v>1995</v>
      </c>
      <c r="D4" s="9">
        <v>1996</v>
      </c>
      <c r="E4" s="9">
        <v>1997</v>
      </c>
      <c r="F4" s="9">
        <v>1998</v>
      </c>
      <c r="G4" s="9">
        <v>1999</v>
      </c>
      <c r="H4" s="9">
        <v>2000</v>
      </c>
      <c r="I4" s="9">
        <v>2001</v>
      </c>
      <c r="J4" s="9">
        <v>2002</v>
      </c>
      <c r="K4" s="9">
        <v>2003</v>
      </c>
      <c r="L4" s="9">
        <v>2004</v>
      </c>
      <c r="M4" s="9">
        <v>2005</v>
      </c>
      <c r="N4" s="9">
        <v>2006</v>
      </c>
      <c r="O4" s="9">
        <v>2007</v>
      </c>
      <c r="P4" s="9">
        <v>2008</v>
      </c>
      <c r="Q4" s="9">
        <v>2009</v>
      </c>
      <c r="R4" s="9">
        <v>2010</v>
      </c>
      <c r="S4" s="9">
        <v>2011</v>
      </c>
      <c r="T4" s="27">
        <v>2012</v>
      </c>
      <c r="U4" s="27">
        <v>2013</v>
      </c>
      <c r="V4" s="27">
        <v>2014</v>
      </c>
      <c r="W4" s="27">
        <v>2015</v>
      </c>
      <c r="X4" s="27">
        <v>2016</v>
      </c>
      <c r="Y4" s="27">
        <v>2017</v>
      </c>
      <c r="Z4" s="27">
        <v>2018</v>
      </c>
      <c r="AA4" s="27">
        <v>2019</v>
      </c>
      <c r="AB4" s="32">
        <v>2020</v>
      </c>
      <c r="AC4" s="33">
        <v>2021</v>
      </c>
    </row>
    <row r="5" customHeight="1" spans="1:31">
      <c r="A5" s="10" t="s">
        <v>556</v>
      </c>
      <c r="B5" s="11">
        <v>11112</v>
      </c>
      <c r="C5" s="11">
        <v>12281</v>
      </c>
      <c r="D5" s="11">
        <v>13094</v>
      </c>
      <c r="E5" s="11">
        <v>15995</v>
      </c>
      <c r="F5" s="11">
        <v>21094</v>
      </c>
      <c r="G5" s="11">
        <v>26172</v>
      </c>
      <c r="H5" s="11">
        <v>35967</v>
      </c>
      <c r="I5" s="11">
        <v>38227</v>
      </c>
      <c r="J5" s="11">
        <v>39261</v>
      </c>
      <c r="K5" s="11">
        <v>39731.4</v>
      </c>
      <c r="L5" s="11">
        <v>40085.6</v>
      </c>
      <c r="M5" s="11">
        <v>40440.7</v>
      </c>
      <c r="N5" s="11">
        <v>40788.6</v>
      </c>
      <c r="O5" s="11">
        <v>40765.9</v>
      </c>
      <c r="P5" s="11">
        <v>38806.27</v>
      </c>
      <c r="Q5" s="11">
        <v>40727.95</v>
      </c>
      <c r="R5" s="11">
        <v>38425.67</v>
      </c>
      <c r="S5" s="11">
        <v>40836.95</v>
      </c>
      <c r="T5" s="11">
        <v>41521.93</v>
      </c>
      <c r="U5" s="11">
        <v>42195.36</v>
      </c>
      <c r="V5" s="11">
        <v>44176.37</v>
      </c>
      <c r="W5" s="11">
        <v>43211.01</v>
      </c>
      <c r="X5" s="11">
        <v>42408.65</v>
      </c>
      <c r="Y5" s="11">
        <v>41155.97</v>
      </c>
      <c r="Z5" s="11">
        <v>41098.58</v>
      </c>
      <c r="AA5" s="11">
        <v>40204.73</v>
      </c>
      <c r="AB5" s="11">
        <v>40053.48</v>
      </c>
      <c r="AC5" s="34">
        <v>37754.0900000001</v>
      </c>
      <c r="AD5" s="35"/>
      <c r="AE5" s="36"/>
    </row>
    <row r="6" customHeight="1" spans="1:31">
      <c r="A6" s="10" t="s">
        <v>255</v>
      </c>
      <c r="B6" s="11">
        <v>2353</v>
      </c>
      <c r="C6" s="11">
        <v>2704</v>
      </c>
      <c r="D6" s="11">
        <v>3234</v>
      </c>
      <c r="E6" s="11">
        <v>5411</v>
      </c>
      <c r="F6" s="11">
        <v>8414</v>
      </c>
      <c r="G6" s="11">
        <v>10261</v>
      </c>
      <c r="H6" s="11">
        <v>12824</v>
      </c>
      <c r="I6" s="11">
        <v>12887</v>
      </c>
      <c r="J6" s="11">
        <v>12768</v>
      </c>
      <c r="K6" s="11">
        <v>12878.8</v>
      </c>
      <c r="L6" s="11">
        <v>12941.5</v>
      </c>
      <c r="M6" s="11">
        <v>13141.8</v>
      </c>
      <c r="N6" s="11">
        <v>13367.7</v>
      </c>
      <c r="O6" s="11">
        <v>13283</v>
      </c>
      <c r="P6" s="11">
        <v>9656.2</v>
      </c>
      <c r="Q6" s="11">
        <v>10040.5</v>
      </c>
      <c r="R6" s="11">
        <v>10640.15</v>
      </c>
      <c r="S6" s="11">
        <v>11431.95</v>
      </c>
      <c r="T6" s="11">
        <v>11649.07</v>
      </c>
      <c r="U6" s="11">
        <v>11925.19</v>
      </c>
      <c r="V6" s="11">
        <v>12480.13</v>
      </c>
      <c r="W6" s="11">
        <v>12242.78</v>
      </c>
      <c r="X6" s="11">
        <v>12056.67</v>
      </c>
      <c r="Y6" s="11">
        <v>11702.93</v>
      </c>
      <c r="Z6" s="11">
        <v>11843.75</v>
      </c>
      <c r="AA6" s="11">
        <v>11757.17</v>
      </c>
      <c r="AB6" s="11">
        <v>11366.2</v>
      </c>
      <c r="AC6" s="34">
        <v>10819.09</v>
      </c>
      <c r="AD6" s="35"/>
      <c r="AE6" s="36"/>
    </row>
    <row r="7" customHeight="1" spans="1:31">
      <c r="A7" s="10" t="s">
        <v>557</v>
      </c>
      <c r="B7" s="11">
        <v>4150</v>
      </c>
      <c r="C7" s="11">
        <v>4402</v>
      </c>
      <c r="D7" s="11">
        <v>4503</v>
      </c>
      <c r="E7" s="11">
        <v>5563</v>
      </c>
      <c r="F7" s="11">
        <v>6705</v>
      </c>
      <c r="G7" s="11">
        <v>6907</v>
      </c>
      <c r="H7" s="11">
        <v>7672</v>
      </c>
      <c r="I7" s="11">
        <v>7567</v>
      </c>
      <c r="J7" s="11">
        <v>7561</v>
      </c>
      <c r="K7" s="11">
        <v>7565.4</v>
      </c>
      <c r="L7" s="11">
        <v>7721.9</v>
      </c>
      <c r="M7" s="11">
        <v>8156.4</v>
      </c>
      <c r="N7" s="11">
        <v>8548.4</v>
      </c>
      <c r="O7" s="11">
        <v>8733.4</v>
      </c>
      <c r="P7" s="11">
        <v>12739.27</v>
      </c>
      <c r="Q7" s="11">
        <v>13082.29</v>
      </c>
      <c r="R7" s="11">
        <v>10834.02</v>
      </c>
      <c r="S7" s="11">
        <v>10970.36</v>
      </c>
      <c r="T7" s="11">
        <v>10570.91</v>
      </c>
      <c r="U7" s="11">
        <v>10693.92</v>
      </c>
      <c r="V7" s="11">
        <v>11633.83</v>
      </c>
      <c r="W7" s="11">
        <v>11698.3</v>
      </c>
      <c r="X7" s="11">
        <v>11434.73</v>
      </c>
      <c r="Y7" s="11">
        <v>11297.15</v>
      </c>
      <c r="Z7" s="11">
        <v>11241.53</v>
      </c>
      <c r="AA7" s="11">
        <v>11124.33</v>
      </c>
      <c r="AB7" s="11">
        <v>10919.79</v>
      </c>
      <c r="AC7" s="34">
        <v>10345.26</v>
      </c>
      <c r="AD7" s="35"/>
      <c r="AE7" s="36"/>
    </row>
    <row r="8" customHeight="1" spans="1:31">
      <c r="A8" s="10" t="s">
        <v>558</v>
      </c>
      <c r="B8" s="11">
        <v>5981</v>
      </c>
      <c r="C8" s="11">
        <v>6135</v>
      </c>
      <c r="D8" s="11">
        <v>6172</v>
      </c>
      <c r="E8" s="11">
        <v>6576</v>
      </c>
      <c r="F8" s="11">
        <v>6756</v>
      </c>
      <c r="G8" s="11">
        <v>6564</v>
      </c>
      <c r="H8" s="11">
        <v>6790</v>
      </c>
      <c r="I8" s="11">
        <v>6673</v>
      </c>
      <c r="J8" s="11">
        <v>7041</v>
      </c>
      <c r="K8" s="11">
        <v>7368</v>
      </c>
      <c r="L8" s="11">
        <v>7741.1</v>
      </c>
      <c r="M8" s="11">
        <v>8378.7</v>
      </c>
      <c r="N8" s="11">
        <v>8697.3</v>
      </c>
      <c r="O8" s="11">
        <v>8862.3</v>
      </c>
      <c r="P8" s="11">
        <v>11243.56</v>
      </c>
      <c r="Q8" s="11">
        <v>12159.06</v>
      </c>
      <c r="R8" s="11">
        <v>13277.82</v>
      </c>
      <c r="S8" s="11">
        <v>13922.32</v>
      </c>
      <c r="T8" s="11">
        <v>14131.97</v>
      </c>
      <c r="U8" s="11">
        <v>14392.98</v>
      </c>
      <c r="V8" s="11">
        <v>15142.33</v>
      </c>
      <c r="W8" s="11">
        <v>15172.99</v>
      </c>
      <c r="X8" s="11">
        <v>14999.23</v>
      </c>
      <c r="Y8" s="11">
        <v>15161.98</v>
      </c>
      <c r="Z8" s="11">
        <v>15383.48</v>
      </c>
      <c r="AA8" s="11">
        <v>15222.18</v>
      </c>
      <c r="AB8" s="11">
        <v>15224.26</v>
      </c>
      <c r="AC8" s="34">
        <v>14316.49</v>
      </c>
      <c r="AD8" s="35"/>
      <c r="AE8" s="36"/>
    </row>
    <row r="9" customHeight="1" spans="1:31">
      <c r="A9" s="10" t="s">
        <v>559</v>
      </c>
      <c r="B9" s="11">
        <v>103</v>
      </c>
      <c r="C9" s="11">
        <v>106</v>
      </c>
      <c r="D9" s="11">
        <v>93</v>
      </c>
      <c r="E9" s="11">
        <v>98</v>
      </c>
      <c r="F9" s="11">
        <v>104</v>
      </c>
      <c r="G9" s="11">
        <v>95</v>
      </c>
      <c r="H9" s="11">
        <v>76</v>
      </c>
      <c r="I9" s="11">
        <v>49</v>
      </c>
      <c r="J9" s="11">
        <v>52</v>
      </c>
      <c r="K9" s="11">
        <v>51.4</v>
      </c>
      <c r="L9" s="11">
        <v>75.9</v>
      </c>
      <c r="M9" s="11">
        <v>73.2</v>
      </c>
      <c r="N9" s="11">
        <v>76.4</v>
      </c>
      <c r="O9" s="11">
        <v>76.4</v>
      </c>
      <c r="P9" s="11">
        <v>56.58</v>
      </c>
      <c r="Q9" s="11">
        <v>56.58</v>
      </c>
      <c r="R9" s="11">
        <v>55.78</v>
      </c>
      <c r="S9" s="11">
        <v>55.8</v>
      </c>
      <c r="T9" s="11">
        <v>55.8</v>
      </c>
      <c r="U9" s="11">
        <v>55.8</v>
      </c>
      <c r="V9" s="11">
        <v>56.04</v>
      </c>
      <c r="W9" s="11">
        <v>45.53</v>
      </c>
      <c r="X9" s="11">
        <v>39.04</v>
      </c>
      <c r="Y9" s="11">
        <v>35.84</v>
      </c>
      <c r="Z9" s="11">
        <v>38.09</v>
      </c>
      <c r="AA9" s="11">
        <v>39.2</v>
      </c>
      <c r="AB9" s="11">
        <v>39.04</v>
      </c>
      <c r="AC9" s="34">
        <v>39.41</v>
      </c>
      <c r="AD9" s="35"/>
      <c r="AE9" s="36"/>
    </row>
    <row r="10" customHeight="1" spans="1:31">
      <c r="A10" s="10" t="s">
        <v>560</v>
      </c>
      <c r="B10" s="11">
        <v>138</v>
      </c>
      <c r="C10" s="11">
        <v>215</v>
      </c>
      <c r="D10" s="11">
        <v>287</v>
      </c>
      <c r="E10" s="11">
        <v>411</v>
      </c>
      <c r="F10" s="11">
        <v>589</v>
      </c>
      <c r="G10" s="11">
        <v>839</v>
      </c>
      <c r="H10" s="11">
        <v>1613</v>
      </c>
      <c r="I10" s="11">
        <v>1450</v>
      </c>
      <c r="J10" s="11">
        <v>1434</v>
      </c>
      <c r="K10" s="11">
        <v>1422</v>
      </c>
      <c r="L10" s="11">
        <v>1440</v>
      </c>
      <c r="M10" s="11">
        <v>1360.8</v>
      </c>
      <c r="N10" s="11">
        <v>1381.9</v>
      </c>
      <c r="O10" s="11">
        <v>1412.8</v>
      </c>
      <c r="P10" s="11">
        <v>2597.99</v>
      </c>
      <c r="Q10" s="11">
        <v>2884.04</v>
      </c>
      <c r="R10" s="11">
        <v>3306.82</v>
      </c>
      <c r="S10" s="11">
        <v>3729.32</v>
      </c>
      <c r="T10" s="11">
        <v>4012.45</v>
      </c>
      <c r="U10" s="11">
        <v>4059.89</v>
      </c>
      <c r="V10" s="11">
        <v>4195.85</v>
      </c>
      <c r="W10" s="11">
        <v>4148.55</v>
      </c>
      <c r="X10" s="11">
        <v>4090.53</v>
      </c>
      <c r="Y10" s="11">
        <v>4041.04</v>
      </c>
      <c r="Z10" s="11">
        <v>4143.61</v>
      </c>
      <c r="AA10" s="11">
        <v>4045.01</v>
      </c>
      <c r="AB10" s="11">
        <v>4178.78</v>
      </c>
      <c r="AC10" s="34">
        <v>3909.89</v>
      </c>
      <c r="AD10" s="35"/>
      <c r="AE10" s="36"/>
    </row>
    <row r="11" customHeight="1" spans="1:31">
      <c r="A11" s="10" t="s">
        <v>561</v>
      </c>
      <c r="B11" s="11">
        <v>307</v>
      </c>
      <c r="C11" s="11">
        <v>296</v>
      </c>
      <c r="D11" s="11">
        <v>317</v>
      </c>
      <c r="E11" s="11">
        <v>338</v>
      </c>
      <c r="F11" s="11">
        <v>348</v>
      </c>
      <c r="G11" s="11">
        <v>286</v>
      </c>
      <c r="H11" s="11">
        <v>286</v>
      </c>
      <c r="I11" s="11">
        <v>286</v>
      </c>
      <c r="J11" s="11">
        <v>283</v>
      </c>
      <c r="K11" s="11">
        <v>288.3</v>
      </c>
      <c r="L11" s="11">
        <v>292.7</v>
      </c>
      <c r="M11" s="11">
        <v>304.5</v>
      </c>
      <c r="N11" s="11">
        <v>304.5</v>
      </c>
      <c r="O11" s="11">
        <v>304.5</v>
      </c>
      <c r="P11" s="11">
        <v>333.22</v>
      </c>
      <c r="Q11" s="11">
        <v>367.17</v>
      </c>
      <c r="R11" s="11">
        <v>400.25</v>
      </c>
      <c r="S11" s="11">
        <v>409.36</v>
      </c>
      <c r="T11" s="11">
        <v>442.21</v>
      </c>
      <c r="U11" s="11">
        <v>424.37</v>
      </c>
      <c r="V11" s="11">
        <v>420.1</v>
      </c>
      <c r="W11" s="11">
        <v>423.34</v>
      </c>
      <c r="X11" s="11">
        <v>412.81</v>
      </c>
      <c r="Y11" s="11">
        <v>410.96</v>
      </c>
      <c r="Z11" s="11">
        <v>437.17</v>
      </c>
      <c r="AA11" s="11">
        <v>393.54</v>
      </c>
      <c r="AB11" s="11">
        <v>381.87</v>
      </c>
      <c r="AC11" s="34">
        <v>362.21</v>
      </c>
      <c r="AD11" s="35"/>
      <c r="AE11" s="36"/>
    </row>
    <row r="12" customHeight="1" spans="1:31">
      <c r="A12" s="10" t="s">
        <v>562</v>
      </c>
      <c r="B12" s="11">
        <v>2708</v>
      </c>
      <c r="C12" s="11">
        <v>2649</v>
      </c>
      <c r="D12" s="11">
        <v>2616</v>
      </c>
      <c r="E12" s="11">
        <v>2427</v>
      </c>
      <c r="F12" s="11">
        <v>2425</v>
      </c>
      <c r="G12" s="11">
        <v>2355</v>
      </c>
      <c r="H12" s="11">
        <v>1892</v>
      </c>
      <c r="I12" s="11">
        <v>1860</v>
      </c>
      <c r="J12" s="11">
        <v>1843</v>
      </c>
      <c r="K12" s="11">
        <v>1820.5</v>
      </c>
      <c r="L12" s="11">
        <v>1715.1</v>
      </c>
      <c r="M12" s="11">
        <v>1708.4</v>
      </c>
      <c r="N12" s="11">
        <v>1727.4</v>
      </c>
      <c r="O12" s="11">
        <v>1719.3</v>
      </c>
      <c r="P12" s="11">
        <v>779.3</v>
      </c>
      <c r="Q12" s="11">
        <v>846.31</v>
      </c>
      <c r="R12" s="11">
        <v>929.71</v>
      </c>
      <c r="S12" s="11">
        <v>958.98</v>
      </c>
      <c r="T12" s="11">
        <v>920.91</v>
      </c>
      <c r="U12" s="11">
        <v>902.5</v>
      </c>
      <c r="V12" s="11">
        <v>968.1</v>
      </c>
      <c r="W12" s="11">
        <v>958.77</v>
      </c>
      <c r="X12" s="11">
        <v>849.37</v>
      </c>
      <c r="Y12" s="11">
        <v>818.76</v>
      </c>
      <c r="Z12" s="11">
        <v>798.91</v>
      </c>
      <c r="AA12" s="11">
        <v>740.81</v>
      </c>
      <c r="AB12" s="11">
        <v>700.67</v>
      </c>
      <c r="AC12" s="34">
        <v>677.52</v>
      </c>
      <c r="AD12" s="35"/>
      <c r="AE12" s="36"/>
    </row>
    <row r="13" customHeight="1" spans="1:31">
      <c r="A13" s="10" t="s">
        <v>563</v>
      </c>
      <c r="B13" s="11">
        <v>15990</v>
      </c>
      <c r="C13" s="11">
        <v>15280</v>
      </c>
      <c r="D13" s="11">
        <v>15280</v>
      </c>
      <c r="E13" s="11">
        <v>15241</v>
      </c>
      <c r="F13" s="11">
        <v>15442</v>
      </c>
      <c r="G13" s="11">
        <v>15457</v>
      </c>
      <c r="H13" s="11">
        <v>15179</v>
      </c>
      <c r="I13" s="11">
        <v>15070</v>
      </c>
      <c r="J13" s="11">
        <v>14949</v>
      </c>
      <c r="K13" s="11">
        <v>14952.7</v>
      </c>
      <c r="L13" s="11">
        <v>14865</v>
      </c>
      <c r="M13" s="11">
        <v>14909.4</v>
      </c>
      <c r="N13" s="11">
        <v>14955</v>
      </c>
      <c r="O13" s="11">
        <v>15042</v>
      </c>
      <c r="P13" s="11">
        <v>3374.27</v>
      </c>
      <c r="Q13" s="11">
        <v>3868.29</v>
      </c>
      <c r="R13" s="11">
        <v>5855.13</v>
      </c>
      <c r="S13" s="11">
        <v>7079.16</v>
      </c>
      <c r="T13" s="11">
        <v>7247.52</v>
      </c>
      <c r="U13" s="11">
        <v>7338.68</v>
      </c>
      <c r="V13" s="11">
        <v>7652.58</v>
      </c>
      <c r="W13" s="11">
        <v>12520.57</v>
      </c>
      <c r="X13" s="11">
        <v>9684.2</v>
      </c>
      <c r="Y13" s="11">
        <v>10056.12</v>
      </c>
      <c r="Z13" s="11">
        <v>10236.54</v>
      </c>
      <c r="AA13" s="11">
        <v>10319.38</v>
      </c>
      <c r="AB13" s="11">
        <v>10442.59</v>
      </c>
      <c r="AC13" s="34">
        <v>10464.72</v>
      </c>
      <c r="AD13" s="35"/>
      <c r="AE13" s="36"/>
    </row>
    <row r="14" customHeight="1" spans="1:31">
      <c r="A14" s="10" t="s">
        <v>253</v>
      </c>
      <c r="B14" s="11"/>
      <c r="C14" s="11"/>
      <c r="D14" s="11"/>
      <c r="E14" s="11">
        <v>330</v>
      </c>
      <c r="F14" s="11">
        <v>1167</v>
      </c>
      <c r="G14" s="11">
        <v>2306</v>
      </c>
      <c r="H14" s="11">
        <v>4719</v>
      </c>
      <c r="I14" s="11">
        <v>5407</v>
      </c>
      <c r="J14" s="11">
        <v>5805</v>
      </c>
      <c r="K14" s="11">
        <v>6045</v>
      </c>
      <c r="L14" s="11">
        <v>6545.4</v>
      </c>
      <c r="M14" s="11">
        <v>6849.2</v>
      </c>
      <c r="N14" s="11">
        <v>7182.7</v>
      </c>
      <c r="O14" s="11">
        <v>7283.7</v>
      </c>
      <c r="P14" s="11">
        <v>8248.83</v>
      </c>
      <c r="Q14" s="11">
        <v>8826.7</v>
      </c>
      <c r="R14" s="11">
        <v>9501.99</v>
      </c>
      <c r="S14" s="11">
        <v>10040</v>
      </c>
      <c r="T14" s="11">
        <v>10418.06</v>
      </c>
      <c r="U14" s="11">
        <v>10732.48</v>
      </c>
      <c r="V14" s="11">
        <v>11319.49</v>
      </c>
      <c r="W14" s="11">
        <v>10860.86</v>
      </c>
      <c r="X14" s="11">
        <v>10503.29</v>
      </c>
      <c r="Y14" s="11">
        <v>10249.56</v>
      </c>
      <c r="Z14" s="11">
        <v>10646.77</v>
      </c>
      <c r="AA14" s="11">
        <v>10732.12</v>
      </c>
      <c r="AB14" s="11">
        <v>10836.81</v>
      </c>
      <c r="AC14" s="34">
        <v>10318.8</v>
      </c>
      <c r="AD14" s="35"/>
      <c r="AE14" s="36"/>
    </row>
    <row r="15" customHeight="1" spans="1:31">
      <c r="A15" s="10" t="s">
        <v>256</v>
      </c>
      <c r="B15" s="11"/>
      <c r="C15" s="11"/>
      <c r="D15" s="11">
        <v>19</v>
      </c>
      <c r="E15" s="11">
        <v>201</v>
      </c>
      <c r="F15" s="11">
        <v>568</v>
      </c>
      <c r="G15" s="11">
        <v>1019</v>
      </c>
      <c r="H15" s="11">
        <v>2039</v>
      </c>
      <c r="I15" s="11">
        <v>2197</v>
      </c>
      <c r="J15" s="11">
        <v>2347</v>
      </c>
      <c r="K15" s="11">
        <v>2467.7</v>
      </c>
      <c r="L15" s="11">
        <v>2754.2</v>
      </c>
      <c r="M15" s="11">
        <v>2988.2</v>
      </c>
      <c r="N15" s="11">
        <v>3369.6</v>
      </c>
      <c r="O15" s="11">
        <v>3513</v>
      </c>
      <c r="P15" s="11">
        <v>5390.71</v>
      </c>
      <c r="Q15" s="11">
        <v>6027.01</v>
      </c>
      <c r="R15" s="11">
        <v>6886.77</v>
      </c>
      <c r="S15" s="11">
        <v>7393.48</v>
      </c>
      <c r="T15" s="11">
        <v>7744.63</v>
      </c>
      <c r="U15" s="11">
        <v>7933.12</v>
      </c>
      <c r="V15" s="11">
        <v>8432.24</v>
      </c>
      <c r="W15" s="11">
        <v>8232.68</v>
      </c>
      <c r="X15" s="11">
        <v>7994.35</v>
      </c>
      <c r="Y15" s="11">
        <v>7737.71</v>
      </c>
      <c r="Z15" s="11">
        <v>7668.49</v>
      </c>
      <c r="AA15" s="11">
        <v>7528.54</v>
      </c>
      <c r="AB15" s="11">
        <v>7399.92</v>
      </c>
      <c r="AC15" s="34">
        <v>6755.47</v>
      </c>
      <c r="AD15" s="35"/>
      <c r="AE15" s="36"/>
    </row>
    <row r="16" customHeight="1" spans="1:31">
      <c r="A16" s="10" t="s">
        <v>564</v>
      </c>
      <c r="B16" s="11"/>
      <c r="C16" s="11"/>
      <c r="D16" s="11">
        <v>17</v>
      </c>
      <c r="E16" s="11">
        <v>64</v>
      </c>
      <c r="F16" s="11">
        <v>138</v>
      </c>
      <c r="G16" s="11">
        <v>316</v>
      </c>
      <c r="H16" s="11">
        <v>689</v>
      </c>
      <c r="I16" s="11">
        <v>823</v>
      </c>
      <c r="J16" s="11">
        <v>869</v>
      </c>
      <c r="K16" s="11">
        <v>925.3</v>
      </c>
      <c r="L16" s="11">
        <v>1055.7</v>
      </c>
      <c r="M16" s="11">
        <v>1099.2</v>
      </c>
      <c r="N16" s="11">
        <v>1142.9</v>
      </c>
      <c r="O16" s="11">
        <v>1177.3</v>
      </c>
      <c r="P16" s="11">
        <v>1226.16</v>
      </c>
      <c r="Q16" s="11">
        <v>1320.77</v>
      </c>
      <c r="R16" s="11">
        <v>1345.01</v>
      </c>
      <c r="S16" s="11">
        <v>1450.96</v>
      </c>
      <c r="T16" s="11">
        <v>1533.28</v>
      </c>
      <c r="U16" s="11">
        <v>1591.26</v>
      </c>
      <c r="V16" s="11">
        <v>1661.46</v>
      </c>
      <c r="W16" s="11">
        <v>1671.84</v>
      </c>
      <c r="X16" s="11">
        <v>1578.39</v>
      </c>
      <c r="Y16" s="11">
        <v>1578.34</v>
      </c>
      <c r="Z16" s="11">
        <v>1646.29</v>
      </c>
      <c r="AA16" s="11">
        <v>1684.55</v>
      </c>
      <c r="AB16" s="11">
        <v>1691.99</v>
      </c>
      <c r="AC16" s="34">
        <v>1626.78</v>
      </c>
      <c r="AD16" s="35"/>
      <c r="AE16" s="36"/>
    </row>
    <row r="17" customHeight="1" spans="1:31">
      <c r="A17" s="10" t="s">
        <v>565</v>
      </c>
      <c r="B17" s="11">
        <v>10251</v>
      </c>
      <c r="C17" s="11">
        <v>10324</v>
      </c>
      <c r="D17" s="11">
        <v>10371</v>
      </c>
      <c r="E17" s="11">
        <v>10895</v>
      </c>
      <c r="F17" s="11">
        <v>11638</v>
      </c>
      <c r="G17" s="11">
        <v>12780</v>
      </c>
      <c r="H17" s="11">
        <v>14130</v>
      </c>
      <c r="I17" s="11">
        <v>14475</v>
      </c>
      <c r="J17" s="11">
        <v>14356</v>
      </c>
      <c r="K17" s="11">
        <v>14580.4</v>
      </c>
      <c r="L17" s="11">
        <v>14821.4</v>
      </c>
      <c r="M17" s="11">
        <v>15037.6</v>
      </c>
      <c r="N17" s="11">
        <v>15250.1</v>
      </c>
      <c r="O17" s="11">
        <v>15385.3</v>
      </c>
      <c r="P17" s="11">
        <v>10264.54</v>
      </c>
      <c r="Q17" s="11">
        <v>11318.29</v>
      </c>
      <c r="R17" s="11">
        <v>15371.66</v>
      </c>
      <c r="S17" s="11">
        <v>17667.59</v>
      </c>
      <c r="T17" s="11">
        <v>18389.13</v>
      </c>
      <c r="U17" s="11">
        <v>18116.15</v>
      </c>
      <c r="V17" s="11">
        <v>19453.92</v>
      </c>
      <c r="W17" s="11">
        <v>20730.9</v>
      </c>
      <c r="X17" s="11">
        <v>21323.67</v>
      </c>
      <c r="Y17" s="11">
        <v>21661.39</v>
      </c>
      <c r="Z17" s="11">
        <v>22007.91</v>
      </c>
      <c r="AA17" s="11">
        <v>22497.23</v>
      </c>
      <c r="AB17" s="37">
        <f>'EVOLUCION SUPERFICIE C-55'!AB19-SUM(AB5:AB16)</f>
        <v>22930.8399999999</v>
      </c>
      <c r="AC17" s="38">
        <f>('EVOLUCION SUPERFICIE C-55'!AC19)-SUM(AC5:AC16)</f>
        <v>22696.4399999999</v>
      </c>
      <c r="AD17" s="35"/>
      <c r="AE17" s="36"/>
    </row>
    <row r="18" s="1" customFormat="1" ht="30.75" customHeight="1" spans="1:31">
      <c r="A18" s="12" t="s">
        <v>566</v>
      </c>
      <c r="B18" s="13">
        <v>53093</v>
      </c>
      <c r="C18" s="14">
        <v>54392</v>
      </c>
      <c r="D18" s="15">
        <v>56003</v>
      </c>
      <c r="E18" s="14">
        <v>63550</v>
      </c>
      <c r="F18" s="15">
        <f t="shared" ref="F18:S18" si="0">SUM(F5:F17)</f>
        <v>75388</v>
      </c>
      <c r="G18" s="14">
        <f t="shared" si="0"/>
        <v>85357</v>
      </c>
      <c r="H18" s="15">
        <f t="shared" si="0"/>
        <v>103876</v>
      </c>
      <c r="I18" s="14">
        <f t="shared" si="0"/>
        <v>106971</v>
      </c>
      <c r="J18" s="15">
        <f t="shared" si="0"/>
        <v>108569</v>
      </c>
      <c r="K18" s="14">
        <f t="shared" si="0"/>
        <v>110096.9</v>
      </c>
      <c r="L18" s="20">
        <f t="shared" si="0"/>
        <v>112055.5</v>
      </c>
      <c r="M18" s="21">
        <f t="shared" si="0"/>
        <v>114448.1</v>
      </c>
      <c r="N18" s="22">
        <f t="shared" si="0"/>
        <v>116792.5</v>
      </c>
      <c r="O18" s="23">
        <f t="shared" si="0"/>
        <v>117558.9</v>
      </c>
      <c r="P18" s="24">
        <f t="shared" si="0"/>
        <v>104716.9</v>
      </c>
      <c r="Q18" s="28">
        <f t="shared" si="0"/>
        <v>111524.96</v>
      </c>
      <c r="R18" s="24">
        <f t="shared" si="0"/>
        <v>116830.78</v>
      </c>
      <c r="S18" s="29">
        <f t="shared" si="0"/>
        <v>125946.23</v>
      </c>
      <c r="T18" s="30">
        <f t="shared" ref="T18:AC18" si="1">SUM(T5:T17)</f>
        <v>128637.87</v>
      </c>
      <c r="U18" s="30">
        <f t="shared" si="1"/>
        <v>130361.7</v>
      </c>
      <c r="V18" s="30">
        <f t="shared" si="1"/>
        <v>137592.44</v>
      </c>
      <c r="W18" s="30">
        <f t="shared" si="1"/>
        <v>141918.12</v>
      </c>
      <c r="X18" s="30">
        <f t="shared" si="1"/>
        <v>137374.93</v>
      </c>
      <c r="Y18" s="30">
        <f t="shared" si="1"/>
        <v>135907.75</v>
      </c>
      <c r="Z18" s="30">
        <f t="shared" si="1"/>
        <v>137191.12</v>
      </c>
      <c r="AA18" s="28">
        <f t="shared" si="1"/>
        <v>136288.79</v>
      </c>
      <c r="AB18" s="39">
        <f t="shared" si="1"/>
        <v>136166.24</v>
      </c>
      <c r="AC18" s="39">
        <f t="shared" si="1"/>
        <v>130086.17</v>
      </c>
      <c r="AD18" s="35"/>
      <c r="AE18" s="36"/>
    </row>
    <row r="20" customHeight="1" spans="13:26">
      <c r="M20" s="25" t="s">
        <v>567</v>
      </c>
      <c r="N20" s="25"/>
      <c r="O20" s="25"/>
      <c r="P20" s="25"/>
      <c r="Q20" s="25"/>
      <c r="R20" s="25"/>
      <c r="S20" s="25"/>
      <c r="T20" s="25"/>
      <c r="U20" s="25"/>
      <c r="V20" s="31"/>
      <c r="W20" s="31"/>
      <c r="X20" s="31"/>
      <c r="Y20" s="31"/>
      <c r="Z20" s="31"/>
    </row>
    <row r="21" customHeight="1" spans="12:26">
      <c r="L21" s="26"/>
      <c r="M21" s="25"/>
      <c r="N21" s="25"/>
      <c r="O21" s="25"/>
      <c r="P21" s="25"/>
      <c r="Q21" s="25"/>
      <c r="R21" s="25"/>
      <c r="S21" s="25"/>
      <c r="T21" s="25"/>
      <c r="U21" s="25"/>
      <c r="V21" s="31"/>
      <c r="W21" s="31"/>
      <c r="X21" s="31"/>
      <c r="Y21" s="31"/>
      <c r="Z21" s="31"/>
    </row>
    <row r="22" customHeight="1" spans="12:26">
      <c r="L22" s="26"/>
      <c r="M22" s="25"/>
      <c r="N22" s="25"/>
      <c r="O22" s="25"/>
      <c r="P22" s="25"/>
      <c r="Q22" s="25"/>
      <c r="R22" s="25"/>
      <c r="S22" s="25"/>
      <c r="T22" s="25"/>
      <c r="U22" s="25"/>
      <c r="V22" s="31"/>
      <c r="W22" s="31"/>
      <c r="X22" s="31"/>
      <c r="Y22" s="31"/>
      <c r="Z22" s="31"/>
    </row>
    <row r="23" customHeight="1" spans="12:26">
      <c r="L23" s="26"/>
      <c r="M23" s="25"/>
      <c r="N23" s="25"/>
      <c r="O23" s="25"/>
      <c r="P23" s="25"/>
      <c r="Q23" s="25"/>
      <c r="R23" s="25"/>
      <c r="S23" s="25"/>
      <c r="T23" s="25"/>
      <c r="U23" s="25"/>
      <c r="V23" s="31"/>
      <c r="W23" s="31"/>
      <c r="X23" s="31"/>
      <c r="Y23" s="31"/>
      <c r="Z23" s="31"/>
    </row>
  </sheetData>
  <sortState ref="AD5:AE18">
    <sortCondition ref="AE5:AE18" descending="1"/>
  </sortState>
  <mergeCells count="4">
    <mergeCell ref="A2:A4"/>
    <mergeCell ref="B2:L3"/>
    <mergeCell ref="M20:U23"/>
    <mergeCell ref="M2:AC3"/>
  </mergeCells>
  <printOptions horizontalCentered="1"/>
  <pageMargins left="0.118110236220472" right="0.118110236220472" top="1.53543307086614" bottom="0.748031496062992" header="0.31496062992126" footer="0.708661417322835"/>
  <pageSetup paperSize="281" orientation="landscape"/>
  <headerFooter>
    <oddHeader>&amp;L&amp;G&amp;C&amp;"Verdana,Negrita"&amp;12EVOLUCION DE LA SUPERFICIE PLANTADA
CEPAJES PARA VINIFICACIÓN (ha)
AÑOS 1994 - 2019 &amp;RCUADRO N° 61</oddHeader>
    <oddFooter>&amp;R&amp;F
&amp;"Verdana,Normal"Página &amp;P de &amp;N</oddFooter>
  </headerFooter>
  <legacyDrawingHF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zoomScale="70" zoomScaleNormal="70" workbookViewId="0">
      <selection activeCell="I6" sqref="I6"/>
    </sheetView>
  </sheetViews>
  <sheetFormatPr defaultColWidth="11.4285714285714" defaultRowHeight="31.5" customHeight="1" outlineLevelCol="6"/>
  <cols>
    <col min="1" max="5" width="22.7142857142857" customWidth="1"/>
  </cols>
  <sheetData>
    <row r="1" ht="17.25" customHeight="1" spans="1:1">
      <c r="A1" t="s">
        <v>101</v>
      </c>
    </row>
    <row r="2" ht="20.25" customHeight="1" spans="1:5">
      <c r="A2" s="428" t="s">
        <v>89</v>
      </c>
      <c r="B2" s="417" t="s">
        <v>102</v>
      </c>
      <c r="C2" s="417"/>
      <c r="D2" s="417"/>
      <c r="E2" s="429" t="s">
        <v>91</v>
      </c>
    </row>
    <row r="3" ht="15" spans="1:5">
      <c r="A3" s="430"/>
      <c r="B3" s="431" t="s">
        <v>103</v>
      </c>
      <c r="C3" s="431" t="s">
        <v>104</v>
      </c>
      <c r="D3" s="431" t="s">
        <v>105</v>
      </c>
      <c r="E3" s="432"/>
    </row>
    <row r="4" ht="23.25" customHeight="1" spans="1:5">
      <c r="A4" s="433" t="s">
        <v>73</v>
      </c>
      <c r="B4" s="421">
        <v>15</v>
      </c>
      <c r="C4" s="312"/>
      <c r="D4" s="312"/>
      <c r="E4" s="434">
        <f>SUM(B4:D4)</f>
        <v>15</v>
      </c>
    </row>
    <row r="5" ht="23.25" customHeight="1" spans="1:5">
      <c r="A5" s="433" t="s">
        <v>74</v>
      </c>
      <c r="B5" s="421">
        <v>3.95</v>
      </c>
      <c r="C5" s="312"/>
      <c r="D5" s="312"/>
      <c r="E5" s="434">
        <f>SUM(B5:D5)</f>
        <v>3.95</v>
      </c>
    </row>
    <row r="6" ht="23.25" customHeight="1" spans="1:5">
      <c r="A6" s="433" t="s">
        <v>75</v>
      </c>
      <c r="B6" s="421">
        <v>4.97</v>
      </c>
      <c r="C6" s="312"/>
      <c r="D6" s="312"/>
      <c r="E6" s="435">
        <f>SUM(B6:D6)</f>
        <v>4.97</v>
      </c>
    </row>
    <row r="7" ht="23.25" customHeight="1" spans="1:5">
      <c r="A7" s="433" t="s">
        <v>94</v>
      </c>
      <c r="B7" s="421">
        <v>55.31</v>
      </c>
      <c r="C7" s="421"/>
      <c r="D7" s="421"/>
      <c r="E7" s="434">
        <f t="shared" ref="E7:E19" si="0">SUM(B7:D7)</f>
        <v>55.31</v>
      </c>
    </row>
    <row r="8" ht="23.25" customHeight="1" spans="1:5">
      <c r="A8" s="436" t="s">
        <v>95</v>
      </c>
      <c r="B8" s="421">
        <v>3114.83</v>
      </c>
      <c r="C8" s="421"/>
      <c r="D8" s="421"/>
      <c r="E8" s="434">
        <f t="shared" si="0"/>
        <v>3114.83</v>
      </c>
    </row>
    <row r="9" ht="23.25" customHeight="1" spans="1:5">
      <c r="A9" s="436" t="s">
        <v>96</v>
      </c>
      <c r="B9" s="421">
        <v>8649.26</v>
      </c>
      <c r="C9" s="312">
        <v>2</v>
      </c>
      <c r="D9" s="312">
        <v>6.5</v>
      </c>
      <c r="E9" s="434">
        <f t="shared" si="0"/>
        <v>8657.76</v>
      </c>
    </row>
    <row r="10" ht="23.25" customHeight="1" spans="1:5">
      <c r="A10" s="436" t="s">
        <v>97</v>
      </c>
      <c r="B10" s="421">
        <v>40976.53</v>
      </c>
      <c r="C10" s="312">
        <v>531.63</v>
      </c>
      <c r="D10" s="312">
        <v>31.2</v>
      </c>
      <c r="E10" s="434">
        <f t="shared" si="0"/>
        <v>41539.36</v>
      </c>
    </row>
    <row r="11" ht="23.25" customHeight="1" spans="1:5">
      <c r="A11" s="436" t="s">
        <v>80</v>
      </c>
      <c r="B11" s="421">
        <v>44601.4099999999</v>
      </c>
      <c r="C11" s="312">
        <v>7528.13</v>
      </c>
      <c r="D11" s="312">
        <v>693.02</v>
      </c>
      <c r="E11" s="434">
        <f t="shared" si="0"/>
        <v>52822.5599999999</v>
      </c>
    </row>
    <row r="12" ht="23.25" customHeight="1" spans="1:5">
      <c r="A12" s="436" t="s">
        <v>81</v>
      </c>
      <c r="B12" s="421">
        <v>1291.11</v>
      </c>
      <c r="C12" s="312">
        <v>8668.16000000008</v>
      </c>
      <c r="D12" s="421">
        <v>410.41</v>
      </c>
      <c r="E12" s="434">
        <f t="shared" si="0"/>
        <v>10369.6800000001</v>
      </c>
    </row>
    <row r="13" ht="23.25" customHeight="1" spans="1:5">
      <c r="A13" s="436" t="s">
        <v>82</v>
      </c>
      <c r="B13" s="421">
        <v>1639.96</v>
      </c>
      <c r="C13" s="312">
        <v>1152.9</v>
      </c>
      <c r="D13" s="312">
        <v>3.4</v>
      </c>
      <c r="E13" s="434">
        <f t="shared" si="0"/>
        <v>2796.26</v>
      </c>
    </row>
    <row r="14" ht="23.25" customHeight="1" spans="1:5">
      <c r="A14" s="436" t="s">
        <v>98</v>
      </c>
      <c r="B14" s="421">
        <v>83.37</v>
      </c>
      <c r="C14" s="421">
        <v>23.13</v>
      </c>
      <c r="D14" s="421">
        <v>0.75</v>
      </c>
      <c r="E14" s="434">
        <f t="shared" si="0"/>
        <v>107.25</v>
      </c>
    </row>
    <row r="15" ht="23.25" customHeight="1" spans="1:5">
      <c r="A15" s="436" t="s">
        <v>84</v>
      </c>
      <c r="B15" s="421">
        <v>18.9</v>
      </c>
      <c r="C15" s="421"/>
      <c r="D15" s="421"/>
      <c r="E15" s="434">
        <f t="shared" si="0"/>
        <v>18.9</v>
      </c>
    </row>
    <row r="16" ht="23.25" customHeight="1" spans="1:5">
      <c r="A16" s="436" t="s">
        <v>85</v>
      </c>
      <c r="B16" s="421">
        <v>6.6</v>
      </c>
      <c r="C16" s="421">
        <v>12.43</v>
      </c>
      <c r="D16" s="421"/>
      <c r="E16" s="434">
        <f t="shared" si="0"/>
        <v>19.03</v>
      </c>
    </row>
    <row r="17" ht="23.25" customHeight="1" spans="1:5">
      <c r="A17" s="436" t="s">
        <v>86</v>
      </c>
      <c r="B17" s="421">
        <v>1.94</v>
      </c>
      <c r="C17" s="421"/>
      <c r="D17" s="421"/>
      <c r="E17" s="434">
        <f t="shared" si="0"/>
        <v>1.94</v>
      </c>
    </row>
    <row r="18" ht="23.25" customHeight="1" spans="1:7">
      <c r="A18" s="436" t="s">
        <v>99</v>
      </c>
      <c r="B18" s="421">
        <v>10559.37</v>
      </c>
      <c r="C18" s="421"/>
      <c r="D18" s="421"/>
      <c r="E18" s="434">
        <f t="shared" si="0"/>
        <v>10559.37</v>
      </c>
      <c r="G18" s="415"/>
    </row>
    <row r="19" ht="23.25" customHeight="1" spans="1:7">
      <c r="A19" s="437" t="s">
        <v>100</v>
      </c>
      <c r="B19" s="438">
        <f>SUM(B4:B18)</f>
        <v>111022.51</v>
      </c>
      <c r="C19" s="438">
        <f>SUM(C4:C18)</f>
        <v>17918.3800000001</v>
      </c>
      <c r="D19" s="438">
        <f>SUM(D4:D18)</f>
        <v>1145.28</v>
      </c>
      <c r="E19" s="439">
        <f t="shared" si="0"/>
        <v>130086.17</v>
      </c>
      <c r="G19" s="415"/>
    </row>
  </sheetData>
  <mergeCells count="3">
    <mergeCell ref="B2:D2"/>
    <mergeCell ref="A2:A3"/>
    <mergeCell ref="E2:E3"/>
  </mergeCells>
  <printOptions horizontalCentered="1" gridLines="1"/>
  <pageMargins left="0.708661417322835" right="0.708661417322835" top="0.94488188976378" bottom="0.15748031496063" header="0.31496062992126" footer="0.118110236220472"/>
  <pageSetup paperSize="1" orientation="landscape"/>
  <headerFooter>
    <oddHeader>&amp;L&amp;G&amp;C&amp;"Verdana,Negrita"&amp;12SUPERFICIE PLANTADA DE VIDES PARA VINIFICACIÓN
SEGÚN RÉGIMEN HÍDRICO (ha)&amp;R&amp;"Verdana,Normal"CUADRO N° 4</oddHeader>
    <oddFooter>&amp;R&amp;F</oddFooter>
  </headerFooter>
  <legacyDrawingHF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I6" sqref="I6"/>
    </sheetView>
  </sheetViews>
  <sheetFormatPr defaultColWidth="17.5714285714286" defaultRowHeight="28.5" customHeight="1"/>
  <cols>
    <col min="1" max="1" width="19.7142857142857" customWidth="1"/>
    <col min="2" max="2" width="11.7142857142857" customWidth="1"/>
    <col min="3" max="3" width="10.4285714285714" customWidth="1"/>
    <col min="4" max="5" width="13.1428571428571" customWidth="1"/>
    <col min="6" max="7" width="10.4285714285714" customWidth="1"/>
    <col min="8" max="8" width="11.7142857142857" customWidth="1"/>
    <col min="9" max="9" width="8.42857142857143" customWidth="1"/>
    <col min="10" max="10" width="13" customWidth="1"/>
  </cols>
  <sheetData>
    <row r="1" ht="16.5" customHeight="1" spans="1:1">
      <c r="A1" t="s">
        <v>106</v>
      </c>
    </row>
    <row r="2" ht="15" spans="1:10">
      <c r="A2" s="416" t="s">
        <v>89</v>
      </c>
      <c r="B2" s="417" t="s">
        <v>107</v>
      </c>
      <c r="C2" s="417"/>
      <c r="D2" s="417"/>
      <c r="E2" s="417"/>
      <c r="F2" s="417"/>
      <c r="G2" s="417"/>
      <c r="H2" s="417"/>
      <c r="I2" s="417"/>
      <c r="J2" s="424" t="s">
        <v>91</v>
      </c>
    </row>
    <row r="3" ht="25.5" spans="1:10">
      <c r="A3" s="418"/>
      <c r="B3" s="419" t="s">
        <v>108</v>
      </c>
      <c r="C3" s="419" t="s">
        <v>109</v>
      </c>
      <c r="D3" s="419" t="s">
        <v>110</v>
      </c>
      <c r="E3" s="419" t="s">
        <v>111</v>
      </c>
      <c r="F3" s="419" t="s">
        <v>112</v>
      </c>
      <c r="G3" s="419" t="s">
        <v>113</v>
      </c>
      <c r="H3" s="419" t="s">
        <v>114</v>
      </c>
      <c r="I3" s="419" t="s">
        <v>115</v>
      </c>
      <c r="J3" s="425"/>
    </row>
    <row r="4" ht="23.25" customHeight="1" spans="1:10">
      <c r="A4" s="420" t="s">
        <v>73</v>
      </c>
      <c r="B4" s="346">
        <v>10</v>
      </c>
      <c r="C4" s="312"/>
      <c r="D4" s="421"/>
      <c r="E4" s="346">
        <v>5</v>
      </c>
      <c r="F4" s="312"/>
      <c r="G4" s="312"/>
      <c r="H4" s="312"/>
      <c r="I4" s="312"/>
      <c r="J4" s="426">
        <f t="shared" ref="J4:J19" si="0">SUM(B4:I4)</f>
        <v>15</v>
      </c>
    </row>
    <row r="5" ht="23.25" customHeight="1" spans="1:10">
      <c r="A5" s="420" t="s">
        <v>74</v>
      </c>
      <c r="B5" s="312"/>
      <c r="C5" s="312"/>
      <c r="D5" s="422">
        <v>2.6</v>
      </c>
      <c r="E5" s="346">
        <v>1.35</v>
      </c>
      <c r="F5" s="312"/>
      <c r="G5" s="312"/>
      <c r="H5" s="312"/>
      <c r="I5" s="312"/>
      <c r="J5" s="426">
        <f t="shared" si="0"/>
        <v>3.95</v>
      </c>
    </row>
    <row r="6" ht="23.25" customHeight="1" spans="1:10">
      <c r="A6" s="420" t="s">
        <v>75</v>
      </c>
      <c r="B6" s="312"/>
      <c r="C6" s="312"/>
      <c r="D6" s="346">
        <v>4.97</v>
      </c>
      <c r="E6" s="312"/>
      <c r="F6" s="312"/>
      <c r="G6" s="312"/>
      <c r="H6" s="312"/>
      <c r="I6" s="312"/>
      <c r="J6" s="349">
        <f t="shared" si="0"/>
        <v>4.97</v>
      </c>
    </row>
    <row r="7" ht="23.25" customHeight="1" spans="1:10">
      <c r="A7" s="420" t="s">
        <v>94</v>
      </c>
      <c r="B7" s="422"/>
      <c r="C7" s="422"/>
      <c r="D7" s="422"/>
      <c r="E7" s="422">
        <v>48.25</v>
      </c>
      <c r="F7" s="422"/>
      <c r="G7" s="422">
        <v>1.6</v>
      </c>
      <c r="H7" s="422">
        <v>5.46</v>
      </c>
      <c r="I7" s="422"/>
      <c r="J7" s="426">
        <f t="shared" si="0"/>
        <v>55.31</v>
      </c>
    </row>
    <row r="8" ht="23.25" customHeight="1" spans="1:10">
      <c r="A8" s="48" t="s">
        <v>95</v>
      </c>
      <c r="B8" s="422">
        <v>5.19</v>
      </c>
      <c r="C8" s="422"/>
      <c r="D8" s="422">
        <v>599.15</v>
      </c>
      <c r="E8" s="422">
        <v>1183.22</v>
      </c>
      <c r="F8" s="422">
        <v>6.23</v>
      </c>
      <c r="G8" s="422">
        <v>170.39</v>
      </c>
      <c r="H8" s="422">
        <v>1150.65</v>
      </c>
      <c r="I8" s="422"/>
      <c r="J8" s="426">
        <f t="shared" si="0"/>
        <v>3114.83</v>
      </c>
    </row>
    <row r="9" ht="23.25" customHeight="1" spans="1:10">
      <c r="A9" s="48" t="s">
        <v>96</v>
      </c>
      <c r="B9" s="422">
        <v>4.1</v>
      </c>
      <c r="C9" s="422"/>
      <c r="D9" s="422">
        <v>5717.26</v>
      </c>
      <c r="E9" s="422">
        <v>2853.83</v>
      </c>
      <c r="F9" s="422">
        <v>36.4</v>
      </c>
      <c r="G9" s="422">
        <v>11.97</v>
      </c>
      <c r="H9" s="422">
        <v>34.2</v>
      </c>
      <c r="I9" s="422"/>
      <c r="J9" s="426">
        <f t="shared" si="0"/>
        <v>8657.75999999999</v>
      </c>
    </row>
    <row r="10" ht="23.25" customHeight="1" spans="1:10">
      <c r="A10" s="48" t="s">
        <v>97</v>
      </c>
      <c r="B10" s="422">
        <v>163.02</v>
      </c>
      <c r="C10" s="422">
        <v>159.94</v>
      </c>
      <c r="D10" s="422">
        <v>17614.8</v>
      </c>
      <c r="E10" s="422">
        <v>12777.86</v>
      </c>
      <c r="F10" s="422">
        <v>625.09</v>
      </c>
      <c r="G10" s="422">
        <v>947.32</v>
      </c>
      <c r="H10" s="422">
        <v>9214.88</v>
      </c>
      <c r="I10" s="422">
        <v>36.45</v>
      </c>
      <c r="J10" s="426">
        <f t="shared" si="0"/>
        <v>41539.36</v>
      </c>
    </row>
    <row r="11" ht="23.25" customHeight="1" spans="1:10">
      <c r="A11" s="48" t="s">
        <v>80</v>
      </c>
      <c r="B11" s="422">
        <v>6039.88</v>
      </c>
      <c r="C11" s="422">
        <v>488.91</v>
      </c>
      <c r="D11" s="422">
        <v>14360.67</v>
      </c>
      <c r="E11" s="422">
        <v>22491.11</v>
      </c>
      <c r="F11" s="422">
        <v>374.69</v>
      </c>
      <c r="G11" s="422">
        <v>1211.52</v>
      </c>
      <c r="H11" s="422">
        <v>7836.08</v>
      </c>
      <c r="I11" s="422">
        <v>19.7</v>
      </c>
      <c r="J11" s="426">
        <f t="shared" si="0"/>
        <v>52822.56</v>
      </c>
    </row>
    <row r="12" ht="23.25" customHeight="1" spans="1:10">
      <c r="A12" s="48" t="s">
        <v>81</v>
      </c>
      <c r="B12" s="422">
        <v>7861.99000000008</v>
      </c>
      <c r="C12" s="422">
        <v>0.1</v>
      </c>
      <c r="D12" s="422">
        <v>1123.89</v>
      </c>
      <c r="E12" s="422">
        <v>1097.06</v>
      </c>
      <c r="F12" s="422">
        <v>68.44</v>
      </c>
      <c r="G12" s="422">
        <v>63.02</v>
      </c>
      <c r="H12" s="422">
        <v>30.11</v>
      </c>
      <c r="I12" s="422">
        <v>125.07</v>
      </c>
      <c r="J12" s="426">
        <f t="shared" si="0"/>
        <v>10369.6800000001</v>
      </c>
    </row>
    <row r="13" ht="23.25" customHeight="1" spans="1:10">
      <c r="A13" s="48" t="s">
        <v>82</v>
      </c>
      <c r="B13" s="422">
        <v>1027.03</v>
      </c>
      <c r="C13" s="422"/>
      <c r="D13" s="422">
        <v>1318.23</v>
      </c>
      <c r="E13" s="422">
        <v>448.95</v>
      </c>
      <c r="F13" s="422">
        <v>1</v>
      </c>
      <c r="G13" s="422"/>
      <c r="H13" s="422">
        <v>1.05</v>
      </c>
      <c r="I13" s="422"/>
      <c r="J13" s="426">
        <f t="shared" si="0"/>
        <v>2796.26</v>
      </c>
    </row>
    <row r="14" ht="23.25" customHeight="1" spans="1:10">
      <c r="A14" s="48" t="s">
        <v>98</v>
      </c>
      <c r="B14" s="422">
        <v>0.6</v>
      </c>
      <c r="C14" s="422"/>
      <c r="D14" s="422">
        <v>73.52</v>
      </c>
      <c r="E14" s="422">
        <v>31.53</v>
      </c>
      <c r="F14" s="422">
        <v>1.2</v>
      </c>
      <c r="G14" s="422">
        <v>0.4</v>
      </c>
      <c r="H14" s="422"/>
      <c r="I14" s="422"/>
      <c r="J14" s="426">
        <f t="shared" si="0"/>
        <v>107.25</v>
      </c>
    </row>
    <row r="15" ht="23.25" customHeight="1" spans="1:10">
      <c r="A15" s="48" t="s">
        <v>84</v>
      </c>
      <c r="B15" s="422"/>
      <c r="C15" s="422"/>
      <c r="D15" s="422"/>
      <c r="E15" s="422">
        <v>18.9</v>
      </c>
      <c r="F15" s="422"/>
      <c r="G15" s="422"/>
      <c r="H15" s="422"/>
      <c r="I15" s="422"/>
      <c r="J15" s="426">
        <f t="shared" si="0"/>
        <v>18.9</v>
      </c>
    </row>
    <row r="16" ht="23.25" customHeight="1" spans="1:10">
      <c r="A16" s="48" t="s">
        <v>85</v>
      </c>
      <c r="B16" s="422">
        <v>0.87</v>
      </c>
      <c r="C16" s="422"/>
      <c r="D16" s="422">
        <v>4.9</v>
      </c>
      <c r="E16" s="422">
        <v>9.01</v>
      </c>
      <c r="F16" s="422"/>
      <c r="G16" s="422">
        <v>4.25</v>
      </c>
      <c r="H16" s="422"/>
      <c r="I16" s="422"/>
      <c r="J16" s="426">
        <f t="shared" si="0"/>
        <v>19.03</v>
      </c>
    </row>
    <row r="17" ht="23.25" customHeight="1" spans="1:10">
      <c r="A17" s="48" t="s">
        <v>86</v>
      </c>
      <c r="B17" s="422"/>
      <c r="C17" s="422"/>
      <c r="D17" s="422">
        <v>1.94</v>
      </c>
      <c r="E17" s="422"/>
      <c r="F17" s="422"/>
      <c r="G17" s="422"/>
      <c r="H17" s="422"/>
      <c r="I17" s="422"/>
      <c r="J17" s="426">
        <f t="shared" si="0"/>
        <v>1.94</v>
      </c>
    </row>
    <row r="18" ht="23.25" customHeight="1" spans="1:10">
      <c r="A18" s="48" t="s">
        <v>99</v>
      </c>
      <c r="B18" s="422">
        <v>7.68</v>
      </c>
      <c r="C18" s="422">
        <v>9.1</v>
      </c>
      <c r="D18" s="422">
        <v>4594.46</v>
      </c>
      <c r="E18" s="422">
        <v>4980.06</v>
      </c>
      <c r="F18" s="422">
        <v>53.46</v>
      </c>
      <c r="G18" s="422">
        <v>127.26</v>
      </c>
      <c r="H18" s="422">
        <v>769.98</v>
      </c>
      <c r="I18" s="422">
        <v>17.37</v>
      </c>
      <c r="J18" s="426">
        <f t="shared" si="0"/>
        <v>10559.37</v>
      </c>
    </row>
    <row r="19" ht="23.25" customHeight="1" spans="1:10">
      <c r="A19" s="53" t="s">
        <v>100</v>
      </c>
      <c r="B19" s="423">
        <f t="shared" ref="B19:I19" si="1">SUM(B4:B18)</f>
        <v>15120.3600000001</v>
      </c>
      <c r="C19" s="423">
        <f t="shared" si="1"/>
        <v>658.05</v>
      </c>
      <c r="D19" s="423">
        <f t="shared" si="1"/>
        <v>45416.39</v>
      </c>
      <c r="E19" s="423">
        <f t="shared" si="1"/>
        <v>45946.13</v>
      </c>
      <c r="F19" s="423">
        <f t="shared" si="1"/>
        <v>1166.51</v>
      </c>
      <c r="G19" s="423">
        <f t="shared" si="1"/>
        <v>2537.73</v>
      </c>
      <c r="H19" s="423">
        <f t="shared" si="1"/>
        <v>19042.41</v>
      </c>
      <c r="I19" s="423">
        <f t="shared" si="1"/>
        <v>198.59</v>
      </c>
      <c r="J19" s="427">
        <f t="shared" si="0"/>
        <v>130086.17</v>
      </c>
    </row>
  </sheetData>
  <mergeCells count="3">
    <mergeCell ref="B2:I2"/>
    <mergeCell ref="A2:A3"/>
    <mergeCell ref="J2:J3"/>
  </mergeCells>
  <printOptions horizontalCentered="1" gridLines="1"/>
  <pageMargins left="0.708661417322835" right="0.708661417322835" top="1.53543307086614" bottom="0.748031496062992" header="0.31496062992126" footer="0.31496062992126"/>
  <pageSetup paperSize="1" scale="90" orientation="landscape"/>
  <headerFooter>
    <oddHeader>&amp;L&amp;G&amp;C&amp;"Verdana,Negrita"&amp;12SUPERFICIE PLANTADA DE VIDES PARA VINIFICACIÓN
SEGUN SISTEMA DE CONDUCCIÓN
(has)&amp;R&amp;"Verdana,Normal"CUADRO N° 5</oddHeader>
    <oddFooter>&amp;R&amp;F</oddFooter>
  </headerFooter>
  <legacyDrawingHF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Y19"/>
  <sheetViews>
    <sheetView zoomScale="90" zoomScaleNormal="90" zoomScalePageLayoutView="70" topLeftCell="AB1" workbookViewId="0">
      <selection activeCell="L12" sqref="L12"/>
    </sheetView>
  </sheetViews>
  <sheetFormatPr defaultColWidth="9.14285714285714" defaultRowHeight="21.75" customHeight="1"/>
  <cols>
    <col min="1" max="1" width="20.8571428571429" style="85" customWidth="1"/>
    <col min="2" max="2" width="9.14285714285714" style="85"/>
    <col min="3" max="3" width="11.2857142857143" style="85" customWidth="1"/>
    <col min="4" max="4" width="10.4285714285714" style="85" customWidth="1"/>
    <col min="5" max="5" width="9.14285714285714" style="85"/>
    <col min="6" max="6" width="15.1428571428571" style="85" customWidth="1"/>
    <col min="7" max="20" width="9.14285714285714" style="85"/>
    <col min="21" max="21" width="11.2857142857143" style="85" customWidth="1"/>
    <col min="22" max="22" width="12" style="85" customWidth="1"/>
    <col min="23" max="26" width="9.14285714285714" style="85"/>
    <col min="27" max="27" width="6.28571428571429" style="85" customWidth="1"/>
    <col min="28" max="30" width="9.14285714285714" style="85"/>
    <col min="31" max="31" width="6.28571428571429" style="85" customWidth="1"/>
    <col min="32" max="34" width="9.14285714285714" style="85"/>
    <col min="35" max="36" width="12.7142857142857" style="85" customWidth="1"/>
    <col min="37" max="37" width="11.2857142857143" style="85" customWidth="1"/>
    <col min="38" max="40" width="9.14285714285714" style="85"/>
    <col min="41" max="41" width="11.2857142857143" style="85" customWidth="1"/>
    <col min="42" max="46" width="9.14285714285714" style="85"/>
    <col min="47" max="47" width="15.7142857142857" style="85" customWidth="1"/>
    <col min="48" max="48" width="16.4285714285714" style="85" customWidth="1"/>
    <col min="49" max="16384" width="9.14285714285714" style="85"/>
  </cols>
  <sheetData>
    <row r="1" ht="30.75" customHeight="1" spans="1:6">
      <c r="A1" s="401" t="s">
        <v>116</v>
      </c>
      <c r="B1" s="2"/>
      <c r="C1" s="2"/>
      <c r="D1" s="2"/>
      <c r="E1" s="2"/>
      <c r="F1" s="2"/>
    </row>
    <row r="2" customHeight="1" spans="1:47">
      <c r="A2" s="402" t="s">
        <v>117</v>
      </c>
      <c r="B2" s="403" t="s">
        <v>118</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11"/>
      <c r="AU2" s="412"/>
    </row>
    <row r="3" ht="107.25" customHeight="1" spans="1:47">
      <c r="A3" s="389"/>
      <c r="B3" s="405" t="s">
        <v>119</v>
      </c>
      <c r="C3" s="406" t="s">
        <v>120</v>
      </c>
      <c r="D3" s="406" t="s">
        <v>121</v>
      </c>
      <c r="E3" s="406" t="s">
        <v>122</v>
      </c>
      <c r="F3" s="406" t="s">
        <v>123</v>
      </c>
      <c r="G3" s="406" t="s">
        <v>124</v>
      </c>
      <c r="H3" s="406" t="s">
        <v>125</v>
      </c>
      <c r="I3" s="406" t="s">
        <v>126</v>
      </c>
      <c r="J3" s="406" t="s">
        <v>127</v>
      </c>
      <c r="K3" s="406" t="s">
        <v>128</v>
      </c>
      <c r="L3" s="406" t="s">
        <v>129</v>
      </c>
      <c r="M3" s="406" t="s">
        <v>130</v>
      </c>
      <c r="N3" s="406" t="s">
        <v>131</v>
      </c>
      <c r="O3" s="406" t="s">
        <v>132</v>
      </c>
      <c r="P3" s="406" t="s">
        <v>133</v>
      </c>
      <c r="Q3" s="406" t="s">
        <v>134</v>
      </c>
      <c r="R3" s="406" t="s">
        <v>135</v>
      </c>
      <c r="S3" s="406" t="s">
        <v>136</v>
      </c>
      <c r="T3" s="406" t="s">
        <v>137</v>
      </c>
      <c r="U3" s="406" t="s">
        <v>138</v>
      </c>
      <c r="V3" s="406" t="s">
        <v>139</v>
      </c>
      <c r="W3" s="406" t="s">
        <v>140</v>
      </c>
      <c r="X3" s="406" t="s">
        <v>141</v>
      </c>
      <c r="Y3" s="406" t="s">
        <v>142</v>
      </c>
      <c r="Z3" s="406" t="s">
        <v>143</v>
      </c>
      <c r="AA3" s="406" t="s">
        <v>144</v>
      </c>
      <c r="AB3" s="406" t="s">
        <v>145</v>
      </c>
      <c r="AC3" s="406" t="s">
        <v>146</v>
      </c>
      <c r="AD3" s="406" t="s">
        <v>147</v>
      </c>
      <c r="AE3" s="406" t="s">
        <v>148</v>
      </c>
      <c r="AF3" s="406" t="s">
        <v>149</v>
      </c>
      <c r="AG3" s="406" t="s">
        <v>150</v>
      </c>
      <c r="AH3" s="406" t="s">
        <v>151</v>
      </c>
      <c r="AI3" s="406" t="s">
        <v>152</v>
      </c>
      <c r="AJ3" s="406" t="s">
        <v>153</v>
      </c>
      <c r="AK3" s="406" t="s">
        <v>154</v>
      </c>
      <c r="AL3" s="406" t="s">
        <v>155</v>
      </c>
      <c r="AM3" s="406" t="s">
        <v>156</v>
      </c>
      <c r="AN3" s="406" t="s">
        <v>157</v>
      </c>
      <c r="AO3" s="406" t="s">
        <v>158</v>
      </c>
      <c r="AP3" s="406" t="s">
        <v>159</v>
      </c>
      <c r="AQ3" s="406" t="s">
        <v>160</v>
      </c>
      <c r="AR3" s="406" t="s">
        <v>161</v>
      </c>
      <c r="AS3" s="406" t="s">
        <v>162</v>
      </c>
      <c r="AT3" s="406" t="s">
        <v>163</v>
      </c>
      <c r="AU3" s="413" t="s">
        <v>72</v>
      </c>
    </row>
    <row r="4" ht="23.25" customHeight="1" spans="1:47">
      <c r="A4" s="407" t="s">
        <v>73</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270">
        <v>0</v>
      </c>
    </row>
    <row r="5" ht="23.25" customHeight="1" spans="1:50">
      <c r="A5" s="407" t="s">
        <v>74</v>
      </c>
      <c r="B5" s="71">
        <v>0.3</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v>1.3</v>
      </c>
      <c r="AO5" s="71">
        <v>0.3</v>
      </c>
      <c r="AP5" s="71"/>
      <c r="AQ5" s="71"/>
      <c r="AR5" s="71"/>
      <c r="AS5" s="71"/>
      <c r="AT5" s="71"/>
      <c r="AU5" s="270">
        <f t="shared" ref="AU5:AU19" si="0">SUM(B5:AT5)</f>
        <v>1.9</v>
      </c>
      <c r="AV5"/>
      <c r="AW5"/>
      <c r="AX5"/>
    </row>
    <row r="6" ht="23.25" customHeight="1" spans="1:50">
      <c r="A6" s="407" t="s">
        <v>75</v>
      </c>
      <c r="B6" s="71"/>
      <c r="C6" s="71"/>
      <c r="D6" s="71"/>
      <c r="E6" s="71"/>
      <c r="F6" s="71">
        <v>0.31</v>
      </c>
      <c r="G6" s="71"/>
      <c r="H6" s="71"/>
      <c r="I6" s="71"/>
      <c r="J6" s="71"/>
      <c r="K6" s="71"/>
      <c r="L6" s="71"/>
      <c r="M6" s="71"/>
      <c r="N6" s="71"/>
      <c r="O6" s="71"/>
      <c r="P6" s="71"/>
      <c r="Q6" s="71"/>
      <c r="R6" s="71"/>
      <c r="S6" s="71"/>
      <c r="T6" s="71"/>
      <c r="U6" s="71"/>
      <c r="V6" s="71">
        <v>0.4</v>
      </c>
      <c r="W6" s="71"/>
      <c r="X6" s="71"/>
      <c r="Y6" s="71">
        <v>0.35</v>
      </c>
      <c r="Z6" s="71"/>
      <c r="AA6" s="71"/>
      <c r="AB6" s="71"/>
      <c r="AC6" s="71"/>
      <c r="AD6" s="71"/>
      <c r="AE6" s="71"/>
      <c r="AF6" s="71"/>
      <c r="AG6" s="71"/>
      <c r="AH6" s="71"/>
      <c r="AI6" s="71"/>
      <c r="AJ6" s="71"/>
      <c r="AK6" s="71"/>
      <c r="AL6" s="71"/>
      <c r="AM6" s="71"/>
      <c r="AN6" s="71"/>
      <c r="AO6" s="71"/>
      <c r="AP6" s="71"/>
      <c r="AQ6" s="71"/>
      <c r="AR6" s="71"/>
      <c r="AS6" s="71"/>
      <c r="AT6" s="71"/>
      <c r="AU6" s="270">
        <f t="shared" si="0"/>
        <v>1.06</v>
      </c>
      <c r="AV6"/>
      <c r="AW6"/>
      <c r="AX6"/>
    </row>
    <row r="7" ht="23.25" customHeight="1" spans="1:50">
      <c r="A7" s="407" t="s">
        <v>94</v>
      </c>
      <c r="B7" s="384"/>
      <c r="C7" s="384"/>
      <c r="D7" s="384">
        <v>0.5</v>
      </c>
      <c r="E7" s="384"/>
      <c r="F7" s="384">
        <v>9.77</v>
      </c>
      <c r="G7" s="384"/>
      <c r="H7" s="384"/>
      <c r="I7" s="384"/>
      <c r="J7" s="384"/>
      <c r="K7" s="384"/>
      <c r="L7" s="384"/>
      <c r="M7" s="384"/>
      <c r="N7" s="384"/>
      <c r="O7" s="384"/>
      <c r="P7" s="384"/>
      <c r="Q7" s="384"/>
      <c r="R7" s="384"/>
      <c r="S7" s="384"/>
      <c r="T7" s="384"/>
      <c r="U7" s="384"/>
      <c r="V7" s="384">
        <v>3.58</v>
      </c>
      <c r="W7" s="384"/>
      <c r="X7" s="384"/>
      <c r="Y7" s="384">
        <v>1.05</v>
      </c>
      <c r="Z7" s="384"/>
      <c r="AA7" s="384"/>
      <c r="AB7" s="384"/>
      <c r="AC7" s="384"/>
      <c r="AD7" s="384"/>
      <c r="AE7" s="384"/>
      <c r="AF7" s="384"/>
      <c r="AG7" s="384"/>
      <c r="AH7" s="384"/>
      <c r="AI7" s="384">
        <v>7.71</v>
      </c>
      <c r="AJ7" s="384"/>
      <c r="AK7" s="384"/>
      <c r="AL7" s="384"/>
      <c r="AM7" s="384"/>
      <c r="AN7" s="384"/>
      <c r="AO7" s="384"/>
      <c r="AP7" s="384"/>
      <c r="AQ7" s="384"/>
      <c r="AR7" s="384"/>
      <c r="AS7" s="384"/>
      <c r="AT7" s="384">
        <v>1.23</v>
      </c>
      <c r="AU7" s="270">
        <f t="shared" si="0"/>
        <v>23.84</v>
      </c>
      <c r="AV7"/>
      <c r="AW7"/>
      <c r="AX7"/>
    </row>
    <row r="8" ht="23.25" customHeight="1" spans="1:50">
      <c r="A8" s="407" t="s">
        <v>95</v>
      </c>
      <c r="B8" s="384"/>
      <c r="C8" s="384"/>
      <c r="D8" s="384"/>
      <c r="E8" s="384"/>
      <c r="F8" s="384">
        <v>787.97</v>
      </c>
      <c r="G8" s="384"/>
      <c r="H8" s="384"/>
      <c r="I8" s="384"/>
      <c r="J8" s="384"/>
      <c r="K8" s="384"/>
      <c r="L8" s="384"/>
      <c r="M8" s="384"/>
      <c r="N8" s="384">
        <v>3.46</v>
      </c>
      <c r="O8" s="384"/>
      <c r="P8" s="384"/>
      <c r="Q8" s="384"/>
      <c r="R8" s="384">
        <v>0.39</v>
      </c>
      <c r="S8" s="384"/>
      <c r="T8" s="384">
        <v>0.41</v>
      </c>
      <c r="U8" s="384">
        <v>17</v>
      </c>
      <c r="V8" s="384">
        <v>96.04</v>
      </c>
      <c r="W8" s="384">
        <v>34.95</v>
      </c>
      <c r="X8" s="384"/>
      <c r="Y8" s="384">
        <v>76.76</v>
      </c>
      <c r="Z8" s="384"/>
      <c r="AA8" s="384"/>
      <c r="AB8" s="384">
        <v>393.08</v>
      </c>
      <c r="AC8" s="384"/>
      <c r="AD8" s="384"/>
      <c r="AE8" s="384"/>
      <c r="AF8" s="384">
        <v>133.82</v>
      </c>
      <c r="AG8" s="384">
        <v>10.63</v>
      </c>
      <c r="AH8" s="384">
        <v>1.3</v>
      </c>
      <c r="AI8" s="384">
        <v>261.5</v>
      </c>
      <c r="AJ8" s="384"/>
      <c r="AK8" s="384"/>
      <c r="AL8" s="384"/>
      <c r="AM8" s="384"/>
      <c r="AN8" s="384"/>
      <c r="AO8" s="384"/>
      <c r="AP8" s="384"/>
      <c r="AQ8" s="384"/>
      <c r="AR8" s="384"/>
      <c r="AS8" s="384"/>
      <c r="AT8" s="384">
        <v>46.48</v>
      </c>
      <c r="AU8" s="270">
        <f t="shared" si="0"/>
        <v>1863.79</v>
      </c>
      <c r="AV8"/>
      <c r="AW8"/>
      <c r="AX8"/>
    </row>
    <row r="9" ht="23.25" customHeight="1" spans="1:50">
      <c r="A9" s="408" t="s">
        <v>164</v>
      </c>
      <c r="B9" s="409"/>
      <c r="C9" s="409">
        <v>3.12</v>
      </c>
      <c r="D9" s="409"/>
      <c r="E9" s="409"/>
      <c r="F9" s="409">
        <v>1857.19</v>
      </c>
      <c r="G9" s="409"/>
      <c r="H9" s="409">
        <v>1.16</v>
      </c>
      <c r="I9" s="409">
        <v>1</v>
      </c>
      <c r="J9" s="409"/>
      <c r="K9" s="409"/>
      <c r="L9" s="409"/>
      <c r="M9" s="409">
        <v>1</v>
      </c>
      <c r="N9" s="409">
        <v>56.54</v>
      </c>
      <c r="O9" s="409"/>
      <c r="P9" s="409"/>
      <c r="Q9" s="409"/>
      <c r="R9" s="409"/>
      <c r="S9" s="409"/>
      <c r="T9" s="409">
        <v>8.02</v>
      </c>
      <c r="U9" s="409"/>
      <c r="V9" s="409">
        <v>11.88</v>
      </c>
      <c r="W9" s="409"/>
      <c r="X9" s="409">
        <v>1.19</v>
      </c>
      <c r="Y9" s="409">
        <v>0.7</v>
      </c>
      <c r="Z9" s="409"/>
      <c r="AA9" s="409"/>
      <c r="AB9" s="409"/>
      <c r="AC9" s="409"/>
      <c r="AD9" s="409"/>
      <c r="AE9" s="409">
        <v>3.76</v>
      </c>
      <c r="AF9" s="409">
        <v>50.53</v>
      </c>
      <c r="AG9" s="409">
        <v>52.88</v>
      </c>
      <c r="AH9" s="409">
        <v>6.9</v>
      </c>
      <c r="AI9" s="409">
        <v>3444.89</v>
      </c>
      <c r="AJ9" s="409">
        <v>16.11</v>
      </c>
      <c r="AK9" s="409"/>
      <c r="AL9" s="409">
        <v>17.17</v>
      </c>
      <c r="AM9" s="409"/>
      <c r="AN9" s="409"/>
      <c r="AO9" s="409">
        <v>0.5</v>
      </c>
      <c r="AP9" s="409"/>
      <c r="AQ9" s="409">
        <v>0.93</v>
      </c>
      <c r="AR9" s="409"/>
      <c r="AS9" s="409">
        <v>0.93</v>
      </c>
      <c r="AT9" s="409">
        <v>43.18</v>
      </c>
      <c r="AU9" s="414">
        <f t="shared" si="0"/>
        <v>5579.58</v>
      </c>
      <c r="AV9"/>
      <c r="AW9"/>
      <c r="AX9"/>
    </row>
    <row r="10" ht="23.25" customHeight="1" spans="1:51">
      <c r="A10" s="407" t="s">
        <v>165</v>
      </c>
      <c r="C10" s="384">
        <v>3.72</v>
      </c>
      <c r="D10" s="384"/>
      <c r="E10" s="384"/>
      <c r="F10" s="384">
        <v>2722.25</v>
      </c>
      <c r="H10" s="384">
        <v>6.06</v>
      </c>
      <c r="I10" s="410"/>
      <c r="J10" s="410"/>
      <c r="K10" s="384">
        <v>0.15</v>
      </c>
      <c r="L10" s="384"/>
      <c r="M10" s="384">
        <v>0.11</v>
      </c>
      <c r="N10" s="384">
        <v>49.54</v>
      </c>
      <c r="O10" s="384">
        <v>0.16</v>
      </c>
      <c r="P10" s="384"/>
      <c r="Q10" s="384">
        <v>0.08</v>
      </c>
      <c r="R10" s="410"/>
      <c r="S10" s="410"/>
      <c r="T10" s="384">
        <v>5.64</v>
      </c>
      <c r="U10" s="384"/>
      <c r="V10" s="384">
        <v>42.36</v>
      </c>
      <c r="W10" s="384"/>
      <c r="X10" s="384">
        <v>0.2</v>
      </c>
      <c r="Y10" s="384">
        <v>0.67</v>
      </c>
      <c r="Z10" s="384">
        <v>0.92</v>
      </c>
      <c r="AA10" s="384">
        <v>0.06</v>
      </c>
      <c r="AB10" s="384">
        <v>2.01</v>
      </c>
      <c r="AC10" s="384">
        <v>0.36</v>
      </c>
      <c r="AD10" s="384"/>
      <c r="AE10" s="384">
        <v>2.54</v>
      </c>
      <c r="AF10" s="384">
        <v>118.06</v>
      </c>
      <c r="AG10" s="384">
        <v>20.25</v>
      </c>
      <c r="AH10" s="384">
        <v>11.43</v>
      </c>
      <c r="AI10" s="384">
        <v>2262.42</v>
      </c>
      <c r="AJ10" s="384">
        <v>18.22</v>
      </c>
      <c r="AK10" s="384">
        <v>24.55</v>
      </c>
      <c r="AL10" s="384">
        <v>177.11</v>
      </c>
      <c r="AM10" s="384"/>
      <c r="AN10" s="384"/>
      <c r="AO10" s="384">
        <v>8.73</v>
      </c>
      <c r="AP10" s="384">
        <v>0.09</v>
      </c>
      <c r="AQ10" s="384">
        <v>2.3</v>
      </c>
      <c r="AR10" s="384">
        <v>0.09</v>
      </c>
      <c r="AS10" s="384">
        <v>1.27</v>
      </c>
      <c r="AT10" s="384">
        <v>337.5</v>
      </c>
      <c r="AU10" s="270">
        <f t="shared" si="0"/>
        <v>5818.85</v>
      </c>
      <c r="AV10"/>
      <c r="AW10"/>
      <c r="AX10"/>
      <c r="AY10"/>
    </row>
    <row r="11" ht="23.25" customHeight="1" spans="1:51">
      <c r="A11" s="407" t="s">
        <v>166</v>
      </c>
      <c r="B11" s="384"/>
      <c r="C11" s="384">
        <v>0.62</v>
      </c>
      <c r="D11" s="384">
        <v>0.25</v>
      </c>
      <c r="E11" s="384">
        <v>42</v>
      </c>
      <c r="F11" s="384">
        <v>3696.3</v>
      </c>
      <c r="G11" s="384">
        <v>0.6</v>
      </c>
      <c r="H11" s="384">
        <v>31.39</v>
      </c>
      <c r="I11" s="384">
        <v>2.3</v>
      </c>
      <c r="J11" s="384">
        <v>0.1</v>
      </c>
      <c r="K11" s="384">
        <v>0.1</v>
      </c>
      <c r="L11" s="384">
        <v>0.64</v>
      </c>
      <c r="M11" s="384"/>
      <c r="N11" s="384">
        <v>106</v>
      </c>
      <c r="O11" s="384"/>
      <c r="P11" s="384">
        <v>0.15</v>
      </c>
      <c r="Q11" s="384"/>
      <c r="R11" s="384"/>
      <c r="S11" s="384">
        <v>0.1</v>
      </c>
      <c r="T11" s="384">
        <v>5.93</v>
      </c>
      <c r="U11" s="384">
        <v>25.31</v>
      </c>
      <c r="V11" s="384">
        <v>174.85</v>
      </c>
      <c r="W11" s="384"/>
      <c r="X11" s="384"/>
      <c r="Y11" s="384">
        <v>67.26</v>
      </c>
      <c r="Z11" s="384"/>
      <c r="AA11" s="384"/>
      <c r="AB11" s="384">
        <v>116.92</v>
      </c>
      <c r="AC11" s="384">
        <v>0.02</v>
      </c>
      <c r="AD11" s="384">
        <v>0.1</v>
      </c>
      <c r="AE11" s="384">
        <v>0.1</v>
      </c>
      <c r="AF11" s="384">
        <v>326.92</v>
      </c>
      <c r="AG11" s="384">
        <v>157.02</v>
      </c>
      <c r="AH11" s="384">
        <v>9.75</v>
      </c>
      <c r="AI11" s="384">
        <v>7295.72000000001</v>
      </c>
      <c r="AJ11" s="384">
        <v>67.17</v>
      </c>
      <c r="AK11" s="384">
        <v>389.13</v>
      </c>
      <c r="AL11" s="384">
        <v>414.88</v>
      </c>
      <c r="AM11" s="384"/>
      <c r="AN11" s="384"/>
      <c r="AO11" s="384">
        <v>544.77</v>
      </c>
      <c r="AP11" s="384"/>
      <c r="AQ11" s="384"/>
      <c r="AR11" s="384"/>
      <c r="AS11" s="384">
        <v>0.1</v>
      </c>
      <c r="AT11" s="384">
        <v>269.83</v>
      </c>
      <c r="AU11" s="270">
        <f t="shared" si="0"/>
        <v>13746.33</v>
      </c>
      <c r="AV11"/>
      <c r="AW11"/>
      <c r="AX11"/>
      <c r="AY11"/>
    </row>
    <row r="12" ht="23.25" customHeight="1" spans="1:51">
      <c r="A12" s="407" t="s">
        <v>81</v>
      </c>
      <c r="B12" s="384"/>
      <c r="C12" s="384">
        <v>1.58</v>
      </c>
      <c r="D12" s="384"/>
      <c r="E12" s="384">
        <v>1.2</v>
      </c>
      <c r="F12" s="384">
        <v>207.89</v>
      </c>
      <c r="G12" s="384">
        <v>249.65</v>
      </c>
      <c r="H12" s="384">
        <v>0.8</v>
      </c>
      <c r="I12" s="410"/>
      <c r="J12" s="410"/>
      <c r="K12" s="384"/>
      <c r="L12" s="384"/>
      <c r="M12" s="384"/>
      <c r="N12" s="384">
        <v>5.33</v>
      </c>
      <c r="O12" s="410"/>
      <c r="P12" s="410"/>
      <c r="Q12" s="384"/>
      <c r="R12" s="384">
        <v>0.21</v>
      </c>
      <c r="S12" s="384"/>
      <c r="T12" s="410"/>
      <c r="U12" s="384">
        <v>0.9</v>
      </c>
      <c r="V12" s="384">
        <v>3572.33</v>
      </c>
      <c r="W12" s="384">
        <v>10.62</v>
      </c>
      <c r="X12" s="384"/>
      <c r="Y12" s="384">
        <v>4.25</v>
      </c>
      <c r="Z12" s="384"/>
      <c r="AA12" s="384"/>
      <c r="AB12" s="384">
        <v>2.7</v>
      </c>
      <c r="AC12" s="384"/>
      <c r="AD12" s="384"/>
      <c r="AE12" s="384">
        <v>0.15</v>
      </c>
      <c r="AF12" s="384">
        <v>4.53</v>
      </c>
      <c r="AG12" s="384">
        <v>7.09</v>
      </c>
      <c r="AH12" s="384"/>
      <c r="AI12" s="384">
        <v>102.61</v>
      </c>
      <c r="AJ12" s="384"/>
      <c r="AK12" s="384">
        <v>0.01</v>
      </c>
      <c r="AL12" s="384">
        <v>43.89</v>
      </c>
      <c r="AM12" s="384"/>
      <c r="AN12" s="384"/>
      <c r="AO12" s="384">
        <v>67.04</v>
      </c>
      <c r="AQ12" s="384"/>
      <c r="AR12" s="384"/>
      <c r="AS12" s="384"/>
      <c r="AT12" s="384"/>
      <c r="AU12" s="270">
        <f t="shared" si="0"/>
        <v>4282.78</v>
      </c>
      <c r="AV12"/>
      <c r="AW12"/>
      <c r="AX12"/>
      <c r="AY12"/>
    </row>
    <row r="13" ht="23.25" customHeight="1" spans="1:51">
      <c r="A13" s="407" t="s">
        <v>167</v>
      </c>
      <c r="B13" s="384"/>
      <c r="C13" s="384"/>
      <c r="D13" s="384"/>
      <c r="E13" s="384">
        <v>0.25</v>
      </c>
      <c r="F13" s="384">
        <v>417.77</v>
      </c>
      <c r="G13" s="384">
        <v>1.69</v>
      </c>
      <c r="H13" s="384"/>
      <c r="I13" s="384"/>
      <c r="J13" s="384"/>
      <c r="K13" s="384"/>
      <c r="L13" s="384"/>
      <c r="M13" s="384"/>
      <c r="N13" s="384">
        <v>67.21</v>
      </c>
      <c r="O13" s="384"/>
      <c r="P13" s="384"/>
      <c r="Q13" s="384"/>
      <c r="R13" s="384"/>
      <c r="S13" s="384"/>
      <c r="T13" s="384"/>
      <c r="U13" s="384"/>
      <c r="V13" s="384">
        <v>404.4</v>
      </c>
      <c r="W13" s="384"/>
      <c r="X13" s="384"/>
      <c r="Y13" s="384">
        <v>0.17</v>
      </c>
      <c r="Z13" s="384"/>
      <c r="AA13" s="384"/>
      <c r="AB13" s="384"/>
      <c r="AC13" s="384"/>
      <c r="AD13" s="384"/>
      <c r="AE13" s="384"/>
      <c r="AF13" s="384">
        <v>22.62</v>
      </c>
      <c r="AG13" s="384">
        <v>101.89</v>
      </c>
      <c r="AH13" s="384"/>
      <c r="AI13" s="384">
        <v>323.44</v>
      </c>
      <c r="AJ13" s="384"/>
      <c r="AK13" s="384">
        <v>22.6</v>
      </c>
      <c r="AL13" s="384">
        <v>0.2</v>
      </c>
      <c r="AM13" s="384"/>
      <c r="AN13" s="384"/>
      <c r="AO13" s="384">
        <v>0.2</v>
      </c>
      <c r="AP13" s="384"/>
      <c r="AQ13" s="384"/>
      <c r="AR13" s="384"/>
      <c r="AS13" s="384"/>
      <c r="AT13" s="384">
        <v>3.6</v>
      </c>
      <c r="AU13" s="270">
        <f t="shared" si="0"/>
        <v>1366.04</v>
      </c>
      <c r="AV13"/>
      <c r="AW13"/>
      <c r="AX13"/>
      <c r="AY13"/>
    </row>
    <row r="14" ht="23.25" customHeight="1" spans="1:51">
      <c r="A14" s="407" t="s">
        <v>98</v>
      </c>
      <c r="B14" s="384"/>
      <c r="C14" s="384"/>
      <c r="D14" s="384"/>
      <c r="E14" s="384"/>
      <c r="F14" s="384">
        <v>33.28</v>
      </c>
      <c r="G14" s="384">
        <v>0.2</v>
      </c>
      <c r="H14" s="384"/>
      <c r="I14" s="384"/>
      <c r="J14" s="384"/>
      <c r="K14" s="384"/>
      <c r="L14" s="384"/>
      <c r="M14" s="384"/>
      <c r="N14" s="384">
        <v>0.46</v>
      </c>
      <c r="O14" s="384"/>
      <c r="P14" s="384"/>
      <c r="Q14" s="384"/>
      <c r="R14" s="384"/>
      <c r="S14" s="384"/>
      <c r="T14" s="384"/>
      <c r="U14" s="384"/>
      <c r="V14" s="384">
        <v>1.89</v>
      </c>
      <c r="W14" s="384"/>
      <c r="X14" s="384"/>
      <c r="Y14" s="384"/>
      <c r="Z14" s="384"/>
      <c r="AA14" s="384"/>
      <c r="AB14" s="384"/>
      <c r="AC14" s="384"/>
      <c r="AD14" s="384"/>
      <c r="AE14" s="384"/>
      <c r="AF14" s="384">
        <v>0.02</v>
      </c>
      <c r="AG14" s="384">
        <v>2.2</v>
      </c>
      <c r="AH14" s="384"/>
      <c r="AI14" s="384">
        <v>5.73</v>
      </c>
      <c r="AJ14" s="384"/>
      <c r="AK14" s="384"/>
      <c r="AL14" s="384">
        <v>0.25</v>
      </c>
      <c r="AM14" s="384">
        <v>0.01</v>
      </c>
      <c r="AN14" s="384"/>
      <c r="AO14" s="384"/>
      <c r="AP14" s="384"/>
      <c r="AQ14" s="384"/>
      <c r="AR14" s="384"/>
      <c r="AS14" s="384"/>
      <c r="AT14" s="384">
        <v>1</v>
      </c>
      <c r="AU14" s="270">
        <f t="shared" si="0"/>
        <v>45.04</v>
      </c>
      <c r="AV14"/>
      <c r="AW14"/>
      <c r="AX14"/>
      <c r="AY14"/>
    </row>
    <row r="15" ht="23.25" customHeight="1" spans="1:51">
      <c r="A15" s="407" t="s">
        <v>84</v>
      </c>
      <c r="B15" s="384"/>
      <c r="C15" s="384"/>
      <c r="D15" s="384"/>
      <c r="E15" s="384"/>
      <c r="F15" s="384">
        <v>5.5</v>
      </c>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v>1.7</v>
      </c>
      <c r="AH15" s="384"/>
      <c r="AI15" s="384">
        <v>6.5</v>
      </c>
      <c r="AJ15" s="384"/>
      <c r="AK15" s="384"/>
      <c r="AL15" s="384"/>
      <c r="AM15" s="384"/>
      <c r="AN15" s="384"/>
      <c r="AO15" s="384"/>
      <c r="AP15" s="384"/>
      <c r="AQ15" s="384"/>
      <c r="AR15" s="384"/>
      <c r="AS15" s="384"/>
      <c r="AT15" s="384"/>
      <c r="AU15" s="270">
        <f t="shared" si="0"/>
        <v>13.7</v>
      </c>
      <c r="AV15"/>
      <c r="AW15"/>
      <c r="AX15"/>
      <c r="AY15"/>
    </row>
    <row r="16" ht="23.25" customHeight="1" spans="1:51">
      <c r="A16" s="407" t="s">
        <v>168</v>
      </c>
      <c r="B16" s="384"/>
      <c r="C16" s="384">
        <v>0.12</v>
      </c>
      <c r="D16" s="384"/>
      <c r="E16" s="384"/>
      <c r="F16" s="384">
        <v>4.54</v>
      </c>
      <c r="G16" s="384"/>
      <c r="H16" s="384"/>
      <c r="I16" s="384"/>
      <c r="J16" s="384"/>
      <c r="K16" s="384"/>
      <c r="L16" s="384"/>
      <c r="M16" s="384"/>
      <c r="N16" s="384">
        <v>1.06</v>
      </c>
      <c r="O16" s="384"/>
      <c r="P16" s="384"/>
      <c r="Q16" s="384"/>
      <c r="R16" s="384"/>
      <c r="S16" s="384"/>
      <c r="T16" s="384">
        <v>0.3</v>
      </c>
      <c r="U16" s="384"/>
      <c r="V16" s="384"/>
      <c r="W16" s="384"/>
      <c r="X16" s="384"/>
      <c r="Y16" s="384"/>
      <c r="Z16" s="384"/>
      <c r="AA16" s="384"/>
      <c r="AB16" s="384"/>
      <c r="AC16" s="384"/>
      <c r="AD16" s="384"/>
      <c r="AE16" s="384"/>
      <c r="AF16" s="384">
        <v>0.26</v>
      </c>
      <c r="AG16" s="384">
        <v>0.49</v>
      </c>
      <c r="AH16" s="384">
        <v>0.3</v>
      </c>
      <c r="AI16" s="384">
        <v>1.66</v>
      </c>
      <c r="AJ16" s="384">
        <v>0.42</v>
      </c>
      <c r="AK16" s="384"/>
      <c r="AL16" s="384"/>
      <c r="AM16" s="384"/>
      <c r="AN16" s="384"/>
      <c r="AO16" s="384"/>
      <c r="AP16" s="384"/>
      <c r="AQ16" s="384"/>
      <c r="AR16" s="384"/>
      <c r="AS16" s="384"/>
      <c r="AT16" s="384">
        <v>0.18</v>
      </c>
      <c r="AU16" s="270">
        <f t="shared" si="0"/>
        <v>9.33</v>
      </c>
      <c r="AV16"/>
      <c r="AW16"/>
      <c r="AX16"/>
      <c r="AY16"/>
    </row>
    <row r="17" ht="23.25" customHeight="1" spans="1:51">
      <c r="A17" s="407" t="s">
        <v>86</v>
      </c>
      <c r="B17" s="384"/>
      <c r="C17" s="384"/>
      <c r="D17" s="384"/>
      <c r="E17" s="384"/>
      <c r="F17" s="384">
        <v>0.65</v>
      </c>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v>0.64</v>
      </c>
      <c r="AJ17" s="384"/>
      <c r="AK17" s="384"/>
      <c r="AL17" s="384"/>
      <c r="AM17" s="384"/>
      <c r="AN17" s="384"/>
      <c r="AO17" s="384"/>
      <c r="AP17" s="384"/>
      <c r="AQ17" s="384"/>
      <c r="AR17" s="384"/>
      <c r="AS17" s="384"/>
      <c r="AT17" s="384"/>
      <c r="AU17" s="270">
        <f t="shared" si="0"/>
        <v>1.29</v>
      </c>
      <c r="AV17"/>
      <c r="AW17"/>
      <c r="AX17"/>
      <c r="AY17"/>
    </row>
    <row r="18" ht="23.25" customHeight="1" spans="1:51">
      <c r="A18" s="407" t="s">
        <v>99</v>
      </c>
      <c r="B18" s="384"/>
      <c r="C18" s="384">
        <v>0.16</v>
      </c>
      <c r="D18" s="384"/>
      <c r="E18" s="384"/>
      <c r="F18" s="384">
        <v>601.84</v>
      </c>
      <c r="G18" s="384"/>
      <c r="H18" s="384"/>
      <c r="I18" s="384"/>
      <c r="J18" s="384"/>
      <c r="K18" s="384"/>
      <c r="L18" s="384"/>
      <c r="M18" s="384"/>
      <c r="N18" s="384">
        <v>17.17</v>
      </c>
      <c r="O18" s="384"/>
      <c r="P18" s="384"/>
      <c r="Q18" s="384"/>
      <c r="R18" s="384"/>
      <c r="S18" s="384"/>
      <c r="T18" s="384">
        <v>0.03</v>
      </c>
      <c r="U18" s="384"/>
      <c r="V18" s="384">
        <v>9.78</v>
      </c>
      <c r="W18" s="384"/>
      <c r="X18" s="384"/>
      <c r="Y18" s="384">
        <v>4.58</v>
      </c>
      <c r="Z18" s="384"/>
      <c r="AA18" s="384"/>
      <c r="AB18" s="384">
        <v>1.1</v>
      </c>
      <c r="AC18" s="384"/>
      <c r="AD18" s="384"/>
      <c r="AE18" s="384">
        <v>0.63</v>
      </c>
      <c r="AF18" s="384"/>
      <c r="AG18" s="384">
        <v>8.06</v>
      </c>
      <c r="AH18" s="384">
        <v>0.03</v>
      </c>
      <c r="AI18" s="384">
        <v>603.67</v>
      </c>
      <c r="AJ18" s="384">
        <v>5.6</v>
      </c>
      <c r="AK18" s="384"/>
      <c r="AL18" s="384">
        <v>24.02</v>
      </c>
      <c r="AM18" s="384"/>
      <c r="AN18" s="384"/>
      <c r="AO18" s="384"/>
      <c r="AP18" s="384"/>
      <c r="AQ18" s="384">
        <v>2.44</v>
      </c>
      <c r="AR18" s="384"/>
      <c r="AS18" s="384"/>
      <c r="AT18" s="384">
        <v>21.03</v>
      </c>
      <c r="AU18" s="270">
        <f t="shared" si="0"/>
        <v>1300.14</v>
      </c>
      <c r="AV18"/>
      <c r="AW18"/>
      <c r="AX18"/>
      <c r="AY18"/>
    </row>
    <row r="19" ht="23.25" customHeight="1" spans="1:51">
      <c r="A19" s="392" t="s">
        <v>72</v>
      </c>
      <c r="B19" s="271">
        <f>SUM(B4:B18)</f>
        <v>0.3</v>
      </c>
      <c r="C19" s="271">
        <f t="shared" ref="C19:AT19" si="1">SUM(C4:C18)</f>
        <v>9.32</v>
      </c>
      <c r="D19" s="271">
        <f t="shared" si="1"/>
        <v>0.75</v>
      </c>
      <c r="E19" s="271">
        <f t="shared" si="1"/>
        <v>43.45</v>
      </c>
      <c r="F19" s="271">
        <f t="shared" si="1"/>
        <v>10345.26</v>
      </c>
      <c r="G19" s="271">
        <f t="shared" si="1"/>
        <v>252.14</v>
      </c>
      <c r="H19" s="271">
        <f t="shared" si="1"/>
        <v>39.41</v>
      </c>
      <c r="I19" s="271">
        <f t="shared" si="1"/>
        <v>3.3</v>
      </c>
      <c r="J19" s="271">
        <f t="shared" si="1"/>
        <v>0.1</v>
      </c>
      <c r="K19" s="271">
        <f t="shared" si="1"/>
        <v>0.25</v>
      </c>
      <c r="L19" s="271">
        <f t="shared" si="1"/>
        <v>0.64</v>
      </c>
      <c r="M19" s="271">
        <f t="shared" si="1"/>
        <v>1.11</v>
      </c>
      <c r="N19" s="271">
        <f t="shared" si="1"/>
        <v>306.77</v>
      </c>
      <c r="O19" s="271">
        <f t="shared" si="1"/>
        <v>0.16</v>
      </c>
      <c r="P19" s="271">
        <f t="shared" si="1"/>
        <v>0.15</v>
      </c>
      <c r="Q19" s="271">
        <f t="shared" si="1"/>
        <v>0.08</v>
      </c>
      <c r="R19" s="271">
        <f t="shared" si="1"/>
        <v>0.6</v>
      </c>
      <c r="S19" s="271">
        <f t="shared" si="1"/>
        <v>0.1</v>
      </c>
      <c r="T19" s="271">
        <f t="shared" si="1"/>
        <v>20.33</v>
      </c>
      <c r="U19" s="271">
        <f t="shared" si="1"/>
        <v>43.21</v>
      </c>
      <c r="V19" s="271">
        <f t="shared" si="1"/>
        <v>4317.51</v>
      </c>
      <c r="W19" s="271">
        <f t="shared" si="1"/>
        <v>45.57</v>
      </c>
      <c r="X19" s="271">
        <f t="shared" si="1"/>
        <v>1.39</v>
      </c>
      <c r="Y19" s="271">
        <f t="shared" si="1"/>
        <v>155.79</v>
      </c>
      <c r="Z19" s="271">
        <f t="shared" si="1"/>
        <v>0.92</v>
      </c>
      <c r="AA19" s="271">
        <f t="shared" si="1"/>
        <v>0.06</v>
      </c>
      <c r="AB19" s="271">
        <f t="shared" si="1"/>
        <v>515.81</v>
      </c>
      <c r="AC19" s="271">
        <f t="shared" si="1"/>
        <v>0.38</v>
      </c>
      <c r="AD19" s="271">
        <f t="shared" si="1"/>
        <v>0.1</v>
      </c>
      <c r="AE19" s="271">
        <f t="shared" si="1"/>
        <v>7.18</v>
      </c>
      <c r="AF19" s="271">
        <f t="shared" si="1"/>
        <v>656.76</v>
      </c>
      <c r="AG19" s="271">
        <f t="shared" si="1"/>
        <v>362.21</v>
      </c>
      <c r="AH19" s="271">
        <f t="shared" si="1"/>
        <v>29.71</v>
      </c>
      <c r="AI19" s="271">
        <f t="shared" si="1"/>
        <v>14316.49</v>
      </c>
      <c r="AJ19" s="271">
        <f t="shared" si="1"/>
        <v>107.52</v>
      </c>
      <c r="AK19" s="271">
        <f t="shared" si="1"/>
        <v>436.29</v>
      </c>
      <c r="AL19" s="271">
        <f t="shared" si="1"/>
        <v>677.52</v>
      </c>
      <c r="AM19" s="271">
        <f t="shared" si="1"/>
        <v>0.01</v>
      </c>
      <c r="AN19" s="271">
        <f t="shared" si="1"/>
        <v>1.3</v>
      </c>
      <c r="AO19" s="271">
        <f t="shared" si="1"/>
        <v>621.54</v>
      </c>
      <c r="AP19" s="271">
        <f t="shared" si="1"/>
        <v>0.09</v>
      </c>
      <c r="AQ19" s="271">
        <f t="shared" si="1"/>
        <v>5.67</v>
      </c>
      <c r="AR19" s="271">
        <f t="shared" si="1"/>
        <v>0.09</v>
      </c>
      <c r="AS19" s="271">
        <f t="shared" si="1"/>
        <v>2.3</v>
      </c>
      <c r="AT19" s="271">
        <f t="shared" si="1"/>
        <v>724.03</v>
      </c>
      <c r="AU19" s="272">
        <f t="shared" si="0"/>
        <v>34053.67</v>
      </c>
      <c r="AV19" s="415"/>
      <c r="AW19"/>
      <c r="AX19"/>
      <c r="AY19"/>
    </row>
  </sheetData>
  <mergeCells count="2">
    <mergeCell ref="B2:AT2"/>
    <mergeCell ref="A2:A3"/>
  </mergeCells>
  <printOptions horizontalCentered="1"/>
  <pageMargins left="0.7" right="0.7" top="0.75" bottom="0.75" header="0.3" footer="0.3"/>
  <pageSetup paperSize="5" scale="32" orientation="landscape"/>
  <headerFooter>
    <oddHeader>&amp;L&amp;G&amp;C&amp;"Verdana,Negrita"&amp;12DISTRIBUCION NACIONAL DE CEPAJES BLANCOS 
 DE VIDES PARA VINIFICACION(ha)&amp;R&amp;"Verdana,Normal"CUADRO N° 6</oddHeader>
    <oddFooter>&amp;R&amp;F</oddFooter>
  </headerFooter>
  <legacyDrawingHF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E19"/>
  <sheetViews>
    <sheetView zoomScale="85" zoomScaleNormal="85" workbookViewId="0">
      <pane xSplit="1" ySplit="3" topLeftCell="B4" activePane="bottomRight" state="frozen"/>
      <selection/>
      <selection pane="topRight"/>
      <selection pane="bottomLeft"/>
      <selection pane="bottomRight" activeCell="R15" sqref="R15"/>
    </sheetView>
  </sheetViews>
  <sheetFormatPr defaultColWidth="11.4285714285714" defaultRowHeight="27" customHeight="1"/>
  <cols>
    <col min="1" max="1" width="19.5714285714286" style="278" customWidth="1"/>
    <col min="2" max="2" width="7.85714285714286" style="278" customWidth="1"/>
    <col min="3" max="3" width="11.1428571428571" style="278" customWidth="1"/>
    <col min="4" max="5" width="6" style="278" customWidth="1"/>
    <col min="6" max="6" width="9.14285714285714" style="278" customWidth="1"/>
    <col min="7" max="9" width="6" style="278" customWidth="1"/>
    <col min="10" max="10" width="11.7142857142857" style="278" customWidth="1"/>
    <col min="11" max="11" width="13.7142857142857" style="278" customWidth="1"/>
    <col min="12" max="12" width="7.42857142857143" style="278" customWidth="1"/>
    <col min="13" max="13" width="8.57142857142857" style="278" customWidth="1"/>
    <col min="14" max="15" width="11.8571428571429" style="278" customWidth="1"/>
    <col min="16" max="16" width="10.5714285714286" style="278" customWidth="1"/>
    <col min="17" max="17" width="8.85714285714286" style="278" customWidth="1"/>
    <col min="18" max="18" width="8.57142857142857" style="278" customWidth="1"/>
    <col min="19" max="19" width="7.14285714285714" style="278" customWidth="1"/>
    <col min="20" max="20" width="14" style="278" customWidth="1"/>
    <col min="21" max="21" width="10.5714285714286" style="278" customWidth="1"/>
    <col min="22" max="22" width="6" style="278" customWidth="1"/>
    <col min="23" max="23" width="8.85714285714286" style="278" customWidth="1"/>
    <col min="24" max="24" width="8.57142857142857" style="278" customWidth="1"/>
    <col min="25" max="26" width="6" style="278" customWidth="1"/>
    <col min="27" max="28" width="8.85714285714286" style="278" customWidth="1"/>
    <col min="29" max="29" width="7.42857142857143" style="278" customWidth="1"/>
    <col min="30" max="30" width="6" style="278" customWidth="1"/>
    <col min="31" max="31" width="11.8571428571429" style="278" customWidth="1"/>
    <col min="32" max="33" width="5.85714285714286" style="278" customWidth="1"/>
    <col min="34" max="34" width="8.85714285714286" style="278" customWidth="1"/>
    <col min="35" max="35" width="6" style="278" customWidth="1"/>
    <col min="36" max="36" width="11.8571428571429" style="278" customWidth="1"/>
    <col min="37" max="38" width="8.85714285714286" style="278" customWidth="1"/>
    <col min="39" max="39" width="6" style="278" customWidth="1"/>
    <col min="40" max="40" width="10.5714285714286" style="278" customWidth="1"/>
    <col min="41" max="41" width="6" style="278" customWidth="1"/>
    <col min="42" max="42" width="5.85714285714286" style="278" customWidth="1"/>
    <col min="43" max="43" width="8" style="278" customWidth="1"/>
    <col min="44" max="45" width="6" style="278" customWidth="1"/>
    <col min="46" max="46" width="8.85714285714286" style="278" customWidth="1"/>
    <col min="47" max="47" width="11" style="278" customWidth="1"/>
    <col min="48" max="48" width="8.57142857142857" style="278" customWidth="1"/>
    <col min="49" max="50" width="8.85714285714286" style="278" customWidth="1"/>
    <col min="51" max="51" width="8.57142857142857" style="278" customWidth="1"/>
    <col min="52" max="52" width="10.5714285714286" style="278" customWidth="1"/>
    <col min="53" max="55" width="6" style="278" customWidth="1"/>
    <col min="56" max="56" width="7.42857142857143" style="278" customWidth="1"/>
    <col min="57" max="57" width="13.7142857142857" style="278" customWidth="1"/>
    <col min="58" max="16384" width="11.4285714285714" style="278"/>
  </cols>
  <sheetData>
    <row r="1" ht="24" customHeight="1" spans="1:10">
      <c r="A1" s="2" t="s">
        <v>169</v>
      </c>
      <c r="B1" s="2"/>
      <c r="C1" s="2"/>
      <c r="D1" s="2"/>
      <c r="E1" s="2"/>
      <c r="F1" s="2"/>
      <c r="G1" s="2"/>
      <c r="H1" s="2"/>
      <c r="I1" s="2"/>
      <c r="J1" s="2"/>
    </row>
    <row r="2" ht="18.75" customHeight="1" spans="1:57">
      <c r="A2" s="386" t="s">
        <v>117</v>
      </c>
      <c r="B2" s="387" t="s">
        <v>170</v>
      </c>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97"/>
      <c r="BE2" s="398" t="s">
        <v>72</v>
      </c>
    </row>
    <row r="3" ht="97.5" customHeight="1" spans="1:57">
      <c r="A3" s="389"/>
      <c r="B3" s="104" t="s">
        <v>171</v>
      </c>
      <c r="C3" s="104" t="s">
        <v>172</v>
      </c>
      <c r="D3" s="104" t="s">
        <v>173</v>
      </c>
      <c r="E3" s="104" t="s">
        <v>174</v>
      </c>
      <c r="F3" s="104" t="s">
        <v>175</v>
      </c>
      <c r="G3" s="104" t="s">
        <v>176</v>
      </c>
      <c r="H3" s="104" t="s">
        <v>177</v>
      </c>
      <c r="I3" s="104" t="s">
        <v>178</v>
      </c>
      <c r="J3" s="104" t="s">
        <v>179</v>
      </c>
      <c r="K3" s="104" t="s">
        <v>180</v>
      </c>
      <c r="L3" s="104" t="s">
        <v>181</v>
      </c>
      <c r="M3" s="104" t="s">
        <v>182</v>
      </c>
      <c r="N3" s="104" t="s">
        <v>183</v>
      </c>
      <c r="O3" s="104" t="s">
        <v>184</v>
      </c>
      <c r="P3" s="104" t="s">
        <v>185</v>
      </c>
      <c r="Q3" s="104" t="s">
        <v>186</v>
      </c>
      <c r="R3" s="104" t="s">
        <v>187</v>
      </c>
      <c r="S3" s="104" t="s">
        <v>188</v>
      </c>
      <c r="T3" s="104" t="s">
        <v>189</v>
      </c>
      <c r="U3" s="104" t="s">
        <v>190</v>
      </c>
      <c r="V3" s="104" t="s">
        <v>191</v>
      </c>
      <c r="W3" s="104" t="s">
        <v>192</v>
      </c>
      <c r="X3" s="104" t="s">
        <v>193</v>
      </c>
      <c r="Y3" s="104" t="s">
        <v>194</v>
      </c>
      <c r="Z3" s="104" t="s">
        <v>195</v>
      </c>
      <c r="AA3" s="104" t="s">
        <v>196</v>
      </c>
      <c r="AB3" s="104" t="s">
        <v>197</v>
      </c>
      <c r="AC3" s="104" t="s">
        <v>198</v>
      </c>
      <c r="AD3" s="104" t="s">
        <v>199</v>
      </c>
      <c r="AE3" s="104" t="s">
        <v>200</v>
      </c>
      <c r="AF3" s="104" t="s">
        <v>201</v>
      </c>
      <c r="AG3" s="104" t="s">
        <v>202</v>
      </c>
      <c r="AH3" s="104" t="s">
        <v>203</v>
      </c>
      <c r="AI3" s="104" t="s">
        <v>204</v>
      </c>
      <c r="AJ3" s="104" t="s">
        <v>205</v>
      </c>
      <c r="AK3" s="104" t="s">
        <v>206</v>
      </c>
      <c r="AL3" s="104" t="s">
        <v>207</v>
      </c>
      <c r="AM3" s="104" t="s">
        <v>208</v>
      </c>
      <c r="AN3" s="104" t="s">
        <v>209</v>
      </c>
      <c r="AO3" s="104" t="s">
        <v>210</v>
      </c>
      <c r="AP3" s="104" t="s">
        <v>211</v>
      </c>
      <c r="AQ3" s="104" t="s">
        <v>212</v>
      </c>
      <c r="AR3" s="104" t="s">
        <v>213</v>
      </c>
      <c r="AS3" s="104" t="s">
        <v>214</v>
      </c>
      <c r="AT3" s="104" t="s">
        <v>215</v>
      </c>
      <c r="AU3" s="104" t="s">
        <v>216</v>
      </c>
      <c r="AV3" s="104" t="s">
        <v>217</v>
      </c>
      <c r="AW3" s="104" t="s">
        <v>218</v>
      </c>
      <c r="AX3" s="104" t="s">
        <v>219</v>
      </c>
      <c r="AY3" s="104" t="s">
        <v>220</v>
      </c>
      <c r="AZ3" s="104" t="s">
        <v>221</v>
      </c>
      <c r="BA3" s="104" t="s">
        <v>222</v>
      </c>
      <c r="BB3" s="104" t="s">
        <v>223</v>
      </c>
      <c r="BC3" s="104" t="s">
        <v>224</v>
      </c>
      <c r="BD3" s="104" t="s">
        <v>225</v>
      </c>
      <c r="BE3" s="399"/>
    </row>
    <row r="4" ht="23.25" customHeight="1" spans="1:57">
      <c r="A4" s="390" t="s">
        <v>73</v>
      </c>
      <c r="B4" s="71"/>
      <c r="C4" s="71"/>
      <c r="D4" s="71"/>
      <c r="E4" s="71"/>
      <c r="F4" s="71"/>
      <c r="G4" s="71"/>
      <c r="H4" s="71"/>
      <c r="I4" s="71"/>
      <c r="J4" s="71"/>
      <c r="K4" s="71"/>
      <c r="L4" s="71"/>
      <c r="M4" s="71"/>
      <c r="N4" s="71"/>
      <c r="O4" s="71"/>
      <c r="P4" s="71"/>
      <c r="Q4" s="71"/>
      <c r="R4" s="71"/>
      <c r="S4" s="71"/>
      <c r="T4" s="71"/>
      <c r="U4" s="71"/>
      <c r="V4" s="71"/>
      <c r="W4" s="71"/>
      <c r="X4" s="71"/>
      <c r="Y4" s="71"/>
      <c r="Z4" s="71"/>
      <c r="AA4" s="393"/>
      <c r="AB4" s="71"/>
      <c r="AC4" s="71"/>
      <c r="AD4" s="71"/>
      <c r="AE4" s="71"/>
      <c r="AF4" s="71"/>
      <c r="AG4" s="71"/>
      <c r="AH4" s="71"/>
      <c r="AI4" s="71"/>
      <c r="AJ4" s="71">
        <v>15</v>
      </c>
      <c r="AK4" s="71"/>
      <c r="AL4" s="71"/>
      <c r="AM4" s="71"/>
      <c r="AN4" s="71"/>
      <c r="AO4" s="71"/>
      <c r="AP4" s="71"/>
      <c r="AQ4" s="71"/>
      <c r="AR4" s="71"/>
      <c r="AS4" s="71"/>
      <c r="AT4" s="71"/>
      <c r="AU4" s="71"/>
      <c r="AV4" s="71"/>
      <c r="AW4" s="71"/>
      <c r="AX4" s="71"/>
      <c r="AY4" s="71"/>
      <c r="AZ4" s="71"/>
      <c r="BA4" s="71"/>
      <c r="BB4" s="71"/>
      <c r="BC4" s="71"/>
      <c r="BD4" s="71"/>
      <c r="BE4" s="400">
        <f t="shared" ref="BE4:BE19" si="0">SUM(B4:BD4)</f>
        <v>15</v>
      </c>
    </row>
    <row r="5" ht="23.25" customHeight="1" spans="1:57">
      <c r="A5" s="390" t="s">
        <v>74</v>
      </c>
      <c r="B5" s="384"/>
      <c r="C5" s="384"/>
      <c r="D5" s="384"/>
      <c r="E5" s="384"/>
      <c r="F5" s="384"/>
      <c r="G5" s="384"/>
      <c r="H5" s="384"/>
      <c r="I5" s="384"/>
      <c r="J5" s="384"/>
      <c r="K5" s="384">
        <v>0.28</v>
      </c>
      <c r="L5" s="384"/>
      <c r="M5" s="384"/>
      <c r="N5" s="384">
        <v>0.02</v>
      </c>
      <c r="O5" s="384"/>
      <c r="P5" s="384"/>
      <c r="Q5" s="384"/>
      <c r="R5" s="384"/>
      <c r="S5" s="384"/>
      <c r="T5" s="384"/>
      <c r="U5" s="384"/>
      <c r="V5" s="384"/>
      <c r="W5" s="384"/>
      <c r="X5" s="384"/>
      <c r="Y5" s="384"/>
      <c r="Z5" s="384">
        <v>0.35</v>
      </c>
      <c r="AB5" s="394"/>
      <c r="AC5" s="384"/>
      <c r="AD5" s="384"/>
      <c r="AE5" s="384">
        <v>0.03</v>
      </c>
      <c r="AF5" s="384"/>
      <c r="AG5" s="384"/>
      <c r="AH5" s="384"/>
      <c r="AI5" s="384"/>
      <c r="AJ5" s="384">
        <v>1.33</v>
      </c>
      <c r="AK5" s="384"/>
      <c r="AL5" s="384"/>
      <c r="AM5" s="384"/>
      <c r="AN5" s="384"/>
      <c r="AO5" s="384"/>
      <c r="AP5" s="384"/>
      <c r="AQ5" s="384"/>
      <c r="AR5" s="384"/>
      <c r="AS5" s="71"/>
      <c r="AT5" s="384"/>
      <c r="AU5" s="384">
        <v>0.04</v>
      </c>
      <c r="AV5" s="384"/>
      <c r="AW5" s="384"/>
      <c r="AX5" s="384"/>
      <c r="AY5" s="384"/>
      <c r="AZ5" s="384"/>
      <c r="BA5" s="384"/>
      <c r="BB5" s="384"/>
      <c r="BC5" s="384"/>
      <c r="BD5" s="384"/>
      <c r="BE5" s="400">
        <f t="shared" si="0"/>
        <v>2.05</v>
      </c>
    </row>
    <row r="6" ht="23.25" customHeight="1" spans="1:57">
      <c r="A6" s="390" t="s">
        <v>75</v>
      </c>
      <c r="B6" s="384"/>
      <c r="C6" s="384"/>
      <c r="D6" s="384"/>
      <c r="E6" s="384"/>
      <c r="F6" s="384"/>
      <c r="G6" s="384"/>
      <c r="H6" s="384"/>
      <c r="I6" s="384"/>
      <c r="J6" s="384"/>
      <c r="K6" s="384"/>
      <c r="L6" s="384"/>
      <c r="M6" s="384"/>
      <c r="N6" s="384"/>
      <c r="O6" s="384"/>
      <c r="P6" s="384"/>
      <c r="Q6" s="384"/>
      <c r="R6" s="384"/>
      <c r="S6" s="384"/>
      <c r="T6" s="384">
        <v>1.56</v>
      </c>
      <c r="U6" s="384"/>
      <c r="V6" s="384"/>
      <c r="W6" s="384"/>
      <c r="X6" s="384"/>
      <c r="Y6" s="384"/>
      <c r="Z6" s="384"/>
      <c r="AA6" s="395"/>
      <c r="AB6" s="384"/>
      <c r="AC6" s="384"/>
      <c r="AD6" s="384"/>
      <c r="AE6" s="384"/>
      <c r="AF6" s="384"/>
      <c r="AG6" s="384"/>
      <c r="AH6" s="384"/>
      <c r="AI6" s="384"/>
      <c r="AJ6" s="384">
        <v>0.38</v>
      </c>
      <c r="AK6" s="384">
        <v>0.1</v>
      </c>
      <c r="AL6" s="384"/>
      <c r="AM6" s="384"/>
      <c r="AN6" s="384">
        <v>0.2</v>
      </c>
      <c r="AO6" s="384"/>
      <c r="AP6" s="384"/>
      <c r="AQ6" s="384"/>
      <c r="AR6" s="384"/>
      <c r="AS6" s="71"/>
      <c r="AT6" s="384"/>
      <c r="AU6" s="384">
        <v>1.67</v>
      </c>
      <c r="AV6" s="384"/>
      <c r="AW6" s="384"/>
      <c r="AX6" s="384"/>
      <c r="AY6" s="384"/>
      <c r="AZ6" s="384"/>
      <c r="BA6" s="384"/>
      <c r="BB6" s="384"/>
      <c r="BC6" s="384"/>
      <c r="BD6" s="384"/>
      <c r="BE6" s="400">
        <f t="shared" si="0"/>
        <v>3.91</v>
      </c>
    </row>
    <row r="7" ht="23.25" customHeight="1" spans="1:57">
      <c r="A7" s="390" t="s">
        <v>94</v>
      </c>
      <c r="B7" s="391"/>
      <c r="C7" s="384">
        <v>0.5</v>
      </c>
      <c r="D7" s="384"/>
      <c r="E7" s="384"/>
      <c r="F7" s="384"/>
      <c r="G7" s="384"/>
      <c r="H7" s="384"/>
      <c r="I7" s="384"/>
      <c r="J7" s="384">
        <v>1.07</v>
      </c>
      <c r="K7" s="384">
        <v>0.95</v>
      </c>
      <c r="L7" s="384"/>
      <c r="M7" s="384"/>
      <c r="N7" s="384">
        <v>1.7</v>
      </c>
      <c r="O7" s="384"/>
      <c r="P7" s="384"/>
      <c r="Q7" s="384"/>
      <c r="R7" s="384"/>
      <c r="S7" s="384"/>
      <c r="T7" s="384">
        <v>2.4</v>
      </c>
      <c r="U7" s="384"/>
      <c r="V7" s="384"/>
      <c r="W7" s="384">
        <v>2.58</v>
      </c>
      <c r="X7" s="384"/>
      <c r="Y7" s="384"/>
      <c r="Z7" s="384"/>
      <c r="AA7" s="395">
        <v>0.38</v>
      </c>
      <c r="AB7" s="384"/>
      <c r="AC7" s="384"/>
      <c r="AD7" s="384"/>
      <c r="AE7" s="384">
        <v>3.87</v>
      </c>
      <c r="AF7" s="384"/>
      <c r="AG7" s="384"/>
      <c r="AH7" s="384">
        <v>0.25</v>
      </c>
      <c r="AI7" s="384">
        <v>0.25</v>
      </c>
      <c r="AJ7" s="384">
        <v>3.65</v>
      </c>
      <c r="AK7" s="384">
        <v>0.55</v>
      </c>
      <c r="AL7" s="384"/>
      <c r="AM7" s="384"/>
      <c r="AN7" s="384">
        <v>6.02</v>
      </c>
      <c r="AO7" s="384"/>
      <c r="AP7" s="384"/>
      <c r="AQ7" s="384"/>
      <c r="AR7" s="384"/>
      <c r="AS7" s="384"/>
      <c r="AT7" s="384">
        <v>0.5</v>
      </c>
      <c r="AU7" s="384">
        <v>5.8</v>
      </c>
      <c r="AV7" s="384"/>
      <c r="AW7" s="384"/>
      <c r="AX7" s="384"/>
      <c r="AY7" s="384"/>
      <c r="AZ7" s="384">
        <v>1</v>
      </c>
      <c r="BA7" s="384"/>
      <c r="BB7" s="384"/>
      <c r="BC7" s="384"/>
      <c r="BD7" s="384"/>
      <c r="BE7" s="400">
        <f t="shared" si="0"/>
        <v>31.47</v>
      </c>
    </row>
    <row r="8" ht="23.25" customHeight="1" spans="1:57">
      <c r="A8" s="390" t="s">
        <v>95</v>
      </c>
      <c r="B8" s="391"/>
      <c r="C8" s="384"/>
      <c r="D8" s="384"/>
      <c r="E8" s="384"/>
      <c r="F8" s="384"/>
      <c r="G8" s="384"/>
      <c r="H8" s="384"/>
      <c r="I8" s="384"/>
      <c r="J8" s="384">
        <v>10.99</v>
      </c>
      <c r="K8" s="384">
        <v>97.46</v>
      </c>
      <c r="L8" s="384"/>
      <c r="M8" s="384">
        <v>2.18</v>
      </c>
      <c r="N8" s="384">
        <v>106.03</v>
      </c>
      <c r="O8" s="384"/>
      <c r="P8" s="384"/>
      <c r="Q8" s="384"/>
      <c r="S8" s="384"/>
      <c r="T8" s="384">
        <v>24.94</v>
      </c>
      <c r="U8" s="384"/>
      <c r="V8" s="384"/>
      <c r="W8" s="384">
        <v>4.48</v>
      </c>
      <c r="X8" s="384"/>
      <c r="Y8" s="384"/>
      <c r="Z8" s="384"/>
      <c r="AA8" s="395">
        <v>10.5</v>
      </c>
      <c r="AB8" s="384"/>
      <c r="AC8" s="384">
        <v>0.11</v>
      </c>
      <c r="AD8" s="384"/>
      <c r="AE8" s="384">
        <v>96.21</v>
      </c>
      <c r="AF8" s="384"/>
      <c r="AG8" s="384"/>
      <c r="AH8" s="384">
        <v>1.26</v>
      </c>
      <c r="AI8" s="384"/>
      <c r="AJ8" s="384">
        <v>10.78</v>
      </c>
      <c r="AK8" s="384">
        <v>3.64</v>
      </c>
      <c r="AL8" s="384">
        <v>6.4</v>
      </c>
      <c r="AM8" s="384"/>
      <c r="AN8" s="384">
        <v>180.27</v>
      </c>
      <c r="AO8" s="384"/>
      <c r="AP8" s="384"/>
      <c r="AQ8" s="384"/>
      <c r="AR8" s="384"/>
      <c r="AS8" s="384">
        <v>0.05</v>
      </c>
      <c r="AT8" s="384">
        <v>4.1</v>
      </c>
      <c r="AU8" s="384">
        <v>452.15</v>
      </c>
      <c r="AV8" s="384"/>
      <c r="AW8" s="384"/>
      <c r="AX8" s="384"/>
      <c r="AY8" s="384"/>
      <c r="AZ8" s="384">
        <v>238.01</v>
      </c>
      <c r="BA8" s="384">
        <v>1.48</v>
      </c>
      <c r="BB8" s="384"/>
      <c r="BC8" s="384"/>
      <c r="BD8" s="384"/>
      <c r="BE8" s="400">
        <f t="shared" si="0"/>
        <v>1251.04</v>
      </c>
    </row>
    <row r="9" ht="23.25" customHeight="1" spans="1:57">
      <c r="A9" s="390" t="s">
        <v>164</v>
      </c>
      <c r="B9" s="391"/>
      <c r="C9" s="384">
        <v>15.49</v>
      </c>
      <c r="D9" s="384"/>
      <c r="E9" s="384"/>
      <c r="F9" s="384"/>
      <c r="G9" s="384"/>
      <c r="H9" s="384"/>
      <c r="I9" s="384"/>
      <c r="J9" s="384">
        <v>55.38</v>
      </c>
      <c r="K9" s="384">
        <v>401.91</v>
      </c>
      <c r="L9" s="384"/>
      <c r="M9" s="384">
        <v>5.64</v>
      </c>
      <c r="N9" s="384">
        <v>224.21</v>
      </c>
      <c r="O9" s="384"/>
      <c r="P9" s="384"/>
      <c r="Q9" s="384">
        <v>1.38</v>
      </c>
      <c r="R9" s="384"/>
      <c r="S9" s="384"/>
      <c r="T9" s="384">
        <v>58.86</v>
      </c>
      <c r="U9" s="384"/>
      <c r="V9" s="384"/>
      <c r="W9" s="384">
        <v>17.12</v>
      </c>
      <c r="X9" s="384"/>
      <c r="Y9" s="384"/>
      <c r="Z9" s="384"/>
      <c r="AA9" s="384"/>
      <c r="AB9" s="384"/>
      <c r="AC9" s="384">
        <v>1.47</v>
      </c>
      <c r="AD9" s="384"/>
      <c r="AE9" s="384">
        <v>295.58</v>
      </c>
      <c r="AF9" s="384"/>
      <c r="AG9" s="384"/>
      <c r="AH9" s="384">
        <v>6.76</v>
      </c>
      <c r="AI9" s="384"/>
      <c r="AJ9" s="384">
        <v>3.7</v>
      </c>
      <c r="AK9" s="384">
        <v>52.55</v>
      </c>
      <c r="AL9" s="384">
        <v>7.83</v>
      </c>
      <c r="AM9" s="384"/>
      <c r="AN9" s="384">
        <v>1533.49</v>
      </c>
      <c r="AO9" s="384"/>
      <c r="AP9" s="384"/>
      <c r="AQ9" s="384"/>
      <c r="AR9" s="384"/>
      <c r="AS9" s="384"/>
      <c r="AT9" s="384">
        <v>9.01</v>
      </c>
      <c r="AU9" s="384">
        <v>377.1</v>
      </c>
      <c r="AV9" s="384"/>
      <c r="AW9" s="384">
        <v>4.14</v>
      </c>
      <c r="AX9" s="384"/>
      <c r="AY9" s="384"/>
      <c r="AZ9" s="384">
        <v>6.48</v>
      </c>
      <c r="BA9" s="384"/>
      <c r="BB9" s="384"/>
      <c r="BC9" s="384"/>
      <c r="BD9" s="384">
        <v>0.08</v>
      </c>
      <c r="BE9" s="400">
        <f t="shared" si="0"/>
        <v>3078.18</v>
      </c>
    </row>
    <row r="10" ht="23.25" customHeight="1" spans="1:57">
      <c r="A10" s="390" t="s">
        <v>165</v>
      </c>
      <c r="B10" s="384">
        <v>1.2</v>
      </c>
      <c r="C10" s="384">
        <v>108.78</v>
      </c>
      <c r="E10" s="384">
        <v>2.82</v>
      </c>
      <c r="F10" s="384">
        <v>0.15</v>
      </c>
      <c r="G10" s="384"/>
      <c r="H10" s="384"/>
      <c r="I10" s="384"/>
      <c r="J10" s="384">
        <v>783.25</v>
      </c>
      <c r="K10" s="384">
        <v>15930.99</v>
      </c>
      <c r="M10" s="384">
        <v>43.45</v>
      </c>
      <c r="N10" s="384">
        <v>5660.42</v>
      </c>
      <c r="O10" s="384"/>
      <c r="P10" s="384"/>
      <c r="Q10" s="384">
        <v>7.33</v>
      </c>
      <c r="S10" s="384">
        <v>0.1</v>
      </c>
      <c r="T10" s="384">
        <v>1091.09</v>
      </c>
      <c r="U10" s="384"/>
      <c r="V10" s="384"/>
      <c r="W10" s="384">
        <v>73.79</v>
      </c>
      <c r="X10" s="384"/>
      <c r="Y10" s="384"/>
      <c r="Z10" s="384"/>
      <c r="AA10" s="384">
        <v>166.44</v>
      </c>
      <c r="AB10" s="384"/>
      <c r="AC10" s="384">
        <v>26.49</v>
      </c>
      <c r="AD10" s="384"/>
      <c r="AE10" s="384">
        <v>4388.71</v>
      </c>
      <c r="AF10" s="384">
        <v>0.86</v>
      </c>
      <c r="AG10" s="384">
        <v>0.9</v>
      </c>
      <c r="AH10" s="384">
        <v>44.78</v>
      </c>
      <c r="AI10" s="384">
        <v>1.38</v>
      </c>
      <c r="AJ10" s="384">
        <v>121.26</v>
      </c>
      <c r="AK10" s="384">
        <v>409.48</v>
      </c>
      <c r="AL10" s="384">
        <v>48.73</v>
      </c>
      <c r="AM10" s="384"/>
      <c r="AN10" s="384">
        <v>499.71</v>
      </c>
      <c r="AP10" s="384">
        <v>0.38</v>
      </c>
      <c r="AQ10" s="384">
        <v>3.01</v>
      </c>
      <c r="AR10" s="384"/>
      <c r="AS10" s="384"/>
      <c r="AT10" s="384">
        <v>49.12</v>
      </c>
      <c r="AU10" s="384">
        <v>2758.31</v>
      </c>
      <c r="AV10" s="384">
        <v>2.36</v>
      </c>
      <c r="AW10" s="384">
        <v>40.98</v>
      </c>
      <c r="AX10" s="384">
        <v>0.71</v>
      </c>
      <c r="AY10" s="384"/>
      <c r="AZ10" s="384">
        <v>3415.23</v>
      </c>
      <c r="BA10" s="384">
        <v>3.49</v>
      </c>
      <c r="BB10" s="384"/>
      <c r="BC10" s="384">
        <v>0.5</v>
      </c>
      <c r="BD10" s="384">
        <v>34.31</v>
      </c>
      <c r="BE10" s="400">
        <f t="shared" si="0"/>
        <v>35720.51</v>
      </c>
    </row>
    <row r="11" ht="23.25" customHeight="1" spans="1:57">
      <c r="A11" s="390" t="s">
        <v>166</v>
      </c>
      <c r="B11" s="384">
        <v>1</v>
      </c>
      <c r="C11" s="384">
        <v>76.84</v>
      </c>
      <c r="D11" s="384"/>
      <c r="E11" s="384"/>
      <c r="F11" s="384">
        <v>5.52</v>
      </c>
      <c r="G11" s="384">
        <v>1.88</v>
      </c>
      <c r="H11" s="384">
        <v>0.49</v>
      </c>
      <c r="I11" s="384"/>
      <c r="J11" s="384">
        <v>471.98</v>
      </c>
      <c r="K11" s="384">
        <v>15029.17</v>
      </c>
      <c r="L11" s="384"/>
      <c r="M11" s="384">
        <v>797.6</v>
      </c>
      <c r="N11" s="384">
        <v>3459.97</v>
      </c>
      <c r="O11" s="384">
        <v>0.1</v>
      </c>
      <c r="P11" s="384">
        <v>0.59</v>
      </c>
      <c r="Q11" s="384">
        <v>50.88</v>
      </c>
      <c r="R11" s="384"/>
      <c r="S11" s="384">
        <v>1.14</v>
      </c>
      <c r="T11" s="384">
        <v>959.76</v>
      </c>
      <c r="U11" s="384">
        <v>0.9</v>
      </c>
      <c r="V11" s="384">
        <v>0.44</v>
      </c>
      <c r="W11" s="384">
        <v>105.77</v>
      </c>
      <c r="X11" s="384">
        <v>1.08</v>
      </c>
      <c r="Y11" s="384">
        <v>0.46</v>
      </c>
      <c r="Z11" s="384"/>
      <c r="AA11" s="384">
        <v>65.39</v>
      </c>
      <c r="AB11" s="384">
        <v>0.1</v>
      </c>
      <c r="AC11" s="384">
        <v>20.8</v>
      </c>
      <c r="AD11" s="384">
        <v>0.49</v>
      </c>
      <c r="AE11" s="384">
        <v>4944.65000000001</v>
      </c>
      <c r="AF11" s="384">
        <v>4.5</v>
      </c>
      <c r="AG11" s="384">
        <v>0.75</v>
      </c>
      <c r="AH11" s="384">
        <v>49.87</v>
      </c>
      <c r="AI11" s="384">
        <v>6.3</v>
      </c>
      <c r="AJ11" s="384">
        <v>6116.55</v>
      </c>
      <c r="AK11" s="384">
        <v>274.99</v>
      </c>
      <c r="AL11" s="384">
        <v>105.82</v>
      </c>
      <c r="AM11" s="384"/>
      <c r="AN11" s="396">
        <v>786.92</v>
      </c>
      <c r="AO11" s="384">
        <v>3.68</v>
      </c>
      <c r="AP11" s="384">
        <v>0.03</v>
      </c>
      <c r="AQ11" s="384">
        <v>5.8</v>
      </c>
      <c r="AR11" s="384">
        <v>1.17</v>
      </c>
      <c r="AS11" s="384">
        <v>0.6</v>
      </c>
      <c r="AT11" s="384">
        <v>43.22</v>
      </c>
      <c r="AU11" s="384">
        <v>2157.5</v>
      </c>
      <c r="AV11" s="384">
        <v>3.37</v>
      </c>
      <c r="AW11" s="384">
        <v>80.32</v>
      </c>
      <c r="AX11" s="384"/>
      <c r="AY11" s="384">
        <v>0.1</v>
      </c>
      <c r="AZ11" s="384">
        <v>3427.9</v>
      </c>
      <c r="BA11" s="384">
        <v>1.8</v>
      </c>
      <c r="BB11" s="384">
        <v>0.22</v>
      </c>
      <c r="BC11" s="384">
        <v>1.68</v>
      </c>
      <c r="BD11" s="384">
        <v>6.14</v>
      </c>
      <c r="BE11" s="270">
        <f t="shared" si="0"/>
        <v>39076.23</v>
      </c>
    </row>
    <row r="12" ht="23.25" customHeight="1" spans="1:57">
      <c r="A12" s="390" t="s">
        <v>81</v>
      </c>
      <c r="B12" s="384"/>
      <c r="C12" s="384"/>
      <c r="D12" s="384">
        <v>0.68</v>
      </c>
      <c r="E12" s="384"/>
      <c r="F12" s="384"/>
      <c r="G12" s="384"/>
      <c r="H12" s="384"/>
      <c r="I12" s="384">
        <v>1</v>
      </c>
      <c r="J12" s="384">
        <v>14.22</v>
      </c>
      <c r="K12" s="384">
        <v>745.65</v>
      </c>
      <c r="L12" s="384">
        <v>33.58</v>
      </c>
      <c r="M12" s="384">
        <v>75.88</v>
      </c>
      <c r="N12" s="384">
        <v>157.3</v>
      </c>
      <c r="O12" s="384"/>
      <c r="P12" s="384"/>
      <c r="Q12" s="384">
        <v>831.450000000002</v>
      </c>
      <c r="R12" s="384">
        <v>45.3</v>
      </c>
      <c r="S12" s="384"/>
      <c r="T12" s="384">
        <v>67.68</v>
      </c>
      <c r="U12" s="384"/>
      <c r="V12" s="384"/>
      <c r="W12">
        <v>3.55</v>
      </c>
      <c r="X12" s="384"/>
      <c r="Y12" s="384"/>
      <c r="Z12" s="384"/>
      <c r="AA12" s="384">
        <v>1.1</v>
      </c>
      <c r="AB12" s="384"/>
      <c r="AC12" s="384"/>
      <c r="AD12" s="384">
        <v>0.63</v>
      </c>
      <c r="AE12" s="384">
        <v>199</v>
      </c>
      <c r="AF12" s="384"/>
      <c r="AG12" s="384">
        <v>2.13</v>
      </c>
      <c r="AH12" s="384">
        <v>1.17</v>
      </c>
      <c r="AI12" s="384"/>
      <c r="AJ12" s="384">
        <v>3623.33999999998</v>
      </c>
      <c r="AK12" s="384">
        <v>2.19</v>
      </c>
      <c r="AL12" s="384">
        <v>3.5</v>
      </c>
      <c r="AM12" s="384">
        <v>1.6</v>
      </c>
      <c r="AN12">
        <v>83.15</v>
      </c>
      <c r="AO12" s="384"/>
      <c r="AP12" s="384"/>
      <c r="AQ12" s="384"/>
      <c r="AR12" s="384"/>
      <c r="AS12" s="384">
        <v>0.04</v>
      </c>
      <c r="AT12" s="384">
        <v>0.15</v>
      </c>
      <c r="AU12" s="384">
        <v>127.63</v>
      </c>
      <c r="AV12" s="384"/>
      <c r="AW12" s="384">
        <v>0.25</v>
      </c>
      <c r="AX12" s="384"/>
      <c r="AY12" s="384"/>
      <c r="AZ12" s="384">
        <v>64.33</v>
      </c>
      <c r="BA12" s="384"/>
      <c r="BB12" s="384">
        <v>0.3</v>
      </c>
      <c r="BC12" s="384"/>
      <c r="BD12" s="384">
        <v>0.1</v>
      </c>
      <c r="BE12" s="270">
        <f t="shared" si="0"/>
        <v>6086.89999999998</v>
      </c>
    </row>
    <row r="13" ht="23.25" customHeight="1" spans="1:57">
      <c r="A13" s="390" t="s">
        <v>167</v>
      </c>
      <c r="B13" s="391"/>
      <c r="C13" s="384"/>
      <c r="D13" s="384"/>
      <c r="E13" s="384"/>
      <c r="F13" s="384"/>
      <c r="G13" s="384"/>
      <c r="H13" s="384"/>
      <c r="I13" s="384"/>
      <c r="J13" s="384"/>
      <c r="K13" s="384">
        <v>29.97</v>
      </c>
      <c r="L13" s="384">
        <v>1.95</v>
      </c>
      <c r="M13" s="384">
        <v>1.23</v>
      </c>
      <c r="N13" s="384"/>
      <c r="O13" s="384"/>
      <c r="P13" s="384"/>
      <c r="Q13" s="384">
        <v>72.14</v>
      </c>
      <c r="R13" s="384">
        <v>1.79</v>
      </c>
      <c r="S13" s="384"/>
      <c r="T13" s="384">
        <v>48.41</v>
      </c>
      <c r="U13" s="384"/>
      <c r="V13" s="384"/>
      <c r="W13" s="384"/>
      <c r="X13" s="384"/>
      <c r="Y13" s="384"/>
      <c r="Z13" s="384"/>
      <c r="AA13" s="384"/>
      <c r="AB13" s="384"/>
      <c r="AC13" s="384"/>
      <c r="AD13" s="384"/>
      <c r="AE13" s="384">
        <v>1.1</v>
      </c>
      <c r="AF13" s="384"/>
      <c r="AG13" s="384">
        <v>0.75</v>
      </c>
      <c r="AH13" s="384"/>
      <c r="AI13" s="384"/>
      <c r="AJ13" s="384">
        <v>567.62</v>
      </c>
      <c r="AK13" s="384"/>
      <c r="AL13" s="384"/>
      <c r="AM13" s="384"/>
      <c r="AN13" s="384">
        <v>687.05</v>
      </c>
      <c r="AO13" s="384"/>
      <c r="AP13" s="384"/>
      <c r="AQ13" s="384"/>
      <c r="AR13" s="384"/>
      <c r="AS13" s="384">
        <v>0.35</v>
      </c>
      <c r="AT13" s="384"/>
      <c r="AU13" s="384">
        <v>6.1</v>
      </c>
      <c r="AV13" s="384"/>
      <c r="AW13" s="384"/>
      <c r="AX13" s="384"/>
      <c r="AY13" s="384"/>
      <c r="AZ13" s="384">
        <v>11.76</v>
      </c>
      <c r="BA13" s="384"/>
      <c r="BB13" s="384"/>
      <c r="BC13" s="384"/>
      <c r="BD13" s="384"/>
      <c r="BE13" s="270">
        <f t="shared" si="0"/>
        <v>1430.22</v>
      </c>
    </row>
    <row r="14" ht="23.25" customHeight="1" spans="1:57">
      <c r="A14" s="390" t="s">
        <v>98</v>
      </c>
      <c r="B14" s="391"/>
      <c r="C14" s="384"/>
      <c r="D14" s="384"/>
      <c r="E14" s="384"/>
      <c r="F14" s="384"/>
      <c r="G14" s="384"/>
      <c r="H14" s="384"/>
      <c r="I14" s="384"/>
      <c r="J14" s="384"/>
      <c r="K14" s="384">
        <v>0.9</v>
      </c>
      <c r="L14" s="384"/>
      <c r="M14" s="384"/>
      <c r="N14" s="384"/>
      <c r="O14" s="384"/>
      <c r="P14" s="384"/>
      <c r="Q14" s="384"/>
      <c r="R14" s="384"/>
      <c r="S14" s="384"/>
      <c r="T14" s="384">
        <v>0.02</v>
      </c>
      <c r="U14" s="384"/>
      <c r="V14" s="384"/>
      <c r="W14" s="384"/>
      <c r="X14" s="384"/>
      <c r="Y14" s="384"/>
      <c r="Z14" s="384"/>
      <c r="AA14" s="384"/>
      <c r="AB14" s="384"/>
      <c r="AC14" s="384"/>
      <c r="AD14" s="384"/>
      <c r="AE14" s="384">
        <v>0.26</v>
      </c>
      <c r="AF14" s="384"/>
      <c r="AG14" s="384"/>
      <c r="AH14" s="384"/>
      <c r="AI14" s="384"/>
      <c r="AJ14" s="384">
        <v>1.11</v>
      </c>
      <c r="AK14" s="384"/>
      <c r="AL14" s="384"/>
      <c r="AM14" s="384">
        <v>0.3</v>
      </c>
      <c r="AN14" s="384">
        <v>59.56</v>
      </c>
      <c r="AO14" s="384"/>
      <c r="AP14" s="384"/>
      <c r="AQ14" s="384"/>
      <c r="AR14" s="384"/>
      <c r="AS14" s="384"/>
      <c r="AT14" s="384"/>
      <c r="AU14" s="384">
        <v>0.04</v>
      </c>
      <c r="AV14" s="384"/>
      <c r="AW14" s="384">
        <v>0.02</v>
      </c>
      <c r="AX14" s="384"/>
      <c r="AY14" s="384"/>
      <c r="AZ14" s="384"/>
      <c r="BA14" s="384"/>
      <c r="BB14" s="384"/>
      <c r="BC14" s="384"/>
      <c r="BD14" s="384"/>
      <c r="BE14" s="270">
        <f t="shared" si="0"/>
        <v>62.21</v>
      </c>
    </row>
    <row r="15" ht="23.25" customHeight="1" spans="1:57">
      <c r="A15" s="390" t="s">
        <v>84</v>
      </c>
      <c r="B15" s="391"/>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v>5.2</v>
      </c>
      <c r="AO15" s="384"/>
      <c r="AP15" s="384"/>
      <c r="AQ15" s="384"/>
      <c r="AR15" s="384"/>
      <c r="AS15" s="384"/>
      <c r="AT15" s="384"/>
      <c r="AU15" s="384"/>
      <c r="AV15" s="384"/>
      <c r="AW15" s="384"/>
      <c r="AX15" s="384"/>
      <c r="AY15" s="384"/>
      <c r="AZ15" s="384"/>
      <c r="BA15" s="384"/>
      <c r="BB15" s="384"/>
      <c r="BC15" s="384"/>
      <c r="BD15" s="384"/>
      <c r="BE15" s="270">
        <f t="shared" si="0"/>
        <v>5.2</v>
      </c>
    </row>
    <row r="16" ht="23.25" customHeight="1" spans="1:57">
      <c r="A16" s="390" t="s">
        <v>168</v>
      </c>
      <c r="B16" s="391"/>
      <c r="C16" s="384">
        <v>0.02</v>
      </c>
      <c r="D16" s="384"/>
      <c r="E16" s="384"/>
      <c r="F16" s="384"/>
      <c r="G16" s="384"/>
      <c r="H16" s="384"/>
      <c r="I16" s="384"/>
      <c r="J16" s="384">
        <v>0.1</v>
      </c>
      <c r="K16" s="384"/>
      <c r="L16" s="384"/>
      <c r="M16" s="384">
        <v>0.02</v>
      </c>
      <c r="N16" s="384"/>
      <c r="O16" s="384"/>
      <c r="P16" s="384"/>
      <c r="Q16" s="384"/>
      <c r="R16" s="384"/>
      <c r="S16" s="384"/>
      <c r="T16" s="384"/>
      <c r="U16" s="384"/>
      <c r="V16" s="384"/>
      <c r="W16" s="384"/>
      <c r="X16" s="384"/>
      <c r="Y16" s="384"/>
      <c r="Z16" s="384"/>
      <c r="AA16" s="384"/>
      <c r="AB16" s="384"/>
      <c r="AC16" s="384"/>
      <c r="AD16" s="384"/>
      <c r="AE16" s="384">
        <v>0.1</v>
      </c>
      <c r="AF16" s="384"/>
      <c r="AG16" s="384"/>
      <c r="AH16" s="384"/>
      <c r="AI16" s="384"/>
      <c r="AJ16" s="384"/>
      <c r="AK16" s="384"/>
      <c r="AL16" s="384"/>
      <c r="AM16" s="384">
        <v>0.3</v>
      </c>
      <c r="AN16" s="384">
        <v>8.97</v>
      </c>
      <c r="AO16" s="384"/>
      <c r="AP16" s="384"/>
      <c r="AQ16" s="384"/>
      <c r="AR16" s="384"/>
      <c r="AS16" s="384"/>
      <c r="AT16" s="384"/>
      <c r="AU16" s="384">
        <v>0.19</v>
      </c>
      <c r="AV16" s="384"/>
      <c r="AW16" s="384"/>
      <c r="AX16" s="384"/>
      <c r="AY16" s="384"/>
      <c r="AZ16" s="384"/>
      <c r="BA16" s="384"/>
      <c r="BB16" s="384"/>
      <c r="BC16" s="384"/>
      <c r="BD16" s="384"/>
      <c r="BE16" s="270">
        <f t="shared" si="0"/>
        <v>9.7</v>
      </c>
    </row>
    <row r="17" ht="23.25" customHeight="1" spans="1:57">
      <c r="A17" s="390" t="s">
        <v>86</v>
      </c>
      <c r="B17" s="391"/>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v>0.65</v>
      </c>
      <c r="AO17" s="384"/>
      <c r="AP17" s="384"/>
      <c r="AQ17" s="384"/>
      <c r="AR17" s="384"/>
      <c r="AS17" s="384"/>
      <c r="AT17" s="384"/>
      <c r="AU17" s="384"/>
      <c r="AV17" s="384"/>
      <c r="AW17" s="384"/>
      <c r="AX17" s="384"/>
      <c r="AY17" s="384"/>
      <c r="AZ17" s="384"/>
      <c r="BA17" s="384"/>
      <c r="BB17" s="384"/>
      <c r="BC17" s="384"/>
      <c r="BD17" s="384"/>
      <c r="BE17" s="270">
        <f t="shared" si="0"/>
        <v>0.65</v>
      </c>
    </row>
    <row r="18" ht="23.25" customHeight="1" spans="1:57">
      <c r="A18" s="390" t="s">
        <v>99</v>
      </c>
      <c r="B18" s="391"/>
      <c r="C18" s="384">
        <v>1.58</v>
      </c>
      <c r="D18" s="384"/>
      <c r="E18" s="384"/>
      <c r="F18" s="384"/>
      <c r="G18" s="384"/>
      <c r="H18" s="384"/>
      <c r="I18" s="384"/>
      <c r="J18" s="384">
        <v>289.79</v>
      </c>
      <c r="K18" s="384">
        <v>5516.81</v>
      </c>
      <c r="L18" s="384"/>
      <c r="M18" s="384">
        <v>14.6</v>
      </c>
      <c r="N18" s="384">
        <v>709.15</v>
      </c>
      <c r="O18" s="384"/>
      <c r="P18" s="384"/>
      <c r="Q18" s="384">
        <v>2.91</v>
      </c>
      <c r="R18" s="384"/>
      <c r="S18" s="384"/>
      <c r="T18" s="384">
        <v>213.79</v>
      </c>
      <c r="U18" s="384"/>
      <c r="V18" s="384"/>
      <c r="W18" s="384">
        <v>19.67</v>
      </c>
      <c r="X18" s="384"/>
      <c r="Y18" s="384">
        <v>0.14</v>
      </c>
      <c r="Z18" s="384"/>
      <c r="AA18" s="384">
        <v>17.1</v>
      </c>
      <c r="AB18" s="384"/>
      <c r="AC18" s="384">
        <v>5.12</v>
      </c>
      <c r="AD18" s="384">
        <v>0.18</v>
      </c>
      <c r="AE18" s="384">
        <v>889.58</v>
      </c>
      <c r="AF18" s="384"/>
      <c r="AG18" s="384"/>
      <c r="AH18" s="384">
        <v>11.71</v>
      </c>
      <c r="AI18" s="384"/>
      <c r="AJ18" s="384"/>
      <c r="AK18" s="384">
        <v>102.83</v>
      </c>
      <c r="AL18" s="384">
        <v>34.15</v>
      </c>
      <c r="AM18" s="384">
        <v>0.55</v>
      </c>
      <c r="AN18" s="384">
        <v>58.7</v>
      </c>
      <c r="AO18" s="384"/>
      <c r="AP18" s="384"/>
      <c r="AQ18" s="384">
        <v>1.63</v>
      </c>
      <c r="AR18" s="384"/>
      <c r="AS18" s="384"/>
      <c r="AT18" s="384">
        <v>14.12</v>
      </c>
      <c r="AU18" s="384">
        <v>868.94</v>
      </c>
      <c r="AV18" s="384">
        <v>0.1</v>
      </c>
      <c r="AW18" s="384">
        <v>5.52</v>
      </c>
      <c r="AX18" s="384"/>
      <c r="AY18" s="384"/>
      <c r="AZ18" s="384">
        <v>453.77</v>
      </c>
      <c r="BA18" s="384">
        <v>0.1</v>
      </c>
      <c r="BB18" s="384"/>
      <c r="BC18" s="384"/>
      <c r="BD18" s="384">
        <v>26.69</v>
      </c>
      <c r="BE18" s="270">
        <f t="shared" si="0"/>
        <v>9259.23</v>
      </c>
    </row>
    <row r="19" ht="23.25" customHeight="1" spans="1:57">
      <c r="A19" s="392" t="s">
        <v>72</v>
      </c>
      <c r="B19" s="271">
        <f t="shared" ref="B19:BD19" si="1">SUM(B4:B18)</f>
        <v>2.2</v>
      </c>
      <c r="C19" s="271">
        <f t="shared" si="1"/>
        <v>203.21</v>
      </c>
      <c r="D19" s="271">
        <f t="shared" si="1"/>
        <v>0.68</v>
      </c>
      <c r="E19" s="271">
        <f t="shared" si="1"/>
        <v>2.82</v>
      </c>
      <c r="F19" s="271">
        <f t="shared" si="1"/>
        <v>5.67</v>
      </c>
      <c r="G19" s="271">
        <f t="shared" si="1"/>
        <v>1.88</v>
      </c>
      <c r="H19" s="271">
        <f t="shared" si="1"/>
        <v>0.49</v>
      </c>
      <c r="I19" s="271">
        <f t="shared" si="1"/>
        <v>1</v>
      </c>
      <c r="J19" s="271">
        <f t="shared" si="1"/>
        <v>1626.78</v>
      </c>
      <c r="K19" s="271">
        <f t="shared" si="1"/>
        <v>37754.09</v>
      </c>
      <c r="L19" s="271">
        <f t="shared" si="1"/>
        <v>35.53</v>
      </c>
      <c r="M19" s="271">
        <f t="shared" si="1"/>
        <v>940.6</v>
      </c>
      <c r="N19" s="271">
        <f t="shared" si="1"/>
        <v>10318.8</v>
      </c>
      <c r="O19" s="271">
        <f t="shared" si="1"/>
        <v>0.1</v>
      </c>
      <c r="P19" s="271">
        <f t="shared" si="1"/>
        <v>0.59</v>
      </c>
      <c r="Q19" s="271">
        <f t="shared" si="1"/>
        <v>966.090000000002</v>
      </c>
      <c r="R19" s="271">
        <f t="shared" si="1"/>
        <v>47.09</v>
      </c>
      <c r="S19" s="271">
        <f t="shared" si="1"/>
        <v>1.24</v>
      </c>
      <c r="T19" s="271">
        <f t="shared" si="1"/>
        <v>2468.51</v>
      </c>
      <c r="U19" s="271">
        <f t="shared" si="1"/>
        <v>0.9</v>
      </c>
      <c r="V19" s="271">
        <f t="shared" si="1"/>
        <v>0.44</v>
      </c>
      <c r="W19" s="271">
        <f t="shared" si="1"/>
        <v>226.96</v>
      </c>
      <c r="X19" s="271">
        <f t="shared" si="1"/>
        <v>1.08</v>
      </c>
      <c r="Y19" s="271">
        <f t="shared" si="1"/>
        <v>0.6</v>
      </c>
      <c r="Z19" s="271">
        <f t="shared" si="1"/>
        <v>0.35</v>
      </c>
      <c r="AA19" s="271">
        <f t="shared" si="1"/>
        <v>260.91</v>
      </c>
      <c r="AB19" s="271">
        <f t="shared" si="1"/>
        <v>0.1</v>
      </c>
      <c r="AC19" s="271">
        <f t="shared" si="1"/>
        <v>53.99</v>
      </c>
      <c r="AD19" s="271">
        <f t="shared" si="1"/>
        <v>1.3</v>
      </c>
      <c r="AE19" s="271">
        <f t="shared" si="1"/>
        <v>10819.09</v>
      </c>
      <c r="AF19" s="271">
        <f t="shared" si="1"/>
        <v>5.36</v>
      </c>
      <c r="AG19" s="271">
        <f t="shared" si="1"/>
        <v>4.53</v>
      </c>
      <c r="AH19" s="271">
        <f t="shared" si="1"/>
        <v>115.8</v>
      </c>
      <c r="AI19" s="271">
        <f t="shared" si="1"/>
        <v>7.93</v>
      </c>
      <c r="AJ19" s="271">
        <f t="shared" si="1"/>
        <v>10464.72</v>
      </c>
      <c r="AK19" s="271">
        <f t="shared" si="1"/>
        <v>846.33</v>
      </c>
      <c r="AL19" s="271">
        <f t="shared" si="1"/>
        <v>206.43</v>
      </c>
      <c r="AM19" s="271">
        <f t="shared" si="1"/>
        <v>2.75</v>
      </c>
      <c r="AN19" s="271">
        <f t="shared" si="1"/>
        <v>3909.89</v>
      </c>
      <c r="AO19" s="271">
        <f t="shared" si="1"/>
        <v>3.68</v>
      </c>
      <c r="AP19" s="271">
        <f t="shared" si="1"/>
        <v>0.41</v>
      </c>
      <c r="AQ19" s="271">
        <f t="shared" si="1"/>
        <v>10.44</v>
      </c>
      <c r="AR19" s="271">
        <f t="shared" si="1"/>
        <v>1.17</v>
      </c>
      <c r="AS19" s="271">
        <f t="shared" si="1"/>
        <v>1.04</v>
      </c>
      <c r="AT19" s="271">
        <f t="shared" si="1"/>
        <v>120.22</v>
      </c>
      <c r="AU19" s="271">
        <f t="shared" si="1"/>
        <v>6755.47</v>
      </c>
      <c r="AV19" s="271">
        <f t="shared" si="1"/>
        <v>5.83</v>
      </c>
      <c r="AW19" s="271">
        <f t="shared" si="1"/>
        <v>131.23</v>
      </c>
      <c r="AX19" s="271">
        <f t="shared" si="1"/>
        <v>0.71</v>
      </c>
      <c r="AY19" s="271">
        <f t="shared" si="1"/>
        <v>0.1</v>
      </c>
      <c r="AZ19" s="271">
        <f t="shared" si="1"/>
        <v>7618.48</v>
      </c>
      <c r="BA19" s="271">
        <f t="shared" si="1"/>
        <v>6.87</v>
      </c>
      <c r="BB19" s="271">
        <f t="shared" si="1"/>
        <v>0.52</v>
      </c>
      <c r="BC19" s="271">
        <f t="shared" si="1"/>
        <v>2.18</v>
      </c>
      <c r="BD19" s="271">
        <f t="shared" si="1"/>
        <v>67.32</v>
      </c>
      <c r="BE19" s="272">
        <f t="shared" si="0"/>
        <v>96032.5</v>
      </c>
    </row>
  </sheetData>
  <mergeCells count="3">
    <mergeCell ref="B2:BD2"/>
    <mergeCell ref="A2:A3"/>
    <mergeCell ref="BE2:BE3"/>
  </mergeCells>
  <printOptions horizontalCentered="1"/>
  <pageMargins left="0.25" right="0.25" top="0.75" bottom="0.75" header="0.3" footer="0.3"/>
  <pageSetup paperSize="5" scale="33" orientation="landscape"/>
  <headerFooter>
    <oddHeader>&amp;L&amp;G&amp;C&amp;"Verdana,Negrita"DISTRIBUCION NACIONAL DE CEPAJES TINTOS 
DE VIDES PARA VINIFICACION (has)&amp;R&amp;"Verdana,Normal"CUADRO N° 7</oddHeader>
    <oddFooter>&amp;R&amp;F</oddFooter>
  </headerFooter>
  <legacyDrawingHF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p : p r o p e r t i e s   x m l n s : p = " h t t p : / / s c h e m a s . m i c r o s o f t . c o m / o f f i c e / 2 0 0 6 / m e t a d a t a / p r o p e r t i e s "   x m l n s : x s i = " h t t p : / / w w w . w 3 . o r g / 2 0 0 1 / X M L S c h e m a - i n s t a n c e "   x m l n s : p c = " h t t p : / / s c h e m a s . m i c r o s o f t . c o m / o f f i c e / i n f o p a t h / 2 0 0 7 / P a r t n e r C o n t r o l s " > < d o c u m e n t M a n a g e m e n t / > < / p : p r o p e r t i e s > 
</file>

<file path=customXml/item2.xml>��< ? m s o - c o n t e n t T y p e ? > < F o r m T e m p l a t e s   x m l n s = " h t t p : / / s c h e m a s . m i c r o s o f t . c o m / s h a r e p o i n t / v 3 / c o n t e n t t y p e / f o r m s " > < D i s p l a y > D o c u m e n t L i b r a r y F o r m < / D i s p l a y > < E d i t > D o c u m e n t L i b r a r y F o r m < / E d i t > < N e w > D o c u m e n t L i b r a r y F o r m < / N e w > < / F o r m T e m p l a t e s > 
</file>

<file path=customXml/item3.xml>��< ? x m l   v e r s i o n = " 1 . 0 " ? > < c t : c o n t e n t T y p e S c h e m a   c t : _ = " "   m a : _ = " "   m a : c o n t e n t T y p e N a m e = " D o c u m e n t o "   m a : c o n t e n t T y p e I D = " 0 x 0 1 0 1 0 0 9 B 5 6 7 A 3 5 B 0 9 6 A C 4 D 9 0 E E E E B F 7 2 0 B 8 8 2 8 "   m a : c o n t e n t T y p e V e r s i o n = " 1 4 "   m a : c o n t e n t T y p e D e s c r i p t i o n = " C r e a r   n u e v o   d o c u m e n t o . "   m a : c o n t e n t T y p e S c o p e = " "   m a : v e r s i o n I D = " 2 7 1 f 9 c 3 5 8 d 6 8 e 9 d 3 0 f 9 d b 6 c a 1 9 f 2 3 2 d e "   x m l n s : c t = " h t t p : / / s c h e m a s . m i c r o s o f t . c o m / o f f i c e / 2 0 0 6 / m e t a d a t a / c o n t e n t T y p e "   x m l n s : m a = " h t t p : / / s c h e m a s . m i c r o s o f t . c o m / o f f i c e / 2 0 0 6 / m e t a d a t a / p r o p e r t i e s / m e t a A t t r i b u t e s " >  
 < x s d : s c h e m a   t a r g e t N a m e s p a c e = " h t t p : / / s c h e m a s . m i c r o s o f t . c o m / o f f i c e / 2 0 0 6 / m e t a d a t a / p r o p e r t i e s "   m a : r o o t = " t r u e "   m a : f i e l d s I D = " 5 d d 3 b c a 6 5 2 2 6 1 e f e d 2 d 6 0 2 f b e 2 d c a f b 8 "   n s 3 : _ = " "   n s 4 : _ = " "   x m l n s : x s d = " h t t p : / / w w w . w 3 . o r g / 2 0 0 1 / X M L S c h e m a "   x m l n s : x s = " h t t p : / / w w w . w 3 . o r g / 2 0 0 1 / X M L S c h e m a "   x m l n s : p = " h t t p : / / s c h e m a s . m i c r o s o f t . c o m / o f f i c e / 2 0 0 6 / m e t a d a t a / p r o p e r t i e s "   x m l n s : n s 3 = " 4 c 9 4 9 7 7 e - 1 9 2 c - 4 1 2 6 - 8 2 0 7 - e b d 9 e 0 0 e 8 7 7 f "   x m l n s : n s 4 = " d c d 8 1 e c b - 0 9 8 4 - 4 9 7 7 - 9 4 f 6 - 3 b 1 2 8 5 6 0 7 b 1 0 " >  
 < x s d : i m p o r t   n a m e s p a c e = " 4 c 9 4 9 7 7 e - 1 9 2 c - 4 1 2 6 - 8 2 0 7 - e b d 9 e 0 0 e 8 7 7 f " / >  
 < x s d : i m p o r t   n a m e s p a c e = " d c d 8 1 e c b - 0 9 8 4 - 4 9 7 7 - 9 4 f 6 - 3 b 1 2 8 5 6 0 7 b 1 0 " / >  
 < x s d : e l e m e n t   n a m e = " p r o p e r t i e s " >  
 < x s d : c o m p l e x T y p e >  
 < x s d : s e q u e n c e >  
 < x s d : e l e m e n t   n a m e = " d o c u m e n t M a n a g e m e n t " >  
 < x s d : c o m p l e x T y p e >  
 < x s d : a l l >  
 < x s d : e l e m e n t   r e f = " n s 3 : M e d i a S e r v i c e M e t a d a t a "   m i n O c c u r s = " 0 " / >  
 < x s d : e l e m e n t   r e f = " n s 3 : M e d i a S e r v i c e F a s t M e t a d a t a "   m i n O c c u r s = " 0 " / >  
 < x s d : e l e m e n t   r e f = " n s 4 : S h a r e d W i t h U s e r s "   m i n O c c u r s = " 0 " / >  
 < x s d : e l e m e n t   r e f = " n s 4 : S h a r e d W i t h D e t a i l s "   m i n O c c u r s = " 0 " / >  
 < x s d : e l e m e n t   r e f = " n s 4 : S h a r i n g H i n t H a s h "   m i n O c c u r s = " 0 " / >  
 < x s d : e l e m e n t   r e f = " n s 3 : M e d i a S e r v i c e A u t o K e y P o i n t s "   m i n O c c u r s = " 0 " / >  
 < x s d : e l e m e n t   r e f = " n s 3 : M e d i a S e r v i c e K e y P o i n t s "   m i n O c c u r s = " 0 " / >  
 < x s d : e l e m e n t   r e f = " n s 3 : M e d i a S e r v i c e A u t o T a g s "   m i n O c c u r s = " 0 " / >  
 < x s d : e l e m e n t   r e f = " n s 3 : M e d i a S e r v i c e O C R "   m i n O c c u r s = " 0 " / >  
 < x s d : e l e m e n t   r e f = " n s 3 : M e d i a S e r v i c e G e n e r a t i o n T i m e "   m i n O c c u r s = " 0 " / >  
 < x s d : e l e m e n t   r e f = " n s 3 : M e d i a S e r v i c e E v e n t H a s h C o d e "   m i n O c c u r s = " 0 " / >  
 < x s d : e l e m e n t   r e f = " n s 3 : M e d i a S e r v i c e D a t e T a k e n "   m i n O c c u r s = " 0 " / >  
 < x s d : e l e m e n t   r e f = " n s 3 : M e d i a S e r v i c e L o c a t i o n "   m i n O c c u r s = " 0 " / >  
 < x s d : e l e m e n t   r e f = " n s 3 : M e d i a L e n g t h I n S e c o n d s "   m i n O c c u r s = " 0 " / >  
 < / x s d : a l l >  
 < / x s d : c o m p l e x T y p e >  
 < / x s d : e l e m e n t >  
 < / x s d : s e q u e n c e >  
 < / x s d : c o m p l e x T y p e >  
 < / x s d : e l e m e n t >  
 < / x s d : s c h e m a >  
 < x s d : s c h e m a   t a r g e t N a m e s p a c e = " 4 c 9 4 9 7 7 e - 1 9 2 c - 4 1 2 6 - 8 2 0 7 - e b d 9 e 0 0 e 8 7 7 f " 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M e d i a S e r v i c e M e t a d a t a "   m a : i n d e x = " 8 "   n i l l a b l e = " t r u e "   m a : d i s p l a y N a m e = " M e d i a S e r v i c e M e t a d a t a "   m a : h i d d e n = " t r u e "   m a : i n t e r n a l N a m e = " M e d i a S e r v i c e M e t a d a t a "   m a : r e a d O n l y = " t r u e " >  
 < x s d : s i m p l e T y p e >  
 < x s d : r e s t r i c t i o n   b a s e = " d m s : N o t e " / >  
 < / x s d : s i m p l e T y p e >  
 < / x s d : e l e m e n t >  
 < x s d : e l e m e n t   n a m e = " M e d i a S e r v i c e F a s t M e t a d a t a "   m a : i n d e x = " 9 "   n i l l a b l e = " t r u e "   m a : d i s p l a y N a m e = " M e d i a S e r v i c e F a s t M e t a d a t a "   m a : h i d d e n = " t r u e "   m a : i n t e r n a l N a m e = " M e d i a S e r v i c e F a s t M e t a d a t a "   m a : r e a d O n l y = " t r u e " >  
 < x s d : s i m p l e T y p e >  
 < x s d : r e s t r i c t i o n   b a s e = " d m s : N o t e " / >  
 < / x s d : s i m p l e T y p e >  
 < / x s d : e l e m e n t >  
 < x s d : e l e m e n t   n a m e = " M e d i a S e r v i c e A u t o K e y P o i n t s "   m a : i n d e x = " 1 3 "   n i l l a b l e = " t r u e "   m a : d i s p l a y N a m e = " M e d i a S e r v i c e A u t o K e y P o i n t s "   m a : h i d d e n = " t r u e "   m a : i n t e r n a l N a m e = " M e d i a S e r v i c e A u t o K e y P o i n t s "   m a : r e a d O n l y = " t r u e " >  
 < x s d : s i m p l e T y p e >  
 < x s d : r e s t r i c t i o n   b a s e = " d m s : N o t e " / >  
 < / x s d : s i m p l e T y p e >  
 < / x s d : e l e m e n t >  
 < x s d : e l e m e n t   n a m e = " M e d i a S e r v i c e K e y P o i n t s "   m a : i n d e x = " 1 4 "   n i l l a b l e = " t r u e "   m a : d i s p l a y N a m e = " K e y P o i n t s "   m a : i n t e r n a l N a m e = " M e d i a S e r v i c e K e y P o i n t s "   m a : r e a d O n l y = " t r u e " >  
 < x s d : s i m p l e T y p e >  
 < x s d : r e s t r i c t i o n   b a s e = " d m s : N o t e " >  
 < x s d : m a x L e n g t h   v a l u e = " 2 5 5 " / >  
 < / x s d : r e s t r i c t i o n >  
 < / x s d : s i m p l e T y p e >  
 < / x s d : e l e m e n t >  
 < x s d : e l e m e n t   n a m e = " M e d i a S e r v i c e A u t o T a g s "   m a : i n d e x = " 1 5 "   n i l l a b l e = " t r u e "   m a : d i s p l a y N a m e = " T a g s "   m a : i n t e r n a l N a m e = " M e d i a S e r v i c e A u t o T a g s "   m a : r e a d O n l y = " t r u e " >  
 < x s d : s i m p l e T y p e >  
 < x s d : r e s t r i c t i o n   b a s e = " d m s : T e x t " / >  
 < / x s d : s i m p l e T y p e >  
 < / x s d : e l e m e n t >  
 < x s d : e l e m e n t   n a m e = " M e d i a S e r v i c e O C R "   m a : i n d e x = " 1 6 "   n i l l a b l e = " t r u e "   m a : d i s p l a y N a m e = " E x t r a c t e d   T e x t "   m a : i n t e r n a l N a m e = " M e d i a S e r v i c e O C R "   m a : r e a d O n l y = " t r u e " >  
 < x s d : s i m p l e T y p e >  
 < x s d : r e s t r i c t i o n   b a s e = " d m s : N o t e " >  
 < x s d : m a x L e n g t h   v a l u e = " 2 5 5 " / >  
 < / x s d : r e s t r i c t i o n >  
 < / x s d : s i m p l e T y p e >  
 < / x s d : e l e m e n t >  
 < x s d : e l e m e n t   n a m e = " M e d i a S e r v i c e G e n e r a t i o n T i m e "   m a : i n d e x = " 1 7 "   n i l l a b l e = " t r u e "   m a : d i s p l a y N a m e = " M e d i a S e r v i c e G e n e r a t i o n T i m e "   m a : h i d d e n = " t r u e "   m a : i n t e r n a l N a m e = " M e d i a S e r v i c e G e n e r a t i o n T i m e "   m a : r e a d O n l y = " t r u e " >  
 < x s d : s i m p l e T y p e >  
 < x s d : r e s t r i c t i o n   b a s e = " d m s : T e x t " / >  
 < / x s d : s i m p l e T y p e >  
 < / x s d : e l e m e n t >  
 < x s d : e l e m e n t   n a m e = " M e d i a S e r v i c e E v e n t H a s h C o d e "   m a : i n d e x = " 1 8 "   n i l l a b l e = " t r u e "   m a : d i s p l a y N a m e = " M e d i a S e r v i c e E v e n t H a s h C o d e "   m a : h i d d e n = " t r u e "   m a : i n t e r n a l N a m e = " M e d i a S e r v i c e E v e n t H a s h C o d e "   m a : r e a d O n l y = " t r u e " >  
 < x s d : s i m p l e T y p e >  
 < x s d : r e s t r i c t i o n   b a s e = " d m s : T e x t " / >  
 < / x s d : s i m p l e T y p e >  
 < / x s d : e l e m e n t >  
 < x s d : e l e m e n t   n a m e = " M e d i a S e r v i c e D a t e T a k e n "   m a : i n d e x = " 1 9 "   n i l l a b l e = " t r u e "   m a : d i s p l a y N a m e = " M e d i a S e r v i c e D a t e T a k e n "   m a : h i d d e n = " t r u e "   m a : i n t e r n a l N a m e = " M e d i a S e r v i c e D a t e T a k e n "   m a : r e a d O n l y = " t r u e " >  
 < x s d : s i m p l e T y p e >  
 < x s d : r e s t r i c t i o n   b a s e = " d m s : T e x t " / >  
 < / x s d : s i m p l e T y p e >  
 < / x s d : e l e m e n t >  
 < x s d : e l e m e n t   n a m e = " M e d i a S e r v i c e L o c a t i o n "   m a : i n d e x = " 2 0 "   n i l l a b l e = " t r u e "   m a : d i s p l a y N a m e = " L o c a t i o n "   m a : i n t e r n a l N a m e = " M e d i a S e r v i c e L o c a t i o n "   m a : r e a d O n l y = " t r u e " >  
 < x s d : s i m p l e T y p e >  
 < x s d : r e s t r i c t i o n   b a s e = " d m s : T e x t " / >  
 < / x s d : s i m p l e T y p e >  
 < / x s d : e l e m e n t >  
 < x s d : e l e m e n t   n a m e = " M e d i a L e n g t h I n S e c o n d s "   m a : i n d e x = " 2 1 "   n i l l a b l e = " t r u e "   m a : d i s p l a y N a m e = " M e d i a L e n g t h I n S e c o n d s "   m a : h i d d e n = " t r u e "   m a : i n t e r n a l N a m e = " M e d i a L e n g t h I n S e c o n d s "   m a : r e a d O n l y = " t r u e " >  
 < x s d : s i m p l e T y p e >  
 < x s d : r e s t r i c t i o n   b a s e = " d m s : U n k n o w n " / >  
 < / x s d : s i m p l e T y p e >  
 < / x s d : e l e m e n t >  
 < / x s d : s c h e m a >  
 < x s d : s c h e m a   t a r g e t N a m e s p a c e = " d c d 8 1 e c b - 0 9 8 4 - 4 9 7 7 - 9 4 f 6 - 3 b 1 2 8 5 6 0 7 b 1 0 " 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S h a r e d W i t h U s e r s "   m a : i n d e x = " 1 0 "   n i l l a b l e = " t r u e "   m a : d i s p l a y N a m e = " C o m p a r t i d o   c o n "   m a : i n t e r n a l N a m e = " S h a r e d W i t h U s e r s "   m a : r e a d O n l y = " t r u e " >  
 < x s d : c o m p l e x T y p e >  
 < x s d : c o m p l e x C o n t e n t >  
 < x s d : e x t e n s i o n   b a s e = " d m s : U s e r M u l t i " >  
 < x s d : s e q u e n c e >  
 < x s d : e l e m e n t   n a m e = " U s e r I n f o "   m i n O c c u r s = " 0 "   m a x O c c u r s = " u n b o u n d e d " >  
 < x s d : c o m p l e x T y p e >  
 < x s d : s e q u e n c e >  
 < x s d : e l e m e n t   n a m e = " D i s p l a y N a m e "   t y p e = " x s d : s t r i n g "   m i n O c c u r s = " 0 " / >  
 < x s d : e l e m e n t   n a m e = " A c c o u n t I d "   t y p e = " d m s : U s e r I d "   m i n O c c u r s = " 0 "   n i l l a b l e = " t r u e " / >  
 < x s d : e l e m e n t   n a m e = " A c c o u n t T y p e "   t y p e = " x s d : s t r i n g "   m i n O c c u r s = " 0 " / >  
 < / x s d : s e q u e n c e >  
 < / x s d : c o m p l e x T y p e >  
 < / x s d : e l e m e n t >  
 < / x s d : s e q u e n c e >  
 < / x s d : e x t e n s i o n >  
 < / x s d : c o m p l e x C o n t e n t >  
 < / x s d : c o m p l e x T y p e >  
 < / x s d : e l e m e n t >  
 < x s d : e l e m e n t   n a m e = " S h a r e d W i t h D e t a i l s "   m a : i n d e x = " 1 1 "   n i l l a b l e = " t r u e "   m a : d i s p l a y N a m e = " D e t a l l e s   d e   u s o   c o m p a r t i d o "   m a : i n t e r n a l N a m e = " S h a r e d W i t h D e t a i l s "   m a : r e a d O n l y = " t r u e " >  
 < x s d : s i m p l e T y p e >  
 < x s d : r e s t r i c t i o n   b a s e = " d m s : N o t e " >  
 < x s d : m a x L e n g t h   v a l u e = " 2 5 5 " / >  
 < / x s d : r e s t r i c t i o n >  
 < / x s d : s i m p l e T y p e >  
 < / x s d : e l e m e n t >  
 < x s d : e l e m e n t   n a m e = " S h a r i n g H i n t H a s h "   m a : i n d e x = " 1 2 "   n i l l a b l e = " t r u e "   m a : d i s p l a y N a m e = " H a s h   d e   l a   s u g e r e n c i a   p a r a   c o m p a r t i r "   m a : h i d d e n = " t r u e "   m a : i n t e r n a l N a m e = " S h a r i n g H i n t H a s h "   m a : r e a d O n l y = " t r u e " >  
 < x s d : s i m p l e T y p e >  
 < x s d : r e s t r i c t i o n   b a s e = " d m s : T e x t " / >  
 < / x s d : s i m p l e 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T i p o   d e   c o n t e n i d o " / >  
 < x s d : e l e m e n t   r e f = " d c : t i t l e "   m i n O c c u r s = " 0 "   m a x O c c u r s = " 1 "   m a : i n d e x = " 4 "   m a : d i s p l a y N a m e = " T � t u l o " / > 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Props1.xml><?xml version="1.0" encoding="utf-8"?>
<ds:datastoreItem xmlns:ds="http://schemas.openxmlformats.org/officeDocument/2006/customXml" ds:itemID="{8D6F82DD-A638-4959-B50F-21277FCE8312}">
  <ds:schemaRefs/>
</ds:datastoreItem>
</file>

<file path=customXml/itemProps2.xml><?xml version="1.0" encoding="utf-8"?>
<ds:datastoreItem xmlns:ds="http://schemas.openxmlformats.org/officeDocument/2006/customXml" ds:itemID="{6904A7EC-059A-4B96-A9A5-195D9AC0AB97}">
  <ds:schemaRefs/>
</ds:datastoreItem>
</file>

<file path=customXml/itemProps3.xml><?xml version="1.0" encoding="utf-8"?>
<ds:datastoreItem xmlns:ds="http://schemas.openxmlformats.org/officeDocument/2006/customXml" ds:itemID="{BD3C938A-EEC2-45DA-976F-102D1A61F8A1}">
  <ds:schemaRefs/>
</ds:datastoreItem>
</file>

<file path=docProps/app.xml><?xml version="1.0" encoding="utf-8"?>
<Properties xmlns="http://schemas.openxmlformats.org/officeDocument/2006/extended-properties" xmlns:vt="http://schemas.openxmlformats.org/officeDocument/2006/docPropsVTypes">
  <Application>Microsoft Excel Online</Application>
  <HeadingPairs>
    <vt:vector size="2" baseType="variant">
      <vt:variant>
        <vt:lpstr>工作表</vt:lpstr>
      </vt:variant>
      <vt:variant>
        <vt:i4>58</vt:i4>
      </vt:variant>
    </vt:vector>
  </HeadingPairs>
  <TitlesOfParts>
    <vt:vector size="58" baseType="lpstr">
      <vt:lpstr>TAPA</vt:lpstr>
      <vt:lpstr>INDICE</vt:lpstr>
      <vt:lpstr>INTRODUCCION</vt:lpstr>
      <vt:lpstr>TOTAL NACIONAL</vt:lpstr>
      <vt:lpstr>VIDES VINIFERAS</vt:lpstr>
      <vt:lpstr>RIEGO</vt:lpstr>
      <vt:lpstr>CONDUCCION</vt:lpstr>
      <vt:lpstr>VAR_BLANCAS</vt:lpstr>
      <vt:lpstr>VAR_TINTAS</vt:lpstr>
      <vt:lpstr>VAR_PISQUERAS</vt:lpstr>
      <vt:lpstr>N° PROPIEDADES</vt:lpstr>
      <vt:lpstr>ARICA C-10</vt:lpstr>
      <vt:lpstr>TARAPACA C-11</vt:lpstr>
      <vt:lpstr>ANTOFAGASTA C-12</vt:lpstr>
      <vt:lpstr>ATACAMA C-13</vt:lpstr>
      <vt:lpstr>ATACAMA C-14</vt:lpstr>
      <vt:lpstr>ATACAMA C-15</vt:lpstr>
      <vt:lpstr>ATACAMA C-16</vt:lpstr>
      <vt:lpstr>ATACAMA C-17</vt:lpstr>
      <vt:lpstr>COQUIMBO C-18</vt:lpstr>
      <vt:lpstr>COQUIMBO C-19</vt:lpstr>
      <vt:lpstr>COQUIMBO C-20</vt:lpstr>
      <vt:lpstr>COQUIMBO C-21</vt:lpstr>
      <vt:lpstr>COQUIMBO C-22</vt:lpstr>
      <vt:lpstr>VALPARAISO C-23</vt:lpstr>
      <vt:lpstr>VALPARAISO C-24</vt:lpstr>
      <vt:lpstr>VALPARAISO C-25</vt:lpstr>
      <vt:lpstr>VALPARAISO C-26</vt:lpstr>
      <vt:lpstr>L.B.O'HIGGINS C-27</vt:lpstr>
      <vt:lpstr>L.B.O'HIGGINS C-28</vt:lpstr>
      <vt:lpstr>L.B.O'HIGGINS C-29</vt:lpstr>
      <vt:lpstr>L.B.O'HIGGINS C-30</vt:lpstr>
      <vt:lpstr>MAULE C-31</vt:lpstr>
      <vt:lpstr>MAULE C-32</vt:lpstr>
      <vt:lpstr>MAULE C-33</vt:lpstr>
      <vt:lpstr>MAULE C-34</vt:lpstr>
      <vt:lpstr> ÑUBLE C-35</vt:lpstr>
      <vt:lpstr>ÑUBLE C-36</vt:lpstr>
      <vt:lpstr>ÑUBLE C-37</vt:lpstr>
      <vt:lpstr>ÑUBLE C-38</vt:lpstr>
      <vt:lpstr>BIO BIO C-39</vt:lpstr>
      <vt:lpstr>BIO BIO C-40</vt:lpstr>
      <vt:lpstr>BIO BIO C-41</vt:lpstr>
      <vt:lpstr>BIO BIO C-42</vt:lpstr>
      <vt:lpstr>ARAUCANIA C-43</vt:lpstr>
      <vt:lpstr>ARAUCANIA C-44</vt:lpstr>
      <vt:lpstr>LOS RIOS C-45</vt:lpstr>
      <vt:lpstr>LOS RIOS C-46</vt:lpstr>
      <vt:lpstr>LOS LAGOS C-47</vt:lpstr>
      <vt:lpstr>LOS LAGOS C-48</vt:lpstr>
      <vt:lpstr>AYSEN C-49 </vt:lpstr>
      <vt:lpstr>AYSEN C-50</vt:lpstr>
      <vt:lpstr>METROPOLITANA C-51</vt:lpstr>
      <vt:lpstr>METROPOLITANA C-52 </vt:lpstr>
      <vt:lpstr>METROPOLITANA C-53</vt:lpstr>
      <vt:lpstr>METROPOLITANA C-54 </vt:lpstr>
      <vt:lpstr>EVOLUCION SUPERFICIE C-55</vt:lpstr>
      <vt:lpstr>EVOLUCION CEPAJES C-56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Guillermo Caceres Torres</dc:creator>
  <cp:lastModifiedBy>jaranguiz</cp:lastModifiedBy>
  <dcterms:created xsi:type="dcterms:W3CDTF">2011-09-01T19:59:00Z</dcterms:created>
  <dcterms:modified xsi:type="dcterms:W3CDTF">2023-02-14T15:35:42Z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0x0101009B567A35B096AC4D90EEEEBF720B8828</vt:lpwstr>
  </property>
  <property fmtid="{D5CDD505-2E9C-101B-9397-08002B2CF9AE}" pid="3" name="ICV">
    <vt:lpwstr>F702A64E67FB437CA6ABA825278DDF11</vt:lpwstr>
  </property>
  <property fmtid="{D5CDD505-2E9C-101B-9397-08002B2CF9AE}" pid="4" name="KSOProductBuildVer">
    <vt:lpwstr>1033-11.2.0.11440</vt:lpwstr>
  </property>
</Properties>
</file>