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<sst xmlns="http://schemas.openxmlformats.org/spreadsheetml/2006/main" count="276" uniqueCount="148">
  <si>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</si>
  <si>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</si>
  <si>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</si>
  <si>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</si>
  <si>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</si>
  <si>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</si>
  <si>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</si>
  <si>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</si>
  <si>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</si>
  <si>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</si>
  <si>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</si>
  <si>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</si>
  <si>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</si>
  <si>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</si>
  <si>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</si>
  <si>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</si>
  <si>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</si>
  <si>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</si>
  <si>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</si>
  <si>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</si>
  <si>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</si>
  <si>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</si>
  <si>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</si>
  <si>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</si>
  <si>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</si>
  <si>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</si>
  <si>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</si>
  <si>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</si>
  <si>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</si>
  <si>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</si>
  <si>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</si>
  <si>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</si>
  <si>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</si>
  <si>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</si>
  <si>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</si>
  <si>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</si>
  <si>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</si>
  <si>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</si>
  <si>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</si>
  <si>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</si>
  <si>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</si>
  <si>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</si>
  <si>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</si>
  <si>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</si>
  <si>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</si>
  <si>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</si>
  <si>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</si>
  <si>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</si>
  <si>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</si>
  <si>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</si>
  <si>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</si>
  <si>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</si>
  <si>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</si>
  <si>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</si>
  <si>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</si>
  <si>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</si>
  <si>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</si>
  <si>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</si>
  <si>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</si>
  <si>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</si>
  <si>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</si>
  <si>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</si>
  <si>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</si>
  <si>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</si>
  <si>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</si>
  <si>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</si>
  <si>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</si>
  <si>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</si>
  <si>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</si>
  <si>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</si>
  <si>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</si>
  <si>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</si>
  <si>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</si>
  <si>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</si>
  <si>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</si>
  <si>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</si>
  <si>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</si>
  <si>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</si>
  <si>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</si>
  <si>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</si>
  <si>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</si>
  <si>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</si>
  <si>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</si>
  <si>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</si>
  <si>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</si>
  <si>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</si>
  <si>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</si>
  <si>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</si>
  <si>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</si>
  <si>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</si>
  <si>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</si>
  <si>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</si>
  <si>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</si>
  <si>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</si>
  <si>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</si>
  <si>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</si>
  <si>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</si>
  <si>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</si>
  <si>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</si>
  <si>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</si>
  <si>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</si>
  <si>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</si>
  <si>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</si>
  <si>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</si>
  <si>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</si>
  <si>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</si>
  <si>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</si>
  <si>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</si>
  <si>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</si>
  <si>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</si>
  <si>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</si>
  <si>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</si>
  <si>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</si>
  <si>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</si>
  <si>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</si>
  <si>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</si>
  <si>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</si>
  <si>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</si>
  <si>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</si>
  <si>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</si>
  <si>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</si>
  <si>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</si>
  <si>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</si>
  <si>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</si>
  <si>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</si>
  <si>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</si>
  <si>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</si>
  <si>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</si>
  <si>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</si>
  <si>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</si>
  <si>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</si>
  <si>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</si>
  <si>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</si>
  <si>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</si>
  <si>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</si>
  <si>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</si>
  <si>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</si>
  <si>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</si>
  <si>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</si>
  <si>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</si>
  <si>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</si>
  <si>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</si>
  <si>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</si>
  <si>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</si>
  <si>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</si>
  <si>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</si>
  <si>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*Fuente: Reporte de precios del viernes 16 de diciembre de 2022, de US Wheat Associates.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</si>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</sst>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2" fontId="55" fillId="56" borderId="24" xfId="0" applyNumberFormat="1" applyFont="1" applyFill="1" applyBorder="1" applyAlignment="1">
      <alignment horizontal="right" vertical="center"/>
    </xf>
    <xf numFmtId="2" fontId="55" fillId="0" borderId="24" xfId="0" applyNumberFormat="1" applyFont="1" applyBorder="1" applyAlignment="1">
      <alignment horizontal="right" vertical="center"/>
    </xf>
    <xf numFmtId="2" fontId="55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Datos!G21</f>
        <v>Diciembre</v>
      </c>
      <c r="G6" s="50"/>
      <c r="H6" s="71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8" t="s">
        <v>0</v>
      </c>
      <c r="B11" s="159"/>
      <c r="C11" s="159"/>
      <c r="D11" s="160"/>
      <c r="E11" s="163" t="s">
        <v>0</v>
      </c>
      <c r="F11" s="163"/>
      <c r="G11" s="163"/>
      <c r="H11" s="163"/>
      <c r="I11" s="163"/>
      <c r="J11" s="163"/>
      <c r="K11" s="163"/>
      <c r="L11" s="158" t="s">
        <v>1</v>
      </c>
      <c r="M11" s="159"/>
      <c r="N11" s="160"/>
    </row>
    <row r="12" spans="1:14" ht="17.25" customHeight="1">
      <c r="A12" s="156" t="s">
        <v>2</v>
      </c>
      <c r="B12" s="161"/>
      <c r="C12" s="161"/>
      <c r="D12" s="162"/>
      <c r="E12" s="164" t="s">
        <v>3</v>
      </c>
      <c r="F12" s="164"/>
      <c r="G12" s="164"/>
      <c r="H12" s="164"/>
      <c r="I12" s="164"/>
      <c r="J12" s="164"/>
      <c r="K12" s="164"/>
      <c r="L12" s="156" t="s">
        <v>4</v>
      </c>
      <c r="M12" s="161"/>
      <c r="N12" s="162"/>
    </row>
    <row r="13" spans="1:14" ht="15.75">
      <c r="A13" s="10"/>
      <c r="B13" s="11" t="s">
        <v>5</v>
      </c>
      <c r="C13" s="156" t="s">
        <v>6</v>
      </c>
      <c r="D13" s="157"/>
      <c r="E13" s="9" t="s">
        <v>7</v>
      </c>
      <c r="F13" s="156" t="s">
        <v>8</v>
      </c>
      <c r="G13" s="162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61" t="s">
        <v>6</v>
      </c>
      <c r="N13" s="162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/>
      <c r="C16" s="57"/>
      <c r="D16" s="80"/>
      <c r="E16" s="58"/>
      <c r="F16" s="57"/>
      <c r="G16" s="59"/>
      <c r="H16" s="57"/>
      <c r="I16" s="81"/>
      <c r="J16" s="81"/>
      <c r="K16" s="81"/>
      <c r="L16" s="58"/>
      <c r="M16" s="55"/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931</v>
      </c>
      <c r="D18" s="92">
        <f>C18*$B$45</f>
        <v>342.08664</v>
      </c>
      <c r="E18" s="49"/>
      <c r="F18" s="48">
        <f>E20+'Primas HRW'!B9</f>
        <v>1054.75</v>
      </c>
      <c r="G18" s="72">
        <f>F18*$B$45</f>
        <v>387.55734</v>
      </c>
      <c r="H18" s="48"/>
      <c r="I18" s="114">
        <f>E20+'Primas HRW'!E9</f>
        <v>1074.75</v>
      </c>
      <c r="J18" s="114">
        <f>E20+'Primas HRW'!F9</f>
        <v>1069.75</v>
      </c>
      <c r="K18" s="113">
        <f>E20+'Primas HRW'!G10</f>
        <v>1064.75</v>
      </c>
      <c r="L18" s="49"/>
      <c r="M18" s="48">
        <f>L20+'Primas maíz'!B10</f>
        <v>801.25</v>
      </c>
      <c r="N18" s="48">
        <f>M18*$F$45</f>
        <v>315.43609999999995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926</v>
      </c>
      <c r="D19" s="80">
        <f>C19*$B$45</f>
        <v>340.24944</v>
      </c>
      <c r="E19" s="58"/>
      <c r="F19" s="57">
        <f>E20+'Primas HRW'!B10</f>
        <v>1049.75</v>
      </c>
      <c r="G19" s="57">
        <f>F19*$B$45</f>
        <v>385.72014</v>
      </c>
      <c r="H19" s="57"/>
      <c r="I19" s="81">
        <f>E20+'Primas HRW'!E10</f>
        <v>1074.75</v>
      </c>
      <c r="J19" s="81">
        <f>E20+'Primas HRW'!F10</f>
        <v>1069.75</v>
      </c>
      <c r="K19" s="81">
        <f>E20+'Primas HRW'!G10</f>
        <v>1064.75</v>
      </c>
      <c r="L19" s="58"/>
      <c r="M19" s="55">
        <f>L20+'Primas maíz'!B11</f>
        <v>792.25</v>
      </c>
      <c r="N19" s="150">
        <f>M19*$F$45</f>
        <v>311.89297999999997</v>
      </c>
      <c r="O19"/>
      <c r="P19"/>
      <c r="Q19"/>
    </row>
    <row r="20" spans="1:17" ht="19.5" customHeight="1">
      <c r="A20" s="16" t="s">
        <v>11</v>
      </c>
      <c r="B20" s="48">
        <f>Datos!G3</f>
        <v>776</v>
      </c>
      <c r="C20" s="23">
        <f>B20+'Primas SRW'!B11</f>
        <v>916</v>
      </c>
      <c r="D20" s="91">
        <f>C20*$B$45</f>
        <v>336.57504</v>
      </c>
      <c r="E20" s="49">
        <f>Datos!M3</f>
        <v>874.75</v>
      </c>
      <c r="F20" s="24">
        <f>E20+'Primas HRW'!B11</f>
        <v>1039.75</v>
      </c>
      <c r="G20" s="24">
        <f>F20*$B$45</f>
        <v>382.04573999999997</v>
      </c>
      <c r="H20" s="24"/>
      <c r="I20" s="109">
        <f>E20+'Primas HRW'!E11</f>
        <v>1074.75</v>
      </c>
      <c r="J20" s="109">
        <f>E20+'Primas HRW'!F11</f>
        <v>1069.75</v>
      </c>
      <c r="K20" s="110">
        <f>E20+'Primas HRW'!G11</f>
        <v>1064.75</v>
      </c>
      <c r="L20" s="49">
        <f>Datos!S3</f>
        <v>666.25</v>
      </c>
      <c r="M20" s="24">
        <f>L20+'Primas maíz'!B12</f>
        <v>781.25</v>
      </c>
      <c r="N20" s="149">
        <f>M20*$F$45</f>
        <v>307.5625</v>
      </c>
      <c r="O20"/>
      <c r="P20"/>
      <c r="Q20"/>
    </row>
    <row r="21" spans="1:17" ht="19.5" customHeight="1">
      <c r="A21" s="56" t="s">
        <v>114</v>
      </c>
      <c r="B21" s="55"/>
      <c r="C21" s="59">
        <f>B22+'Primas SRW'!B12</f>
        <v>912.5</v>
      </c>
      <c r="D21" s="80">
        <f>C21*$B$45</f>
        <v>335.289</v>
      </c>
      <c r="E21" s="58"/>
      <c r="F21" s="59">
        <f>E22+'Primas HRW'!B12</f>
        <v>1024</v>
      </c>
      <c r="G21" s="57">
        <f>F21*$B$45</f>
        <v>376.25856</v>
      </c>
      <c r="H21" s="59"/>
      <c r="I21" s="152">
        <f>E22+'Primas HRW'!E12</f>
        <v>1069</v>
      </c>
      <c r="J21" s="152">
        <f>E22+'Primas HRW'!F12</f>
        <v>1064</v>
      </c>
      <c r="K21" s="152">
        <f>E22+'Primas HRW'!G12</f>
        <v>1059</v>
      </c>
      <c r="L21" s="58"/>
      <c r="M21" s="60">
        <f>L22+'Primas maíz'!B13</f>
        <v>772</v>
      </c>
      <c r="N21" s="150">
        <f>M21*$F$45</f>
        <v>303.92096</v>
      </c>
      <c r="O21"/>
      <c r="P21"/>
      <c r="Q21"/>
    </row>
    <row r="22" spans="1:17" ht="19.5" customHeight="1">
      <c r="A22" s="46" t="s">
        <v>12</v>
      </c>
      <c r="B22" s="125">
        <f>Datos!G4</f>
        <v>782.5</v>
      </c>
      <c r="C22" s="126"/>
      <c r="D22" s="91"/>
      <c r="E22" s="127">
        <f>Datos!M4</f>
        <v>869</v>
      </c>
      <c r="F22" s="126"/>
      <c r="G22" s="126"/>
      <c r="H22" s="126"/>
      <c r="I22" s="126"/>
      <c r="J22" s="126"/>
      <c r="K22" s="126"/>
      <c r="L22" s="127">
        <f>Datos!S4</f>
        <v>665</v>
      </c>
      <c r="M22" s="128">
        <f>L22+'Primas maíz'!B14</f>
        <v>767</v>
      </c>
      <c r="N22" s="149">
        <f>M22*$F$45</f>
        <v>301.95256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Datos!G5</f>
        <v>786.25</v>
      </c>
      <c r="C24" s="23"/>
      <c r="D24" s="91"/>
      <c r="E24" s="49">
        <f>Datos!M5</f>
        <v>862</v>
      </c>
      <c r="F24" s="24"/>
      <c r="G24" s="24"/>
      <c r="H24" s="24"/>
      <c r="I24" s="24"/>
      <c r="J24" s="24"/>
      <c r="K24" s="23"/>
      <c r="L24" s="49">
        <f>Datos!S5</f>
        <v>658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Datos!G6</f>
        <v>792.75</v>
      </c>
      <c r="C26" s="126"/>
      <c r="D26" s="91"/>
      <c r="E26" s="127">
        <f>Datos!M6</f>
        <v>862.5</v>
      </c>
      <c r="F26" s="126"/>
      <c r="G26" s="126"/>
      <c r="H26" s="126"/>
      <c r="I26" s="126"/>
      <c r="J26" s="126"/>
      <c r="K26" s="126"/>
      <c r="L26" s="127">
        <f>Datos!S6</f>
        <v>616.75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Datos!G7</f>
        <v>804.5</v>
      </c>
      <c r="C29" s="57"/>
      <c r="D29" s="80"/>
      <c r="E29" s="58">
        <f>Datos!M7</f>
        <v>865.75</v>
      </c>
      <c r="F29" s="57"/>
      <c r="G29" s="57"/>
      <c r="H29" s="57"/>
      <c r="I29" s="57"/>
      <c r="J29" s="57"/>
      <c r="K29" s="57"/>
      <c r="L29" s="58">
        <f>Datos!S7</f>
        <v>601.75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Datos!G8</f>
        <v>810.5</v>
      </c>
      <c r="C31" s="126"/>
      <c r="D31" s="91"/>
      <c r="E31" s="127">
        <f>Datos!M8</f>
        <v>863.5</v>
      </c>
      <c r="F31" s="128"/>
      <c r="G31" s="128"/>
      <c r="H31" s="128"/>
      <c r="I31" s="128"/>
      <c r="J31" s="128"/>
      <c r="K31" s="126"/>
      <c r="L31" s="127">
        <f>Datos!S8</f>
        <v>610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Datos!G9</f>
        <v>810</v>
      </c>
      <c r="C32" s="59"/>
      <c r="D32" s="89"/>
      <c r="E32" s="58">
        <f>Datos!M9</f>
        <v>858.25</v>
      </c>
      <c r="F32" s="59"/>
      <c r="G32" s="59"/>
      <c r="H32" s="59"/>
      <c r="I32" s="59"/>
      <c r="J32" s="59"/>
      <c r="K32" s="59"/>
      <c r="L32" s="58">
        <f>Datos!S9</f>
        <v>613.75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Datos!G10</f>
        <v>792.75</v>
      </c>
      <c r="C33" s="126"/>
      <c r="D33" s="91"/>
      <c r="E33" s="127">
        <f>Datos!M10</f>
        <v>827.25</v>
      </c>
      <c r="F33" s="128"/>
      <c r="G33" s="128"/>
      <c r="H33" s="128"/>
      <c r="I33" s="128"/>
      <c r="J33" s="128"/>
      <c r="K33" s="126"/>
      <c r="L33" s="127">
        <f>Datos!S10</f>
        <v>612.75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Datos!G11</f>
        <v>791.5</v>
      </c>
      <c r="C34" s="59"/>
      <c r="D34" s="89"/>
      <c r="E34" s="58">
        <f>Datos!M11</f>
        <v>815.25</v>
      </c>
      <c r="F34" s="59"/>
      <c r="G34" s="59"/>
      <c r="H34" s="59"/>
      <c r="I34" s="59"/>
      <c r="J34" s="59"/>
      <c r="K34" s="59"/>
      <c r="L34" s="58">
        <f>Datos!S11</f>
        <v>570.5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Datos!G12</f>
        <v>794.75</v>
      </c>
      <c r="C35" s="137"/>
      <c r="D35" s="138"/>
      <c r="E35" s="127">
        <f>Datos!M12</f>
        <v>817.25</v>
      </c>
      <c r="F35" s="137"/>
      <c r="G35" s="137"/>
      <c r="H35" s="137"/>
      <c r="I35" s="137"/>
      <c r="J35" s="137"/>
      <c r="K35" s="137"/>
      <c r="L35" s="127">
        <f>Datos!S12</f>
        <v>559.5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Datos!G13</f>
        <v>786</v>
      </c>
      <c r="C37" s="126"/>
      <c r="D37" s="91"/>
      <c r="E37" s="127">
        <f>Datos!M13</f>
        <v>777.25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Datos!G14</f>
        <v>771.75</v>
      </c>
      <c r="C38" s="59"/>
      <c r="D38" s="89"/>
      <c r="E38" s="58">
        <f>Datos!M14</f>
        <v>747.5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Datos!G15</f>
        <v>763.25</v>
      </c>
      <c r="C39" s="126"/>
      <c r="D39" s="91"/>
      <c r="E39" s="127">
        <f>Datos!M15</f>
        <v>764</v>
      </c>
      <c r="F39" s="128"/>
      <c r="G39" s="128"/>
      <c r="H39" s="128"/>
      <c r="I39" s="128"/>
      <c r="J39" s="128"/>
      <c r="K39" s="126"/>
      <c r="L39" s="127">
        <f>Datos!S13</f>
        <v>566.75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Datos!S14</f>
        <v>518.75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23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5" t="s">
        <v>44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6" t="s">
        <v>0</v>
      </c>
      <c r="C11" s="166"/>
      <c r="D11" s="167" t="s">
        <v>0</v>
      </c>
      <c r="E11" s="167"/>
      <c r="F11" s="167"/>
      <c r="G11" s="167"/>
      <c r="H11" s="167"/>
      <c r="I11" s="167"/>
      <c r="J11" s="168" t="s">
        <v>1</v>
      </c>
      <c r="K11" s="168"/>
    </row>
    <row r="12" spans="1:11" ht="15.75">
      <c r="A12" s="8"/>
      <c r="B12" s="169" t="s">
        <v>2</v>
      </c>
      <c r="C12" s="169"/>
      <c r="D12" s="170" t="s">
        <v>3</v>
      </c>
      <c r="E12" s="170"/>
      <c r="F12" s="170"/>
      <c r="G12" s="170"/>
      <c r="H12" s="170"/>
      <c r="I12" s="170"/>
      <c r="J12" s="171" t="s">
        <v>4</v>
      </c>
      <c r="K12" s="17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342</v>
      </c>
      <c r="D18" s="58"/>
      <c r="E18" s="57">
        <v>387.5</v>
      </c>
      <c r="F18" s="57" t="s">
        <v>87</v>
      </c>
      <c r="G18" s="142">
        <f>BUSHEL!I18*TONELADA!$B$45</f>
        <v>394.90614</v>
      </c>
      <c r="H18" s="142">
        <f>BUSHEL!J18*TONELADA!$B$45</f>
        <v>393.06894</v>
      </c>
      <c r="I18" s="143">
        <f>BUSHEL!K18*TONELADA!$B$45</f>
        <v>391.23174</v>
      </c>
      <c r="J18" s="97"/>
      <c r="K18" s="121">
        <f>BUSHEL!N18</f>
        <v>315.43609999999995</v>
      </c>
    </row>
    <row r="19" spans="1:11" ht="19.5" customHeight="1">
      <c r="A19" s="22" t="s">
        <v>40</v>
      </c>
      <c r="B19" s="79"/>
      <c r="C19" s="118">
        <v>340.2</v>
      </c>
      <c r="D19" s="87"/>
      <c r="E19" s="79">
        <v>385.7</v>
      </c>
      <c r="F19" s="32"/>
      <c r="G19" s="146">
        <f>BUSHEL!I19*TONELADA!$B$45</f>
        <v>394.90614</v>
      </c>
      <c r="H19" s="144">
        <f>BUSHEL!J19*TONELADA!$B$45</f>
        <v>393.06894</v>
      </c>
      <c r="I19" s="145">
        <f>BUSHEL!K19*TONELADA!$B$45</f>
        <v>391.23174</v>
      </c>
      <c r="J19" s="98"/>
      <c r="K19" s="79">
        <f>BUSHEL!N19</f>
        <v>311.89297999999997</v>
      </c>
    </row>
    <row r="20" spans="1:11" ht="19.5" customHeight="1">
      <c r="A20" s="104" t="s">
        <v>11</v>
      </c>
      <c r="B20" s="78">
        <f>BUSHEL!B20*TONELADA!$B$45</f>
        <v>285.13344</v>
      </c>
      <c r="C20" s="124">
        <v>336.5</v>
      </c>
      <c r="D20" s="85">
        <f>BUSHEL!E20*TONELADA!$B$45</f>
        <v>321.41814</v>
      </c>
      <c r="E20" s="78">
        <v>382</v>
      </c>
      <c r="F20" s="77"/>
      <c r="G20" s="142">
        <f>BUSHEL!I20*TONELADA!$B$45</f>
        <v>394.90614</v>
      </c>
      <c r="H20" s="147">
        <f>BUSHEL!J20*TONELADA!$B$45</f>
        <v>393.06894</v>
      </c>
      <c r="I20" s="148">
        <f>BUSHEL!K20*TONELADA!$B$45</f>
        <v>391.23174</v>
      </c>
      <c r="J20" s="100">
        <f>BUSHEL!L20*TONELADA!$B$45</f>
        <v>244.80689999999998</v>
      </c>
      <c r="K20" s="78">
        <f>BUSHEL!N20</f>
        <v>307.5625</v>
      </c>
    </row>
    <row r="21" spans="1:11" ht="19.5" customHeight="1">
      <c r="A21" s="130" t="s">
        <v>114</v>
      </c>
      <c r="B21" s="131"/>
      <c r="C21" s="132">
        <v>335.2</v>
      </c>
      <c r="D21" s="133"/>
      <c r="E21" s="79">
        <v>376.2</v>
      </c>
      <c r="F21" s="134"/>
      <c r="G21" s="153">
        <f>BUSHEL!I21*TONELADA!$B$45</f>
        <v>392.79336</v>
      </c>
      <c r="H21" s="154">
        <f>BUSHEL!J21*TONELADA!$B$45</f>
        <v>390.95616</v>
      </c>
      <c r="I21" s="155">
        <f>BUSHEL!K21*TONELADA!$B$45</f>
        <v>389.11896</v>
      </c>
      <c r="J21" s="135"/>
      <c r="K21" s="79">
        <f>BUSHEL!N21</f>
        <v>303.92096</v>
      </c>
    </row>
    <row r="22" spans="1:11" ht="19.5" customHeight="1">
      <c r="A22" s="104" t="s">
        <v>12</v>
      </c>
      <c r="B22" s="78">
        <f>BUSHEL!B22*TONELADA!$B$45</f>
        <v>287.5218</v>
      </c>
      <c r="C22" s="129"/>
      <c r="D22" s="85">
        <f>BUSHEL!E22*TONELADA!$B$45</f>
        <v>319.30536</v>
      </c>
      <c r="E22" s="77"/>
      <c r="F22" s="77"/>
      <c r="G22" s="77"/>
      <c r="H22" s="77"/>
      <c r="I22" s="86"/>
      <c r="J22" s="100">
        <f>BUSHEL!L22*TONELADA!$B$45</f>
        <v>244.3476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288.8997</v>
      </c>
      <c r="C24" s="59"/>
      <c r="D24" s="58">
        <f>BUSHEL!E24*TONELADA!$B$45</f>
        <v>316.73328</v>
      </c>
      <c r="E24" s="60"/>
      <c r="F24" s="60"/>
      <c r="G24" s="60"/>
      <c r="H24" s="60"/>
      <c r="I24" s="59"/>
      <c r="J24" s="99">
        <f>BUSHEL!L24*TONELADA!$B$45</f>
        <v>241.77552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291.28806</v>
      </c>
      <c r="C26" s="59"/>
      <c r="D26" s="85">
        <f>BUSHEL!E26*TONELADA!$B$45</f>
        <v>316.917</v>
      </c>
      <c r="E26" s="59"/>
      <c r="F26" s="59"/>
      <c r="G26" s="59"/>
      <c r="H26" s="59"/>
      <c r="I26" s="59"/>
      <c r="J26" s="99">
        <f>BUSHEL!L26*TONELADA!$B$45</f>
        <v>226.61862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295.60548</v>
      </c>
      <c r="C29" s="126"/>
      <c r="D29" s="127">
        <f>BUSHEL!E29*TONELADA!$B$45</f>
        <v>318.11118</v>
      </c>
      <c r="E29" s="126"/>
      <c r="F29" s="126"/>
      <c r="G29" s="126"/>
      <c r="H29" s="126"/>
      <c r="I29" s="126"/>
      <c r="J29" s="136">
        <f>BUSHEL!L29*TONELADA!$B$45</f>
        <v>221.10702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297.81012</v>
      </c>
      <c r="C31" s="83"/>
      <c r="D31" s="58">
        <f>BUSHEL!E31*TONELADA!$B$45</f>
        <v>317.28444</v>
      </c>
      <c r="E31" s="77"/>
      <c r="F31" s="77"/>
      <c r="G31" s="77"/>
      <c r="H31" s="77"/>
      <c r="I31" s="86"/>
      <c r="J31" s="97">
        <f>BUSHEL!L31*TONELADA!$B$45</f>
        <v>224.1384</v>
      </c>
      <c r="K31" s="77"/>
    </row>
    <row r="32" spans="1:11" ht="19.5" customHeight="1">
      <c r="A32" s="22" t="s">
        <v>12</v>
      </c>
      <c r="B32" s="79">
        <f>BUSHEL!B32*TONELADA!$B$45</f>
        <v>297.6264</v>
      </c>
      <c r="C32" s="84"/>
      <c r="D32" s="87">
        <f>BUSHEL!E32*TONELADA!$B$45</f>
        <v>315.35537999999997</v>
      </c>
      <c r="E32" s="32"/>
      <c r="F32" s="32"/>
      <c r="G32" s="32"/>
      <c r="H32" s="32"/>
      <c r="I32" s="88"/>
      <c r="J32" s="98">
        <f>BUSHEL!L32*TONELADA!$B$45</f>
        <v>225.5163</v>
      </c>
      <c r="K32" s="32"/>
    </row>
    <row r="33" spans="1:11" ht="19.5" customHeight="1">
      <c r="A33" s="56" t="s">
        <v>13</v>
      </c>
      <c r="B33" s="55">
        <f>BUSHEL!B33*TONELADA!$B$45</f>
        <v>291.28806</v>
      </c>
      <c r="C33" s="57"/>
      <c r="D33" s="58">
        <f>BUSHEL!E33*TONELADA!$B$45</f>
        <v>303.96474</v>
      </c>
      <c r="E33" s="57"/>
      <c r="F33" s="60"/>
      <c r="G33" s="81"/>
      <c r="H33" s="81"/>
      <c r="I33" s="82"/>
      <c r="J33" s="97">
        <f>BUSHEL!L33*TONELADA!$B$45</f>
        <v>225.14885999999998</v>
      </c>
      <c r="K33" s="103"/>
    </row>
    <row r="34" spans="1:11" ht="19.5" customHeight="1">
      <c r="A34" s="22" t="s">
        <v>14</v>
      </c>
      <c r="B34" s="79">
        <f>BUSHEL!B34*TONELADA!$B$45</f>
        <v>290.82876</v>
      </c>
      <c r="C34" s="84"/>
      <c r="D34" s="87">
        <f>BUSHEL!E34*TONELADA!$B$45</f>
        <v>299.55546</v>
      </c>
      <c r="E34" s="32"/>
      <c r="F34" s="32"/>
      <c r="G34" s="32"/>
      <c r="H34" s="32"/>
      <c r="I34" s="88"/>
      <c r="J34" s="98">
        <f>BUSHEL!L34*TONELADA!$B$45</f>
        <v>209.62452</v>
      </c>
      <c r="K34" s="32"/>
    </row>
    <row r="35" spans="1:11" ht="19.5" customHeight="1">
      <c r="A35" s="56" t="s">
        <v>15</v>
      </c>
      <c r="B35" s="55">
        <f>BUSHEL!B35*TONELADA!$B$45</f>
        <v>292.02294</v>
      </c>
      <c r="C35" s="57"/>
      <c r="D35" s="58">
        <f>BUSHEL!E35*TONELADA!$B$45</f>
        <v>300.29034</v>
      </c>
      <c r="E35" s="57"/>
      <c r="F35" s="57"/>
      <c r="G35" s="81"/>
      <c r="H35" s="81"/>
      <c r="I35" s="82"/>
      <c r="J35" s="97">
        <f>BUSHEL!L35*TONELADA!$B$45</f>
        <v>205.58267999999998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208.24662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190.6095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105</v>
      </c>
      <c r="B6" s="42"/>
      <c r="C6" s="42"/>
    </row>
    <row r="7" spans="1:3" ht="15">
      <c r="A7" s="41" t="s">
        <v>106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107</v>
      </c>
      <c r="B9" s="108">
        <v>155</v>
      </c>
      <c r="C9" s="61" t="s">
        <v>108</v>
      </c>
    </row>
    <row r="10" spans="1:3" ht="15">
      <c r="A10" s="38" t="s">
        <v>109</v>
      </c>
      <c r="B10" s="42">
        <v>150</v>
      </c>
      <c r="C10" s="42" t="s">
        <v>108</v>
      </c>
    </row>
    <row r="11" spans="1:3" ht="15">
      <c r="A11" s="41" t="s">
        <v>110</v>
      </c>
      <c r="B11" s="108">
        <v>140</v>
      </c>
      <c r="C11" s="61" t="s">
        <v>108</v>
      </c>
    </row>
    <row r="12" spans="1:3" ht="15">
      <c r="A12" s="38" t="s">
        <v>111</v>
      </c>
      <c r="B12" s="42">
        <v>130</v>
      </c>
      <c r="C12" s="42" t="s">
        <v>145</v>
      </c>
    </row>
    <row r="13" spans="1:3" ht="15">
      <c r="A13" s="41" t="s">
        <v>112</v>
      </c>
      <c r="B13" s="108"/>
      <c r="C13" s="61"/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2"/>
      <c r="C1" s="172"/>
      <c r="D1" s="172"/>
      <c r="E1" s="172"/>
      <c r="F1" s="172"/>
      <c r="G1" s="172"/>
    </row>
    <row r="2" spans="1:7" ht="15.75">
      <c r="A2" s="40"/>
      <c r="B2" s="173" t="s">
        <v>0</v>
      </c>
      <c r="C2" s="173"/>
      <c r="D2" s="173"/>
      <c r="E2" s="173"/>
      <c r="F2" s="173"/>
      <c r="G2" s="173"/>
    </row>
    <row r="3" spans="1:7" ht="15.75">
      <c r="A3" s="40"/>
      <c r="B3" s="173" t="s">
        <v>27</v>
      </c>
      <c r="C3" s="173"/>
      <c r="D3" s="173"/>
      <c r="E3" s="173"/>
      <c r="F3" s="173"/>
      <c r="G3" s="173"/>
    </row>
    <row r="4" spans="1:8" ht="15.75">
      <c r="A4" s="40"/>
      <c r="B4" s="43">
        <v>0.12</v>
      </c>
      <c r="C4" s="43" t="s">
        <v>75</v>
      </c>
      <c r="D4" s="44">
        <v>0.13</v>
      </c>
      <c r="E4" s="44" t="s">
        <v>104</v>
      </c>
      <c r="F4" s="44" t="s">
        <v>102</v>
      </c>
      <c r="G4" s="44" t="s">
        <v>103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105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106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107</v>
      </c>
      <c r="B9" s="66">
        <v>180</v>
      </c>
      <c r="C9" s="66" t="s">
        <v>108</v>
      </c>
      <c r="D9" s="66"/>
      <c r="E9" s="112">
        <v>200</v>
      </c>
      <c r="F9" s="112">
        <v>195</v>
      </c>
      <c r="G9" s="112">
        <v>190</v>
      </c>
      <c r="H9" s="66" t="s">
        <v>108</v>
      </c>
    </row>
    <row r="10" spans="1:8" ht="15">
      <c r="A10" s="38" t="s">
        <v>109</v>
      </c>
      <c r="B10" s="42">
        <v>175</v>
      </c>
      <c r="C10" s="42" t="s">
        <v>108</v>
      </c>
      <c r="D10" s="42"/>
      <c r="E10" s="39">
        <v>200</v>
      </c>
      <c r="F10" s="39">
        <v>195</v>
      </c>
      <c r="G10" s="39">
        <v>190</v>
      </c>
      <c r="H10" s="42" t="s">
        <v>108</v>
      </c>
    </row>
    <row r="11" spans="1:8" ht="15">
      <c r="A11" s="65" t="s">
        <v>110</v>
      </c>
      <c r="B11" s="66">
        <v>165</v>
      </c>
      <c r="C11" s="66" t="s">
        <v>108</v>
      </c>
      <c r="D11" s="66"/>
      <c r="E11" s="112">
        <v>200</v>
      </c>
      <c r="F11" s="112">
        <v>195</v>
      </c>
      <c r="G11" s="112">
        <v>190</v>
      </c>
      <c r="H11" s="66" t="s">
        <v>108</v>
      </c>
    </row>
    <row r="12" spans="1:8" ht="15">
      <c r="A12" s="38" t="s">
        <v>111</v>
      </c>
      <c r="B12" s="42">
        <v>155</v>
      </c>
      <c r="C12" s="42" t="s">
        <v>145</v>
      </c>
      <c r="D12" s="42"/>
      <c r="E12" s="39">
        <v>200</v>
      </c>
      <c r="F12" s="39">
        <v>195</v>
      </c>
      <c r="G12" s="39">
        <v>190</v>
      </c>
      <c r="H12" s="42" t="s">
        <v>145</v>
      </c>
    </row>
    <row r="13" spans="1:8" ht="15">
      <c r="A13" s="65" t="s">
        <v>112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142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143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4" t="s">
        <v>146</v>
      </c>
      <c r="B28" s="174"/>
      <c r="C28" s="174"/>
      <c r="D28" s="174"/>
      <c r="E28" s="151" t="s">
        <v>113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5">
        <v>2022</v>
      </c>
      <c r="B6" s="176"/>
      <c r="C6" s="177"/>
    </row>
    <row r="7" spans="1:3" ht="15">
      <c r="A7" s="38" t="s">
        <v>105</v>
      </c>
      <c r="B7" s="39"/>
      <c r="C7" s="39"/>
    </row>
    <row r="8" spans="1:5" ht="15">
      <c r="A8" s="40" t="s">
        <v>106</v>
      </c>
      <c r="B8" s="32"/>
      <c r="C8" s="32"/>
      <c r="E8" t="s">
        <v>22</v>
      </c>
    </row>
    <row r="9" spans="1:5" ht="15.75">
      <c r="A9" s="175">
        <v>2023</v>
      </c>
      <c r="B9" s="176"/>
      <c r="C9" s="177"/>
      <c r="E9" t="s">
        <v>23</v>
      </c>
    </row>
    <row r="10" spans="1:5" ht="15">
      <c r="A10" s="106" t="s">
        <v>107</v>
      </c>
      <c r="B10" s="107">
        <v>135</v>
      </c>
      <c r="C10" s="107" t="s">
        <v>108</v>
      </c>
      <c r="E10" t="s">
        <v>24</v>
      </c>
    </row>
    <row r="11" spans="1:5" ht="15">
      <c r="A11" s="117" t="s">
        <v>109</v>
      </c>
      <c r="B11" s="119">
        <v>126</v>
      </c>
      <c r="C11" s="119" t="s">
        <v>108</v>
      </c>
      <c r="E11" t="s">
        <v>25</v>
      </c>
    </row>
    <row r="12" spans="1:5" ht="15">
      <c r="A12" s="115" t="s">
        <v>110</v>
      </c>
      <c r="B12" s="32">
        <v>115</v>
      </c>
      <c r="C12" s="32" t="s">
        <v>108</v>
      </c>
      <c r="E12" t="s">
        <v>26</v>
      </c>
    </row>
    <row r="13" spans="1:3" ht="15">
      <c r="A13" s="117" t="s">
        <v>111</v>
      </c>
      <c r="B13" s="119">
        <v>107</v>
      </c>
      <c r="C13" s="119" t="s">
        <v>145</v>
      </c>
    </row>
    <row r="14" spans="1:3" ht="15">
      <c r="A14" s="40" t="s">
        <v>112</v>
      </c>
      <c r="B14" s="32">
        <v>102</v>
      </c>
      <c r="C14" s="32" t="s">
        <v>145</v>
      </c>
    </row>
    <row r="15" spans="1:3" ht="15">
      <c r="A15" s="38" t="s">
        <v>142</v>
      </c>
      <c r="B15" s="39"/>
      <c r="C15" s="39"/>
    </row>
    <row r="16" spans="1:3" ht="15">
      <c r="A16" s="40" t="s">
        <v>143</v>
      </c>
      <c r="B16" s="32"/>
      <c r="C16" s="32"/>
    </row>
    <row r="17" spans="1:3" ht="15">
      <c r="A17" s="38" t="s">
        <v>144</v>
      </c>
      <c r="B17" s="39"/>
      <c r="C17" s="39"/>
    </row>
    <row r="21" ht="15">
      <c r="A21" t="s">
        <v>141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137</v>
      </c>
      <c r="E2" s="45" t="s">
        <v>138</v>
      </c>
      <c r="F2" s="45" t="s">
        <v>139</v>
      </c>
      <c r="G2" s="45" t="s">
        <v>140</v>
      </c>
      <c r="H2" s="45" t="s">
        <v>32</v>
      </c>
      <c r="J2" s="45" t="s">
        <v>137</v>
      </c>
      <c r="K2" s="45" t="s">
        <v>138</v>
      </c>
      <c r="L2" s="45" t="s">
        <v>139</v>
      </c>
      <c r="M2" s="45" t="s">
        <v>140</v>
      </c>
      <c r="P2" s="45" t="s">
        <v>137</v>
      </c>
      <c r="Q2" s="45" t="s">
        <v>138</v>
      </c>
      <c r="R2" s="45" t="s">
        <v>139</v>
      </c>
      <c r="S2" s="45" t="s">
        <v>140</v>
      </c>
    </row>
    <row r="3" spans="2:19" ht="15">
      <c r="B3" t="s">
        <v>61</v>
      </c>
      <c r="C3" t="s">
        <v>62</v>
      </c>
      <c r="D3" s="47">
        <v>44918</v>
      </c>
      <c r="E3">
        <v>776</v>
      </c>
      <c r="F3" s="47">
        <v>44918</v>
      </c>
      <c r="G3">
        <v>776</v>
      </c>
      <c r="H3" t="s">
        <v>63</v>
      </c>
      <c r="I3" t="s">
        <v>64</v>
      </c>
      <c r="J3" s="47">
        <v>44918</v>
      </c>
      <c r="K3">
        <v>874.75</v>
      </c>
      <c r="L3" s="47">
        <v>44918</v>
      </c>
      <c r="M3">
        <v>874.75</v>
      </c>
      <c r="N3" t="s">
        <v>77</v>
      </c>
      <c r="O3" t="s">
        <v>78</v>
      </c>
      <c r="P3" s="47">
        <v>44918</v>
      </c>
      <c r="Q3">
        <v>666.25</v>
      </c>
      <c r="R3" s="47">
        <v>44918</v>
      </c>
      <c r="S3">
        <v>666.25</v>
      </c>
    </row>
    <row r="4" spans="2:19" ht="15">
      <c r="B4" t="s">
        <v>65</v>
      </c>
      <c r="C4" t="s">
        <v>66</v>
      </c>
      <c r="D4" s="47">
        <v>44918</v>
      </c>
      <c r="E4">
        <v>782.5</v>
      </c>
      <c r="F4" s="47">
        <v>44918</v>
      </c>
      <c r="G4">
        <v>782.5</v>
      </c>
      <c r="H4" t="s">
        <v>67</v>
      </c>
      <c r="I4" t="s">
        <v>68</v>
      </c>
      <c r="J4" s="47">
        <v>44918</v>
      </c>
      <c r="K4">
        <v>869</v>
      </c>
      <c r="L4" s="47">
        <v>44918</v>
      </c>
      <c r="M4">
        <v>869</v>
      </c>
      <c r="N4" t="s">
        <v>79</v>
      </c>
      <c r="O4" t="s">
        <v>80</v>
      </c>
      <c r="P4" s="47">
        <v>44918</v>
      </c>
      <c r="Q4">
        <v>665</v>
      </c>
      <c r="R4" s="47">
        <v>44918</v>
      </c>
      <c r="S4">
        <v>665</v>
      </c>
    </row>
    <row r="5" spans="2:19" ht="15">
      <c r="B5" t="s">
        <v>71</v>
      </c>
      <c r="C5" t="s">
        <v>72</v>
      </c>
      <c r="D5" s="47">
        <v>44918</v>
      </c>
      <c r="E5">
        <v>786.25</v>
      </c>
      <c r="F5" s="47">
        <v>44918</v>
      </c>
      <c r="G5">
        <v>786.25</v>
      </c>
      <c r="H5" t="s">
        <v>73</v>
      </c>
      <c r="I5" t="s">
        <v>74</v>
      </c>
      <c r="J5" s="47">
        <v>44918</v>
      </c>
      <c r="K5">
        <v>862</v>
      </c>
      <c r="L5" s="47">
        <v>44918</v>
      </c>
      <c r="M5">
        <v>862</v>
      </c>
      <c r="N5" t="s">
        <v>54</v>
      </c>
      <c r="O5" t="s">
        <v>55</v>
      </c>
      <c r="P5" s="47">
        <v>44918</v>
      </c>
      <c r="Q5">
        <v>658</v>
      </c>
      <c r="R5" s="47">
        <v>44918</v>
      </c>
      <c r="S5">
        <v>658</v>
      </c>
    </row>
    <row r="6" spans="2:19" ht="15">
      <c r="B6" t="s">
        <v>88</v>
      </c>
      <c r="C6" t="s">
        <v>89</v>
      </c>
      <c r="D6" s="47">
        <v>44918</v>
      </c>
      <c r="E6">
        <v>792.75</v>
      </c>
      <c r="F6" s="47">
        <v>44918</v>
      </c>
      <c r="G6">
        <v>792.75</v>
      </c>
      <c r="H6" t="s">
        <v>90</v>
      </c>
      <c r="I6" t="s">
        <v>91</v>
      </c>
      <c r="J6" s="47">
        <v>44918</v>
      </c>
      <c r="K6">
        <v>862.5</v>
      </c>
      <c r="L6" s="47">
        <v>44918</v>
      </c>
      <c r="M6">
        <v>862.5</v>
      </c>
      <c r="N6" t="s">
        <v>81</v>
      </c>
      <c r="O6" t="s">
        <v>82</v>
      </c>
      <c r="P6" s="47">
        <v>44918</v>
      </c>
      <c r="Q6">
        <v>616.75</v>
      </c>
      <c r="R6" s="47">
        <v>44918</v>
      </c>
      <c r="S6">
        <v>616.75</v>
      </c>
    </row>
    <row r="7" spans="2:19" ht="15">
      <c r="B7" t="s">
        <v>92</v>
      </c>
      <c r="C7" t="s">
        <v>93</v>
      </c>
      <c r="D7" s="47">
        <v>44918</v>
      </c>
      <c r="E7">
        <v>804.5</v>
      </c>
      <c r="F7" s="47">
        <v>44918</v>
      </c>
      <c r="G7">
        <v>804.5</v>
      </c>
      <c r="H7" t="s">
        <v>94</v>
      </c>
      <c r="I7" t="s">
        <v>95</v>
      </c>
      <c r="J7" s="47">
        <v>44918</v>
      </c>
      <c r="K7">
        <v>865.75</v>
      </c>
      <c r="L7" s="47">
        <v>44918</v>
      </c>
      <c r="M7">
        <v>865.75</v>
      </c>
      <c r="N7" t="s">
        <v>56</v>
      </c>
      <c r="O7" t="s">
        <v>57</v>
      </c>
      <c r="P7" s="47">
        <v>44918</v>
      </c>
      <c r="Q7">
        <v>601.75</v>
      </c>
      <c r="R7" s="47">
        <v>44918</v>
      </c>
      <c r="S7">
        <v>601.75</v>
      </c>
    </row>
    <row r="8" spans="2:19" ht="15">
      <c r="B8" t="s">
        <v>96</v>
      </c>
      <c r="C8" t="s">
        <v>47</v>
      </c>
      <c r="D8" s="47">
        <v>44918</v>
      </c>
      <c r="E8">
        <v>810.5</v>
      </c>
      <c r="F8" s="47">
        <v>44918</v>
      </c>
      <c r="G8">
        <v>810.5</v>
      </c>
      <c r="H8" t="s">
        <v>97</v>
      </c>
      <c r="I8" t="s">
        <v>48</v>
      </c>
      <c r="J8" s="47">
        <v>44918</v>
      </c>
      <c r="K8">
        <v>863.5</v>
      </c>
      <c r="L8" s="47">
        <v>44918</v>
      </c>
      <c r="M8">
        <v>863.5</v>
      </c>
      <c r="N8" t="s">
        <v>115</v>
      </c>
      <c r="O8" t="s">
        <v>116</v>
      </c>
      <c r="P8" s="47">
        <v>44918</v>
      </c>
      <c r="Q8">
        <v>610</v>
      </c>
      <c r="R8" s="47">
        <v>44918</v>
      </c>
      <c r="S8">
        <v>610</v>
      </c>
    </row>
    <row r="9" spans="2:19" ht="15">
      <c r="B9" t="s">
        <v>98</v>
      </c>
      <c r="C9" t="s">
        <v>49</v>
      </c>
      <c r="D9" s="47">
        <v>44918</v>
      </c>
      <c r="E9">
        <v>810</v>
      </c>
      <c r="F9" s="47">
        <v>44918</v>
      </c>
      <c r="G9">
        <v>810</v>
      </c>
      <c r="H9" t="s">
        <v>99</v>
      </c>
      <c r="I9" t="s">
        <v>50</v>
      </c>
      <c r="J9" s="47">
        <v>44918</v>
      </c>
      <c r="K9">
        <v>858.25</v>
      </c>
      <c r="L9" s="47">
        <v>44918</v>
      </c>
      <c r="M9">
        <v>858.25</v>
      </c>
      <c r="N9" t="s">
        <v>117</v>
      </c>
      <c r="O9" t="s">
        <v>118</v>
      </c>
      <c r="P9" s="47">
        <v>44918</v>
      </c>
      <c r="Q9">
        <v>613.75</v>
      </c>
      <c r="R9" s="47">
        <v>44918</v>
      </c>
      <c r="S9">
        <v>613.75</v>
      </c>
    </row>
    <row r="10" spans="2:19" ht="15">
      <c r="B10" t="s">
        <v>100</v>
      </c>
      <c r="C10" t="s">
        <v>51</v>
      </c>
      <c r="D10" s="47">
        <v>44918</v>
      </c>
      <c r="E10">
        <v>792.75</v>
      </c>
      <c r="F10" s="47">
        <v>44918</v>
      </c>
      <c r="G10">
        <v>792.75</v>
      </c>
      <c r="H10" t="s">
        <v>101</v>
      </c>
      <c r="I10" t="s">
        <v>52</v>
      </c>
      <c r="J10" s="47">
        <v>44918</v>
      </c>
      <c r="K10">
        <v>827.25</v>
      </c>
      <c r="L10" s="47">
        <v>44918</v>
      </c>
      <c r="M10">
        <v>827.25</v>
      </c>
      <c r="N10" t="s">
        <v>83</v>
      </c>
      <c r="O10" t="s">
        <v>84</v>
      </c>
      <c r="P10" s="47">
        <v>44918</v>
      </c>
      <c r="Q10">
        <v>612.75</v>
      </c>
      <c r="R10" s="47">
        <v>44918</v>
      </c>
      <c r="S10">
        <v>612.75</v>
      </c>
    </row>
    <row r="11" spans="2:19" ht="15">
      <c r="B11" t="s">
        <v>119</v>
      </c>
      <c r="C11" t="s">
        <v>120</v>
      </c>
      <c r="D11" s="47">
        <v>44918</v>
      </c>
      <c r="E11">
        <v>791.5</v>
      </c>
      <c r="F11" s="47">
        <v>44918</v>
      </c>
      <c r="G11">
        <v>791.5</v>
      </c>
      <c r="H11" t="s">
        <v>121</v>
      </c>
      <c r="I11" t="s">
        <v>122</v>
      </c>
      <c r="J11" s="47">
        <v>44918</v>
      </c>
      <c r="K11">
        <v>815.25</v>
      </c>
      <c r="L11" s="47">
        <v>44918</v>
      </c>
      <c r="M11">
        <v>815.25</v>
      </c>
      <c r="N11" t="s">
        <v>123</v>
      </c>
      <c r="O11" t="s">
        <v>124</v>
      </c>
      <c r="P11" s="47">
        <v>44918</v>
      </c>
      <c r="Q11">
        <v>570.5</v>
      </c>
      <c r="R11" s="47">
        <v>44918</v>
      </c>
      <c r="S11">
        <v>570.5</v>
      </c>
    </row>
    <row r="12" spans="2:19" ht="15">
      <c r="B12" t="s">
        <v>125</v>
      </c>
      <c r="C12" t="s">
        <v>59</v>
      </c>
      <c r="D12" s="47">
        <v>44918</v>
      </c>
      <c r="E12">
        <v>794.75</v>
      </c>
      <c r="F12" s="47">
        <v>44918</v>
      </c>
      <c r="G12">
        <v>794.75</v>
      </c>
      <c r="H12" t="s">
        <v>126</v>
      </c>
      <c r="I12" t="s">
        <v>60</v>
      </c>
      <c r="J12" s="47">
        <v>44918</v>
      </c>
      <c r="K12">
        <v>817.25</v>
      </c>
      <c r="L12" s="47">
        <v>44918</v>
      </c>
      <c r="M12">
        <v>817.25</v>
      </c>
      <c r="N12" t="s">
        <v>85</v>
      </c>
      <c r="O12" t="s">
        <v>86</v>
      </c>
      <c r="P12" s="47">
        <v>44918</v>
      </c>
      <c r="Q12">
        <v>559.5</v>
      </c>
      <c r="R12" s="47">
        <v>44918</v>
      </c>
      <c r="S12">
        <v>559.5</v>
      </c>
    </row>
    <row r="13" spans="2:19" ht="15">
      <c r="B13" t="s">
        <v>127</v>
      </c>
      <c r="C13" t="s">
        <v>47</v>
      </c>
      <c r="D13" s="47">
        <v>44918</v>
      </c>
      <c r="E13">
        <v>786</v>
      </c>
      <c r="F13" s="47">
        <v>44918</v>
      </c>
      <c r="G13">
        <v>786</v>
      </c>
      <c r="H13" t="s">
        <v>128</v>
      </c>
      <c r="I13" t="s">
        <v>48</v>
      </c>
      <c r="J13" s="47">
        <v>44918</v>
      </c>
      <c r="K13">
        <v>777.25</v>
      </c>
      <c r="L13" s="47">
        <v>44918</v>
      </c>
      <c r="M13">
        <v>777.25</v>
      </c>
      <c r="N13" t="s">
        <v>129</v>
      </c>
      <c r="O13" t="s">
        <v>130</v>
      </c>
      <c r="P13" s="47">
        <v>44918</v>
      </c>
      <c r="Q13">
        <v>566.75</v>
      </c>
      <c r="R13" s="47">
        <v>44918</v>
      </c>
      <c r="S13">
        <v>566.75</v>
      </c>
    </row>
    <row r="14" spans="2:19" ht="15">
      <c r="B14" t="s">
        <v>131</v>
      </c>
      <c r="C14" t="s">
        <v>49</v>
      </c>
      <c r="D14" s="47">
        <v>44918</v>
      </c>
      <c r="E14">
        <v>771.75</v>
      </c>
      <c r="F14" s="47">
        <v>44918</v>
      </c>
      <c r="G14">
        <v>771.75</v>
      </c>
      <c r="H14" t="s">
        <v>132</v>
      </c>
      <c r="I14" t="s">
        <v>50</v>
      </c>
      <c r="J14" s="47">
        <v>44918</v>
      </c>
      <c r="K14">
        <v>747.5</v>
      </c>
      <c r="L14" s="47">
        <v>44918</v>
      </c>
      <c r="M14">
        <v>747.5</v>
      </c>
      <c r="N14" t="s">
        <v>133</v>
      </c>
      <c r="O14" t="s">
        <v>134</v>
      </c>
      <c r="P14" s="47">
        <v>44918</v>
      </c>
      <c r="Q14">
        <v>518.75</v>
      </c>
      <c r="R14" s="47">
        <v>44918</v>
      </c>
      <c r="S14">
        <v>518.75</v>
      </c>
    </row>
    <row r="15" spans="2:19" ht="15">
      <c r="B15" t="s">
        <v>135</v>
      </c>
      <c r="C15" t="s">
        <v>51</v>
      </c>
      <c r="D15" s="47">
        <v>44918</v>
      </c>
      <c r="E15">
        <v>763.25</v>
      </c>
      <c r="F15" s="47">
        <v>44918</v>
      </c>
      <c r="G15">
        <v>763.25</v>
      </c>
      <c r="H15" t="s">
        <v>136</v>
      </c>
      <c r="I15" t="s">
        <v>52</v>
      </c>
      <c r="J15" s="47">
        <v>44918</v>
      </c>
      <c r="K15">
        <v>764</v>
      </c>
      <c r="L15" s="47">
        <v>44918</v>
      </c>
      <c r="M15">
        <v>764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147</v>
      </c>
      <c r="E21">
        <v>23</v>
      </c>
      <c r="F21" s="102"/>
      <c r="G21" s="45" t="s">
        <v>106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2022-12-26T13:20:40Z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