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<sst xmlns="http://schemas.openxmlformats.org/spreadsheetml/2006/main" count="283" uniqueCount="152">
  <si>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</si>
  <si>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</si>
  <si>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</si>
  <si>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</si>
  <si>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</si>
  <si>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</si>
  <si>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</si>
  <si>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</si>
  <si>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</si>
  <si>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</si>
  <si>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</si>
  <si>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</si>
  <si>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</si>
  <si>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</si>
  <si>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</si>
  <si>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</si>
  <si>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</si>
  <si>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</si>
  <si>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</si>
  <si>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</si>
  <si>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</si>
  <si>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</si>
  <si>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</si>
  <si>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</si>
  <si>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</si>
  <si>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</si>
  <si>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</si>
  <si>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</si>
  <si>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</si>
  <si>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</si>
  <si>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</si>
  <si>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</si>
  <si>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</si>
  <si>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</si>
  <si>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</si>
  <si>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</si>
  <si>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</si>
  <si>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</si>
  <si>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</si>
  <si>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</si>
  <si>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</si>
  <si>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</si>
  <si>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</si>
  <si>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</si>
  <si>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</si>
  <si>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</si>
  <si>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</si>
  <si>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</si>
  <si>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</si>
  <si>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</si>
  <si>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</si>
  <si>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</si>
  <si>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</si>
  <si>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</si>
  <si>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</si>
  <si>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</si>
  <si>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</si>
  <si>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</si>
  <si>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</si>
  <si>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</si>
  <si>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</si>
  <si>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</si>
  <si>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</si>
  <si>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</si>
  <si>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</si>
  <si>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</si>
  <si>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</si>
  <si>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</si>
  <si>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</si>
  <si>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</si>
  <si>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</si>
  <si>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</si>
  <si>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</si>
  <si>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</si>
  <si>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</si>
  <si>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</si>
  <si>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</si>
  <si>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</si>
  <si>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</si>
  <si>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</si>
  <si>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</si>
  <si>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</si>
  <si>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</si>
  <si>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</si>
  <si>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</si>
  <si>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</si>
  <si>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</si>
  <si>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</si>
  <si>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</si>
  <si>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</si>
  <si>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</si>
  <si>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</si>
  <si>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</si>
  <si>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</si>
  <si>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</si>
  <si>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</si>
  <si>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</si>
  <si>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</si>
  <si>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</si>
  <si>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</si>
  <si>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</si>
  <si>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</si>
  <si>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</si>
  <si>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</si>
  <si>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</si>
  <si>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</si>
  <si>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</si>
  <si>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</si>
  <si>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</si>
  <si>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</si>
  <si>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</si>
  <si>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</si>
  <si>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</si>
  <si>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</si>
  <si>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</si>
  <si>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</si>
  <si>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</si>
  <si>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</si>
  <si>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</si>
  <si>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</si>
  <si>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</si>
  <si>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</si>
  <si>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</si>
  <si>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</si>
  <si>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</si>
  <si>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</si>
  <si>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</si>
  <si>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</si>
  <si>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</si>
  <si>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</si>
  <si>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</si>
  <si>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</si>
  <si>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</si>
  <si>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</si>
  <si>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</si>
  <si>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</si>
  <si>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</si>
  <si>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</si>
  <si>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</si>
  <si>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</si>
  <si>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</si>
  <si>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</si>
  <si>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</si>
  <si>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</si>
  <si>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</si>
  <si>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</si>
  <si>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</si>
  <si>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</si>
  <si>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</si>
  <si>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</si>
  <si>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>*Primas USWheat.org del 18 de noviembre de 2022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</si>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</sst>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9" borderId="0" applyNumberFormat="0" applyBorder="0" applyAlignment="0" applyProtection="0"/>
    <xf numFmtId="0" fontId="36" fillId="21" borderId="0" applyNumberFormat="0" applyBorder="0" applyAlignment="0" applyProtection="0"/>
    <xf numFmtId="0" fontId="2" fillId="1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7" fillId="13" borderId="2" applyNumberFormat="0" applyAlignment="0" applyProtection="0"/>
    <xf numFmtId="0" fontId="40" fillId="36" borderId="3" applyNumberFormat="0" applyAlignment="0" applyProtection="0"/>
    <xf numFmtId="0" fontId="5" fillId="37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4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44" borderId="0" applyNumberFormat="0" applyBorder="0" applyAlignment="0" applyProtection="0"/>
    <xf numFmtId="0" fontId="3" fillId="29" borderId="0" applyNumberFormat="0" applyBorder="0" applyAlignment="0" applyProtection="0"/>
    <xf numFmtId="0" fontId="37" fillId="45" borderId="0" applyNumberFormat="0" applyBorder="0" applyAlignment="0" applyProtection="0"/>
    <xf numFmtId="0" fontId="3" fillId="31" borderId="0" applyNumberFormat="0" applyBorder="0" applyAlignment="0" applyProtection="0"/>
    <xf numFmtId="0" fontId="37" fillId="46" borderId="0" applyNumberFormat="0" applyBorder="0" applyAlignment="0" applyProtection="0"/>
    <xf numFmtId="0" fontId="3" fillId="47" borderId="0" applyNumberFormat="0" applyBorder="0" applyAlignment="0" applyProtection="0"/>
    <xf numFmtId="0" fontId="44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8" fillId="35" borderId="10" applyNumberFormat="0" applyAlignment="0" applyProtection="0"/>
    <xf numFmtId="0" fontId="13" fillId="13" borderId="11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2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>
      <alignment horizontal="left"/>
    </xf>
    <xf numFmtId="0" fontId="54" fillId="0" borderId="31" xfId="0" applyFont="1" applyBorder="1" applyAlignment="1">
      <alignment/>
    </xf>
    <xf numFmtId="0" fontId="54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4" fillId="57" borderId="27" xfId="0" applyNumberFormat="1" applyFont="1" applyFill="1" applyBorder="1" applyAlignment="1" applyProtection="1">
      <alignment horizontal="right" vertical="center"/>
      <protection/>
    </xf>
    <xf numFmtId="4" fontId="54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center" vertical="center"/>
      <protection/>
    </xf>
    <xf numFmtId="4" fontId="55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4" fillId="55" borderId="24" xfId="0" applyNumberFormat="1" applyFont="1" applyFill="1" applyBorder="1" applyAlignment="1" applyProtection="1">
      <alignment horizontal="right" vertical="center"/>
      <protection/>
    </xf>
    <xf numFmtId="4" fontId="54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4" fillId="0" borderId="27" xfId="0" applyNumberFormat="1" applyFont="1" applyFill="1" applyBorder="1" applyAlignment="1" applyProtection="1">
      <alignment horizontal="right" vertical="center"/>
      <protection/>
    </xf>
    <xf numFmtId="4" fontId="54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right" vertical="center"/>
      <protection/>
    </xf>
    <xf numFmtId="4" fontId="54" fillId="54" borderId="24" xfId="0" applyNumberFormat="1" applyFont="1" applyFill="1" applyBorder="1" applyAlignment="1" applyProtection="1">
      <alignment horizontal="right" vertical="center"/>
      <protection/>
    </xf>
    <xf numFmtId="4" fontId="54" fillId="54" borderId="29" xfId="0" applyNumberFormat="1" applyFont="1" applyFill="1" applyBorder="1" applyAlignment="1" applyProtection="1">
      <alignment horizontal="right" vertical="center"/>
      <protection/>
    </xf>
    <xf numFmtId="2" fontId="54" fillId="57" borderId="27" xfId="0" applyNumberFormat="1" applyFont="1" applyFill="1" applyBorder="1" applyAlignment="1" applyProtection="1">
      <alignment vertical="center"/>
      <protection/>
    </xf>
    <xf numFmtId="2" fontId="54" fillId="57" borderId="29" xfId="0" applyNumberFormat="1" applyFont="1" applyFill="1" applyBorder="1" applyAlignment="1" applyProtection="1">
      <alignment vertical="center"/>
      <protection/>
    </xf>
    <xf numFmtId="2" fontId="54" fillId="0" borderId="24" xfId="0" applyNumberFormat="1" applyFont="1" applyBorder="1" applyAlignment="1">
      <alignment vertical="center"/>
    </xf>
    <xf numFmtId="2" fontId="54" fillId="0" borderId="29" xfId="0" applyNumberFormat="1" applyFont="1" applyBorder="1" applyAlignment="1">
      <alignment vertical="center"/>
    </xf>
    <xf numFmtId="2" fontId="54" fillId="56" borderId="27" xfId="0" applyNumberFormat="1" applyFont="1" applyFill="1" applyBorder="1" applyAlignment="1" applyProtection="1">
      <alignment vertical="center"/>
      <protection/>
    </xf>
    <xf numFmtId="2" fontId="54" fillId="57" borderId="24" xfId="0" applyNumberFormat="1" applyFont="1" applyFill="1" applyBorder="1" applyAlignment="1">
      <alignment vertical="center"/>
    </xf>
    <xf numFmtId="2" fontId="54" fillId="57" borderId="29" xfId="0" applyNumberFormat="1" applyFont="1" applyFill="1" applyBorder="1" applyAlignment="1">
      <alignment vertical="center"/>
    </xf>
    <xf numFmtId="4" fontId="57" fillId="0" borderId="24" xfId="0" applyNumberFormat="1" applyFont="1" applyFill="1" applyBorder="1" applyAlignment="1" applyProtection="1">
      <alignment horizontal="right" vertical="center"/>
      <protection/>
    </xf>
    <xf numFmtId="4" fontId="57" fillId="57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Noviembre</v>
      </c>
      <c r="G6" s="50"/>
      <c r="H6" s="71">
        <f>Datos!I22</f>
        <v>2022</v>
      </c>
      <c r="I6" s="4"/>
      <c r="J6" s="3"/>
      <c r="K6" s="3"/>
      <c r="L6" s="4" t="str">
        <f>Datos!D22</f>
        <v>viernes</v>
      </c>
      <c r="M6" s="4">
        <f>Datos!E22</f>
        <v>25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4" t="s">
        <v>0</v>
      </c>
      <c r="B11" s="155"/>
      <c r="C11" s="155"/>
      <c r="D11" s="156"/>
      <c r="E11" s="159" t="s">
        <v>0</v>
      </c>
      <c r="F11" s="159"/>
      <c r="G11" s="159"/>
      <c r="H11" s="159"/>
      <c r="I11" s="159"/>
      <c r="J11" s="159"/>
      <c r="K11" s="159"/>
      <c r="L11" s="154" t="s">
        <v>1</v>
      </c>
      <c r="M11" s="155"/>
      <c r="N11" s="156"/>
    </row>
    <row r="12" spans="1:14" ht="17.25" customHeight="1">
      <c r="A12" s="152" t="s">
        <v>2</v>
      </c>
      <c r="B12" s="157"/>
      <c r="C12" s="157"/>
      <c r="D12" s="158"/>
      <c r="E12" s="160" t="s">
        <v>3</v>
      </c>
      <c r="F12" s="160"/>
      <c r="G12" s="160"/>
      <c r="H12" s="160"/>
      <c r="I12" s="160"/>
      <c r="J12" s="160"/>
      <c r="K12" s="160"/>
      <c r="L12" s="152" t="s">
        <v>4</v>
      </c>
      <c r="M12" s="157"/>
      <c r="N12" s="158"/>
    </row>
    <row r="13" spans="1:14" ht="15.75">
      <c r="A13" s="10"/>
      <c r="B13" s="11" t="s">
        <v>5</v>
      </c>
      <c r="C13" s="152" t="s">
        <v>6</v>
      </c>
      <c r="D13" s="153"/>
      <c r="E13" s="9" t="s">
        <v>7</v>
      </c>
      <c r="F13" s="152" t="s">
        <v>8</v>
      </c>
      <c r="G13" s="158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7" t="s">
        <v>6</v>
      </c>
      <c r="N13" s="158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14</v>
      </c>
      <c r="B15" s="48"/>
      <c r="C15" s="72"/>
      <c r="D15" s="92"/>
      <c r="E15" s="49"/>
      <c r="F15" s="72"/>
      <c r="G15" s="72"/>
      <c r="H15" s="72"/>
      <c r="I15" s="72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89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5" t="s">
        <v>36</v>
      </c>
      <c r="B17" s="48"/>
      <c r="C17" s="72"/>
      <c r="D17" s="92"/>
      <c r="E17" s="49"/>
      <c r="F17" s="72"/>
      <c r="G17" s="72"/>
      <c r="H17" s="72"/>
      <c r="I17" s="113"/>
      <c r="J17" s="113"/>
      <c r="K17" s="113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775.5</v>
      </c>
      <c r="C18" s="57">
        <f>B18+'Primas SRW'!B7</f>
        <v>955.5</v>
      </c>
      <c r="D18" s="80">
        <f>C18*$B$47</f>
        <v>351.08892</v>
      </c>
      <c r="E18" s="58">
        <f>Datos!M3</f>
        <v>922</v>
      </c>
      <c r="F18" s="57">
        <f>E18+'Primas HRW'!B7</f>
        <v>1147</v>
      </c>
      <c r="G18" s="59">
        <f>F18*$B$47</f>
        <v>421.45367999999996</v>
      </c>
      <c r="H18" s="57"/>
      <c r="I18" s="81">
        <f>E18+'Primas HRW'!E7</f>
        <v>1127</v>
      </c>
      <c r="J18" s="81">
        <f>E18+'Primas HRW'!F7</f>
        <v>1122</v>
      </c>
      <c r="K18" s="81">
        <f>E18+'Primas HRW'!G7</f>
        <v>1117</v>
      </c>
      <c r="L18" s="58">
        <f>Datos!S3</f>
        <v>668</v>
      </c>
      <c r="M18" s="55">
        <f>L18+'Primas maíz'!B8</f>
        <v>813</v>
      </c>
      <c r="N18" s="55">
        <f>M18*$F$47</f>
        <v>320.06183999999996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0"/>
      <c r="J19" s="141"/>
      <c r="K19" s="142"/>
      <c r="L19" s="21"/>
      <c r="M19" s="19"/>
      <c r="N19" s="19"/>
      <c r="O19"/>
      <c r="P19"/>
      <c r="Q19"/>
    </row>
    <row r="20" spans="1:17" ht="19.5" customHeight="1">
      <c r="A20" s="95" t="s">
        <v>39</v>
      </c>
      <c r="B20" s="48"/>
      <c r="C20" s="72">
        <f>B22+'Primas SRW'!B9</f>
        <v>957</v>
      </c>
      <c r="D20" s="92">
        <f>C20*$B$47</f>
        <v>351.64008</v>
      </c>
      <c r="E20" s="49"/>
      <c r="F20" s="48">
        <f>E22+'Primas HRW'!B9</f>
        <v>1090</v>
      </c>
      <c r="G20" s="72">
        <f>F20*$B$47</f>
        <v>400.5096</v>
      </c>
      <c r="H20" s="48"/>
      <c r="I20" s="114">
        <f>E22+'Primas HRW'!E9</f>
        <v>1112</v>
      </c>
      <c r="J20" s="114">
        <f>E22+'Primas HRW'!F9</f>
        <v>1107</v>
      </c>
      <c r="K20" s="113">
        <f>E22+'Primas HRW'!G10</f>
        <v>1102</v>
      </c>
      <c r="L20" s="49"/>
      <c r="M20" s="48">
        <f>L22+'Primas maíz'!B10</f>
        <v>811.25</v>
      </c>
      <c r="N20" s="48">
        <f>M20*$F$47</f>
        <v>319.37289999999996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947</v>
      </c>
      <c r="D21" s="80">
        <f>C21*$B$47</f>
        <v>347.96567999999996</v>
      </c>
      <c r="E21" s="58"/>
      <c r="F21" s="57">
        <f>E22+'Primas HRW'!B10</f>
        <v>1090</v>
      </c>
      <c r="G21" s="57">
        <f>F21*$B$47</f>
        <v>400.5096</v>
      </c>
      <c r="H21" s="57"/>
      <c r="I21" s="81">
        <f>E22+'Primas HRW'!E10</f>
        <v>1112</v>
      </c>
      <c r="J21" s="81">
        <f>E22+'Primas HRW'!F10</f>
        <v>1107</v>
      </c>
      <c r="K21" s="81">
        <f>E22+'Primas HRW'!G10</f>
        <v>1102</v>
      </c>
      <c r="L21" s="58"/>
      <c r="M21" s="55">
        <f>L22+'Primas maíz'!B11</f>
        <v>801.25</v>
      </c>
      <c r="N21" s="151">
        <f>M21*$F$47</f>
        <v>315.43609999999995</v>
      </c>
      <c r="O21"/>
      <c r="P21"/>
      <c r="Q21"/>
    </row>
    <row r="22" spans="1:17" ht="19.5" customHeight="1">
      <c r="A22" s="16" t="s">
        <v>11</v>
      </c>
      <c r="B22" s="48">
        <f>Datos!G4</f>
        <v>797</v>
      </c>
      <c r="C22" s="23">
        <f>B22+'Primas SRW'!B11</f>
        <v>937</v>
      </c>
      <c r="D22" s="91">
        <f>C22*$B$47</f>
        <v>344.29128</v>
      </c>
      <c r="E22" s="49">
        <f>Datos!M4</f>
        <v>912</v>
      </c>
      <c r="F22" s="24">
        <f>E22+'Primas HRW'!B11</f>
        <v>1087</v>
      </c>
      <c r="G22" s="24">
        <f>F22*$B$47</f>
        <v>399.40728</v>
      </c>
      <c r="H22" s="24"/>
      <c r="I22" s="109">
        <f>E22+'Primas HRW'!E11</f>
        <v>1107</v>
      </c>
      <c r="J22" s="109">
        <f>E22+'Primas HRW'!F11</f>
        <v>1102</v>
      </c>
      <c r="K22" s="110">
        <f>E22+'Primas HRW'!G11</f>
        <v>1097</v>
      </c>
      <c r="L22" s="49">
        <f>Datos!S4</f>
        <v>671.25</v>
      </c>
      <c r="M22" s="24">
        <f>L22+'Primas maíz'!B12</f>
        <v>796.25</v>
      </c>
      <c r="N22" s="150">
        <f>M22*$F$47</f>
        <v>313.4677</v>
      </c>
      <c r="O22"/>
      <c r="P22"/>
      <c r="Q22"/>
    </row>
    <row r="23" spans="1:17" ht="19.5" customHeight="1">
      <c r="A23" s="56" t="s">
        <v>119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6">
        <f>Datos!G5</f>
        <v>807.75</v>
      </c>
      <c r="C24" s="127"/>
      <c r="D24" s="91"/>
      <c r="E24" s="128">
        <f>Datos!M5</f>
        <v>904</v>
      </c>
      <c r="F24" s="127"/>
      <c r="G24" s="127"/>
      <c r="H24" s="127"/>
      <c r="I24" s="127"/>
      <c r="J24" s="127"/>
      <c r="K24" s="127"/>
      <c r="L24" s="128">
        <f>Datos!S5</f>
        <v>670</v>
      </c>
      <c r="M24" s="129"/>
      <c r="N24" s="129"/>
      <c r="O24"/>
      <c r="P24"/>
      <c r="Q24"/>
    </row>
    <row r="25" spans="1:17" ht="19.5" customHeight="1">
      <c r="A25" s="56" t="s">
        <v>41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811.75</v>
      </c>
      <c r="C26" s="23"/>
      <c r="D26" s="91"/>
      <c r="E26" s="49">
        <f>Datos!M6</f>
        <v>893.75</v>
      </c>
      <c r="F26" s="24"/>
      <c r="G26" s="24"/>
      <c r="H26" s="24"/>
      <c r="I26" s="24"/>
      <c r="J26" s="24"/>
      <c r="K26" s="23"/>
      <c r="L26" s="49">
        <f>Datos!S6</f>
        <v>664.5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6">
        <f>Datos!G7</f>
        <v>818.5</v>
      </c>
      <c r="C28" s="127"/>
      <c r="D28" s="91"/>
      <c r="E28" s="128">
        <f>Datos!M7</f>
        <v>892</v>
      </c>
      <c r="F28" s="127"/>
      <c r="G28" s="127"/>
      <c r="H28" s="127"/>
      <c r="I28" s="127"/>
      <c r="J28" s="127"/>
      <c r="K28" s="127"/>
      <c r="L28" s="128">
        <f>Datos!S7</f>
        <v>622.25</v>
      </c>
      <c r="M28" s="129"/>
      <c r="N28" s="129"/>
      <c r="O28"/>
      <c r="P28"/>
      <c r="Q28"/>
    </row>
    <row r="29" spans="1:17" ht="19.5" customHeight="1">
      <c r="A29" s="56" t="s">
        <v>43</v>
      </c>
      <c r="B29" s="55"/>
      <c r="C29" s="59"/>
      <c r="D29" s="89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6"/>
      <c r="C30" s="127"/>
      <c r="D30" s="91"/>
      <c r="E30" s="128"/>
      <c r="F30" s="127"/>
      <c r="G30" s="127"/>
      <c r="H30" s="127"/>
      <c r="I30" s="127"/>
      <c r="J30" s="127"/>
      <c r="K30" s="127"/>
      <c r="L30" s="128"/>
      <c r="M30" s="129"/>
      <c r="N30" s="129"/>
      <c r="O30"/>
      <c r="P30"/>
      <c r="Q30"/>
    </row>
    <row r="31" spans="1:17" ht="19.5" customHeight="1">
      <c r="A31" s="56" t="s">
        <v>15</v>
      </c>
      <c r="B31" s="55">
        <f>Datos!G8</f>
        <v>828.25</v>
      </c>
      <c r="C31" s="57"/>
      <c r="D31" s="80"/>
      <c r="E31" s="58">
        <f>Datos!M8</f>
        <v>894.25</v>
      </c>
      <c r="F31" s="57"/>
      <c r="G31" s="57"/>
      <c r="H31" s="57"/>
      <c r="I31" s="57"/>
      <c r="J31" s="57"/>
      <c r="K31" s="57"/>
      <c r="L31" s="58">
        <f>Datos!S8</f>
        <v>610.75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6">
        <f>Datos!G9</f>
        <v>832</v>
      </c>
      <c r="C33" s="127"/>
      <c r="D33" s="91"/>
      <c r="E33" s="128">
        <f>Datos!M9</f>
        <v>889.25</v>
      </c>
      <c r="F33" s="129"/>
      <c r="G33" s="129"/>
      <c r="H33" s="129"/>
      <c r="I33" s="129"/>
      <c r="J33" s="129"/>
      <c r="K33" s="127"/>
      <c r="L33" s="128">
        <f>Datos!S9</f>
        <v>617.5</v>
      </c>
      <c r="M33" s="129"/>
      <c r="N33" s="129"/>
      <c r="O33"/>
      <c r="P33"/>
      <c r="Q33"/>
    </row>
    <row r="34" spans="1:17" ht="19.5" customHeight="1">
      <c r="A34" s="56" t="s">
        <v>12</v>
      </c>
      <c r="B34" s="55">
        <f>Datos!G10</f>
        <v>827</v>
      </c>
      <c r="C34" s="59"/>
      <c r="D34" s="89"/>
      <c r="E34" s="58">
        <f>Datos!M10</f>
        <v>873</v>
      </c>
      <c r="F34" s="59"/>
      <c r="G34" s="59"/>
      <c r="H34" s="59"/>
      <c r="I34" s="59"/>
      <c r="J34" s="59"/>
      <c r="K34" s="59"/>
      <c r="L34" s="58">
        <f>Datos!S10</f>
        <v>620.25</v>
      </c>
      <c r="M34" s="60"/>
      <c r="N34" s="60"/>
      <c r="O34"/>
      <c r="P34"/>
      <c r="Q34"/>
    </row>
    <row r="35" spans="1:17" ht="19.5" customHeight="1">
      <c r="A35" s="46" t="s">
        <v>13</v>
      </c>
      <c r="B35" s="126">
        <f>Datos!G11</f>
        <v>792</v>
      </c>
      <c r="C35" s="127"/>
      <c r="D35" s="91"/>
      <c r="E35" s="128">
        <f>Datos!M11</f>
        <v>806</v>
      </c>
      <c r="F35" s="129"/>
      <c r="G35" s="129"/>
      <c r="H35" s="129"/>
      <c r="I35" s="129"/>
      <c r="J35" s="129"/>
      <c r="K35" s="127"/>
      <c r="L35" s="128">
        <f>Datos!S11</f>
        <v>618.75</v>
      </c>
      <c r="M35" s="129"/>
      <c r="N35" s="129"/>
      <c r="O35"/>
      <c r="P35"/>
      <c r="Q35"/>
    </row>
    <row r="36" spans="1:17" ht="19.5" customHeight="1">
      <c r="A36" s="56" t="s">
        <v>14</v>
      </c>
      <c r="B36" s="55">
        <f>Datos!G12</f>
        <v>779.75</v>
      </c>
      <c r="C36" s="59"/>
      <c r="D36" s="89"/>
      <c r="E36" s="58">
        <f>Datos!M12</f>
        <v>788</v>
      </c>
      <c r="F36" s="59"/>
      <c r="G36" s="59"/>
      <c r="H36" s="59"/>
      <c r="I36" s="59"/>
      <c r="J36" s="59"/>
      <c r="K36" s="59"/>
      <c r="L36" s="58">
        <f>Datos!S12</f>
        <v>579</v>
      </c>
      <c r="M36" s="60"/>
      <c r="N36" s="60"/>
      <c r="O36"/>
      <c r="P36"/>
      <c r="Q36"/>
    </row>
    <row r="37" spans="1:17" ht="19.5" customHeight="1">
      <c r="A37" s="46" t="s">
        <v>15</v>
      </c>
      <c r="B37" s="126">
        <f>Datos!G13</f>
        <v>789.75</v>
      </c>
      <c r="C37" s="138"/>
      <c r="D37" s="139"/>
      <c r="E37" s="128">
        <f>Datos!M13</f>
        <v>789</v>
      </c>
      <c r="F37" s="138"/>
      <c r="G37" s="138"/>
      <c r="H37" s="138"/>
      <c r="I37" s="138"/>
      <c r="J37" s="138"/>
      <c r="K37" s="138"/>
      <c r="L37" s="128">
        <f>Datos!S13</f>
        <v>568.25</v>
      </c>
      <c r="M37" s="126"/>
      <c r="N37" s="126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6">
        <f>Datos!G14</f>
        <v>781</v>
      </c>
      <c r="C39" s="127"/>
      <c r="D39" s="91"/>
      <c r="E39" s="128">
        <f>Datos!M14</f>
        <v>747</v>
      </c>
      <c r="F39" s="129"/>
      <c r="G39" s="129"/>
      <c r="H39" s="129"/>
      <c r="I39" s="129"/>
      <c r="J39" s="129"/>
      <c r="K39" s="127"/>
      <c r="L39" s="128"/>
      <c r="M39" s="129"/>
      <c r="N39" s="129"/>
      <c r="O39"/>
      <c r="P39"/>
      <c r="Q39"/>
    </row>
    <row r="40" spans="1:17" ht="19.5" customHeight="1">
      <c r="A40" s="56" t="s">
        <v>12</v>
      </c>
      <c r="B40" s="55">
        <f>Datos!G15</f>
        <v>766.75</v>
      </c>
      <c r="C40" s="59"/>
      <c r="D40" s="89"/>
      <c r="E40" s="58">
        <f>Datos!M15</f>
        <v>717.25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6">
        <f>Datos!G16</f>
        <v>735.5</v>
      </c>
      <c r="C41" s="127"/>
      <c r="D41" s="91"/>
      <c r="E41" s="128">
        <f>Datos!M16</f>
        <v>709</v>
      </c>
      <c r="F41" s="129"/>
      <c r="G41" s="129"/>
      <c r="H41" s="129"/>
      <c r="I41" s="129"/>
      <c r="J41" s="129"/>
      <c r="K41" s="127"/>
      <c r="L41" s="128">
        <f>Datos!S14</f>
        <v>573.75</v>
      </c>
      <c r="M41" s="129"/>
      <c r="N41" s="129"/>
      <c r="O41"/>
      <c r="P41"/>
      <c r="Q41"/>
    </row>
    <row r="42" spans="1:17" ht="19.5" customHeight="1">
      <c r="A42" s="56" t="s">
        <v>14</v>
      </c>
      <c r="B42" s="55"/>
      <c r="C42" s="59"/>
      <c r="D42" s="89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6"/>
      <c r="C43" s="138"/>
      <c r="D43" s="139"/>
      <c r="E43" s="128"/>
      <c r="F43" s="138"/>
      <c r="G43" s="138"/>
      <c r="H43" s="138"/>
      <c r="I43" s="138"/>
      <c r="J43" s="138"/>
      <c r="K43" s="138"/>
      <c r="L43" s="128">
        <f>Datos!S15</f>
        <v>531</v>
      </c>
      <c r="M43" s="126"/>
      <c r="N43" s="126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Noviembre</v>
      </c>
      <c r="F7" s="3">
        <f>Datos!I22</f>
        <v>2022</v>
      </c>
      <c r="G7" s="3"/>
      <c r="H7" s="3"/>
      <c r="I7" s="3"/>
      <c r="J7" s="4" t="str">
        <f>Datos!D22</f>
        <v>viernes</v>
      </c>
      <c r="K7" s="3">
        <f>Datos!E22</f>
        <v>25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1" t="s">
        <v>44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2" t="s">
        <v>0</v>
      </c>
      <c r="C11" s="162"/>
      <c r="D11" s="163" t="s">
        <v>0</v>
      </c>
      <c r="E11" s="163"/>
      <c r="F11" s="163"/>
      <c r="G11" s="163"/>
      <c r="H11" s="163"/>
      <c r="I11" s="163"/>
      <c r="J11" s="164" t="s">
        <v>1</v>
      </c>
      <c r="K11" s="164"/>
    </row>
    <row r="12" spans="1:11" ht="15.75">
      <c r="A12" s="8"/>
      <c r="B12" s="165" t="s">
        <v>2</v>
      </c>
      <c r="C12" s="165"/>
      <c r="D12" s="166" t="s">
        <v>3</v>
      </c>
      <c r="E12" s="166"/>
      <c r="F12" s="166"/>
      <c r="G12" s="166"/>
      <c r="H12" s="166"/>
      <c r="I12" s="166"/>
      <c r="J12" s="167" t="s">
        <v>4</v>
      </c>
      <c r="K12" s="16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>
        <f>BUSHEL!B18*TONELADA!$B$45</f>
        <v>284.94972</v>
      </c>
      <c r="C16" s="57">
        <v>351</v>
      </c>
      <c r="D16" s="58">
        <f>BUSHEL!E18*TONELADA!$B$45</f>
        <v>338.77968</v>
      </c>
      <c r="E16" s="57">
        <v>421.4</v>
      </c>
      <c r="F16" s="57" t="s">
        <v>91</v>
      </c>
      <c r="G16" s="81">
        <f>BUSHEL!I18*TONELADA!B45</f>
        <v>414.10488</v>
      </c>
      <c r="H16" s="81">
        <f>BUSHEL!J18*TONELADA!$B$45</f>
        <v>412.26768</v>
      </c>
      <c r="I16" s="81">
        <f>BUSHEL!K18*TONELADA!$B$45</f>
        <v>410.43048</v>
      </c>
      <c r="J16" s="58">
        <f>BUSHEL!L18*TONELADA!$B$45</f>
        <v>245.44992</v>
      </c>
      <c r="K16" s="121">
        <f>BUSHEL!N18</f>
        <v>320.06183999999996</v>
      </c>
    </row>
    <row r="17" spans="1:11" ht="19.5" customHeight="1">
      <c r="A17" s="16">
        <v>2023</v>
      </c>
      <c r="B17" s="19"/>
      <c r="C17" s="17"/>
      <c r="D17" s="18"/>
      <c r="E17" s="17"/>
      <c r="F17" s="17"/>
      <c r="G17" s="140"/>
      <c r="H17" s="141"/>
      <c r="I17" s="142"/>
      <c r="J17" s="21"/>
      <c r="K17" s="122"/>
    </row>
    <row r="18" spans="1:11" ht="19.5" customHeight="1">
      <c r="A18" s="56" t="s">
        <v>39</v>
      </c>
      <c r="B18" s="55"/>
      <c r="C18" s="57">
        <v>351.6</v>
      </c>
      <c r="D18" s="58"/>
      <c r="E18" s="57">
        <v>400.4</v>
      </c>
      <c r="F18" s="57"/>
      <c r="G18" s="143">
        <f>BUSHEL!I20*TONELADA!$B$45</f>
        <v>408.59328</v>
      </c>
      <c r="H18" s="143">
        <f>BUSHEL!J20*TONELADA!$B$45</f>
        <v>406.75608</v>
      </c>
      <c r="I18" s="144">
        <f>BUSHEL!K20*TONELADA!$B$45</f>
        <v>404.91888</v>
      </c>
      <c r="J18" s="97"/>
      <c r="K18" s="121">
        <f>BUSHEL!N20</f>
        <v>319.37289999999996</v>
      </c>
    </row>
    <row r="19" spans="1:11" ht="19.5" customHeight="1">
      <c r="A19" s="22" t="s">
        <v>40</v>
      </c>
      <c r="B19" s="79"/>
      <c r="C19" s="118">
        <v>347.9</v>
      </c>
      <c r="D19" s="87"/>
      <c r="E19" s="79">
        <v>400.4</v>
      </c>
      <c r="F19" s="32"/>
      <c r="G19" s="147">
        <f>BUSHEL!I21*TONELADA!$B$45</f>
        <v>408.59328</v>
      </c>
      <c r="H19" s="145">
        <f>BUSHEL!J21*TONELADA!$B$45</f>
        <v>406.75608</v>
      </c>
      <c r="I19" s="146">
        <f>BUSHEL!K21*TONELADA!$B$45</f>
        <v>404.91888</v>
      </c>
      <c r="J19" s="98"/>
      <c r="K19" s="79">
        <f>BUSHEL!N21</f>
        <v>315.43609999999995</v>
      </c>
    </row>
    <row r="20" spans="1:11" ht="19.5" customHeight="1">
      <c r="A20" s="104" t="s">
        <v>11</v>
      </c>
      <c r="B20" s="78">
        <f>BUSHEL!B22*TONELADA!$B$45</f>
        <v>292.84968</v>
      </c>
      <c r="C20" s="124">
        <v>344.2</v>
      </c>
      <c r="D20" s="85">
        <f>BUSHEL!E22*TONELADA!$B$45</f>
        <v>335.10528</v>
      </c>
      <c r="E20" s="78">
        <v>399.3</v>
      </c>
      <c r="F20" s="77"/>
      <c r="G20" s="143">
        <f>BUSHEL!I22*TONELADA!$B$45</f>
        <v>406.75608</v>
      </c>
      <c r="H20" s="148">
        <f>BUSHEL!J22*TONELADA!$B$45</f>
        <v>404.91888</v>
      </c>
      <c r="I20" s="149">
        <f>BUSHEL!K22*TONELADA!$B$45</f>
        <v>403.08168</v>
      </c>
      <c r="J20" s="100">
        <f>BUSHEL!L22*TONELADA!$B$45</f>
        <v>246.64409999999998</v>
      </c>
      <c r="K20" s="78">
        <f>BUSHEL!N22</f>
        <v>313.4677</v>
      </c>
    </row>
    <row r="21" spans="1:11" ht="19.5" customHeight="1">
      <c r="A21" s="131" t="s">
        <v>119</v>
      </c>
      <c r="B21" s="132"/>
      <c r="C21" s="133"/>
      <c r="D21" s="134"/>
      <c r="E21" s="135"/>
      <c r="F21" s="135"/>
      <c r="G21" s="135"/>
      <c r="H21" s="145"/>
      <c r="I21" s="146"/>
      <c r="J21" s="136"/>
      <c r="K21" s="132"/>
    </row>
    <row r="22" spans="1:11" ht="19.5" customHeight="1">
      <c r="A22" s="104" t="s">
        <v>12</v>
      </c>
      <c r="B22" s="78">
        <f>BUSHEL!B24*TONELADA!$B$45</f>
        <v>296.79966</v>
      </c>
      <c r="C22" s="130"/>
      <c r="D22" s="85">
        <f>BUSHEL!E24*TONELADA!$B$45</f>
        <v>332.16576</v>
      </c>
      <c r="E22" s="77"/>
      <c r="F22" s="77"/>
      <c r="G22" s="77"/>
      <c r="H22" s="77"/>
      <c r="I22" s="86"/>
      <c r="J22" s="100">
        <f>BUSHEL!L24*TONELADA!$B$45</f>
        <v>246.1848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BUSHEL!B26*TONELADA!$B$45</f>
        <v>298.26941999999997</v>
      </c>
      <c r="C24" s="59"/>
      <c r="D24" s="58">
        <f>BUSHEL!E26*TONELADA!$B$45</f>
        <v>328.3995</v>
      </c>
      <c r="E24" s="60"/>
      <c r="F24" s="60"/>
      <c r="G24" s="60"/>
      <c r="H24" s="60"/>
      <c r="I24" s="59"/>
      <c r="J24" s="99">
        <f>BUSHEL!L26*TONELADA!$B$45</f>
        <v>244.16388</v>
      </c>
      <c r="K24" s="60"/>
    </row>
    <row r="25" spans="1:11" ht="19.5" customHeight="1">
      <c r="A25" s="46" t="s">
        <v>42</v>
      </c>
      <c r="B25" s="126"/>
      <c r="C25" s="127"/>
      <c r="D25" s="128"/>
      <c r="E25" s="127"/>
      <c r="F25" s="127"/>
      <c r="G25" s="127"/>
      <c r="H25" s="127"/>
      <c r="I25" s="127"/>
      <c r="J25" s="137"/>
      <c r="K25" s="129"/>
    </row>
    <row r="26" spans="1:11" ht="19.5" customHeight="1">
      <c r="A26" s="56" t="s">
        <v>14</v>
      </c>
      <c r="B26" s="78">
        <f>BUSHEL!B28*TONELADA!$B$45</f>
        <v>300.74964</v>
      </c>
      <c r="C26" s="59"/>
      <c r="D26" s="85">
        <f>BUSHEL!E28*TONELADA!$B$45</f>
        <v>327.75648</v>
      </c>
      <c r="E26" s="59"/>
      <c r="F26" s="59"/>
      <c r="G26" s="59"/>
      <c r="H26" s="59"/>
      <c r="I26" s="59"/>
      <c r="J26" s="99">
        <f>BUSHEL!L28*TONELADA!$B$45</f>
        <v>228.63953999999998</v>
      </c>
      <c r="K26" s="60"/>
    </row>
    <row r="27" spans="1:11" ht="19.5" customHeight="1">
      <c r="A27" s="46" t="s">
        <v>43</v>
      </c>
      <c r="B27" s="132"/>
      <c r="C27" s="127"/>
      <c r="D27" s="134"/>
      <c r="E27" s="127"/>
      <c r="F27" s="127"/>
      <c r="G27" s="127"/>
      <c r="H27" s="127"/>
      <c r="I27" s="127"/>
      <c r="J27" s="137"/>
      <c r="K27" s="129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6">
        <f>BUSHEL!B31*TONELADA!$B$45</f>
        <v>304.33218</v>
      </c>
      <c r="C29" s="127"/>
      <c r="D29" s="128">
        <f>BUSHEL!E31*TONELADA!$B$45</f>
        <v>328.58322</v>
      </c>
      <c r="E29" s="127"/>
      <c r="F29" s="127"/>
      <c r="G29" s="127"/>
      <c r="H29" s="127"/>
      <c r="I29" s="127"/>
      <c r="J29" s="137">
        <f>BUSHEL!L31*TONELADA!$B$45</f>
        <v>224.41397999999998</v>
      </c>
      <c r="K29" s="129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BUSHEL!B33*TONELADA!$B$45</f>
        <v>305.71008</v>
      </c>
      <c r="C31" s="83"/>
      <c r="D31" s="58">
        <f>BUSHEL!E33*TONELADA!$B$45</f>
        <v>326.74602</v>
      </c>
      <c r="E31" s="77"/>
      <c r="F31" s="77"/>
      <c r="G31" s="77"/>
      <c r="H31" s="77"/>
      <c r="I31" s="86"/>
      <c r="J31" s="97">
        <f>BUSHEL!L33*TONELADA!$B$45</f>
        <v>226.89419999999998</v>
      </c>
      <c r="K31" s="77"/>
    </row>
    <row r="32" spans="1:11" ht="19.5" customHeight="1">
      <c r="A32" s="22" t="s">
        <v>12</v>
      </c>
      <c r="B32" s="79">
        <f>BUSHEL!B34*TONELADA!$B$45</f>
        <v>303.87288</v>
      </c>
      <c r="C32" s="84"/>
      <c r="D32" s="87">
        <f>BUSHEL!E34*TONELADA!$B$45</f>
        <v>320.77512</v>
      </c>
      <c r="E32" s="32"/>
      <c r="F32" s="32"/>
      <c r="G32" s="32"/>
      <c r="H32" s="32"/>
      <c r="I32" s="88"/>
      <c r="J32" s="98">
        <f>BUSHEL!L34*TONELADA!$B$45</f>
        <v>227.90466</v>
      </c>
      <c r="K32" s="32"/>
    </row>
    <row r="33" spans="1:11" ht="19.5" customHeight="1">
      <c r="A33" s="56" t="s">
        <v>13</v>
      </c>
      <c r="B33" s="55">
        <f>BUSHEL!B35*TONELADA!$B$45</f>
        <v>291.01248</v>
      </c>
      <c r="C33" s="57"/>
      <c r="D33" s="58">
        <f>BUSHEL!E35*TONELADA!$B$45</f>
        <v>296.15664</v>
      </c>
      <c r="E33" s="57"/>
      <c r="F33" s="60"/>
      <c r="G33" s="81"/>
      <c r="H33" s="81"/>
      <c r="I33" s="82"/>
      <c r="J33" s="97">
        <f>BUSHEL!L35*TONELADA!$B$45</f>
        <v>227.3535</v>
      </c>
      <c r="K33" s="103"/>
    </row>
    <row r="34" spans="1:11" ht="19.5" customHeight="1">
      <c r="A34" s="22" t="s">
        <v>14</v>
      </c>
      <c r="B34" s="79">
        <f>BUSHEL!B36*TONELADA!$B$45</f>
        <v>286.51134</v>
      </c>
      <c r="C34" s="84"/>
      <c r="D34" s="87">
        <f>BUSHEL!E36*TONELADA!$B$45</f>
        <v>289.54272</v>
      </c>
      <c r="E34" s="32"/>
      <c r="F34" s="32"/>
      <c r="G34" s="32"/>
      <c r="H34" s="32"/>
      <c r="I34" s="88"/>
      <c r="J34" s="98">
        <f>BUSHEL!L36*TONELADA!$B$45</f>
        <v>212.74776</v>
      </c>
      <c r="K34" s="32"/>
    </row>
    <row r="35" spans="1:11" ht="19.5" customHeight="1">
      <c r="A35" s="56" t="s">
        <v>15</v>
      </c>
      <c r="B35" s="55">
        <f>BUSHEL!B37*TONELADA!$B$45</f>
        <v>290.18574</v>
      </c>
      <c r="C35" s="57"/>
      <c r="D35" s="58">
        <f>BUSHEL!E37*TONELADA!$B$45</f>
        <v>289.91016</v>
      </c>
      <c r="E35" s="57"/>
      <c r="F35" s="57"/>
      <c r="G35" s="81"/>
      <c r="H35" s="81"/>
      <c r="I35" s="82"/>
      <c r="J35" s="97">
        <f>BUSHEL!L37*TONELADA!$B$45</f>
        <v>208.79778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BUSHEL!L41*TONELADA!$B$45</f>
        <v>210.8187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BUSHEL!L43*TONELADA!$B$45</f>
        <v>195.11064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110</v>
      </c>
      <c r="B6" s="42"/>
      <c r="C6" s="42"/>
    </row>
    <row r="7" spans="1:3" ht="15">
      <c r="A7" s="41" t="s">
        <v>111</v>
      </c>
      <c r="B7" s="108">
        <v>180</v>
      </c>
      <c r="C7" s="61" t="s">
        <v>109</v>
      </c>
    </row>
    <row r="8" spans="1:3" ht="15.75">
      <c r="A8" s="62">
        <v>2023</v>
      </c>
      <c r="B8" s="63"/>
      <c r="C8" s="64"/>
    </row>
    <row r="9" spans="1:3" ht="15">
      <c r="A9" s="41" t="s">
        <v>112</v>
      </c>
      <c r="B9" s="108">
        <v>160</v>
      </c>
      <c r="C9" s="61" t="s">
        <v>113</v>
      </c>
    </row>
    <row r="10" spans="1:3" ht="15">
      <c r="A10" s="38" t="s">
        <v>114</v>
      </c>
      <c r="B10" s="42">
        <v>150</v>
      </c>
      <c r="C10" s="42" t="s">
        <v>113</v>
      </c>
    </row>
    <row r="11" spans="1:3" ht="15">
      <c r="A11" s="41" t="s">
        <v>115</v>
      </c>
      <c r="B11" s="108">
        <v>140</v>
      </c>
      <c r="C11" s="61" t="s">
        <v>113</v>
      </c>
    </row>
    <row r="12" spans="1:3" ht="15">
      <c r="A12" s="38" t="s">
        <v>116</v>
      </c>
      <c r="B12" s="42"/>
      <c r="C12" s="42"/>
    </row>
    <row r="13" spans="1:3" ht="15">
      <c r="A13" s="41" t="s">
        <v>117</v>
      </c>
      <c r="B13" s="108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8"/>
      <c r="C1" s="168"/>
      <c r="D1" s="168"/>
      <c r="E1" s="168"/>
      <c r="F1" s="168"/>
      <c r="G1" s="168"/>
    </row>
    <row r="2" spans="1:7" ht="15.75">
      <c r="A2" s="40"/>
      <c r="B2" s="169" t="s">
        <v>0</v>
      </c>
      <c r="C2" s="169"/>
      <c r="D2" s="169"/>
      <c r="E2" s="169"/>
      <c r="F2" s="169"/>
      <c r="G2" s="169"/>
    </row>
    <row r="3" spans="1:7" ht="15.75">
      <c r="A3" s="40"/>
      <c r="B3" s="169" t="s">
        <v>27</v>
      </c>
      <c r="C3" s="169"/>
      <c r="D3" s="169"/>
      <c r="E3" s="169"/>
      <c r="F3" s="169"/>
      <c r="G3" s="169"/>
    </row>
    <row r="4" spans="1:8" ht="15.75">
      <c r="A4" s="40"/>
      <c r="B4" s="43">
        <v>0.12</v>
      </c>
      <c r="C4" s="43" t="s">
        <v>79</v>
      </c>
      <c r="D4" s="44">
        <v>0.13</v>
      </c>
      <c r="E4" s="44" t="s">
        <v>108</v>
      </c>
      <c r="F4" s="44" t="s">
        <v>106</v>
      </c>
      <c r="G4" s="44" t="s">
        <v>107</v>
      </c>
      <c r="H4" s="96" t="s">
        <v>80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110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111</v>
      </c>
      <c r="B7" s="107">
        <v>225</v>
      </c>
      <c r="C7" s="107" t="s">
        <v>109</v>
      </c>
      <c r="D7" s="115"/>
      <c r="E7" s="32">
        <v>205</v>
      </c>
      <c r="F7" s="112">
        <v>200</v>
      </c>
      <c r="G7" s="112">
        <v>195</v>
      </c>
      <c r="H7" s="107" t="s">
        <v>109</v>
      </c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112</v>
      </c>
      <c r="B9" s="66">
        <v>178</v>
      </c>
      <c r="C9" s="66" t="s">
        <v>113</v>
      </c>
      <c r="D9" s="66"/>
      <c r="E9" s="66">
        <v>200</v>
      </c>
      <c r="F9" s="112">
        <v>195</v>
      </c>
      <c r="G9" s="112">
        <v>190</v>
      </c>
      <c r="H9" s="66" t="s">
        <v>113</v>
      </c>
    </row>
    <row r="10" spans="1:8" ht="15">
      <c r="A10" s="38" t="s">
        <v>114</v>
      </c>
      <c r="B10" s="42">
        <v>178</v>
      </c>
      <c r="C10" s="42" t="s">
        <v>113</v>
      </c>
      <c r="D10" s="42"/>
      <c r="E10" s="42">
        <v>200</v>
      </c>
      <c r="F10" s="39">
        <v>195</v>
      </c>
      <c r="G10" s="39">
        <v>190</v>
      </c>
      <c r="H10" s="42" t="s">
        <v>113</v>
      </c>
    </row>
    <row r="11" spans="1:8" ht="15">
      <c r="A11" s="65" t="s">
        <v>115</v>
      </c>
      <c r="B11" s="66">
        <v>175</v>
      </c>
      <c r="C11" s="66" t="s">
        <v>113</v>
      </c>
      <c r="D11" s="66"/>
      <c r="E11" s="66">
        <v>195</v>
      </c>
      <c r="F11" s="112">
        <v>190</v>
      </c>
      <c r="G11" s="112">
        <v>185</v>
      </c>
      <c r="H11" s="66" t="s">
        <v>113</v>
      </c>
    </row>
    <row r="12" spans="1:8" ht="15">
      <c r="A12" s="38" t="s">
        <v>116</v>
      </c>
      <c r="B12" s="42"/>
      <c r="C12" s="42"/>
      <c r="D12" s="42"/>
      <c r="E12" s="42"/>
      <c r="F12" s="39"/>
      <c r="G12" s="39"/>
      <c r="H12" s="42"/>
    </row>
    <row r="13" spans="1:8" ht="15">
      <c r="A13" s="65" t="s">
        <v>117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147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148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15">
      <c r="A28" t="s">
        <v>150</v>
      </c>
      <c r="E28" s="125" t="s">
        <v>118</v>
      </c>
    </row>
    <row r="29" ht="15">
      <c r="A29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4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0">
        <v>2022</v>
      </c>
      <c r="B6" s="171"/>
      <c r="C6" s="172"/>
    </row>
    <row r="7" spans="1:3" ht="15">
      <c r="A7" s="38" t="s">
        <v>110</v>
      </c>
      <c r="B7" s="39"/>
      <c r="C7" s="39"/>
    </row>
    <row r="8" spans="1:5" ht="15">
      <c r="A8" s="40" t="s">
        <v>111</v>
      </c>
      <c r="B8" s="32">
        <v>145</v>
      </c>
      <c r="C8" s="32" t="s">
        <v>109</v>
      </c>
      <c r="E8" t="s">
        <v>22</v>
      </c>
    </row>
    <row r="9" spans="1:5" ht="15.75">
      <c r="A9" s="170">
        <v>2023</v>
      </c>
      <c r="B9" s="171"/>
      <c r="C9" s="172"/>
      <c r="E9" t="s">
        <v>23</v>
      </c>
    </row>
    <row r="10" spans="1:5" ht="15">
      <c r="A10" s="106" t="s">
        <v>112</v>
      </c>
      <c r="B10" s="107">
        <v>140</v>
      </c>
      <c r="C10" s="107" t="s">
        <v>113</v>
      </c>
      <c r="E10" t="s">
        <v>24</v>
      </c>
    </row>
    <row r="11" spans="1:5" ht="15">
      <c r="A11" s="117" t="s">
        <v>114</v>
      </c>
      <c r="B11" s="119">
        <v>130</v>
      </c>
      <c r="C11" s="119" t="s">
        <v>113</v>
      </c>
      <c r="E11" t="s">
        <v>25</v>
      </c>
    </row>
    <row r="12" spans="1:5" ht="15">
      <c r="A12" s="115" t="s">
        <v>115</v>
      </c>
      <c r="B12" s="32">
        <v>125</v>
      </c>
      <c r="C12" s="32" t="s">
        <v>113</v>
      </c>
      <c r="E12" t="s">
        <v>26</v>
      </c>
    </row>
    <row r="13" spans="1:3" ht="15">
      <c r="A13" s="117" t="s">
        <v>116</v>
      </c>
      <c r="B13" s="119"/>
      <c r="C13" s="119"/>
    </row>
    <row r="14" spans="1:3" ht="15">
      <c r="A14" s="40" t="s">
        <v>117</v>
      </c>
      <c r="B14" s="32"/>
      <c r="C14" s="32"/>
    </row>
    <row r="15" spans="1:3" ht="15">
      <c r="A15" s="38" t="s">
        <v>147</v>
      </c>
      <c r="B15" s="39"/>
      <c r="C15" s="39"/>
    </row>
    <row r="16" spans="1:3" ht="15">
      <c r="A16" s="40" t="s">
        <v>148</v>
      </c>
      <c r="B16" s="32"/>
      <c r="C16" s="32"/>
    </row>
    <row r="17" spans="1:3" ht="15">
      <c r="A17" s="38" t="s">
        <v>149</v>
      </c>
      <c r="B17" s="39"/>
      <c r="C17" s="39"/>
    </row>
    <row r="21" ht="15">
      <c r="A21" t="s">
        <v>146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142</v>
      </c>
      <c r="E2" s="45" t="s">
        <v>143</v>
      </c>
      <c r="F2" s="45" t="s">
        <v>144</v>
      </c>
      <c r="G2" s="45" t="s">
        <v>145</v>
      </c>
      <c r="H2" s="45" t="s">
        <v>32</v>
      </c>
      <c r="J2" s="45" t="s">
        <v>142</v>
      </c>
      <c r="K2" s="45" t="s">
        <v>143</v>
      </c>
      <c r="L2" s="45" t="s">
        <v>144</v>
      </c>
      <c r="M2" s="45" t="s">
        <v>145</v>
      </c>
      <c r="P2" s="45" t="s">
        <v>142</v>
      </c>
      <c r="Q2" s="45" t="s">
        <v>143</v>
      </c>
      <c r="R2" s="45" t="s">
        <v>144</v>
      </c>
      <c r="S2" s="45" t="s">
        <v>145</v>
      </c>
    </row>
    <row r="3" spans="2:19" ht="15">
      <c r="B3" t="s">
        <v>61</v>
      </c>
      <c r="C3" t="s">
        <v>62</v>
      </c>
      <c r="D3" s="47">
        <v>44890</v>
      </c>
      <c r="E3">
        <v>775.5</v>
      </c>
      <c r="F3" s="47">
        <v>44890</v>
      </c>
      <c r="G3">
        <v>775.5</v>
      </c>
      <c r="H3" t="s">
        <v>63</v>
      </c>
      <c r="I3" t="s">
        <v>64</v>
      </c>
      <c r="J3" s="47">
        <v>44890</v>
      </c>
      <c r="K3">
        <v>922</v>
      </c>
      <c r="L3" s="47">
        <v>44890</v>
      </c>
      <c r="M3">
        <v>922</v>
      </c>
      <c r="N3" t="s">
        <v>51</v>
      </c>
      <c r="O3" t="s">
        <v>52</v>
      </c>
      <c r="P3" s="47">
        <v>44890</v>
      </c>
      <c r="Q3">
        <v>668</v>
      </c>
      <c r="R3" s="47">
        <v>44890</v>
      </c>
      <c r="S3">
        <v>668</v>
      </c>
    </row>
    <row r="4" spans="2:19" ht="15">
      <c r="B4" t="s">
        <v>65</v>
      </c>
      <c r="C4" t="s">
        <v>66</v>
      </c>
      <c r="D4" s="47">
        <v>44890</v>
      </c>
      <c r="E4">
        <v>797</v>
      </c>
      <c r="F4" s="47">
        <v>44890</v>
      </c>
      <c r="G4">
        <v>797</v>
      </c>
      <c r="H4" t="s">
        <v>67</v>
      </c>
      <c r="I4" t="s">
        <v>68</v>
      </c>
      <c r="J4" s="47">
        <v>44890</v>
      </c>
      <c r="K4">
        <v>912</v>
      </c>
      <c r="L4" s="47">
        <v>44890</v>
      </c>
      <c r="M4">
        <v>912</v>
      </c>
      <c r="N4" t="s">
        <v>81</v>
      </c>
      <c r="O4" t="s">
        <v>82</v>
      </c>
      <c r="P4" s="47">
        <v>44890</v>
      </c>
      <c r="Q4">
        <v>671.25</v>
      </c>
      <c r="R4" s="47">
        <v>44890</v>
      </c>
      <c r="S4">
        <v>671.25</v>
      </c>
    </row>
    <row r="5" spans="2:19" ht="15">
      <c r="B5" t="s">
        <v>69</v>
      </c>
      <c r="C5" t="s">
        <v>70</v>
      </c>
      <c r="D5" s="47">
        <v>44890</v>
      </c>
      <c r="E5">
        <v>807.75</v>
      </c>
      <c r="F5" s="47">
        <v>44890</v>
      </c>
      <c r="G5">
        <v>807.75</v>
      </c>
      <c r="H5" t="s">
        <v>71</v>
      </c>
      <c r="I5" t="s">
        <v>72</v>
      </c>
      <c r="J5" s="47">
        <v>44890</v>
      </c>
      <c r="K5">
        <v>904</v>
      </c>
      <c r="L5" s="47">
        <v>44890</v>
      </c>
      <c r="M5">
        <v>904</v>
      </c>
      <c r="N5" t="s">
        <v>83</v>
      </c>
      <c r="O5" t="s">
        <v>84</v>
      </c>
      <c r="P5" s="47">
        <v>44890</v>
      </c>
      <c r="Q5">
        <v>670</v>
      </c>
      <c r="R5" s="47">
        <v>44890</v>
      </c>
      <c r="S5">
        <v>670</v>
      </c>
    </row>
    <row r="6" spans="2:19" ht="15">
      <c r="B6" t="s">
        <v>75</v>
      </c>
      <c r="C6" t="s">
        <v>76</v>
      </c>
      <c r="D6" s="47">
        <v>44890</v>
      </c>
      <c r="E6">
        <v>811.75</v>
      </c>
      <c r="F6" s="47">
        <v>44890</v>
      </c>
      <c r="G6">
        <v>811.75</v>
      </c>
      <c r="H6" t="s">
        <v>77</v>
      </c>
      <c r="I6" t="s">
        <v>78</v>
      </c>
      <c r="J6" s="47">
        <v>44890</v>
      </c>
      <c r="K6">
        <v>893.75</v>
      </c>
      <c r="L6" s="47">
        <v>44890</v>
      </c>
      <c r="M6">
        <v>893.75</v>
      </c>
      <c r="N6" t="s">
        <v>56</v>
      </c>
      <c r="O6" t="s">
        <v>57</v>
      </c>
      <c r="P6" s="47">
        <v>44890</v>
      </c>
      <c r="Q6">
        <v>664.5</v>
      </c>
      <c r="R6" s="47">
        <v>44890</v>
      </c>
      <c r="S6">
        <v>664.5</v>
      </c>
    </row>
    <row r="7" spans="2:19" ht="15">
      <c r="B7" t="s">
        <v>92</v>
      </c>
      <c r="C7" t="s">
        <v>93</v>
      </c>
      <c r="D7" s="47">
        <v>44890</v>
      </c>
      <c r="E7">
        <v>818.5</v>
      </c>
      <c r="F7" s="47">
        <v>44890</v>
      </c>
      <c r="G7">
        <v>818.5</v>
      </c>
      <c r="H7" t="s">
        <v>94</v>
      </c>
      <c r="I7" t="s">
        <v>95</v>
      </c>
      <c r="J7" s="47">
        <v>44890</v>
      </c>
      <c r="K7">
        <v>892</v>
      </c>
      <c r="L7" s="47">
        <v>44890</v>
      </c>
      <c r="M7">
        <v>892</v>
      </c>
      <c r="N7" t="s">
        <v>85</v>
      </c>
      <c r="O7" t="s">
        <v>86</v>
      </c>
      <c r="P7" s="47">
        <v>44890</v>
      </c>
      <c r="Q7">
        <v>622.25</v>
      </c>
      <c r="R7" s="47">
        <v>44890</v>
      </c>
      <c r="S7">
        <v>622.25</v>
      </c>
    </row>
    <row r="8" spans="2:19" ht="15">
      <c r="B8" t="s">
        <v>96</v>
      </c>
      <c r="C8" t="s">
        <v>97</v>
      </c>
      <c r="D8" s="47">
        <v>44890</v>
      </c>
      <c r="E8">
        <v>828.25</v>
      </c>
      <c r="F8" s="47">
        <v>44890</v>
      </c>
      <c r="G8">
        <v>828.25</v>
      </c>
      <c r="H8" t="s">
        <v>98</v>
      </c>
      <c r="I8" t="s">
        <v>99</v>
      </c>
      <c r="J8" s="47">
        <v>44890</v>
      </c>
      <c r="K8">
        <v>894.25</v>
      </c>
      <c r="L8" s="47">
        <v>44890</v>
      </c>
      <c r="M8">
        <v>894.25</v>
      </c>
      <c r="N8" t="s">
        <v>58</v>
      </c>
      <c r="O8" t="s">
        <v>59</v>
      </c>
      <c r="P8" s="47">
        <v>44890</v>
      </c>
      <c r="Q8">
        <v>610.75</v>
      </c>
      <c r="R8" s="47">
        <v>44890</v>
      </c>
      <c r="S8">
        <v>610.75</v>
      </c>
    </row>
    <row r="9" spans="2:19" ht="15">
      <c r="B9" t="s">
        <v>100</v>
      </c>
      <c r="C9" t="s">
        <v>47</v>
      </c>
      <c r="D9" s="47">
        <v>44890</v>
      </c>
      <c r="E9">
        <v>832</v>
      </c>
      <c r="F9" s="47">
        <v>44890</v>
      </c>
      <c r="G9">
        <v>832</v>
      </c>
      <c r="H9" t="s">
        <v>101</v>
      </c>
      <c r="I9" t="s">
        <v>48</v>
      </c>
      <c r="J9" s="47">
        <v>44890</v>
      </c>
      <c r="K9">
        <v>889.25</v>
      </c>
      <c r="L9" s="47">
        <v>44890</v>
      </c>
      <c r="M9">
        <v>889.25</v>
      </c>
      <c r="N9" t="s">
        <v>120</v>
      </c>
      <c r="O9" t="s">
        <v>121</v>
      </c>
      <c r="P9" s="47">
        <v>44890</v>
      </c>
      <c r="Q9">
        <v>617.5</v>
      </c>
      <c r="R9" s="47">
        <v>44890</v>
      </c>
      <c r="S9">
        <v>617.5</v>
      </c>
    </row>
    <row r="10" spans="2:19" ht="15">
      <c r="B10" t="s">
        <v>102</v>
      </c>
      <c r="C10" t="s">
        <v>49</v>
      </c>
      <c r="D10" s="47">
        <v>44890</v>
      </c>
      <c r="E10">
        <v>827</v>
      </c>
      <c r="F10" s="47">
        <v>44890</v>
      </c>
      <c r="G10">
        <v>827</v>
      </c>
      <c r="H10" t="s">
        <v>103</v>
      </c>
      <c r="I10" t="s">
        <v>50</v>
      </c>
      <c r="J10" s="47">
        <v>44890</v>
      </c>
      <c r="K10">
        <v>873</v>
      </c>
      <c r="L10" s="47">
        <v>44890</v>
      </c>
      <c r="M10">
        <v>873</v>
      </c>
      <c r="N10" t="s">
        <v>122</v>
      </c>
      <c r="O10" t="s">
        <v>123</v>
      </c>
      <c r="P10" s="47">
        <v>44890</v>
      </c>
      <c r="Q10">
        <v>620.25</v>
      </c>
      <c r="R10" s="47">
        <v>44890</v>
      </c>
      <c r="S10">
        <v>620.25</v>
      </c>
    </row>
    <row r="11" spans="2:19" ht="15">
      <c r="B11" t="s">
        <v>104</v>
      </c>
      <c r="C11" t="s">
        <v>53</v>
      </c>
      <c r="D11" s="47">
        <v>44890</v>
      </c>
      <c r="E11">
        <v>792</v>
      </c>
      <c r="F11" s="47">
        <v>44890</v>
      </c>
      <c r="G11">
        <v>792</v>
      </c>
      <c r="H11" t="s">
        <v>105</v>
      </c>
      <c r="I11" t="s">
        <v>54</v>
      </c>
      <c r="J11" s="47">
        <v>44890</v>
      </c>
      <c r="K11">
        <v>806</v>
      </c>
      <c r="L11" s="47">
        <v>44890</v>
      </c>
      <c r="M11">
        <v>806</v>
      </c>
      <c r="N11" t="s">
        <v>87</v>
      </c>
      <c r="O11" t="s">
        <v>88</v>
      </c>
      <c r="P11" s="47">
        <v>44890</v>
      </c>
      <c r="Q11">
        <v>618.75</v>
      </c>
      <c r="R11" s="47">
        <v>44890</v>
      </c>
      <c r="S11">
        <v>618.75</v>
      </c>
    </row>
    <row r="12" spans="2:19" ht="15">
      <c r="B12" t="s">
        <v>124</v>
      </c>
      <c r="C12" t="s">
        <v>125</v>
      </c>
      <c r="D12" s="47">
        <v>44890</v>
      </c>
      <c r="E12">
        <v>779.75</v>
      </c>
      <c r="F12" s="47">
        <v>44890</v>
      </c>
      <c r="G12">
        <v>779.75</v>
      </c>
      <c r="H12" t="s">
        <v>126</v>
      </c>
      <c r="I12" t="s">
        <v>127</v>
      </c>
      <c r="J12" s="47">
        <v>44890</v>
      </c>
      <c r="K12">
        <v>788</v>
      </c>
      <c r="L12" s="47">
        <v>44890</v>
      </c>
      <c r="M12">
        <v>788</v>
      </c>
      <c r="N12" t="s">
        <v>128</v>
      </c>
      <c r="O12" t="s">
        <v>129</v>
      </c>
      <c r="P12" s="47">
        <v>44890</v>
      </c>
      <c r="Q12">
        <v>579</v>
      </c>
      <c r="R12" s="47">
        <v>44890</v>
      </c>
      <c r="S12">
        <v>579</v>
      </c>
    </row>
    <row r="13" spans="2:19" ht="15">
      <c r="B13" t="s">
        <v>130</v>
      </c>
      <c r="C13" t="s">
        <v>62</v>
      </c>
      <c r="D13" s="47">
        <v>44890</v>
      </c>
      <c r="E13">
        <v>789.75</v>
      </c>
      <c r="F13" s="47">
        <v>44890</v>
      </c>
      <c r="G13">
        <v>789.75</v>
      </c>
      <c r="H13" t="s">
        <v>131</v>
      </c>
      <c r="I13" t="s">
        <v>64</v>
      </c>
      <c r="J13" s="47">
        <v>44890</v>
      </c>
      <c r="K13">
        <v>789</v>
      </c>
      <c r="L13" s="47">
        <v>44890</v>
      </c>
      <c r="M13">
        <v>789</v>
      </c>
      <c r="N13" t="s">
        <v>89</v>
      </c>
      <c r="O13" t="s">
        <v>90</v>
      </c>
      <c r="P13" s="47">
        <v>44890</v>
      </c>
      <c r="Q13">
        <v>568.25</v>
      </c>
      <c r="R13" s="47">
        <v>44890</v>
      </c>
      <c r="S13">
        <v>568.25</v>
      </c>
    </row>
    <row r="14" spans="2:19" ht="15">
      <c r="B14" t="s">
        <v>132</v>
      </c>
      <c r="C14" t="s">
        <v>47</v>
      </c>
      <c r="D14" s="47">
        <v>44890</v>
      </c>
      <c r="E14">
        <v>781</v>
      </c>
      <c r="F14" s="47">
        <v>44890</v>
      </c>
      <c r="G14">
        <v>781</v>
      </c>
      <c r="H14" t="s">
        <v>133</v>
      </c>
      <c r="I14" t="s">
        <v>48</v>
      </c>
      <c r="J14" s="47">
        <v>44890</v>
      </c>
      <c r="K14">
        <v>747</v>
      </c>
      <c r="L14" s="47">
        <v>44890</v>
      </c>
      <c r="M14">
        <v>747</v>
      </c>
      <c r="N14" t="s">
        <v>134</v>
      </c>
      <c r="O14" t="s">
        <v>135</v>
      </c>
      <c r="P14" s="47">
        <v>44890</v>
      </c>
      <c r="Q14">
        <v>573.75</v>
      </c>
      <c r="R14" s="47">
        <v>44890</v>
      </c>
      <c r="S14">
        <v>573.75</v>
      </c>
    </row>
    <row r="15" spans="2:19" ht="15">
      <c r="B15" t="s">
        <v>136</v>
      </c>
      <c r="C15" t="s">
        <v>49</v>
      </c>
      <c r="D15" s="47">
        <v>44890</v>
      </c>
      <c r="E15">
        <v>766.75</v>
      </c>
      <c r="F15" s="47">
        <v>44890</v>
      </c>
      <c r="G15">
        <v>766.75</v>
      </c>
      <c r="H15" t="s">
        <v>137</v>
      </c>
      <c r="I15" t="s">
        <v>50</v>
      </c>
      <c r="J15" s="47">
        <v>44890</v>
      </c>
      <c r="K15">
        <v>717.25</v>
      </c>
      <c r="L15" s="47">
        <v>44890</v>
      </c>
      <c r="M15">
        <v>717.25</v>
      </c>
      <c r="N15" t="s">
        <v>138</v>
      </c>
      <c r="O15" t="s">
        <v>139</v>
      </c>
      <c r="P15" s="47">
        <v>44890</v>
      </c>
      <c r="Q15">
        <v>531</v>
      </c>
      <c r="R15" s="47">
        <v>44890</v>
      </c>
      <c r="S15">
        <v>531</v>
      </c>
    </row>
    <row r="16" spans="2:19" ht="15">
      <c r="B16" t="s">
        <v>140</v>
      </c>
      <c r="C16" t="s">
        <v>53</v>
      </c>
      <c r="D16" s="47">
        <v>44890</v>
      </c>
      <c r="E16">
        <v>735.5</v>
      </c>
      <c r="F16" s="47">
        <v>44890</v>
      </c>
      <c r="G16">
        <v>735.5</v>
      </c>
      <c r="H16" t="s">
        <v>141</v>
      </c>
      <c r="I16" t="s">
        <v>54</v>
      </c>
      <c r="J16" s="47">
        <v>44890</v>
      </c>
      <c r="K16">
        <v>709</v>
      </c>
      <c r="L16" s="47">
        <v>44890</v>
      </c>
      <c r="M16">
        <v>709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151</v>
      </c>
      <c r="E22">
        <v>25</v>
      </c>
      <c r="F22" s="102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2022-11-28T12:50:56Z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