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<sst xmlns="http://schemas.openxmlformats.org/spreadsheetml/2006/main" count="281" uniqueCount="151">
  <si>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</si>
  <si>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</si>
  <si>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</si>
  <si>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</si>
  <si>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</si>
  <si>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</si>
  <si>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</si>
  <si>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</si>
  <si>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</si>
  <si>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</si>
  <si>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</si>
  <si>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</si>
  <si>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</si>
  <si>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</si>
  <si>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</si>
  <si>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</si>
  <si>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</si>
  <si>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</si>
  <si>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</si>
  <si>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</si>
  <si>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</si>
  <si>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</si>
  <si>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</si>
  <si>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</si>
  <si>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</si>
  <si>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</si>
  <si>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</si>
  <si>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</si>
  <si>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</si>
  <si>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</si>
  <si>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</si>
  <si>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</si>
  <si>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</si>
  <si>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</si>
  <si>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</si>
  <si>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</si>
  <si>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</si>
  <si>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</si>
  <si>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</si>
  <si>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</si>
  <si>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</si>
  <si>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</si>
  <si>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</si>
  <si>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</si>
  <si>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</si>
  <si>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</si>
  <si>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</si>
  <si>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</si>
  <si>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</si>
  <si>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</si>
  <si>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</si>
  <si>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</si>
  <si>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</si>
  <si>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</si>
  <si>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</si>
  <si>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</si>
  <si>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</si>
  <si>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</si>
  <si>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</si>
  <si>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</si>
  <si>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</si>
  <si>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</si>
  <si>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</si>
  <si>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</si>
  <si>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</si>
  <si>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</si>
  <si>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</si>
  <si>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</si>
  <si>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</si>
  <si>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</si>
  <si>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</si>
  <si>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</si>
  <si>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</si>
  <si>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</si>
  <si>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</si>
  <si>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</si>
  <si>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</si>
  <si>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</si>
  <si>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</si>
  <si>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</si>
  <si>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</si>
  <si>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</si>
  <si>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</si>
  <si>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</si>
  <si>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</si>
  <si>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</si>
  <si>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</si>
  <si>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</si>
  <si>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</si>
  <si>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</si>
  <si>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</si>
  <si>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</si>
  <si>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</si>
  <si>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</si>
  <si>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</si>
  <si>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</si>
  <si>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</si>
  <si>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</si>
  <si>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</si>
  <si>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</si>
  <si>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</si>
  <si>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</si>
  <si>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</si>
  <si>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</si>
  <si>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</si>
  <si>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</si>
  <si>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</si>
  <si>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</si>
  <si>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</si>
  <si>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</si>
  <si>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</si>
  <si>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</si>
  <si>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</si>
  <si>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</si>
  <si>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</si>
  <si>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</si>
  <si>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</si>
  <si>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</si>
  <si>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</si>
  <si>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</si>
  <si>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</si>
  <si>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</si>
  <si>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</si>
  <si>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</si>
  <si>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</si>
  <si>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</si>
  <si>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</si>
  <si>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</si>
  <si>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</si>
  <si>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</si>
  <si>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</si>
  <si>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</si>
  <si>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</si>
  <si>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</si>
  <si>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</si>
  <si>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</si>
  <si>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</si>
  <si>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</si>
  <si>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</si>
  <si>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</si>
  <si>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</si>
  <si>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</si>
  <si>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</si>
  <si>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</si>
  <si>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</si>
  <si>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</si>
  <si>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</si>
  <si>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</si>
  <si>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</si>
  <si>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4 de noviembre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</si>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</sst>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4" fontId="54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martes</v>
      </c>
      <c r="M6" s="4">
        <f>Datos!E22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7" t="s">
        <v>0</v>
      </c>
      <c r="B11" s="158"/>
      <c r="C11" s="158"/>
      <c r="D11" s="159"/>
      <c r="E11" s="162" t="s">
        <v>0</v>
      </c>
      <c r="F11" s="162"/>
      <c r="G11" s="162"/>
      <c r="H11" s="162"/>
      <c r="I11" s="162"/>
      <c r="J11" s="162"/>
      <c r="K11" s="162"/>
      <c r="L11" s="157" t="s">
        <v>1</v>
      </c>
      <c r="M11" s="158"/>
      <c r="N11" s="159"/>
    </row>
    <row r="12" spans="1:14" ht="17.25" customHeight="1">
      <c r="A12" s="155" t="s">
        <v>2</v>
      </c>
      <c r="B12" s="160"/>
      <c r="C12" s="160"/>
      <c r="D12" s="161"/>
      <c r="E12" s="163" t="s">
        <v>3</v>
      </c>
      <c r="F12" s="163"/>
      <c r="G12" s="163"/>
      <c r="H12" s="163"/>
      <c r="I12" s="163"/>
      <c r="J12" s="163"/>
      <c r="K12" s="163"/>
      <c r="L12" s="155" t="s">
        <v>4</v>
      </c>
      <c r="M12" s="160"/>
      <c r="N12" s="161"/>
    </row>
    <row r="13" spans="1:14" ht="15.75">
      <c r="A13" s="10"/>
      <c r="B13" s="11" t="s">
        <v>5</v>
      </c>
      <c r="C13" s="155" t="s">
        <v>6</v>
      </c>
      <c r="D13" s="156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60" t="s">
        <v>6</v>
      </c>
      <c r="N13" s="161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/>
      <c r="D17" s="93"/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827.75</v>
      </c>
      <c r="C18" s="57">
        <f>B18+'Primas SRW'!B7</f>
        <v>1027.75</v>
      </c>
      <c r="D18" s="80">
        <f>C18*$B$47</f>
        <v>377.63646</v>
      </c>
      <c r="E18" s="58">
        <f>Datos!M3</f>
        <v>945.75</v>
      </c>
      <c r="F18" s="57">
        <f>E18+'Primas HRW'!B9</f>
        <v>1180.75</v>
      </c>
      <c r="G18" s="59">
        <f>F18*$B$47</f>
        <v>433.85478</v>
      </c>
      <c r="H18" s="57"/>
      <c r="I18" s="81">
        <f>E18+'Primas HRW'!E9</f>
        <v>1160.75</v>
      </c>
      <c r="J18" s="81">
        <f>E18+'Primas HRW'!F9</f>
        <v>1155.75</v>
      </c>
      <c r="K18" s="81">
        <f>E18+'Primas HRW'!G9</f>
        <v>1150.75</v>
      </c>
      <c r="L18" s="58">
        <f>Datos!S3</f>
        <v>667.5</v>
      </c>
      <c r="M18" s="55">
        <f>L18+'Primas maíz'!B10</f>
        <v>887.5</v>
      </c>
      <c r="N18" s="55">
        <f>M18*$F$47</f>
        <v>349.39099999999996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SRW'!B9</f>
        <v>1007.5</v>
      </c>
      <c r="D20" s="93">
        <f>C20*$B$47</f>
        <v>370.19579999999996</v>
      </c>
      <c r="E20" s="49"/>
      <c r="F20" s="48">
        <f>E22+'Primas HRW'!B11</f>
        <v>1124.75</v>
      </c>
      <c r="G20" s="72">
        <f>F20*$B$47</f>
        <v>413.27814</v>
      </c>
      <c r="H20" s="48"/>
      <c r="I20" s="115">
        <f>E22+'Primas HRW'!E11</f>
        <v>1151.75</v>
      </c>
      <c r="J20" s="115">
        <f>E22+'Primas HRW'!F11</f>
        <v>1146.75</v>
      </c>
      <c r="K20" s="114">
        <f>E22+'Primas HRW'!G12</f>
        <v>1136.75</v>
      </c>
      <c r="L20" s="49"/>
      <c r="M20" s="48">
        <f>L22+'Primas maíz'!B12</f>
        <v>828.75</v>
      </c>
      <c r="N20" s="48">
        <f>M20*$F$47</f>
        <v>326.2623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992.5</v>
      </c>
      <c r="D21" s="80">
        <f>C21*$B$47</f>
        <v>364.6842</v>
      </c>
      <c r="E21" s="58"/>
      <c r="F21" s="57">
        <f>E22+'Primas HRW'!B12</f>
        <v>1119.75</v>
      </c>
      <c r="G21" s="57">
        <f>F21*$B$47</f>
        <v>411.44094</v>
      </c>
      <c r="H21" s="57"/>
      <c r="I21" s="81">
        <f>E22+'Primas HRW'!E12</f>
        <v>1146.75</v>
      </c>
      <c r="J21" s="81">
        <f>E22+'Primas HRW'!F12</f>
        <v>1141.75</v>
      </c>
      <c r="K21" s="81">
        <f>E22+'Primas HRW'!G12</f>
        <v>1136.75</v>
      </c>
      <c r="L21" s="58"/>
      <c r="M21" s="55">
        <f>L22+'Primas maíz'!B13</f>
        <v>813.75</v>
      </c>
      <c r="N21" s="154">
        <f>M21*$F$47</f>
        <v>320.3571</v>
      </c>
      <c r="O21"/>
      <c r="P21"/>
      <c r="Q21"/>
    </row>
    <row r="22" spans="1:17" ht="19.5" customHeight="1">
      <c r="A22" s="16" t="s">
        <v>11</v>
      </c>
      <c r="B22" s="48">
        <f>Datos!G4</f>
        <v>847.5</v>
      </c>
      <c r="C22" s="23">
        <f>B22+'Primas SRW'!B11</f>
        <v>987.5</v>
      </c>
      <c r="D22" s="92">
        <f>C22*$B$47</f>
        <v>362.847</v>
      </c>
      <c r="E22" s="49">
        <f>Datos!M4</f>
        <v>941.75</v>
      </c>
      <c r="F22" s="24">
        <f>E22+'Primas HRW'!B13</f>
        <v>1116.75</v>
      </c>
      <c r="G22" s="24">
        <f>F22*$B$47</f>
        <v>410.33862</v>
      </c>
      <c r="H22" s="24"/>
      <c r="I22" s="110">
        <f>E22+'Primas HRW'!E13</f>
        <v>1146.75</v>
      </c>
      <c r="J22" s="110">
        <f>E22+'Primas HRW'!F13</f>
        <v>1141.75</v>
      </c>
      <c r="K22" s="111">
        <f>E22+'Primas HRW'!G13</f>
        <v>1136.75</v>
      </c>
      <c r="L22" s="49">
        <f>Datos!S4</f>
        <v>673.75</v>
      </c>
      <c r="M22" s="24">
        <f>L22+'Primas maíz'!B14</f>
        <v>803.75</v>
      </c>
      <c r="N22" s="153">
        <f>M22*$F$47</f>
        <v>316.4203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858</v>
      </c>
      <c r="C24" s="130"/>
      <c r="D24" s="92"/>
      <c r="E24" s="131">
        <f>Datos!M5</f>
        <v>938</v>
      </c>
      <c r="F24" s="130"/>
      <c r="G24" s="130"/>
      <c r="H24" s="130"/>
      <c r="I24" s="130"/>
      <c r="J24" s="130"/>
      <c r="K24" s="130"/>
      <c r="L24" s="131">
        <f>Datos!S5</f>
        <v>673.75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862.75</v>
      </c>
      <c r="C26" s="23"/>
      <c r="D26" s="92"/>
      <c r="E26" s="49">
        <f>Datos!M6</f>
        <v>930.5</v>
      </c>
      <c r="F26" s="24"/>
      <c r="G26" s="24"/>
      <c r="H26" s="24"/>
      <c r="I26" s="24"/>
      <c r="J26" s="24"/>
      <c r="K26" s="23"/>
      <c r="L26" s="49">
        <f>Datos!S6</f>
        <v>669.75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869.5</v>
      </c>
      <c r="C28" s="130"/>
      <c r="D28" s="92"/>
      <c r="E28" s="131">
        <f>Datos!M7</f>
        <v>927.75</v>
      </c>
      <c r="F28" s="130"/>
      <c r="G28" s="130"/>
      <c r="H28" s="130"/>
      <c r="I28" s="130"/>
      <c r="J28" s="130"/>
      <c r="K28" s="130"/>
      <c r="L28" s="131">
        <f>Datos!S7</f>
        <v>631.5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878</v>
      </c>
      <c r="C31" s="57"/>
      <c r="D31" s="80"/>
      <c r="E31" s="58">
        <f>Datos!M8</f>
        <v>930.25</v>
      </c>
      <c r="F31" s="57"/>
      <c r="G31" s="57"/>
      <c r="H31" s="57"/>
      <c r="I31" s="57"/>
      <c r="J31" s="57"/>
      <c r="K31" s="57"/>
      <c r="L31" s="58">
        <f>Datos!S8</f>
        <v>619.25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880</v>
      </c>
      <c r="C33" s="130"/>
      <c r="D33" s="92"/>
      <c r="E33" s="131">
        <f>Datos!M9</f>
        <v>924</v>
      </c>
      <c r="F33" s="132"/>
      <c r="G33" s="132"/>
      <c r="H33" s="132"/>
      <c r="I33" s="132"/>
      <c r="J33" s="132"/>
      <c r="K33" s="130"/>
      <c r="L33" s="131">
        <f>Datos!S9</f>
        <v>626.5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872.75</v>
      </c>
      <c r="C34" s="59"/>
      <c r="D34" s="90"/>
      <c r="E34" s="58">
        <f>Datos!M10</f>
        <v>907</v>
      </c>
      <c r="F34" s="59"/>
      <c r="G34" s="59"/>
      <c r="H34" s="59"/>
      <c r="I34" s="59"/>
      <c r="J34" s="59"/>
      <c r="K34" s="59"/>
      <c r="L34" s="58">
        <f>Datos!S10</f>
        <v>628.75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831.75</v>
      </c>
      <c r="C35" s="130"/>
      <c r="D35" s="92"/>
      <c r="E35" s="131">
        <f>Datos!M11</f>
        <v>840</v>
      </c>
      <c r="F35" s="132"/>
      <c r="G35" s="132"/>
      <c r="H35" s="132"/>
      <c r="I35" s="132"/>
      <c r="J35" s="132"/>
      <c r="K35" s="130"/>
      <c r="L35" s="131">
        <f>Datos!S11</f>
        <v>625.75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818</v>
      </c>
      <c r="C36" s="59"/>
      <c r="D36" s="90"/>
      <c r="E36" s="58">
        <f>Datos!M12</f>
        <v>816.5</v>
      </c>
      <c r="F36" s="59"/>
      <c r="G36" s="59"/>
      <c r="H36" s="59"/>
      <c r="I36" s="59"/>
      <c r="J36" s="59"/>
      <c r="K36" s="59"/>
      <c r="L36" s="58">
        <f>Datos!S12</f>
        <v>579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824.75</v>
      </c>
      <c r="C37" s="141"/>
      <c r="D37" s="142"/>
      <c r="E37" s="131">
        <f>Datos!M13</f>
        <v>816.25</v>
      </c>
      <c r="F37" s="141"/>
      <c r="G37" s="141"/>
      <c r="H37" s="141"/>
      <c r="I37" s="141"/>
      <c r="J37" s="141"/>
      <c r="K37" s="141"/>
      <c r="L37" s="131">
        <f>Datos!S13</f>
        <v>568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816</v>
      </c>
      <c r="C39" s="130"/>
      <c r="D39" s="92"/>
      <c r="E39" s="131">
        <f>Datos!M14</f>
        <v>774.25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801.75</v>
      </c>
      <c r="C40" s="59"/>
      <c r="D40" s="90"/>
      <c r="E40" s="58">
        <f>Datos!M15</f>
        <v>744.5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765</v>
      </c>
      <c r="C41" s="130"/>
      <c r="D41" s="92"/>
      <c r="E41" s="131">
        <f>Datos!M16</f>
        <v>736.25</v>
      </c>
      <c r="F41" s="132"/>
      <c r="G41" s="132"/>
      <c r="H41" s="132"/>
      <c r="I41" s="132"/>
      <c r="J41" s="132"/>
      <c r="K41" s="130"/>
      <c r="L41" s="131">
        <f>Datos!S14</f>
        <v>573.75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532.75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8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4" t="s">
        <v>44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5" t="s">
        <v>0</v>
      </c>
      <c r="C11" s="165"/>
      <c r="D11" s="166" t="s">
        <v>0</v>
      </c>
      <c r="E11" s="166"/>
      <c r="F11" s="166"/>
      <c r="G11" s="166"/>
      <c r="H11" s="166"/>
      <c r="I11" s="166"/>
      <c r="J11" s="167" t="s">
        <v>1</v>
      </c>
      <c r="K11" s="167"/>
    </row>
    <row r="12" spans="1:11" ht="15.75">
      <c r="A12" s="8"/>
      <c r="B12" s="168" t="s">
        <v>2</v>
      </c>
      <c r="C12" s="168"/>
      <c r="D12" s="169" t="s">
        <v>3</v>
      </c>
      <c r="E12" s="169"/>
      <c r="F12" s="169"/>
      <c r="G12" s="169"/>
      <c r="H12" s="169"/>
      <c r="I12" s="169"/>
      <c r="J12" s="170" t="s">
        <v>4</v>
      </c>
      <c r="K12" s="17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/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304.14846</v>
      </c>
      <c r="C18" s="57">
        <v>377.6</v>
      </c>
      <c r="D18" s="58">
        <f>BUSHEL!E18*TONELADA!$B$47</f>
        <v>347.50638</v>
      </c>
      <c r="E18" s="57">
        <v>433.8</v>
      </c>
      <c r="F18" s="57" t="s">
        <v>92</v>
      </c>
      <c r="G18" s="81">
        <f>BUSHEL!I18*TONELADA!B47</f>
        <v>426.50597999999997</v>
      </c>
      <c r="H18" s="81">
        <f>BUSHEL!J18*TONELADA!$B$47</f>
        <v>424.66877999999997</v>
      </c>
      <c r="I18" s="81">
        <f>BUSHEL!K18*TONELADA!$B$47</f>
        <v>422.83158</v>
      </c>
      <c r="J18" s="58">
        <f>BUSHEL!L18*TONELADA!$B$47</f>
        <v>245.2662</v>
      </c>
      <c r="K18" s="124">
        <f>BUSHEL!N18</f>
        <v>349.39099999999996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370.1</v>
      </c>
      <c r="D20" s="58"/>
      <c r="E20" s="57">
        <v>413.2</v>
      </c>
      <c r="F20" s="57"/>
      <c r="G20" s="146">
        <f>BUSHEL!I20*TONELADA!$B$47</f>
        <v>423.19901999999996</v>
      </c>
      <c r="H20" s="146">
        <f>BUSHEL!J20*TONELADA!$B$47</f>
        <v>421.36181999999997</v>
      </c>
      <c r="I20" s="147">
        <f>BUSHEL!K20*TONELADA!$B$47</f>
        <v>417.68742</v>
      </c>
      <c r="J20" s="98"/>
      <c r="K20" s="124">
        <f>BUSHEL!N20</f>
        <v>326.2623</v>
      </c>
    </row>
    <row r="21" spans="1:11" ht="19.5" customHeight="1">
      <c r="A21" s="22" t="s">
        <v>40</v>
      </c>
      <c r="B21" s="79"/>
      <c r="C21" s="119">
        <v>364.6</v>
      </c>
      <c r="D21" s="88"/>
      <c r="E21" s="79">
        <v>411.4</v>
      </c>
      <c r="F21" s="32"/>
      <c r="G21" s="150">
        <f>BUSHEL!I21*TONELADA!$B$47</f>
        <v>421.36181999999997</v>
      </c>
      <c r="H21" s="148">
        <f>BUSHEL!J21*TONELADA!$B$47</f>
        <v>419.52461999999997</v>
      </c>
      <c r="I21" s="149">
        <f>BUSHEL!K21*TONELADA!$B$47</f>
        <v>417.68742</v>
      </c>
      <c r="J21" s="99"/>
      <c r="K21" s="79">
        <f>BUSHEL!N21</f>
        <v>320.3571</v>
      </c>
    </row>
    <row r="22" spans="1:11" ht="19.5" customHeight="1">
      <c r="A22" s="105" t="s">
        <v>11</v>
      </c>
      <c r="B22" s="78">
        <f>BUSHEL!B22*TONELADA!$B$47</f>
        <v>311.4054</v>
      </c>
      <c r="C22" s="127">
        <v>362.8</v>
      </c>
      <c r="D22" s="86">
        <f>BUSHEL!E22*TONELADA!$B$47</f>
        <v>346.03661999999997</v>
      </c>
      <c r="E22" s="78">
        <v>410.3</v>
      </c>
      <c r="F22" s="77"/>
      <c r="G22" s="146">
        <f>BUSHEL!I22*TONELADA!$B$47</f>
        <v>421.36181999999997</v>
      </c>
      <c r="H22" s="151">
        <f>BUSHEL!J22*TONELADA!$B$47</f>
        <v>419.52461999999997</v>
      </c>
      <c r="I22" s="152">
        <f>BUSHEL!K22*TONELADA!$B$47</f>
        <v>417.68742</v>
      </c>
      <c r="J22" s="101">
        <f>BUSHEL!L22*TONELADA!$B$47</f>
        <v>247.5627</v>
      </c>
      <c r="K22" s="78">
        <f>BUSHEL!N22</f>
        <v>316.4203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315.26351999999997</v>
      </c>
      <c r="C24" s="133"/>
      <c r="D24" s="86">
        <f>BUSHEL!E24*TONELADA!$B$47</f>
        <v>344.65872</v>
      </c>
      <c r="E24" s="77"/>
      <c r="F24" s="77"/>
      <c r="G24" s="77"/>
      <c r="H24" s="77"/>
      <c r="I24" s="87"/>
      <c r="J24" s="101">
        <f>BUSHEL!L24*TONELADA!$B$47</f>
        <v>247.5627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317.00885999999997</v>
      </c>
      <c r="C26" s="59"/>
      <c r="D26" s="58">
        <f>BUSHEL!E26*TONELADA!$B$47</f>
        <v>341.90292</v>
      </c>
      <c r="E26" s="60"/>
      <c r="F26" s="60"/>
      <c r="G26" s="60"/>
      <c r="H26" s="60"/>
      <c r="I26" s="59"/>
      <c r="J26" s="100">
        <f>BUSHEL!L26*TONELADA!$B$47</f>
        <v>246.09294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319.48908</v>
      </c>
      <c r="C28" s="59"/>
      <c r="D28" s="86">
        <f>BUSHEL!E28*TONELADA!$B$47</f>
        <v>340.89245999999997</v>
      </c>
      <c r="E28" s="59"/>
      <c r="F28" s="59"/>
      <c r="G28" s="59"/>
      <c r="H28" s="59"/>
      <c r="I28" s="59"/>
      <c r="J28" s="100">
        <f>BUSHEL!L28*TONELADA!$B$47</f>
        <v>232.03835999999998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322.61232</v>
      </c>
      <c r="C31" s="130"/>
      <c r="D31" s="131">
        <f>BUSHEL!E31*TONELADA!$B$47</f>
        <v>341.81106</v>
      </c>
      <c r="E31" s="130"/>
      <c r="F31" s="130"/>
      <c r="G31" s="130"/>
      <c r="H31" s="130"/>
      <c r="I31" s="130"/>
      <c r="J31" s="140">
        <f>BUSHEL!L31*TONELADA!$B$47</f>
        <v>227.53722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323.3472</v>
      </c>
      <c r="C33" s="84"/>
      <c r="D33" s="58">
        <f>BUSHEL!E33*TONELADA!$B$47</f>
        <v>339.51456</v>
      </c>
      <c r="E33" s="77"/>
      <c r="F33" s="77"/>
      <c r="G33" s="77"/>
      <c r="H33" s="77"/>
      <c r="I33" s="87"/>
      <c r="J33" s="98">
        <f>BUSHEL!L33*TONELADA!$B$47</f>
        <v>230.20116</v>
      </c>
      <c r="K33" s="77"/>
    </row>
    <row r="34" spans="1:11" ht="19.5" customHeight="1">
      <c r="A34" s="22" t="s">
        <v>12</v>
      </c>
      <c r="B34" s="79">
        <f>BUSHEL!B34*TONELADA!$B$47</f>
        <v>320.68326</v>
      </c>
      <c r="C34" s="85"/>
      <c r="D34" s="88">
        <f>BUSHEL!E34*TONELADA!$B$47</f>
        <v>333.26808</v>
      </c>
      <c r="E34" s="32"/>
      <c r="F34" s="32"/>
      <c r="G34" s="32"/>
      <c r="H34" s="32"/>
      <c r="I34" s="89"/>
      <c r="J34" s="99">
        <f>BUSHEL!L34*TONELADA!$B$47</f>
        <v>231.0279</v>
      </c>
      <c r="K34" s="32"/>
    </row>
    <row r="35" spans="1:11" ht="19.5" customHeight="1">
      <c r="A35" s="56" t="s">
        <v>13</v>
      </c>
      <c r="B35" s="55">
        <f>BUSHEL!B35*TONELADA!$B$47</f>
        <v>305.61822</v>
      </c>
      <c r="C35" s="57"/>
      <c r="D35" s="58">
        <f>BUSHEL!E35*TONELADA!$B$47</f>
        <v>308.64959999999996</v>
      </c>
      <c r="E35" s="57"/>
      <c r="F35" s="60"/>
      <c r="G35" s="81"/>
      <c r="H35" s="81"/>
      <c r="I35" s="82"/>
      <c r="J35" s="98">
        <f>BUSHEL!L35*TONELADA!$B$47</f>
        <v>229.92558</v>
      </c>
      <c r="K35" s="104"/>
    </row>
    <row r="36" spans="1:11" ht="19.5" customHeight="1">
      <c r="A36" s="22" t="s">
        <v>14</v>
      </c>
      <c r="B36" s="79">
        <f>BUSHEL!B36*TONELADA!$B$47</f>
        <v>300.56592</v>
      </c>
      <c r="C36" s="85"/>
      <c r="D36" s="88">
        <f>BUSHEL!E36*TONELADA!$B$47</f>
        <v>300.01475999999997</v>
      </c>
      <c r="E36" s="32"/>
      <c r="F36" s="32"/>
      <c r="G36" s="32"/>
      <c r="H36" s="32"/>
      <c r="I36" s="89"/>
      <c r="J36" s="99">
        <f>BUSHEL!L36*TONELADA!$B$47</f>
        <v>212.74776</v>
      </c>
      <c r="K36" s="32"/>
    </row>
    <row r="37" spans="1:11" ht="19.5" customHeight="1">
      <c r="A37" s="56" t="s">
        <v>15</v>
      </c>
      <c r="B37" s="55">
        <f>BUSHEL!B37*TONELADA!$B$47</f>
        <v>303.04614</v>
      </c>
      <c r="C37" s="57"/>
      <c r="D37" s="58">
        <f>BUSHEL!E37*TONELADA!$B$47</f>
        <v>299.92289999999997</v>
      </c>
      <c r="E37" s="57"/>
      <c r="F37" s="57"/>
      <c r="G37" s="81"/>
      <c r="H37" s="81"/>
      <c r="I37" s="82"/>
      <c r="J37" s="98">
        <f>BUSHEL!L37*TONELADA!$B$47</f>
        <v>208.70592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210.8187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195.75366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112</v>
      </c>
      <c r="B6" s="42"/>
      <c r="C6" s="42"/>
    </row>
    <row r="7" spans="1:3" ht="15">
      <c r="A7" s="41" t="s">
        <v>113</v>
      </c>
      <c r="B7" s="109">
        <v>200</v>
      </c>
      <c r="C7" s="61" t="s">
        <v>111</v>
      </c>
    </row>
    <row r="8" spans="1:3" ht="15.75">
      <c r="A8" s="62">
        <v>2023</v>
      </c>
      <c r="B8" s="63"/>
      <c r="C8" s="64"/>
    </row>
    <row r="9" spans="1:3" ht="15">
      <c r="A9" s="41" t="s">
        <v>114</v>
      </c>
      <c r="B9" s="109">
        <v>160</v>
      </c>
      <c r="C9" s="61" t="s">
        <v>115</v>
      </c>
    </row>
    <row r="10" spans="1:3" ht="15">
      <c r="A10" s="38" t="s">
        <v>116</v>
      </c>
      <c r="B10" s="42">
        <v>145</v>
      </c>
      <c r="C10" s="42" t="s">
        <v>115</v>
      </c>
    </row>
    <row r="11" spans="1:3" ht="15">
      <c r="A11" s="41" t="s">
        <v>117</v>
      </c>
      <c r="B11" s="109">
        <v>140</v>
      </c>
      <c r="C11" s="61" t="s">
        <v>115</v>
      </c>
    </row>
    <row r="12" spans="1:3" ht="15">
      <c r="A12" s="38" t="s">
        <v>118</v>
      </c>
      <c r="B12" s="42"/>
      <c r="C12" s="42"/>
    </row>
    <row r="13" spans="1:3" ht="15">
      <c r="A13" s="41" t="s">
        <v>119</v>
      </c>
      <c r="B13" s="109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2" sqref="B2:G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1"/>
      <c r="C1" s="171"/>
      <c r="D1" s="171"/>
      <c r="E1" s="171"/>
      <c r="F1" s="171"/>
      <c r="G1" s="171"/>
    </row>
    <row r="2" spans="1:7" ht="15.75">
      <c r="A2" s="40"/>
      <c r="B2" s="172" t="s">
        <v>0</v>
      </c>
      <c r="C2" s="172"/>
      <c r="D2" s="172"/>
      <c r="E2" s="172"/>
      <c r="F2" s="172"/>
      <c r="G2" s="172"/>
    </row>
    <row r="3" spans="1:7" ht="15.75">
      <c r="A3" s="40"/>
      <c r="B3" s="172" t="s">
        <v>27</v>
      </c>
      <c r="C3" s="172"/>
      <c r="D3" s="172"/>
      <c r="E3" s="172"/>
      <c r="F3" s="172"/>
      <c r="G3" s="172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215</v>
      </c>
      <c r="F9" s="113">
        <v>210</v>
      </c>
      <c r="G9" s="113">
        <v>205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183</v>
      </c>
      <c r="C11" s="66" t="s">
        <v>115</v>
      </c>
      <c r="D11" s="66"/>
      <c r="E11" s="66">
        <v>210</v>
      </c>
      <c r="F11" s="113">
        <v>205</v>
      </c>
      <c r="G11" s="113">
        <v>200</v>
      </c>
      <c r="H11" s="66" t="s">
        <v>115</v>
      </c>
    </row>
    <row r="12" spans="1:8" ht="15">
      <c r="A12" s="38" t="s">
        <v>116</v>
      </c>
      <c r="B12" s="42">
        <v>178</v>
      </c>
      <c r="C12" s="42" t="s">
        <v>115</v>
      </c>
      <c r="D12" s="42"/>
      <c r="E12" s="42">
        <v>205</v>
      </c>
      <c r="F12" s="39">
        <v>200</v>
      </c>
      <c r="G12" s="39">
        <v>195</v>
      </c>
      <c r="H12" s="42" t="s">
        <v>115</v>
      </c>
    </row>
    <row r="13" spans="1:8" ht="15">
      <c r="A13" s="65" t="s">
        <v>117</v>
      </c>
      <c r="B13" s="66">
        <v>175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3">
        <v>2022</v>
      </c>
      <c r="B6" s="174"/>
      <c r="C6" s="175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220</v>
      </c>
      <c r="C10" s="32" t="s">
        <v>111</v>
      </c>
      <c r="E10" t="s">
        <v>22</v>
      </c>
    </row>
    <row r="11" spans="1:5" ht="15.75">
      <c r="A11" s="173">
        <v>2023</v>
      </c>
      <c r="B11" s="174"/>
      <c r="C11" s="175"/>
      <c r="E11" t="s">
        <v>23</v>
      </c>
    </row>
    <row r="12" spans="1:5" ht="15">
      <c r="A12" s="107" t="s">
        <v>114</v>
      </c>
      <c r="B12" s="108">
        <v>155</v>
      </c>
      <c r="C12" s="108" t="s">
        <v>115</v>
      </c>
      <c r="E12" t="s">
        <v>24</v>
      </c>
    </row>
    <row r="13" spans="1:5" ht="15">
      <c r="A13" s="118" t="s">
        <v>116</v>
      </c>
      <c r="B13" s="121">
        <v>140</v>
      </c>
      <c r="C13" s="121" t="s">
        <v>115</v>
      </c>
      <c r="E13" t="s">
        <v>25</v>
      </c>
    </row>
    <row r="14" spans="1:5" ht="15">
      <c r="A14" s="116" t="s">
        <v>117</v>
      </c>
      <c r="B14" s="32">
        <v>130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44873</v>
      </c>
      <c r="E3">
        <v>827.75</v>
      </c>
      <c r="F3" s="47">
        <v>44873</v>
      </c>
      <c r="G3">
        <v>827.75</v>
      </c>
      <c r="H3" t="s">
        <v>63</v>
      </c>
      <c r="I3" t="s">
        <v>64</v>
      </c>
      <c r="J3" s="47">
        <v>44873</v>
      </c>
      <c r="K3">
        <v>945.75</v>
      </c>
      <c r="L3" s="47">
        <v>44873</v>
      </c>
      <c r="M3">
        <v>945.75</v>
      </c>
      <c r="N3" t="s">
        <v>51</v>
      </c>
      <c r="O3" t="s">
        <v>52</v>
      </c>
      <c r="P3" s="47">
        <v>44873</v>
      </c>
      <c r="Q3">
        <v>667.5</v>
      </c>
      <c r="R3" s="47">
        <v>44873</v>
      </c>
      <c r="S3">
        <v>667.5</v>
      </c>
    </row>
    <row r="4" spans="2:19" ht="15">
      <c r="B4" t="s">
        <v>65</v>
      </c>
      <c r="C4" t="s">
        <v>66</v>
      </c>
      <c r="D4" s="47">
        <v>44873</v>
      </c>
      <c r="E4">
        <v>847.5</v>
      </c>
      <c r="F4" s="47">
        <v>44873</v>
      </c>
      <c r="G4">
        <v>847.5</v>
      </c>
      <c r="H4" t="s">
        <v>67</v>
      </c>
      <c r="I4" t="s">
        <v>68</v>
      </c>
      <c r="J4" s="47">
        <v>44873</v>
      </c>
      <c r="K4">
        <v>941.75</v>
      </c>
      <c r="L4" s="47">
        <v>44873</v>
      </c>
      <c r="M4">
        <v>941.75</v>
      </c>
      <c r="N4" t="s">
        <v>82</v>
      </c>
      <c r="O4" t="s">
        <v>83</v>
      </c>
      <c r="P4" s="47">
        <v>44873</v>
      </c>
      <c r="Q4">
        <v>673.75</v>
      </c>
      <c r="R4" s="47">
        <v>44873</v>
      </c>
      <c r="S4">
        <v>673.75</v>
      </c>
    </row>
    <row r="5" spans="2:19" ht="15">
      <c r="B5" t="s">
        <v>69</v>
      </c>
      <c r="C5" t="s">
        <v>70</v>
      </c>
      <c r="D5" s="47">
        <v>44873</v>
      </c>
      <c r="E5">
        <v>858</v>
      </c>
      <c r="F5" s="47">
        <v>44873</v>
      </c>
      <c r="G5">
        <v>858</v>
      </c>
      <c r="H5" t="s">
        <v>71</v>
      </c>
      <c r="I5" t="s">
        <v>72</v>
      </c>
      <c r="J5" s="47">
        <v>44873</v>
      </c>
      <c r="K5">
        <v>938</v>
      </c>
      <c r="L5" s="47">
        <v>44873</v>
      </c>
      <c r="M5">
        <v>938</v>
      </c>
      <c r="N5" t="s">
        <v>84</v>
      </c>
      <c r="O5" t="s">
        <v>85</v>
      </c>
      <c r="P5" s="47">
        <v>44873</v>
      </c>
      <c r="Q5">
        <v>673.75</v>
      </c>
      <c r="R5" s="47">
        <v>44873</v>
      </c>
      <c r="S5">
        <v>673.75</v>
      </c>
    </row>
    <row r="6" spans="2:19" ht="15">
      <c r="B6" t="s">
        <v>75</v>
      </c>
      <c r="C6" t="s">
        <v>76</v>
      </c>
      <c r="D6" s="47">
        <v>44873</v>
      </c>
      <c r="E6">
        <v>862.75</v>
      </c>
      <c r="F6" s="47">
        <v>44873</v>
      </c>
      <c r="G6">
        <v>862.75</v>
      </c>
      <c r="H6" t="s">
        <v>77</v>
      </c>
      <c r="I6" t="s">
        <v>78</v>
      </c>
      <c r="J6" s="47">
        <v>44873</v>
      </c>
      <c r="K6">
        <v>930.5</v>
      </c>
      <c r="L6" s="47">
        <v>44873</v>
      </c>
      <c r="M6">
        <v>930.5</v>
      </c>
      <c r="N6" t="s">
        <v>56</v>
      </c>
      <c r="O6" t="s">
        <v>57</v>
      </c>
      <c r="P6" s="47">
        <v>44873</v>
      </c>
      <c r="Q6">
        <v>669.75</v>
      </c>
      <c r="R6" s="47">
        <v>44873</v>
      </c>
      <c r="S6">
        <v>669.75</v>
      </c>
    </row>
    <row r="7" spans="2:19" ht="15">
      <c r="B7" t="s">
        <v>93</v>
      </c>
      <c r="C7" t="s">
        <v>94</v>
      </c>
      <c r="D7" s="47">
        <v>44873</v>
      </c>
      <c r="E7">
        <v>869.5</v>
      </c>
      <c r="F7" s="47">
        <v>44873</v>
      </c>
      <c r="G7">
        <v>869.5</v>
      </c>
      <c r="H7" t="s">
        <v>95</v>
      </c>
      <c r="I7" t="s">
        <v>96</v>
      </c>
      <c r="J7" s="47">
        <v>44873</v>
      </c>
      <c r="K7">
        <v>927.75</v>
      </c>
      <c r="L7" s="47">
        <v>44873</v>
      </c>
      <c r="M7">
        <v>927.75</v>
      </c>
      <c r="N7" t="s">
        <v>86</v>
      </c>
      <c r="O7" t="s">
        <v>87</v>
      </c>
      <c r="P7" s="47">
        <v>44873</v>
      </c>
      <c r="Q7">
        <v>631.5</v>
      </c>
      <c r="R7" s="47">
        <v>44873</v>
      </c>
      <c r="S7">
        <v>631.5</v>
      </c>
    </row>
    <row r="8" spans="2:19" ht="15">
      <c r="B8" t="s">
        <v>97</v>
      </c>
      <c r="C8" t="s">
        <v>98</v>
      </c>
      <c r="D8" s="47">
        <v>44873</v>
      </c>
      <c r="E8">
        <v>878</v>
      </c>
      <c r="F8" s="47">
        <v>44873</v>
      </c>
      <c r="G8">
        <v>878</v>
      </c>
      <c r="H8" t="s">
        <v>99</v>
      </c>
      <c r="I8" t="s">
        <v>100</v>
      </c>
      <c r="J8" s="47">
        <v>44873</v>
      </c>
      <c r="K8">
        <v>930.25</v>
      </c>
      <c r="L8" s="47">
        <v>44873</v>
      </c>
      <c r="M8">
        <v>930.25</v>
      </c>
      <c r="N8" t="s">
        <v>58</v>
      </c>
      <c r="O8" t="s">
        <v>59</v>
      </c>
      <c r="P8" s="47">
        <v>44873</v>
      </c>
      <c r="Q8">
        <v>619.25</v>
      </c>
      <c r="R8" s="47">
        <v>44873</v>
      </c>
      <c r="S8">
        <v>619.25</v>
      </c>
    </row>
    <row r="9" spans="2:19" ht="15">
      <c r="B9" t="s">
        <v>101</v>
      </c>
      <c r="C9" t="s">
        <v>47</v>
      </c>
      <c r="D9" s="47">
        <v>44873</v>
      </c>
      <c r="E9">
        <v>880</v>
      </c>
      <c r="F9" s="47">
        <v>44873</v>
      </c>
      <c r="G9">
        <v>880</v>
      </c>
      <c r="H9" t="s">
        <v>102</v>
      </c>
      <c r="I9" t="s">
        <v>48</v>
      </c>
      <c r="J9" s="47">
        <v>44873</v>
      </c>
      <c r="K9">
        <v>924</v>
      </c>
      <c r="L9" s="47">
        <v>44873</v>
      </c>
      <c r="M9">
        <v>924</v>
      </c>
      <c r="N9" t="s">
        <v>122</v>
      </c>
      <c r="O9" t="s">
        <v>123</v>
      </c>
      <c r="P9" s="47">
        <v>44873</v>
      </c>
      <c r="Q9">
        <v>626.5</v>
      </c>
      <c r="R9" s="47">
        <v>44873</v>
      </c>
      <c r="S9">
        <v>626.5</v>
      </c>
    </row>
    <row r="10" spans="2:19" ht="15">
      <c r="B10" t="s">
        <v>103</v>
      </c>
      <c r="C10" t="s">
        <v>49</v>
      </c>
      <c r="D10" s="47">
        <v>44873</v>
      </c>
      <c r="E10">
        <v>872.75</v>
      </c>
      <c r="F10" s="47">
        <v>44873</v>
      </c>
      <c r="G10">
        <v>872.75</v>
      </c>
      <c r="H10" t="s">
        <v>104</v>
      </c>
      <c r="I10" t="s">
        <v>50</v>
      </c>
      <c r="J10" s="47">
        <v>44873</v>
      </c>
      <c r="K10">
        <v>907</v>
      </c>
      <c r="L10" s="47">
        <v>44873</v>
      </c>
      <c r="M10">
        <v>907</v>
      </c>
      <c r="N10" t="s">
        <v>124</v>
      </c>
      <c r="O10" t="s">
        <v>125</v>
      </c>
      <c r="P10" s="47">
        <v>44873</v>
      </c>
      <c r="Q10">
        <v>628.75</v>
      </c>
      <c r="R10" s="47">
        <v>44873</v>
      </c>
      <c r="S10">
        <v>628.75</v>
      </c>
    </row>
    <row r="11" spans="2:19" ht="15">
      <c r="B11" t="s">
        <v>105</v>
      </c>
      <c r="C11" t="s">
        <v>53</v>
      </c>
      <c r="D11" s="47">
        <v>44873</v>
      </c>
      <c r="E11">
        <v>831.75</v>
      </c>
      <c r="F11" s="47">
        <v>44873</v>
      </c>
      <c r="G11">
        <v>831.75</v>
      </c>
      <c r="H11" t="s">
        <v>106</v>
      </c>
      <c r="I11" t="s">
        <v>54</v>
      </c>
      <c r="J11" s="47">
        <v>44873</v>
      </c>
      <c r="K11">
        <v>840</v>
      </c>
      <c r="L11" s="47">
        <v>44873</v>
      </c>
      <c r="M11">
        <v>840</v>
      </c>
      <c r="N11" t="s">
        <v>88</v>
      </c>
      <c r="O11" t="s">
        <v>89</v>
      </c>
      <c r="P11" s="47">
        <v>44873</v>
      </c>
      <c r="Q11">
        <v>625.75</v>
      </c>
      <c r="R11" s="47">
        <v>44873</v>
      </c>
      <c r="S11">
        <v>625.75</v>
      </c>
    </row>
    <row r="12" spans="2:19" ht="15">
      <c r="B12" t="s">
        <v>126</v>
      </c>
      <c r="C12" t="s">
        <v>127</v>
      </c>
      <c r="D12" s="47">
        <v>44873</v>
      </c>
      <c r="E12">
        <v>818</v>
      </c>
      <c r="F12" s="47">
        <v>44873</v>
      </c>
      <c r="G12">
        <v>818</v>
      </c>
      <c r="H12" t="s">
        <v>128</v>
      </c>
      <c r="I12" t="s">
        <v>129</v>
      </c>
      <c r="J12" s="47">
        <v>44873</v>
      </c>
      <c r="K12">
        <v>816.5</v>
      </c>
      <c r="L12" s="47">
        <v>44873</v>
      </c>
      <c r="M12">
        <v>816.5</v>
      </c>
      <c r="N12" t="s">
        <v>130</v>
      </c>
      <c r="O12" t="s">
        <v>131</v>
      </c>
      <c r="P12" s="47">
        <v>44873</v>
      </c>
      <c r="Q12">
        <v>579</v>
      </c>
      <c r="R12" s="47">
        <v>44873</v>
      </c>
      <c r="S12">
        <v>579</v>
      </c>
    </row>
    <row r="13" spans="2:19" ht="15">
      <c r="B13" t="s">
        <v>132</v>
      </c>
      <c r="C13" t="s">
        <v>62</v>
      </c>
      <c r="D13" s="47">
        <v>44873</v>
      </c>
      <c r="E13">
        <v>824.75</v>
      </c>
      <c r="F13" s="47">
        <v>44873</v>
      </c>
      <c r="G13">
        <v>824.75</v>
      </c>
      <c r="H13" t="s">
        <v>133</v>
      </c>
      <c r="I13" t="s">
        <v>64</v>
      </c>
      <c r="J13" s="47">
        <v>44873</v>
      </c>
      <c r="K13">
        <v>816.25</v>
      </c>
      <c r="L13" s="47">
        <v>44873</v>
      </c>
      <c r="M13">
        <v>816.25</v>
      </c>
      <c r="N13" t="s">
        <v>90</v>
      </c>
      <c r="O13" t="s">
        <v>91</v>
      </c>
      <c r="P13" s="47">
        <v>44873</v>
      </c>
      <c r="Q13">
        <v>568</v>
      </c>
      <c r="R13" s="47">
        <v>44873</v>
      </c>
      <c r="S13">
        <v>568</v>
      </c>
    </row>
    <row r="14" spans="2:19" ht="15">
      <c r="B14" t="s">
        <v>134</v>
      </c>
      <c r="C14" t="s">
        <v>47</v>
      </c>
      <c r="D14" s="47">
        <v>44873</v>
      </c>
      <c r="E14">
        <v>816</v>
      </c>
      <c r="F14" s="47">
        <v>44873</v>
      </c>
      <c r="G14">
        <v>816</v>
      </c>
      <c r="H14" t="s">
        <v>135</v>
      </c>
      <c r="I14" t="s">
        <v>48</v>
      </c>
      <c r="J14" s="47">
        <v>44873</v>
      </c>
      <c r="K14">
        <v>774.25</v>
      </c>
      <c r="L14" s="47">
        <v>44873</v>
      </c>
      <c r="M14">
        <v>774.25</v>
      </c>
      <c r="N14" t="s">
        <v>136</v>
      </c>
      <c r="O14" t="s">
        <v>137</v>
      </c>
      <c r="P14" s="47">
        <v>44873</v>
      </c>
      <c r="Q14">
        <v>573.75</v>
      </c>
      <c r="R14" s="47">
        <v>44873</v>
      </c>
      <c r="S14">
        <v>573.75</v>
      </c>
    </row>
    <row r="15" spans="2:19" ht="15">
      <c r="B15" t="s">
        <v>138</v>
      </c>
      <c r="C15" t="s">
        <v>49</v>
      </c>
      <c r="D15" s="47">
        <v>44873</v>
      </c>
      <c r="E15">
        <v>801.75</v>
      </c>
      <c r="F15" s="47">
        <v>44873</v>
      </c>
      <c r="G15">
        <v>801.75</v>
      </c>
      <c r="H15" t="s">
        <v>139</v>
      </c>
      <c r="I15" t="s">
        <v>50</v>
      </c>
      <c r="J15" s="47">
        <v>44873</v>
      </c>
      <c r="K15">
        <v>744.5</v>
      </c>
      <c r="L15" s="47">
        <v>44873</v>
      </c>
      <c r="M15">
        <v>744.5</v>
      </c>
      <c r="N15" t="s">
        <v>140</v>
      </c>
      <c r="O15" t="s">
        <v>141</v>
      </c>
      <c r="P15" s="47">
        <v>44873</v>
      </c>
      <c r="Q15">
        <v>532.75</v>
      </c>
      <c r="R15" s="47">
        <v>44873</v>
      </c>
      <c r="S15">
        <v>532.75</v>
      </c>
    </row>
    <row r="16" spans="2:19" ht="15">
      <c r="B16" t="s">
        <v>142</v>
      </c>
      <c r="C16" t="s">
        <v>53</v>
      </c>
      <c r="D16" s="47">
        <v>44873</v>
      </c>
      <c r="E16">
        <v>765</v>
      </c>
      <c r="F16" s="47">
        <v>44873</v>
      </c>
      <c r="G16">
        <v>765</v>
      </c>
      <c r="H16" t="s">
        <v>143</v>
      </c>
      <c r="I16" t="s">
        <v>54</v>
      </c>
      <c r="J16" s="47">
        <v>44873</v>
      </c>
      <c r="K16">
        <v>736.25</v>
      </c>
      <c r="L16" s="47">
        <v>44873</v>
      </c>
      <c r="M16">
        <v>736.25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8</v>
      </c>
      <c r="F22" s="103"/>
      <c r="G22" s="45" t="s">
        <v>112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2022-11-09T00:40:08Z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