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<sst xmlns="http://schemas.openxmlformats.org/spreadsheetml/2006/main" count="283" uniqueCount="151">
  <si>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</si>
  <si>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</si>
  <si>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</si>
  <si>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</si>
  <si>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</si>
  <si>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</si>
  <si>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</si>
  <si>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</si>
  <si>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</si>
  <si>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</si>
  <si>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</si>
  <si>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</si>
  <si>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</si>
  <si>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</si>
  <si>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</si>
  <si>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</si>
  <si>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</si>
  <si>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</si>
  <si>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</si>
  <si>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</si>
  <si>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</si>
  <si>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</si>
  <si>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</si>
  <si>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</si>
  <si>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</si>
  <si>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</si>
  <si>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</si>
  <si>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</si>
  <si>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</si>
  <si>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</si>
  <si>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</si>
  <si>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</si>
  <si>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</si>
  <si>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</si>
  <si>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</si>
  <si>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</si>
  <si>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</si>
  <si>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</si>
  <si>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</si>
  <si>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</si>
  <si>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</si>
  <si>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</si>
  <si>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</si>
  <si>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</si>
  <si>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</si>
  <si>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</si>
  <si>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</si>
  <si>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</si>
  <si>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</si>
  <si>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</si>
  <si>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</si>
  <si>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</si>
  <si>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</si>
  <si>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</si>
  <si>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</si>
  <si>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</si>
  <si>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</si>
  <si>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</si>
  <si>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</si>
  <si>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</si>
  <si>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</si>
  <si>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</si>
  <si>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</si>
  <si>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</si>
  <si>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</si>
  <si>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</si>
  <si>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</si>
  <si>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</si>
  <si>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</si>
  <si>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</si>
  <si>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</si>
  <si>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</si>
  <si>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</si>
  <si>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</si>
  <si>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</si>
  <si>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</si>
  <si>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</si>
  <si>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</si>
  <si>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</si>
  <si>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</si>
  <si>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</si>
  <si>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</si>
  <si>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</si>
  <si>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</si>
  <si>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</si>
  <si>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</si>
  <si>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</si>
  <si>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</si>
  <si>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</si>
  <si>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</si>
  <si>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</si>
  <si>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</si>
  <si>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</si>
  <si>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</si>
  <si>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</si>
  <si>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</si>
  <si>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</si>
  <si>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</si>
  <si>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</si>
  <si>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</si>
  <si>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</si>
  <si>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</si>
  <si>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</si>
  <si>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</si>
  <si>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</si>
  <si>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</si>
  <si>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</si>
  <si>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</si>
  <si>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</si>
  <si>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</si>
  <si>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</si>
  <si>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</si>
  <si>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</si>
  <si>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</si>
  <si>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</si>
  <si>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</si>
  <si>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</si>
  <si>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</si>
  <si>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</si>
  <si>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</si>
  <si>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</si>
  <si>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</si>
  <si>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</si>
  <si>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</si>
  <si>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</si>
  <si>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</si>
  <si>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</si>
  <si>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</si>
  <si>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</si>
  <si>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</si>
  <si>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</si>
  <si>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</si>
  <si>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</si>
  <si>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</si>
  <si>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</si>
  <si>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</si>
  <si>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</si>
  <si>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</si>
  <si>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</si>
  <si>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</si>
  <si>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</si>
  <si>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</si>
  <si>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</si>
  <si>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</si>
  <si>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</si>
  <si>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</si>
  <si>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</si>
  <si>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</si>
  <si>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</si>
  <si>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21 de octubre de 2022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</si>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</sst>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jueves</v>
      </c>
      <c r="M6" s="4">
        <f>Datos!E22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/>
      <c r="D17" s="93"/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838.5</v>
      </c>
      <c r="C18" s="57">
        <f>B18+'Primas SRW'!B9</f>
        <v>1038.5</v>
      </c>
      <c r="D18" s="80">
        <f>C18*$B$47</f>
        <v>381.58644</v>
      </c>
      <c r="E18" s="58">
        <f>Datos!M3</f>
        <v>932.25</v>
      </c>
      <c r="F18" s="57">
        <f>E18+'Primas HRW'!B9</f>
        <v>1167.25</v>
      </c>
      <c r="G18" s="59">
        <f>F18*$B$47</f>
        <v>428.89434</v>
      </c>
      <c r="H18" s="57"/>
      <c r="I18" s="81">
        <f>E18+'Primas HRW'!E9</f>
        <v>1167.25</v>
      </c>
      <c r="J18" s="81">
        <f>E18+'Primas HRW'!F9</f>
        <v>1162.25</v>
      </c>
      <c r="K18" s="81">
        <f>E18+'Primas HRW'!G9</f>
        <v>1157.25</v>
      </c>
      <c r="L18" s="58">
        <f>Datos!S3</f>
        <v>682.25</v>
      </c>
      <c r="M18" s="55">
        <f>L18+'Primas maíz'!B10</f>
        <v>877.25</v>
      </c>
      <c r="N18" s="55">
        <f>M18*$F$47</f>
        <v>345.35578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1018</v>
      </c>
      <c r="D20" s="93">
        <f>C20*$B$47</f>
        <v>374.05392</v>
      </c>
      <c r="E20" s="49"/>
      <c r="F20" s="48">
        <f>E22+'Primas HRW'!B11</f>
        <v>1136.75</v>
      </c>
      <c r="G20" s="72">
        <f>F20*$B$47</f>
        <v>417.68742</v>
      </c>
      <c r="H20" s="48"/>
      <c r="I20" s="115">
        <f>E22+'Primas HRW'!E11</f>
        <v>1151.75</v>
      </c>
      <c r="J20" s="115">
        <f>E22+'Primas HRW'!F11</f>
        <v>1146.75</v>
      </c>
      <c r="K20" s="114">
        <f>E22+'Primas HRW'!G12</f>
        <v>1131.75</v>
      </c>
      <c r="L20" s="49"/>
      <c r="M20" s="48">
        <f>L22+'Primas maíz'!B12</f>
        <v>847.75</v>
      </c>
      <c r="N20" s="48">
        <f>M20*$F$47</f>
        <v>333.74222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993</v>
      </c>
      <c r="D21" s="80">
        <f>C21*$B$47</f>
        <v>364.86791999999997</v>
      </c>
      <c r="E21" s="58"/>
      <c r="F21" s="57">
        <f>E22+'Primas HRW'!B12</f>
        <v>1131.75</v>
      </c>
      <c r="G21" s="57">
        <f>F21*$B$47</f>
        <v>415.85022</v>
      </c>
      <c r="H21" s="57"/>
      <c r="I21" s="81">
        <f>E22+'Primas HRW'!E12</f>
        <v>1141.75</v>
      </c>
      <c r="J21" s="81">
        <f>E22+'Primas HRW'!F12</f>
        <v>1136.75</v>
      </c>
      <c r="K21" s="81">
        <f>E22+'Primas HRW'!G12</f>
        <v>1131.75</v>
      </c>
      <c r="L21" s="58"/>
      <c r="M21" s="55">
        <f>L22+'Primas maíz'!B13</f>
        <v>832.75</v>
      </c>
      <c r="N21" s="55">
        <f>M21*$F$47</f>
        <v>327.83702</v>
      </c>
      <c r="O21"/>
      <c r="P21"/>
      <c r="Q21"/>
    </row>
    <row r="22" spans="1:17" ht="19.5" customHeight="1">
      <c r="A22" s="16" t="s">
        <v>11</v>
      </c>
      <c r="B22" s="48">
        <f>Datos!G4</f>
        <v>858</v>
      </c>
      <c r="C22" s="23">
        <f>B22+'Primas SRW'!B13</f>
        <v>993</v>
      </c>
      <c r="D22" s="92">
        <f>C22*$B$47</f>
        <v>364.86791999999997</v>
      </c>
      <c r="E22" s="49">
        <f>Datos!M4</f>
        <v>931.75</v>
      </c>
      <c r="F22" s="24">
        <f>E22+'Primas HRW'!B13</f>
        <v>1131.75</v>
      </c>
      <c r="G22" s="24">
        <f>F22*$B$47</f>
        <v>415.85022</v>
      </c>
      <c r="H22" s="24"/>
      <c r="I22" s="110">
        <f>E22+'Primas HRW'!E13</f>
        <v>1136.75</v>
      </c>
      <c r="J22" s="110">
        <f>E22+'Primas HRW'!F13</f>
        <v>1131.75</v>
      </c>
      <c r="K22" s="111">
        <f>E22+'Primas HRW'!G13</f>
        <v>1126.75</v>
      </c>
      <c r="L22" s="49">
        <f>Datos!S4</f>
        <v>687.75</v>
      </c>
      <c r="M22" s="24">
        <f>L22+'Primas maíz'!B14</f>
        <v>820.75</v>
      </c>
      <c r="N22" s="48">
        <f>M22*$F$47</f>
        <v>323.11285999999996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868.5</v>
      </c>
      <c r="C24" s="130"/>
      <c r="D24" s="92"/>
      <c r="E24" s="131">
        <f>Datos!M5</f>
        <v>930.25</v>
      </c>
      <c r="F24" s="130"/>
      <c r="G24" s="130"/>
      <c r="H24" s="130"/>
      <c r="I24" s="130"/>
      <c r="J24" s="130"/>
      <c r="K24" s="130"/>
      <c r="L24" s="131">
        <f>Datos!S5</f>
        <v>687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868.5</v>
      </c>
      <c r="C26" s="23"/>
      <c r="D26" s="92"/>
      <c r="E26" s="49">
        <f>Datos!M6</f>
        <v>924.75</v>
      </c>
      <c r="F26" s="24"/>
      <c r="G26" s="24"/>
      <c r="H26" s="24"/>
      <c r="I26" s="24"/>
      <c r="J26" s="24"/>
      <c r="K26" s="23"/>
      <c r="L26" s="49">
        <f>Datos!S6</f>
        <v>681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874</v>
      </c>
      <c r="C28" s="130"/>
      <c r="D28" s="92"/>
      <c r="E28" s="131">
        <f>Datos!M7</f>
        <v>924.5</v>
      </c>
      <c r="F28" s="130"/>
      <c r="G28" s="130"/>
      <c r="H28" s="130"/>
      <c r="I28" s="130"/>
      <c r="J28" s="130"/>
      <c r="K28" s="130"/>
      <c r="L28" s="131">
        <f>Datos!S7</f>
        <v>635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881.75</v>
      </c>
      <c r="C31" s="57"/>
      <c r="D31" s="80"/>
      <c r="E31" s="58">
        <f>Datos!M8</f>
        <v>928.5</v>
      </c>
      <c r="F31" s="57"/>
      <c r="G31" s="57"/>
      <c r="H31" s="57"/>
      <c r="I31" s="57"/>
      <c r="J31" s="57"/>
      <c r="K31" s="57"/>
      <c r="L31" s="58">
        <f>Datos!S8</f>
        <v>621.75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882</v>
      </c>
      <c r="C33" s="130"/>
      <c r="D33" s="92"/>
      <c r="E33" s="131">
        <f>Datos!M9</f>
        <v>923.25</v>
      </c>
      <c r="F33" s="132"/>
      <c r="G33" s="132"/>
      <c r="H33" s="132"/>
      <c r="I33" s="132"/>
      <c r="J33" s="132"/>
      <c r="K33" s="130"/>
      <c r="L33" s="131">
        <f>Datos!S9</f>
        <v>628.5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874</v>
      </c>
      <c r="C34" s="59"/>
      <c r="D34" s="90"/>
      <c r="E34" s="58">
        <f>Datos!M10</f>
        <v>908.25</v>
      </c>
      <c r="F34" s="59"/>
      <c r="G34" s="59"/>
      <c r="H34" s="59"/>
      <c r="I34" s="59"/>
      <c r="J34" s="59"/>
      <c r="K34" s="59"/>
      <c r="L34" s="58">
        <f>Datos!S10</f>
        <v>630.75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832.25</v>
      </c>
      <c r="C35" s="130"/>
      <c r="D35" s="92"/>
      <c r="E35" s="131">
        <f>Datos!M11</f>
        <v>831.25</v>
      </c>
      <c r="F35" s="132"/>
      <c r="G35" s="132"/>
      <c r="H35" s="132"/>
      <c r="I35" s="132"/>
      <c r="J35" s="132"/>
      <c r="K35" s="130"/>
      <c r="L35" s="131">
        <f>Datos!S11</f>
        <v>627.25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812.5</v>
      </c>
      <c r="C36" s="59"/>
      <c r="D36" s="90"/>
      <c r="E36" s="58">
        <f>Datos!M12</f>
        <v>792</v>
      </c>
      <c r="F36" s="59"/>
      <c r="G36" s="59"/>
      <c r="H36" s="59"/>
      <c r="I36" s="59"/>
      <c r="J36" s="59"/>
      <c r="K36" s="59"/>
      <c r="L36" s="58">
        <f>Datos!S12</f>
        <v>576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822</v>
      </c>
      <c r="C37" s="141"/>
      <c r="D37" s="142"/>
      <c r="E37" s="131">
        <f>Datos!M13</f>
        <v>797.5</v>
      </c>
      <c r="F37" s="141"/>
      <c r="G37" s="141"/>
      <c r="H37" s="141"/>
      <c r="I37" s="141"/>
      <c r="J37" s="141"/>
      <c r="K37" s="141"/>
      <c r="L37" s="131">
        <f>Datos!S13</f>
        <v>563.25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813.25</v>
      </c>
      <c r="C39" s="130"/>
      <c r="D39" s="92"/>
      <c r="E39" s="131">
        <f>Datos!M14</f>
        <v>755.5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799</v>
      </c>
      <c r="C40" s="59"/>
      <c r="D40" s="90"/>
      <c r="E40" s="58">
        <f>Datos!M15</f>
        <v>725.75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754.25</v>
      </c>
      <c r="C41" s="130"/>
      <c r="D41" s="92"/>
      <c r="E41" s="131">
        <f>Datos!M16</f>
        <v>722.75</v>
      </c>
      <c r="F41" s="132"/>
      <c r="G41" s="132"/>
      <c r="H41" s="132"/>
      <c r="I41" s="132"/>
      <c r="J41" s="132"/>
      <c r="K41" s="130"/>
      <c r="L41" s="131">
        <f>Datos!S14</f>
        <v>569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531.25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jueves</v>
      </c>
      <c r="K7" s="3">
        <f>Datos!E22</f>
        <v>27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/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308.09844</v>
      </c>
      <c r="C18" s="57">
        <v>381.5</v>
      </c>
      <c r="D18" s="58">
        <f>BUSHEL!E18*TONELADA!$B$47</f>
        <v>342.54594</v>
      </c>
      <c r="E18" s="57">
        <v>428.8</v>
      </c>
      <c r="F18" s="57" t="s">
        <v>92</v>
      </c>
      <c r="G18" s="81">
        <f>BUSHEL!I18*TONELADA!B47</f>
        <v>428.89434</v>
      </c>
      <c r="H18" s="81">
        <f>BUSHEL!J18*TONELADA!$B$47</f>
        <v>427.05714</v>
      </c>
      <c r="I18" s="81">
        <f>BUSHEL!K18*TONELADA!$B$47</f>
        <v>425.21994</v>
      </c>
      <c r="J18" s="58">
        <f>BUSHEL!L18*TONELADA!$B$47</f>
        <v>250.68594</v>
      </c>
      <c r="K18" s="124">
        <f>BUSHEL!N18</f>
        <v>345.35578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374</v>
      </c>
      <c r="D20" s="58"/>
      <c r="E20" s="57">
        <v>417.6</v>
      </c>
      <c r="F20" s="57"/>
      <c r="G20" s="146">
        <f>BUSHEL!I20*TONELADA!$B$47</f>
        <v>423.19901999999996</v>
      </c>
      <c r="H20" s="146">
        <f>BUSHEL!J20*TONELADA!$B$47</f>
        <v>421.36181999999997</v>
      </c>
      <c r="I20" s="147">
        <f>BUSHEL!K20*TONELADA!$B$47</f>
        <v>415.85022</v>
      </c>
      <c r="J20" s="98"/>
      <c r="K20" s="124">
        <f>BUSHEL!N20</f>
        <v>333.74222</v>
      </c>
    </row>
    <row r="21" spans="1:11" ht="19.5" customHeight="1">
      <c r="A21" s="22" t="s">
        <v>40</v>
      </c>
      <c r="B21" s="79"/>
      <c r="C21" s="119">
        <v>364.8</v>
      </c>
      <c r="D21" s="88"/>
      <c r="E21" s="79">
        <v>415.8</v>
      </c>
      <c r="F21" s="32"/>
      <c r="G21" s="150">
        <f>BUSHEL!I21*TONELADA!$B$47</f>
        <v>419.52461999999997</v>
      </c>
      <c r="H21" s="148">
        <f>BUSHEL!J21*TONELADA!$B$47</f>
        <v>417.68742</v>
      </c>
      <c r="I21" s="149">
        <f>BUSHEL!K21*TONELADA!$B$47</f>
        <v>415.85022</v>
      </c>
      <c r="J21" s="99"/>
      <c r="K21" s="79">
        <f>BUSHEL!N21</f>
        <v>327.83702</v>
      </c>
    </row>
    <row r="22" spans="1:11" ht="19.5" customHeight="1">
      <c r="A22" s="105" t="s">
        <v>11</v>
      </c>
      <c r="B22" s="78">
        <f>BUSHEL!B22*TONELADA!$B$47</f>
        <v>315.26351999999997</v>
      </c>
      <c r="C22" s="127">
        <v>364.8</v>
      </c>
      <c r="D22" s="86">
        <f>BUSHEL!E22*TONELADA!$B$47</f>
        <v>342.36222</v>
      </c>
      <c r="E22" s="78">
        <v>415.8</v>
      </c>
      <c r="F22" s="77"/>
      <c r="G22" s="146">
        <f>BUSHEL!I22*TONELADA!$B$47</f>
        <v>417.68742</v>
      </c>
      <c r="H22" s="151">
        <f>BUSHEL!J22*TONELADA!$B$47</f>
        <v>415.85022</v>
      </c>
      <c r="I22" s="152">
        <f>BUSHEL!K22*TONELADA!$B$47</f>
        <v>414.01302</v>
      </c>
      <c r="J22" s="101">
        <f>BUSHEL!L22*TONELADA!$B$47</f>
        <v>252.70686</v>
      </c>
      <c r="K22" s="78">
        <f>BUSHEL!N22</f>
        <v>323.11285999999996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319.12164</v>
      </c>
      <c r="C24" s="133"/>
      <c r="D24" s="86">
        <f>BUSHEL!E24*TONELADA!$B$47</f>
        <v>341.81106</v>
      </c>
      <c r="E24" s="77"/>
      <c r="F24" s="77"/>
      <c r="G24" s="77"/>
      <c r="H24" s="77"/>
      <c r="I24" s="87"/>
      <c r="J24" s="101">
        <f>BUSHEL!L24*TONELADA!$B$47</f>
        <v>252.43128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319.12164</v>
      </c>
      <c r="C26" s="59"/>
      <c r="D26" s="58">
        <f>BUSHEL!E26*TONELADA!$B$47</f>
        <v>339.79014</v>
      </c>
      <c r="E26" s="60"/>
      <c r="F26" s="60"/>
      <c r="G26" s="60"/>
      <c r="H26" s="60"/>
      <c r="I26" s="59"/>
      <c r="J26" s="100">
        <f>BUSHEL!L26*TONELADA!$B$47</f>
        <v>250.22664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321.14256</v>
      </c>
      <c r="C28" s="59"/>
      <c r="D28" s="86">
        <f>BUSHEL!E28*TONELADA!$B$47</f>
        <v>339.69828</v>
      </c>
      <c r="E28" s="59"/>
      <c r="F28" s="59"/>
      <c r="G28" s="59"/>
      <c r="H28" s="59"/>
      <c r="I28" s="59"/>
      <c r="J28" s="100">
        <f>BUSHEL!L28*TONELADA!$B$47</f>
        <v>233.3244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323.99021999999997</v>
      </c>
      <c r="C31" s="130"/>
      <c r="D31" s="131">
        <f>BUSHEL!E31*TONELADA!$B$47</f>
        <v>341.16803999999996</v>
      </c>
      <c r="E31" s="130"/>
      <c r="F31" s="130"/>
      <c r="G31" s="130"/>
      <c r="H31" s="130"/>
      <c r="I31" s="130"/>
      <c r="J31" s="140">
        <f>BUSHEL!L31*TONELADA!$B$47</f>
        <v>228.45582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324.08207999999996</v>
      </c>
      <c r="C33" s="84"/>
      <c r="D33" s="58">
        <f>BUSHEL!E33*TONELADA!$B$47</f>
        <v>339.23897999999997</v>
      </c>
      <c r="E33" s="77"/>
      <c r="F33" s="77"/>
      <c r="G33" s="77"/>
      <c r="H33" s="77"/>
      <c r="I33" s="87"/>
      <c r="J33" s="98">
        <f>BUSHEL!L33*TONELADA!$B$47</f>
        <v>230.93604</v>
      </c>
      <c r="K33" s="77"/>
    </row>
    <row r="34" spans="1:11" ht="19.5" customHeight="1">
      <c r="A34" s="22" t="s">
        <v>12</v>
      </c>
      <c r="B34" s="79">
        <f>BUSHEL!B34*TONELADA!$B$47</f>
        <v>321.14256</v>
      </c>
      <c r="C34" s="85"/>
      <c r="D34" s="88">
        <f>BUSHEL!E34*TONELADA!$B$47</f>
        <v>333.72738</v>
      </c>
      <c r="E34" s="32"/>
      <c r="F34" s="32"/>
      <c r="G34" s="32"/>
      <c r="H34" s="32"/>
      <c r="I34" s="89"/>
      <c r="J34" s="99">
        <f>BUSHEL!L34*TONELADA!$B$47</f>
        <v>231.76278</v>
      </c>
      <c r="K34" s="32"/>
    </row>
    <row r="35" spans="1:11" ht="19.5" customHeight="1">
      <c r="A35" s="56" t="s">
        <v>13</v>
      </c>
      <c r="B35" s="55">
        <f>BUSHEL!B35*TONELADA!$B$47</f>
        <v>305.80194</v>
      </c>
      <c r="C35" s="57"/>
      <c r="D35" s="58">
        <f>BUSHEL!E35*TONELADA!$B$47</f>
        <v>305.4345</v>
      </c>
      <c r="E35" s="57"/>
      <c r="F35" s="60"/>
      <c r="G35" s="81"/>
      <c r="H35" s="81"/>
      <c r="I35" s="82"/>
      <c r="J35" s="98">
        <f>BUSHEL!L35*TONELADA!$B$47</f>
        <v>230.47674</v>
      </c>
      <c r="K35" s="104"/>
    </row>
    <row r="36" spans="1:11" ht="19.5" customHeight="1">
      <c r="A36" s="22" t="s">
        <v>14</v>
      </c>
      <c r="B36" s="79">
        <f>BUSHEL!B36*TONELADA!$B$47</f>
        <v>298.545</v>
      </c>
      <c r="C36" s="85"/>
      <c r="D36" s="88">
        <f>BUSHEL!E36*TONELADA!$B$47</f>
        <v>291.01248</v>
      </c>
      <c r="E36" s="32"/>
      <c r="F36" s="32"/>
      <c r="G36" s="32"/>
      <c r="H36" s="32"/>
      <c r="I36" s="89"/>
      <c r="J36" s="99">
        <f>BUSHEL!L36*TONELADA!$B$47</f>
        <v>211.64544</v>
      </c>
      <c r="K36" s="32"/>
    </row>
    <row r="37" spans="1:11" ht="19.5" customHeight="1">
      <c r="A37" s="56" t="s">
        <v>15</v>
      </c>
      <c r="B37" s="55">
        <f>BUSHEL!B37*TONELADA!$B$47</f>
        <v>302.03568</v>
      </c>
      <c r="C37" s="57"/>
      <c r="D37" s="58">
        <f>BUSHEL!E37*TONELADA!$B$47</f>
        <v>293.0334</v>
      </c>
      <c r="E37" s="57"/>
      <c r="F37" s="57"/>
      <c r="G37" s="81"/>
      <c r="H37" s="81"/>
      <c r="I37" s="82"/>
      <c r="J37" s="98">
        <f>BUSHEL!L37*TONELADA!$B$47</f>
        <v>206.96058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209.07335999999998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195.2025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/>
      <c r="C8" s="42"/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135</v>
      </c>
      <c r="C12" s="42" t="s">
        <v>115</v>
      </c>
    </row>
    <row r="13" spans="1:3" ht="15">
      <c r="A13" s="41" t="s">
        <v>117</v>
      </c>
      <c r="B13" s="109">
        <v>135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235</v>
      </c>
      <c r="F9" s="113">
        <v>230</v>
      </c>
      <c r="G9" s="113">
        <v>225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205</v>
      </c>
      <c r="C11" s="66" t="s">
        <v>115</v>
      </c>
      <c r="D11" s="66"/>
      <c r="E11" s="66">
        <v>220</v>
      </c>
      <c r="F11" s="113">
        <v>215</v>
      </c>
      <c r="G11" s="113">
        <v>210</v>
      </c>
      <c r="H11" s="66" t="s">
        <v>115</v>
      </c>
    </row>
    <row r="12" spans="1:8" ht="15">
      <c r="A12" s="38" t="s">
        <v>116</v>
      </c>
      <c r="B12" s="42">
        <v>200</v>
      </c>
      <c r="C12" s="42" t="s">
        <v>115</v>
      </c>
      <c r="D12" s="42"/>
      <c r="E12" s="42">
        <v>210</v>
      </c>
      <c r="F12" s="39">
        <v>205</v>
      </c>
      <c r="G12" s="39">
        <v>200</v>
      </c>
      <c r="H12" s="42" t="s">
        <v>115</v>
      </c>
    </row>
    <row r="13" spans="1:8" ht="15">
      <c r="A13" s="65" t="s">
        <v>117</v>
      </c>
      <c r="B13" s="66">
        <v>200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195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160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145</v>
      </c>
      <c r="C13" s="121" t="s">
        <v>115</v>
      </c>
      <c r="E13" t="s">
        <v>25</v>
      </c>
    </row>
    <row r="14" spans="1:5" ht="15">
      <c r="A14" s="116" t="s">
        <v>117</v>
      </c>
      <c r="B14" s="32">
        <v>133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44861</v>
      </c>
      <c r="E3">
        <v>838.5</v>
      </c>
      <c r="F3" s="47">
        <v>44861</v>
      </c>
      <c r="G3">
        <v>838.5</v>
      </c>
      <c r="H3" t="s">
        <v>63</v>
      </c>
      <c r="I3" t="s">
        <v>64</v>
      </c>
      <c r="J3" s="47">
        <v>44861</v>
      </c>
      <c r="K3">
        <v>932.25</v>
      </c>
      <c r="L3" s="47">
        <v>44861</v>
      </c>
      <c r="M3">
        <v>932.25</v>
      </c>
      <c r="N3" t="s">
        <v>51</v>
      </c>
      <c r="O3" t="s">
        <v>52</v>
      </c>
      <c r="P3" s="47">
        <v>44861</v>
      </c>
      <c r="Q3">
        <v>682.25</v>
      </c>
      <c r="R3" s="47">
        <v>44861</v>
      </c>
      <c r="S3">
        <v>682.25</v>
      </c>
    </row>
    <row r="4" spans="2:19" ht="15">
      <c r="B4" t="s">
        <v>65</v>
      </c>
      <c r="C4" t="s">
        <v>66</v>
      </c>
      <c r="D4" s="47">
        <v>44861</v>
      </c>
      <c r="E4">
        <v>858</v>
      </c>
      <c r="F4" s="47">
        <v>44861</v>
      </c>
      <c r="G4">
        <v>858</v>
      </c>
      <c r="H4" t="s">
        <v>67</v>
      </c>
      <c r="I4" t="s">
        <v>68</v>
      </c>
      <c r="J4" s="47">
        <v>44861</v>
      </c>
      <c r="K4">
        <v>931.75</v>
      </c>
      <c r="L4" s="47">
        <v>44861</v>
      </c>
      <c r="M4">
        <v>931.75</v>
      </c>
      <c r="N4" t="s">
        <v>82</v>
      </c>
      <c r="O4" t="s">
        <v>83</v>
      </c>
      <c r="P4" s="47">
        <v>44861</v>
      </c>
      <c r="Q4">
        <v>687.75</v>
      </c>
      <c r="R4" s="47">
        <v>44861</v>
      </c>
      <c r="S4">
        <v>687.75</v>
      </c>
    </row>
    <row r="5" spans="2:19" ht="15">
      <c r="B5" t="s">
        <v>69</v>
      </c>
      <c r="C5" t="s">
        <v>70</v>
      </c>
      <c r="D5" s="47">
        <v>44861</v>
      </c>
      <c r="E5">
        <v>868.5</v>
      </c>
      <c r="F5" s="47">
        <v>44861</v>
      </c>
      <c r="G5">
        <v>868.5</v>
      </c>
      <c r="H5" t="s">
        <v>71</v>
      </c>
      <c r="I5" t="s">
        <v>72</v>
      </c>
      <c r="J5" s="47">
        <v>44861</v>
      </c>
      <c r="K5">
        <v>930.25</v>
      </c>
      <c r="L5" s="47">
        <v>44861</v>
      </c>
      <c r="M5">
        <v>930.25</v>
      </c>
      <c r="N5" t="s">
        <v>84</v>
      </c>
      <c r="O5" t="s">
        <v>85</v>
      </c>
      <c r="P5" s="47">
        <v>44861</v>
      </c>
      <c r="Q5">
        <v>687</v>
      </c>
      <c r="R5" s="47">
        <v>44861</v>
      </c>
      <c r="S5">
        <v>687</v>
      </c>
    </row>
    <row r="6" spans="2:19" ht="15">
      <c r="B6" t="s">
        <v>75</v>
      </c>
      <c r="C6" t="s">
        <v>76</v>
      </c>
      <c r="D6" s="47">
        <v>44861</v>
      </c>
      <c r="E6">
        <v>868.5</v>
      </c>
      <c r="F6" s="47">
        <v>44861</v>
      </c>
      <c r="G6">
        <v>868.5</v>
      </c>
      <c r="H6" t="s">
        <v>77</v>
      </c>
      <c r="I6" t="s">
        <v>78</v>
      </c>
      <c r="J6" s="47">
        <v>44861</v>
      </c>
      <c r="K6">
        <v>924.75</v>
      </c>
      <c r="L6" s="47">
        <v>44861</v>
      </c>
      <c r="M6">
        <v>924.75</v>
      </c>
      <c r="N6" t="s">
        <v>56</v>
      </c>
      <c r="O6" t="s">
        <v>57</v>
      </c>
      <c r="P6" s="47">
        <v>44861</v>
      </c>
      <c r="Q6">
        <v>681</v>
      </c>
      <c r="R6" s="47">
        <v>44861</v>
      </c>
      <c r="S6">
        <v>681</v>
      </c>
    </row>
    <row r="7" spans="2:19" ht="15">
      <c r="B7" t="s">
        <v>93</v>
      </c>
      <c r="C7" t="s">
        <v>94</v>
      </c>
      <c r="D7" s="47">
        <v>44861</v>
      </c>
      <c r="E7">
        <v>874</v>
      </c>
      <c r="F7" s="47">
        <v>44861</v>
      </c>
      <c r="G7">
        <v>874</v>
      </c>
      <c r="H7" t="s">
        <v>95</v>
      </c>
      <c r="I7" t="s">
        <v>96</v>
      </c>
      <c r="J7" s="47">
        <v>44861</v>
      </c>
      <c r="K7">
        <v>924.5</v>
      </c>
      <c r="L7" s="47">
        <v>44861</v>
      </c>
      <c r="M7">
        <v>924.5</v>
      </c>
      <c r="N7" t="s">
        <v>86</v>
      </c>
      <c r="O7" t="s">
        <v>87</v>
      </c>
      <c r="P7" s="47">
        <v>44861</v>
      </c>
      <c r="Q7">
        <v>635</v>
      </c>
      <c r="R7" s="47">
        <v>44861</v>
      </c>
      <c r="S7">
        <v>635</v>
      </c>
    </row>
    <row r="8" spans="2:19" ht="15">
      <c r="B8" t="s">
        <v>97</v>
      </c>
      <c r="C8" t="s">
        <v>98</v>
      </c>
      <c r="D8" s="47">
        <v>44861</v>
      </c>
      <c r="E8">
        <v>881.75</v>
      </c>
      <c r="F8" s="47">
        <v>44861</v>
      </c>
      <c r="G8">
        <v>881.75</v>
      </c>
      <c r="H8" t="s">
        <v>99</v>
      </c>
      <c r="I8" t="s">
        <v>100</v>
      </c>
      <c r="J8" s="47">
        <v>44861</v>
      </c>
      <c r="K8">
        <v>928.5</v>
      </c>
      <c r="L8" s="47">
        <v>44861</v>
      </c>
      <c r="M8">
        <v>928.5</v>
      </c>
      <c r="N8" t="s">
        <v>58</v>
      </c>
      <c r="O8" t="s">
        <v>59</v>
      </c>
      <c r="P8" s="47">
        <v>44861</v>
      </c>
      <c r="Q8">
        <v>621.75</v>
      </c>
      <c r="R8" s="47">
        <v>44861</v>
      </c>
      <c r="S8">
        <v>621.75</v>
      </c>
    </row>
    <row r="9" spans="2:19" ht="15">
      <c r="B9" t="s">
        <v>101</v>
      </c>
      <c r="C9" t="s">
        <v>47</v>
      </c>
      <c r="D9" s="47">
        <v>44861</v>
      </c>
      <c r="E9">
        <v>882</v>
      </c>
      <c r="F9" s="47">
        <v>44861</v>
      </c>
      <c r="G9">
        <v>882</v>
      </c>
      <c r="H9" t="s">
        <v>102</v>
      </c>
      <c r="I9" t="s">
        <v>48</v>
      </c>
      <c r="J9" s="47">
        <v>44861</v>
      </c>
      <c r="K9">
        <v>923.25</v>
      </c>
      <c r="L9" s="47">
        <v>44861</v>
      </c>
      <c r="M9">
        <v>923.25</v>
      </c>
      <c r="N9" t="s">
        <v>122</v>
      </c>
      <c r="O9" t="s">
        <v>123</v>
      </c>
      <c r="P9" s="47">
        <v>44861</v>
      </c>
      <c r="Q9">
        <v>628.5</v>
      </c>
      <c r="R9" s="47">
        <v>44861</v>
      </c>
      <c r="S9">
        <v>628.5</v>
      </c>
    </row>
    <row r="10" spans="2:19" ht="15">
      <c r="B10" t="s">
        <v>103</v>
      </c>
      <c r="C10" t="s">
        <v>49</v>
      </c>
      <c r="D10" s="47">
        <v>44861</v>
      </c>
      <c r="E10">
        <v>874</v>
      </c>
      <c r="F10" s="47">
        <v>44861</v>
      </c>
      <c r="G10">
        <v>874</v>
      </c>
      <c r="H10" t="s">
        <v>104</v>
      </c>
      <c r="I10" t="s">
        <v>50</v>
      </c>
      <c r="J10" s="47">
        <v>44861</v>
      </c>
      <c r="K10">
        <v>908.25</v>
      </c>
      <c r="L10" s="47">
        <v>44861</v>
      </c>
      <c r="M10">
        <v>908.25</v>
      </c>
      <c r="N10" t="s">
        <v>124</v>
      </c>
      <c r="O10" t="s">
        <v>125</v>
      </c>
      <c r="P10" s="47">
        <v>44861</v>
      </c>
      <c r="Q10">
        <v>630.75</v>
      </c>
      <c r="R10" s="47">
        <v>44861</v>
      </c>
      <c r="S10">
        <v>630.75</v>
      </c>
    </row>
    <row r="11" spans="2:19" ht="15">
      <c r="B11" t="s">
        <v>105</v>
      </c>
      <c r="C11" t="s">
        <v>53</v>
      </c>
      <c r="D11" s="47">
        <v>44861</v>
      </c>
      <c r="E11">
        <v>832.25</v>
      </c>
      <c r="F11" s="47">
        <v>44861</v>
      </c>
      <c r="G11">
        <v>832.25</v>
      </c>
      <c r="H11" t="s">
        <v>106</v>
      </c>
      <c r="I11" t="s">
        <v>54</v>
      </c>
      <c r="J11" s="47">
        <v>44861</v>
      </c>
      <c r="K11">
        <v>831.25</v>
      </c>
      <c r="L11" s="47">
        <v>44861</v>
      </c>
      <c r="M11">
        <v>831.25</v>
      </c>
      <c r="N11" t="s">
        <v>88</v>
      </c>
      <c r="O11" t="s">
        <v>89</v>
      </c>
      <c r="P11" s="47">
        <v>44861</v>
      </c>
      <c r="Q11">
        <v>627.25</v>
      </c>
      <c r="R11" s="47">
        <v>44861</v>
      </c>
      <c r="S11">
        <v>627.25</v>
      </c>
    </row>
    <row r="12" spans="2:19" ht="15">
      <c r="B12" t="s">
        <v>126</v>
      </c>
      <c r="C12" t="s">
        <v>127</v>
      </c>
      <c r="D12" s="47">
        <v>44861</v>
      </c>
      <c r="E12">
        <v>812.5</v>
      </c>
      <c r="F12" s="47">
        <v>44861</v>
      </c>
      <c r="G12">
        <v>812.5</v>
      </c>
      <c r="H12" t="s">
        <v>128</v>
      </c>
      <c r="I12" t="s">
        <v>129</v>
      </c>
      <c r="J12" s="47">
        <v>44861</v>
      </c>
      <c r="K12">
        <v>792</v>
      </c>
      <c r="L12" s="47">
        <v>44861</v>
      </c>
      <c r="M12">
        <v>792</v>
      </c>
      <c r="N12" t="s">
        <v>130</v>
      </c>
      <c r="O12" t="s">
        <v>131</v>
      </c>
      <c r="P12" s="47">
        <v>44861</v>
      </c>
      <c r="Q12">
        <v>576</v>
      </c>
      <c r="R12" s="47">
        <v>44861</v>
      </c>
      <c r="S12">
        <v>576</v>
      </c>
    </row>
    <row r="13" spans="2:19" ht="15">
      <c r="B13" t="s">
        <v>132</v>
      </c>
      <c r="C13" t="s">
        <v>62</v>
      </c>
      <c r="D13" s="47">
        <v>44861</v>
      </c>
      <c r="E13">
        <v>822</v>
      </c>
      <c r="F13" s="47">
        <v>44861</v>
      </c>
      <c r="G13">
        <v>822</v>
      </c>
      <c r="H13" t="s">
        <v>133</v>
      </c>
      <c r="I13" t="s">
        <v>64</v>
      </c>
      <c r="J13" s="47">
        <v>44861</v>
      </c>
      <c r="K13">
        <v>797.5</v>
      </c>
      <c r="L13" s="47">
        <v>44861</v>
      </c>
      <c r="M13">
        <v>797.5</v>
      </c>
      <c r="N13" t="s">
        <v>90</v>
      </c>
      <c r="O13" t="s">
        <v>91</v>
      </c>
      <c r="P13" s="47">
        <v>44861</v>
      </c>
      <c r="Q13">
        <v>563.25</v>
      </c>
      <c r="R13" s="47">
        <v>44861</v>
      </c>
      <c r="S13">
        <v>563.25</v>
      </c>
    </row>
    <row r="14" spans="2:19" ht="15">
      <c r="B14" t="s">
        <v>134</v>
      </c>
      <c r="C14" t="s">
        <v>47</v>
      </c>
      <c r="D14" s="47">
        <v>44861</v>
      </c>
      <c r="E14">
        <v>813.25</v>
      </c>
      <c r="F14" s="47">
        <v>44861</v>
      </c>
      <c r="G14">
        <v>813.25</v>
      </c>
      <c r="H14" t="s">
        <v>135</v>
      </c>
      <c r="I14" t="s">
        <v>48</v>
      </c>
      <c r="J14" s="47">
        <v>44861</v>
      </c>
      <c r="K14">
        <v>755.5</v>
      </c>
      <c r="L14" s="47">
        <v>44861</v>
      </c>
      <c r="M14">
        <v>755.5</v>
      </c>
      <c r="N14" t="s">
        <v>136</v>
      </c>
      <c r="O14" t="s">
        <v>137</v>
      </c>
      <c r="P14" s="47">
        <v>44861</v>
      </c>
      <c r="Q14">
        <v>569</v>
      </c>
      <c r="R14" s="47">
        <v>44861</v>
      </c>
      <c r="S14">
        <v>569</v>
      </c>
    </row>
    <row r="15" spans="2:19" ht="15">
      <c r="B15" t="s">
        <v>138</v>
      </c>
      <c r="C15" t="s">
        <v>49</v>
      </c>
      <c r="D15" s="47">
        <v>44861</v>
      </c>
      <c r="E15">
        <v>799</v>
      </c>
      <c r="F15" s="47">
        <v>44861</v>
      </c>
      <c r="G15">
        <v>799</v>
      </c>
      <c r="H15" t="s">
        <v>139</v>
      </c>
      <c r="I15" t="s">
        <v>50</v>
      </c>
      <c r="J15" s="47">
        <v>44861</v>
      </c>
      <c r="K15">
        <v>725.75</v>
      </c>
      <c r="L15" s="47">
        <v>44861</v>
      </c>
      <c r="M15">
        <v>725.75</v>
      </c>
      <c r="N15" t="s">
        <v>140</v>
      </c>
      <c r="O15" t="s">
        <v>141</v>
      </c>
      <c r="P15" s="47">
        <v>44861</v>
      </c>
      <c r="Q15">
        <v>531.25</v>
      </c>
      <c r="R15" s="47">
        <v>44861</v>
      </c>
      <c r="S15">
        <v>531.25</v>
      </c>
    </row>
    <row r="16" spans="2:19" ht="15">
      <c r="B16" t="s">
        <v>142</v>
      </c>
      <c r="C16" t="s">
        <v>53</v>
      </c>
      <c r="D16" s="47">
        <v>44861</v>
      </c>
      <c r="E16">
        <v>754.25</v>
      </c>
      <c r="F16" s="47">
        <v>44861</v>
      </c>
      <c r="G16">
        <v>754.25</v>
      </c>
      <c r="H16" t="s">
        <v>143</v>
      </c>
      <c r="I16" t="s">
        <v>54</v>
      </c>
      <c r="J16" s="47">
        <v>44861</v>
      </c>
      <c r="K16">
        <v>722.75</v>
      </c>
      <c r="L16" s="47">
        <v>44861</v>
      </c>
      <c r="M16">
        <v>722.75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27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2022-10-28T15:06:47Z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