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<sst xmlns="http://schemas.openxmlformats.org/spreadsheetml/2006/main" count="265" uniqueCount="136">
  <si>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</si>
  <si>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</si>
  <si>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</si>
  <si>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</si>
  <si>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</si>
  <si>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</si>
  <si>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</si>
  <si>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</si>
  <si>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</si>
  <si>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</si>
  <si>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</si>
  <si>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</si>
  <si>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</si>
  <si>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</si>
  <si>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</si>
  <si>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</si>
  <si>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</si>
  <si>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</si>
  <si>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</si>
  <si>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</si>
  <si>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</si>
  <si>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</si>
  <si>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</si>
  <si>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</si>
  <si>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</si>
  <si>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</si>
  <si>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</si>
  <si>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</si>
  <si>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</si>
  <si>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</si>
  <si>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</si>
  <si>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</si>
  <si>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</si>
  <si>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</si>
  <si>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</si>
  <si>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</si>
  <si>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</si>
  <si>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</si>
  <si>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</si>
  <si>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</si>
  <si>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</si>
  <si>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</si>
  <si>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</si>
  <si>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</si>
  <si>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</si>
  <si>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</si>
  <si>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</si>
  <si>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</si>
  <si>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</si>
  <si>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</si>
  <si>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</si>
  <si>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</si>
  <si>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</si>
  <si>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</si>
  <si>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</si>
  <si>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</si>
  <si>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</si>
  <si>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</si>
  <si>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</si>
  <si>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</si>
  <si>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</si>
  <si>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</si>
  <si>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</si>
  <si>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</si>
  <si>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</si>
  <si>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</si>
  <si>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</si>
  <si>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</si>
  <si>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</si>
  <si>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</si>
  <si>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</si>
  <si>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</si>
  <si>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</si>
  <si>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</si>
  <si>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</si>
  <si>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</si>
  <si>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</si>
  <si>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</si>
  <si>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</si>
  <si>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</si>
  <si>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</si>
  <si>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</si>
  <si>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</si>
  <si>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</si>
  <si>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</si>
  <si>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</si>
  <si>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</si>
  <si>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</si>
  <si>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</si>
  <si>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</si>
  <si>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</si>
  <si>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</si>
  <si>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</si>
  <si>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</si>
  <si>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</si>
  <si>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</si>
  <si>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</si>
  <si>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</si>
  <si>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</si>
  <si>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</si>
  <si>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</si>
  <si>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</si>
  <si>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</si>
  <si>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</si>
  <si>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</si>
  <si>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</si>
  <si>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</si>
  <si>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</si>
  <si>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</si>
  <si>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</si>
  <si>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</si>
  <si>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</si>
  <si>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</si>
  <si>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</si>
  <si>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</si>
  <si>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</si>
  <si>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</si>
  <si>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</si>
  <si>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</si>
  <si>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</si>
  <si>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</si>
  <si>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</si>
  <si>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</si>
  <si>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</si>
  <si>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</si>
  <si>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</si>
  <si>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</si>
  <si>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</si>
  <si>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</si>
  <si>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</si>
  <si>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</si>
  <si>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</si>
  <si>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</si>
  <si>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2 de septiembre de 2022</t>
  </si>
  <si>
    <t>https://www.uswheat.org/market-information/price-reports/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</si>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</sst>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/>
    </xf>
    <xf numFmtId="0" fontId="0" fillId="62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3" borderId="24" xfId="0" applyFont="1" applyFill="1" applyBorder="1" applyAlignment="1">
      <alignment/>
    </xf>
    <xf numFmtId="0" fontId="0" fillId="62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4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Septiembre</v>
      </c>
      <c r="G6" s="52"/>
      <c r="H6" s="73">
        <f>Datos!I20</f>
        <v>2022</v>
      </c>
      <c r="I6" s="4"/>
      <c r="J6" s="3"/>
      <c r="K6" s="3"/>
      <c r="L6" s="4" t="str">
        <f>Datos!D20</f>
        <v>viernes</v>
      </c>
      <c r="M6" s="4">
        <f>Datos!E20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853.25</v>
      </c>
      <c r="C19" s="74"/>
      <c r="D19" s="95"/>
      <c r="E19" s="51">
        <f>Datos!K7</f>
        <v>929.25</v>
      </c>
      <c r="F19" s="74"/>
      <c r="G19" s="74"/>
      <c r="H19" s="74"/>
      <c r="I19" s="74"/>
      <c r="J19" s="120"/>
      <c r="K19" s="120"/>
      <c r="L19" s="51">
        <f>Datos!O7</f>
        <v>698.5</v>
      </c>
      <c r="M19" s="50"/>
      <c r="N19" s="50"/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1034.5</v>
      </c>
      <c r="D20" s="92">
        <f>C20*$B$40</f>
        <v>380.11668</v>
      </c>
      <c r="E20" s="60"/>
      <c r="F20" s="59">
        <f>E22+'Primas HRW'!B10</f>
        <v>1154.25</v>
      </c>
      <c r="G20" s="61">
        <f>F20*$B$40</f>
        <v>424.11762</v>
      </c>
      <c r="H20" s="59"/>
      <c r="I20" s="59"/>
      <c r="J20" s="83">
        <f>E22+'Primas HRW'!F10</f>
        <v>1139.25</v>
      </c>
      <c r="K20" s="83">
        <f>E22+'Primas HRW'!G10</f>
        <v>1139.25</v>
      </c>
      <c r="L20" s="60"/>
      <c r="M20" s="57">
        <f>L22+'Primas maíz'!B10</f>
        <v>830</v>
      </c>
      <c r="N20" s="57">
        <f>M20*$F$40</f>
        <v>326.7544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1029.5</v>
      </c>
      <c r="D21" s="95">
        <f>C21*$B$40</f>
        <v>378.27948</v>
      </c>
      <c r="E21" s="51"/>
      <c r="F21" s="74">
        <f>E22+'Primas HRW'!B11</f>
        <v>1149.25</v>
      </c>
      <c r="G21" s="74">
        <f>F21*$B$40</f>
        <v>422.28042</v>
      </c>
      <c r="H21" s="74"/>
      <c r="I21" s="74"/>
      <c r="J21" s="120">
        <f>E22+'Primas HRW'!F11</f>
        <v>1139.25</v>
      </c>
      <c r="K21" s="120">
        <f>E22+'Primas HRW'!G11</f>
        <v>1139.25</v>
      </c>
      <c r="L21" s="51"/>
      <c r="M21" s="50">
        <f>L22+'Primas maíz'!B11</f>
        <v>829</v>
      </c>
      <c r="N21" s="50">
        <f>M21*$F$40</f>
        <v>326.36071999999996</v>
      </c>
      <c r="O21"/>
      <c r="P21"/>
      <c r="Q21"/>
    </row>
    <row r="22" spans="1:17" ht="19.5" customHeight="1">
      <c r="A22" s="58" t="s">
        <v>15</v>
      </c>
      <c r="B22" s="57">
        <f>Datos!E8</f>
        <v>869.5</v>
      </c>
      <c r="C22" s="59">
        <f>B22+'Primas SRW'!B11</f>
        <v>1069.5</v>
      </c>
      <c r="D22" s="82">
        <f>C22*$B$40</f>
        <v>392.97708</v>
      </c>
      <c r="E22" s="60">
        <f>Datos!K8</f>
        <v>929.25</v>
      </c>
      <c r="F22" s="59">
        <f>E22+'Primas HRW'!B12</f>
        <v>1139.25</v>
      </c>
      <c r="G22" s="61">
        <f>F22*$B$40</f>
        <v>418.60602</v>
      </c>
      <c r="H22" s="59"/>
      <c r="I22" s="59"/>
      <c r="J22" s="83">
        <f>E22+'Primas HRW'!F12</f>
        <v>1139.25</v>
      </c>
      <c r="K22" s="83">
        <f>E22+'Primas HRW'!G12</f>
        <v>1139.25</v>
      </c>
      <c r="L22" s="60">
        <f>Datos!O8</f>
        <v>685</v>
      </c>
      <c r="M22" s="57">
        <f>L22+'Primas maíz'!B12</f>
        <v>828</v>
      </c>
      <c r="N22" s="57">
        <f>M22*$F$40</f>
        <v>325.96704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1039</v>
      </c>
      <c r="D24" s="95">
        <f>C24*$B$40</f>
        <v>381.77016</v>
      </c>
      <c r="E24" s="51"/>
      <c r="F24" s="50"/>
      <c r="G24" s="50"/>
      <c r="H24" s="50"/>
      <c r="I24" s="50"/>
      <c r="J24" s="121">
        <f>E26+'Primas HRW'!F14</f>
        <v>1134.75</v>
      </c>
      <c r="K24" s="120">
        <f>E26+'Primas HRW'!G15</f>
        <v>1134.75</v>
      </c>
      <c r="L24" s="51"/>
      <c r="M24" s="50">
        <f>L26+'Primas maíz'!B14</f>
        <v>814.25</v>
      </c>
      <c r="N24" s="50">
        <f>M24*$F$40</f>
        <v>320.55393999999995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1024</v>
      </c>
      <c r="D25" s="82">
        <f>C25*$B$40</f>
        <v>376.25856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807.25</v>
      </c>
      <c r="N25" s="57">
        <f>M25*$F$40</f>
        <v>317.79818</v>
      </c>
      <c r="O25"/>
      <c r="P25"/>
      <c r="Q25"/>
    </row>
    <row r="26" spans="1:17" ht="19.5" customHeight="1">
      <c r="A26" s="16" t="s">
        <v>11</v>
      </c>
      <c r="B26" s="50">
        <f>Datos!E9</f>
        <v>884</v>
      </c>
      <c r="C26" s="23">
        <f>B26+'Primas SRW'!B15</f>
        <v>1014</v>
      </c>
      <c r="D26" s="94">
        <f>C26*$B$40</f>
        <v>372.58416</v>
      </c>
      <c r="E26" s="51">
        <f>Datos!K9</f>
        <v>929.75</v>
      </c>
      <c r="F26" s="24"/>
      <c r="G26" s="24"/>
      <c r="H26" s="24"/>
      <c r="I26" s="24"/>
      <c r="J26" s="24"/>
      <c r="K26" s="23"/>
      <c r="L26" s="51">
        <f>Datos!O9</f>
        <v>689.25</v>
      </c>
      <c r="M26" s="24">
        <f>L26+'Primas maíz'!B16</f>
        <v>805.25</v>
      </c>
      <c r="N26" s="50">
        <f>M26*$F$40</f>
        <v>317.01081999999997</v>
      </c>
      <c r="O26"/>
      <c r="P26"/>
      <c r="Q26"/>
    </row>
    <row r="27" spans="1:17" ht="19.5" customHeight="1">
      <c r="A27" s="58" t="s">
        <v>12</v>
      </c>
      <c r="B27" s="57">
        <f>Datos!E10</f>
        <v>890.5</v>
      </c>
      <c r="C27" s="61"/>
      <c r="D27" s="92"/>
      <c r="E27" s="60">
        <f>Datos!K10</f>
        <v>929</v>
      </c>
      <c r="F27" s="61"/>
      <c r="G27" s="61"/>
      <c r="H27" s="61"/>
      <c r="I27" s="61"/>
      <c r="J27" s="61"/>
      <c r="K27" s="61"/>
      <c r="L27" s="60">
        <f>Datos!O10</f>
        <v>689.25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884</v>
      </c>
      <c r="C28" s="23"/>
      <c r="D28" s="94"/>
      <c r="E28" s="51">
        <f>Datos!J11</f>
        <v>916.25</v>
      </c>
      <c r="F28" s="24"/>
      <c r="G28" s="24"/>
      <c r="H28" s="24"/>
      <c r="I28" s="24"/>
      <c r="J28" s="24"/>
      <c r="K28" s="23"/>
      <c r="L28" s="51">
        <f>Datos!O11</f>
        <v>683.5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886.25</v>
      </c>
      <c r="C29" s="61"/>
      <c r="D29" s="92"/>
      <c r="E29" s="60">
        <f>Datos!J12</f>
        <v>912</v>
      </c>
      <c r="F29" s="61"/>
      <c r="G29" s="61"/>
      <c r="H29" s="61"/>
      <c r="I29" s="61"/>
      <c r="J29" s="61"/>
      <c r="K29" s="61"/>
      <c r="L29" s="60">
        <f>Datos!O12</f>
        <v>643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893.25</v>
      </c>
      <c r="C30" s="74"/>
      <c r="D30" s="95"/>
      <c r="E30" s="51">
        <f>Datos!J13</f>
        <v>916.25</v>
      </c>
      <c r="F30" s="74"/>
      <c r="G30" s="74"/>
      <c r="H30" s="74"/>
      <c r="I30" s="74"/>
      <c r="J30" s="74"/>
      <c r="K30" s="74"/>
      <c r="L30" s="51">
        <f>Datos!O13</f>
        <v>626.25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892</v>
      </c>
      <c r="C32" s="23"/>
      <c r="D32" s="94"/>
      <c r="E32" s="51">
        <f>Datos!J14</f>
        <v>912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885</v>
      </c>
      <c r="C33" s="61"/>
      <c r="D33" s="92"/>
      <c r="E33" s="60">
        <f>Datos!J15</f>
        <v>897.5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847.25</v>
      </c>
      <c r="C34" s="23"/>
      <c r="D34" s="94"/>
      <c r="E34" s="51">
        <f>Datos!J16</f>
        <v>832</v>
      </c>
      <c r="F34" s="24"/>
      <c r="G34" s="24"/>
      <c r="H34" s="24"/>
      <c r="I34" s="24"/>
      <c r="J34" s="24"/>
      <c r="K34" s="23"/>
      <c r="L34" s="51">
        <f>Datos!O14</f>
        <v>632.5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567.5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Septiembre</v>
      </c>
      <c r="F7" s="3">
        <f>Datos!I20</f>
        <v>2022</v>
      </c>
      <c r="G7" s="3"/>
      <c r="H7" s="3"/>
      <c r="I7" s="3"/>
      <c r="J7" s="4" t="str">
        <f>Datos!D20</f>
        <v>viernes</v>
      </c>
      <c r="K7" s="3">
        <f>Datos!E20</f>
        <v>9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8"/>
    </row>
    <row r="17" spans="1:11" ht="19.5" customHeight="1">
      <c r="A17" s="101" t="s">
        <v>14</v>
      </c>
      <c r="B17" s="50">
        <f>BUSHEL!B19*TONELADA!$B$44</f>
        <v>313.51818</v>
      </c>
      <c r="C17" s="74"/>
      <c r="D17" s="51">
        <f>BUSHEL!E19*TONELADA!$B$44</f>
        <v>341.44362</v>
      </c>
      <c r="E17" s="74"/>
      <c r="F17" s="74"/>
      <c r="G17" s="74"/>
      <c r="H17" s="116"/>
      <c r="I17" s="117"/>
      <c r="J17" s="51">
        <f>BUSHEL!L19*TONELADA!$B$44</f>
        <v>256.65684</v>
      </c>
      <c r="K17" s="129"/>
    </row>
    <row r="18" spans="1:11" ht="19.5" customHeight="1">
      <c r="A18" s="58" t="s">
        <v>44</v>
      </c>
      <c r="B18" s="57"/>
      <c r="C18" s="61">
        <v>380.1</v>
      </c>
      <c r="D18" s="60"/>
      <c r="E18" s="61">
        <v>424</v>
      </c>
      <c r="F18" s="61" t="s">
        <v>103</v>
      </c>
      <c r="G18" s="61" t="s">
        <v>103</v>
      </c>
      <c r="H18" s="85">
        <f>BUSHEL!J20*TONELADA!$B$44</f>
        <v>418.60602</v>
      </c>
      <c r="I18" s="85">
        <f>BUSHEL!K20*TONELADA!$B$44</f>
        <v>418.60602</v>
      </c>
      <c r="J18" s="60"/>
      <c r="K18" s="128">
        <v>326.7544</v>
      </c>
    </row>
    <row r="19" spans="1:11" ht="19.5" customHeight="1">
      <c r="A19" s="101" t="s">
        <v>37</v>
      </c>
      <c r="B19" s="50"/>
      <c r="C19" s="74">
        <v>378.2</v>
      </c>
      <c r="D19" s="51"/>
      <c r="E19" s="74">
        <v>422.2</v>
      </c>
      <c r="F19" s="74"/>
      <c r="G19" s="74"/>
      <c r="H19" s="120">
        <f>BUSHEL!J21*TONELADA!$B$44</f>
        <v>418.60602</v>
      </c>
      <c r="I19" s="120">
        <f>BUSHEL!K21*TONELADA!$B$44</f>
        <v>418.60602</v>
      </c>
      <c r="J19" s="51"/>
      <c r="K19" s="129">
        <v>326.36071999999996</v>
      </c>
    </row>
    <row r="20" spans="1:11" ht="19.5" customHeight="1">
      <c r="A20" s="58" t="s">
        <v>15</v>
      </c>
      <c r="B20" s="57">
        <f>BUSHEL!B22*TONELADA!$B$44</f>
        <v>319.48908</v>
      </c>
      <c r="C20" s="59">
        <v>392.9</v>
      </c>
      <c r="D20" s="60">
        <f>BUSHEL!E22*TONELADA!$B$44</f>
        <v>341.44362</v>
      </c>
      <c r="E20" s="59">
        <v>418.5</v>
      </c>
      <c r="F20" s="59"/>
      <c r="G20" s="59"/>
      <c r="H20" s="83">
        <f>BUSHEL!J22*TONELADA!$B$44</f>
        <v>418.60602</v>
      </c>
      <c r="I20" s="83">
        <f>BUSHEL!K22*TONELADA!$B$44</f>
        <v>418.60602</v>
      </c>
      <c r="J20" s="60">
        <f>BUSHEL!L22*TONELADA!$B$44</f>
        <v>251.69639999999998</v>
      </c>
      <c r="K20" s="130">
        <v>325.96704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1"/>
    </row>
    <row r="22" spans="1:11" ht="19.5" customHeight="1">
      <c r="A22" s="58" t="s">
        <v>40</v>
      </c>
      <c r="B22" s="57"/>
      <c r="C22" s="59">
        <v>381.7</v>
      </c>
      <c r="D22" s="60"/>
      <c r="E22" s="59"/>
      <c r="F22" s="59"/>
      <c r="G22" s="83"/>
      <c r="H22" s="83">
        <f>BUSHEL!J24*TONELADA!$B$44</f>
        <v>416.95254</v>
      </c>
      <c r="I22" s="84">
        <f>BUSHEL!K24*TONELADA!$B$44</f>
        <v>416.95254</v>
      </c>
      <c r="J22" s="103"/>
      <c r="K22" s="130">
        <v>320.55393999999995</v>
      </c>
    </row>
    <row r="23" spans="1:11" ht="19.5" customHeight="1">
      <c r="A23" s="22" t="s">
        <v>41</v>
      </c>
      <c r="B23" s="81"/>
      <c r="C23" s="125">
        <v>376.2</v>
      </c>
      <c r="D23" s="90"/>
      <c r="E23" s="34"/>
      <c r="F23" s="34"/>
      <c r="G23" s="34"/>
      <c r="H23" s="34"/>
      <c r="I23" s="91"/>
      <c r="J23" s="104"/>
      <c r="K23" s="81">
        <v>317.79818</v>
      </c>
    </row>
    <row r="24" spans="1:11" ht="19.5" customHeight="1">
      <c r="A24" s="111" t="s">
        <v>11</v>
      </c>
      <c r="B24" s="80">
        <f>BUSHEL!B26*TONELADA!$B$44</f>
        <v>324.81696</v>
      </c>
      <c r="C24" s="133">
        <v>372.5</v>
      </c>
      <c r="D24" s="88">
        <f>BUSHEL!E26*TONELADA!$B$44</f>
        <v>341.62734</v>
      </c>
      <c r="E24" s="79"/>
      <c r="F24" s="79"/>
      <c r="G24" s="79"/>
      <c r="H24" s="79"/>
      <c r="I24" s="89"/>
      <c r="J24" s="106">
        <f>BUSHEL!L26*TONELADA!$B$44</f>
        <v>253.25802</v>
      </c>
      <c r="K24" s="80">
        <v>317.01081999999997</v>
      </c>
    </row>
    <row r="25" spans="1:11" ht="19.5" customHeight="1">
      <c r="A25" s="22" t="s">
        <v>12</v>
      </c>
      <c r="B25" s="81">
        <f>BUSHEL!B27*TONELADA!$B$44</f>
        <v>327.20532</v>
      </c>
      <c r="C25" s="132"/>
      <c r="D25" s="90">
        <f>BUSHEL!E27*TONELADA!$B$44</f>
        <v>341.35176</v>
      </c>
      <c r="E25" s="34"/>
      <c r="F25" s="34"/>
      <c r="G25" s="34"/>
      <c r="H25" s="34"/>
      <c r="I25" s="91"/>
      <c r="J25" s="107">
        <f>BUSHEL!L27*TONELADA!$B$44</f>
        <v>253.25802</v>
      </c>
      <c r="K25" s="34"/>
    </row>
    <row r="26" spans="1:11" ht="19.5" customHeight="1">
      <c r="A26" s="58" t="s">
        <v>13</v>
      </c>
      <c r="B26" s="57">
        <f>BUSHEL!B28*TONELADA!$B$44</f>
        <v>324.81696</v>
      </c>
      <c r="C26" s="61"/>
      <c r="D26" s="60">
        <f>BUSHEL!E28*TONELADA!$B$44</f>
        <v>336.6669</v>
      </c>
      <c r="E26" s="62"/>
      <c r="F26" s="62"/>
      <c r="G26" s="62"/>
      <c r="H26" s="62"/>
      <c r="I26" s="92"/>
      <c r="J26" s="103">
        <f>BUSHEL!L28*TONELADA!$B$44</f>
        <v>251.14524</v>
      </c>
      <c r="K26" s="62"/>
    </row>
    <row r="27" spans="1:11" ht="19.5" customHeight="1">
      <c r="A27" s="16" t="s">
        <v>14</v>
      </c>
      <c r="B27" s="81">
        <f>BUSHEL!B29*TONELADA!$B$44</f>
        <v>325.64369999999997</v>
      </c>
      <c r="C27" s="23"/>
      <c r="D27" s="90">
        <f>BUSHEL!E29*TONELADA!$B$44</f>
        <v>335.10528</v>
      </c>
      <c r="E27" s="23"/>
      <c r="F27" s="23"/>
      <c r="G27" s="23"/>
      <c r="H27" s="23"/>
      <c r="I27" s="23"/>
      <c r="J27" s="104">
        <f>BUSHEL!L29*TONELADA!$B$44</f>
        <v>236.26391999999998</v>
      </c>
      <c r="K27" s="24"/>
    </row>
    <row r="28" spans="1:11" ht="19.5" customHeight="1">
      <c r="A28" s="58" t="s">
        <v>15</v>
      </c>
      <c r="B28" s="57">
        <f>BUSHEL!B30*TONELADA!$B$44</f>
        <v>328.21578</v>
      </c>
      <c r="C28" s="61"/>
      <c r="D28" s="60">
        <f>BUSHEL!E30*TONELADA!$B$44</f>
        <v>336.6669</v>
      </c>
      <c r="E28" s="61"/>
      <c r="F28" s="61"/>
      <c r="G28" s="61"/>
      <c r="H28" s="61"/>
      <c r="I28" s="61"/>
      <c r="J28" s="105">
        <f>BUSHEL!L30*TONELADA!$B$44</f>
        <v>230.1093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327.75648</v>
      </c>
      <c r="C30" s="86"/>
      <c r="D30" s="60">
        <f>BUSHEL!E32*TONELADA!$B$44</f>
        <v>335.10528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325.1844</v>
      </c>
      <c r="C31" s="87"/>
      <c r="D31" s="90">
        <f>BUSHEL!E33*TONELADA!$B$44</f>
        <v>329.7774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311.31354</v>
      </c>
      <c r="C32" s="59"/>
      <c r="D32" s="60">
        <f>BUSHEL!E34*TONELADA!$B$44</f>
        <v>305.71008</v>
      </c>
      <c r="E32" s="59"/>
      <c r="F32" s="62"/>
      <c r="G32" s="83"/>
      <c r="H32" s="83"/>
      <c r="I32" s="84"/>
      <c r="J32" s="103">
        <f>BUSHEL!L34*TONELADA!$B$44</f>
        <v>232.4058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208.5222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/>
      <c r="C8" s="44"/>
    </row>
    <row r="9" spans="1:3" ht="15">
      <c r="A9" s="43" t="s">
        <v>123</v>
      </c>
      <c r="B9" s="115">
        <v>165</v>
      </c>
      <c r="C9" s="63" t="s">
        <v>124</v>
      </c>
    </row>
    <row r="10" spans="1:3" ht="15">
      <c r="A10" s="40" t="s">
        <v>125</v>
      </c>
      <c r="B10" s="44">
        <v>160</v>
      </c>
      <c r="C10" s="44" t="s">
        <v>124</v>
      </c>
    </row>
    <row r="11" spans="1:3" ht="15">
      <c r="A11" s="43" t="s">
        <v>126</v>
      </c>
      <c r="B11" s="115">
        <v>200</v>
      </c>
      <c r="C11" s="63" t="s">
        <v>124</v>
      </c>
    </row>
    <row r="12" spans="1:3" ht="15.75">
      <c r="A12" s="64">
        <v>2023</v>
      </c>
      <c r="B12" s="65"/>
      <c r="C12" s="66"/>
    </row>
    <row r="13" spans="1:3" ht="15">
      <c r="A13" s="43" t="s">
        <v>127</v>
      </c>
      <c r="B13" s="115">
        <v>155</v>
      </c>
      <c r="C13" s="63" t="s">
        <v>128</v>
      </c>
    </row>
    <row r="14" spans="1:3" ht="15">
      <c r="A14" s="40" t="s">
        <v>129</v>
      </c>
      <c r="B14" s="44">
        <v>140</v>
      </c>
      <c r="C14" s="44" t="s">
        <v>128</v>
      </c>
    </row>
    <row r="15" spans="1:3" ht="15">
      <c r="A15" s="43" t="s">
        <v>130</v>
      </c>
      <c r="B15" s="115">
        <v>130</v>
      </c>
      <c r="C15" s="63" t="s">
        <v>128</v>
      </c>
    </row>
    <row r="16" spans="1:3" ht="15">
      <c r="A16" s="40" t="s">
        <v>131</v>
      </c>
      <c r="B16" s="44"/>
      <c r="C16" s="44"/>
    </row>
    <row r="17" spans="1:3" ht="15">
      <c r="A17" s="43" t="s">
        <v>132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/>
      <c r="C9" s="44"/>
      <c r="D9" s="44"/>
      <c r="E9" s="44"/>
      <c r="F9" s="41"/>
      <c r="G9" s="41"/>
      <c r="H9" s="44"/>
    </row>
    <row r="10" spans="1:8" ht="15">
      <c r="A10" s="67" t="s">
        <v>123</v>
      </c>
      <c r="B10" s="68">
        <v>225</v>
      </c>
      <c r="C10" s="68" t="s">
        <v>124</v>
      </c>
      <c r="D10" s="68"/>
      <c r="E10" s="68"/>
      <c r="F10" s="119">
        <v>210</v>
      </c>
      <c r="G10" s="119">
        <v>210</v>
      </c>
      <c r="H10" s="68" t="s">
        <v>124</v>
      </c>
    </row>
    <row r="11" spans="1:8" ht="15">
      <c r="A11" s="40" t="s">
        <v>125</v>
      </c>
      <c r="B11" s="123">
        <v>220</v>
      </c>
      <c r="C11" s="123" t="s">
        <v>124</v>
      </c>
      <c r="D11" s="124"/>
      <c r="E11" s="124"/>
      <c r="F11" s="41">
        <v>210</v>
      </c>
      <c r="G11" s="41">
        <v>210</v>
      </c>
      <c r="H11" s="123" t="s">
        <v>124</v>
      </c>
    </row>
    <row r="12" spans="1:8" ht="15">
      <c r="A12" s="67" t="s">
        <v>126</v>
      </c>
      <c r="B12" s="114">
        <v>210</v>
      </c>
      <c r="C12" s="114" t="s">
        <v>124</v>
      </c>
      <c r="D12" s="122"/>
      <c r="E12" s="122"/>
      <c r="F12" s="119">
        <v>210</v>
      </c>
      <c r="G12" s="119">
        <v>210</v>
      </c>
      <c r="H12" s="114" t="s">
        <v>124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127</v>
      </c>
      <c r="B14" s="68"/>
      <c r="C14" s="68"/>
      <c r="D14" s="68"/>
      <c r="E14" s="68"/>
      <c r="F14" s="119">
        <v>205</v>
      </c>
      <c r="G14" s="119">
        <v>205</v>
      </c>
      <c r="H14" s="68" t="s">
        <v>128</v>
      </c>
    </row>
    <row r="15" spans="1:8" ht="15">
      <c r="A15" s="40" t="s">
        <v>129</v>
      </c>
      <c r="B15" s="44"/>
      <c r="C15" s="44"/>
      <c r="D15" s="44"/>
      <c r="E15" s="44"/>
      <c r="F15" s="41">
        <v>205</v>
      </c>
      <c r="G15" s="41">
        <v>205</v>
      </c>
      <c r="H15" s="44" t="s">
        <v>128</v>
      </c>
    </row>
    <row r="16" spans="1:8" ht="15">
      <c r="A16" s="67" t="s">
        <v>130</v>
      </c>
      <c r="B16" s="68"/>
      <c r="C16" s="68"/>
      <c r="D16" s="68"/>
      <c r="E16" s="68"/>
      <c r="F16" s="119">
        <v>205</v>
      </c>
      <c r="G16" s="119">
        <v>205</v>
      </c>
      <c r="H16" s="68" t="s">
        <v>128</v>
      </c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spans="1:5" ht="15">
      <c r="A27" t="s">
        <v>133</v>
      </c>
      <c r="E27" s="134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hyperlinks>
    <hyperlink ref="E27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6" t="s">
        <v>90</v>
      </c>
      <c r="B9" s="41"/>
      <c r="C9" s="41"/>
      <c r="E9" t="s">
        <v>23</v>
      </c>
    </row>
    <row r="10" spans="1:5" ht="15">
      <c r="A10" s="42" t="s">
        <v>123</v>
      </c>
      <c r="B10" s="34">
        <v>145</v>
      </c>
      <c r="C10" s="34" t="s">
        <v>124</v>
      </c>
      <c r="E10" t="s">
        <v>24</v>
      </c>
    </row>
    <row r="11" spans="1:5" ht="15">
      <c r="A11" s="40" t="s">
        <v>125</v>
      </c>
      <c r="B11" s="41">
        <v>144</v>
      </c>
      <c r="C11" s="41" t="s">
        <v>124</v>
      </c>
      <c r="E11" t="s">
        <v>25</v>
      </c>
    </row>
    <row r="12" spans="1:5" ht="15">
      <c r="A12" s="42" t="s">
        <v>126</v>
      </c>
      <c r="B12" s="34">
        <v>143</v>
      </c>
      <c r="C12" s="34" t="s">
        <v>124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127</v>
      </c>
      <c r="B14" s="114">
        <v>125</v>
      </c>
      <c r="C14" s="114" t="s">
        <v>128</v>
      </c>
    </row>
    <row r="15" spans="1:3" ht="15">
      <c r="A15" s="124" t="s">
        <v>129</v>
      </c>
      <c r="B15" s="127">
        <v>118</v>
      </c>
      <c r="C15" s="127" t="s">
        <v>128</v>
      </c>
    </row>
    <row r="16" spans="1:3" ht="15">
      <c r="A16" s="122" t="s">
        <v>130</v>
      </c>
      <c r="B16" s="34">
        <v>116</v>
      </c>
      <c r="C16" s="34" t="s">
        <v>128</v>
      </c>
    </row>
    <row r="17" spans="1:3" ht="15">
      <c r="A17" s="124" t="s">
        <v>131</v>
      </c>
      <c r="B17" s="127"/>
      <c r="C17" s="127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44813</v>
      </c>
      <c r="E7">
        <v>853.25</v>
      </c>
      <c r="F7">
        <v>853.25</v>
      </c>
      <c r="G7" t="s">
        <v>68</v>
      </c>
      <c r="H7" t="s">
        <v>69</v>
      </c>
      <c r="I7" s="49">
        <v>44813</v>
      </c>
      <c r="J7">
        <v>929.25</v>
      </c>
      <c r="K7">
        <v>929.25</v>
      </c>
      <c r="L7" t="s">
        <v>59</v>
      </c>
      <c r="M7" t="s">
        <v>60</v>
      </c>
      <c r="N7" s="49">
        <v>44813</v>
      </c>
      <c r="O7">
        <v>698.5</v>
      </c>
      <c r="P7">
        <v>698.5</v>
      </c>
      <c r="Q7" s="47" t="s">
        <v>88</v>
      </c>
    </row>
    <row r="8" spans="2:17" ht="15">
      <c r="B8" t="s">
        <v>70</v>
      </c>
      <c r="C8" t="s">
        <v>71</v>
      </c>
      <c r="D8" s="49">
        <v>44813</v>
      </c>
      <c r="E8">
        <v>869.5</v>
      </c>
      <c r="F8">
        <v>869.5</v>
      </c>
      <c r="G8" t="s">
        <v>72</v>
      </c>
      <c r="H8" t="s">
        <v>73</v>
      </c>
      <c r="I8" s="49">
        <v>44813</v>
      </c>
      <c r="J8">
        <v>929.25</v>
      </c>
      <c r="K8">
        <v>929.25</v>
      </c>
      <c r="L8" t="s">
        <v>54</v>
      </c>
      <c r="M8" t="s">
        <v>55</v>
      </c>
      <c r="N8" s="49">
        <v>44813</v>
      </c>
      <c r="O8">
        <v>685</v>
      </c>
      <c r="P8">
        <v>685</v>
      </c>
      <c r="Q8" s="47" t="s">
        <v>88</v>
      </c>
    </row>
    <row r="9" spans="2:17" ht="15">
      <c r="B9" t="s">
        <v>74</v>
      </c>
      <c r="C9" t="s">
        <v>75</v>
      </c>
      <c r="D9" s="49">
        <v>44813</v>
      </c>
      <c r="E9">
        <v>884</v>
      </c>
      <c r="F9">
        <v>884</v>
      </c>
      <c r="G9" t="s">
        <v>76</v>
      </c>
      <c r="H9" t="s">
        <v>77</v>
      </c>
      <c r="I9" s="49">
        <v>44813</v>
      </c>
      <c r="J9">
        <v>929.75</v>
      </c>
      <c r="K9">
        <v>929.75</v>
      </c>
      <c r="L9" t="s">
        <v>93</v>
      </c>
      <c r="M9" t="s">
        <v>94</v>
      </c>
      <c r="N9" s="49">
        <v>44813</v>
      </c>
      <c r="O9">
        <v>689.25</v>
      </c>
      <c r="P9">
        <v>689.25</v>
      </c>
      <c r="Q9" s="47" t="s">
        <v>88</v>
      </c>
    </row>
    <row r="10" spans="2:17" ht="15">
      <c r="B10" t="s">
        <v>78</v>
      </c>
      <c r="C10" t="s">
        <v>79</v>
      </c>
      <c r="D10" s="49">
        <v>44813</v>
      </c>
      <c r="E10">
        <v>890.5</v>
      </c>
      <c r="F10">
        <v>890.5</v>
      </c>
      <c r="G10" t="s">
        <v>80</v>
      </c>
      <c r="H10" t="s">
        <v>81</v>
      </c>
      <c r="I10" s="49">
        <v>44813</v>
      </c>
      <c r="J10">
        <v>929</v>
      </c>
      <c r="K10">
        <v>929</v>
      </c>
      <c r="L10" t="s">
        <v>95</v>
      </c>
      <c r="M10" t="s">
        <v>96</v>
      </c>
      <c r="N10" s="49">
        <v>44813</v>
      </c>
      <c r="O10">
        <v>689.25</v>
      </c>
      <c r="P10">
        <v>689.25</v>
      </c>
      <c r="Q10" s="47" t="s">
        <v>88</v>
      </c>
    </row>
    <row r="11" spans="2:17" ht="15">
      <c r="B11" t="s">
        <v>84</v>
      </c>
      <c r="C11" t="s">
        <v>85</v>
      </c>
      <c r="D11" s="49">
        <v>44813</v>
      </c>
      <c r="E11">
        <v>884</v>
      </c>
      <c r="F11">
        <v>884</v>
      </c>
      <c r="G11" t="s">
        <v>86</v>
      </c>
      <c r="H11" t="s">
        <v>87</v>
      </c>
      <c r="I11" s="49">
        <v>44813</v>
      </c>
      <c r="J11">
        <v>916.25</v>
      </c>
      <c r="K11">
        <v>916.25</v>
      </c>
      <c r="L11" t="s">
        <v>61</v>
      </c>
      <c r="M11" t="s">
        <v>62</v>
      </c>
      <c r="N11" s="49">
        <v>44813</v>
      </c>
      <c r="O11">
        <v>683.5</v>
      </c>
      <c r="P11">
        <v>683.5</v>
      </c>
      <c r="Q11" s="47" t="s">
        <v>88</v>
      </c>
    </row>
    <row r="12" spans="2:17" ht="15">
      <c r="B12" t="s">
        <v>104</v>
      </c>
      <c r="C12" t="s">
        <v>105</v>
      </c>
      <c r="D12" s="49">
        <v>44813</v>
      </c>
      <c r="E12">
        <v>886.25</v>
      </c>
      <c r="F12">
        <v>886.25</v>
      </c>
      <c r="G12" t="s">
        <v>106</v>
      </c>
      <c r="H12" t="s">
        <v>107</v>
      </c>
      <c r="I12" s="49">
        <v>44813</v>
      </c>
      <c r="J12">
        <v>912</v>
      </c>
      <c r="K12">
        <v>912</v>
      </c>
      <c r="L12" t="s">
        <v>97</v>
      </c>
      <c r="M12" t="s">
        <v>98</v>
      </c>
      <c r="N12" s="49">
        <v>44813</v>
      </c>
      <c r="O12">
        <v>643</v>
      </c>
      <c r="P12">
        <v>643</v>
      </c>
      <c r="Q12" s="47" t="s">
        <v>88</v>
      </c>
    </row>
    <row r="13" spans="2:17" ht="15">
      <c r="B13" t="s">
        <v>108</v>
      </c>
      <c r="C13" t="s">
        <v>109</v>
      </c>
      <c r="D13" s="49">
        <v>44813</v>
      </c>
      <c r="E13">
        <v>893.25</v>
      </c>
      <c r="F13">
        <v>893.25</v>
      </c>
      <c r="G13" t="s">
        <v>110</v>
      </c>
      <c r="H13" t="s">
        <v>111</v>
      </c>
      <c r="I13" s="49">
        <v>44813</v>
      </c>
      <c r="J13">
        <v>916.25</v>
      </c>
      <c r="K13">
        <v>916.25</v>
      </c>
      <c r="L13" t="s">
        <v>63</v>
      </c>
      <c r="M13" t="s">
        <v>64</v>
      </c>
      <c r="N13" s="49">
        <v>44813</v>
      </c>
      <c r="O13">
        <v>626.25</v>
      </c>
      <c r="P13">
        <v>626.25</v>
      </c>
      <c r="Q13" s="47" t="s">
        <v>88</v>
      </c>
    </row>
    <row r="14" spans="2:17" ht="15">
      <c r="B14" t="s">
        <v>112</v>
      </c>
      <c r="C14" t="s">
        <v>50</v>
      </c>
      <c r="D14" s="49">
        <v>44813</v>
      </c>
      <c r="E14">
        <v>892</v>
      </c>
      <c r="F14">
        <v>892</v>
      </c>
      <c r="G14" t="s">
        <v>113</v>
      </c>
      <c r="H14" t="s">
        <v>51</v>
      </c>
      <c r="I14" s="49">
        <v>44813</v>
      </c>
      <c r="J14">
        <v>912</v>
      </c>
      <c r="K14">
        <v>912</v>
      </c>
      <c r="L14" t="s">
        <v>99</v>
      </c>
      <c r="M14" t="s">
        <v>100</v>
      </c>
      <c r="N14" s="49">
        <v>44813</v>
      </c>
      <c r="O14">
        <v>632.5</v>
      </c>
      <c r="P14">
        <v>632.5</v>
      </c>
      <c r="Q14" s="47" t="s">
        <v>88</v>
      </c>
    </row>
    <row r="15" spans="2:17" ht="15">
      <c r="B15" t="s">
        <v>114</v>
      </c>
      <c r="C15" t="s">
        <v>52</v>
      </c>
      <c r="D15" s="49">
        <v>44813</v>
      </c>
      <c r="E15">
        <v>885</v>
      </c>
      <c r="F15">
        <v>885</v>
      </c>
      <c r="G15" t="s">
        <v>115</v>
      </c>
      <c r="H15" t="s">
        <v>53</v>
      </c>
      <c r="I15" s="49">
        <v>44813</v>
      </c>
      <c r="J15">
        <v>897.5</v>
      </c>
      <c r="K15">
        <v>897.5</v>
      </c>
      <c r="L15" t="s">
        <v>101</v>
      </c>
      <c r="M15" t="s">
        <v>102</v>
      </c>
      <c r="N15" s="49">
        <v>44813</v>
      </c>
      <c r="O15">
        <v>567.5</v>
      </c>
      <c r="P15">
        <v>567.5</v>
      </c>
      <c r="Q15" s="47" t="s">
        <v>88</v>
      </c>
    </row>
    <row r="16" spans="2:16" ht="15">
      <c r="B16" t="s">
        <v>116</v>
      </c>
      <c r="C16" t="s">
        <v>56</v>
      </c>
      <c r="D16" s="49">
        <v>44813</v>
      </c>
      <c r="E16">
        <v>847.25</v>
      </c>
      <c r="F16">
        <v>847.25</v>
      </c>
      <c r="G16" t="s">
        <v>117</v>
      </c>
      <c r="H16" t="s">
        <v>57</v>
      </c>
      <c r="I16" s="49">
        <v>44813</v>
      </c>
      <c r="J16">
        <v>832</v>
      </c>
      <c r="K16">
        <v>832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9</v>
      </c>
      <c r="F20" s="108"/>
      <c r="G20" s="47" t="s">
        <v>90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2022-09-10T20:15:14Z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