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440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<sst xmlns="http://schemas.openxmlformats.org/spreadsheetml/2006/main" count="196" uniqueCount="86">
  <si>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</si>
  <si>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</si>
  <si>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</si>
  <si>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</si>
  <si>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</si>
  <si>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</si>
  <si>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</si>
  <si>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</si>
  <si>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</si>
  <si>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</si>
  <si>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</si>
  <si>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</si>
  <si>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</si>
  <si>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</si>
  <si>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</si>
  <si>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</si>
  <si>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</si>
  <si>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</si>
  <si>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</si>
  <si>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</si>
  <si>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</si>
  <si>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</si>
  <si>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</si>
  <si>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</si>
  <si>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</si>
  <si>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</si>
  <si>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</si>
  <si>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</si>
  <si>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</si>
  <si>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</si>
  <si>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</si>
  <si>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</si>
  <si>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</si>
  <si>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</si>
  <si>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</si>
  <si>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</si>
  <si>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</si>
  <si>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</si>
  <si>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</si>
  <si>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</si>
  <si>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</si>
  <si>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</si>
  <si>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</si>
  <si>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</si>
  <si>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</si>
  <si>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</si>
  <si>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</si>
  <si>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</si>
  <si>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</si>
  <si>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</si>
  <si>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</si>
  <si>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</si>
  <si>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</si>
  <si>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</si>
  <si>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</si>
  <si>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</si>
  <si>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</si>
  <si>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</si>
  <si>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</si>
  <si>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</si>
  <si>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</si>
  <si>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</si>
  <si>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</si>
  <si>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</si>
  <si>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</si>
  <si>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</si>
  <si>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</si>
  <si>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</si>
  <si>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</si>
  <si>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</si>
  <si>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</si>
  <si>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</si>
  <si>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</si>
  <si>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</si>
  <si>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</si>
  <si>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</si>
  <si>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</si>
  <si>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</si>
  <si>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</si>
  <si>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Director(s) y Representante Legal</t>
  </si>
  <si>
    <t>Iván Rodríguez Rojas</t>
  </si>
  <si>
    <t>Trigo Western Red Spring CANADA (13,5% proteína)</t>
  </si>
  <si>
    <t>Nota: Publicamos nuevo precio de trigo canadiense, información sobre características del contrato en: https://www.cmegroup.com/markets/agriculture/grains/canadian-western-red-spring-wheat-fob-vancouver-financially-settled-platts.contractSpecs.html</t>
  </si>
  <si>
    <t>Julio</t>
  </si>
  <si>
    <t>Agosto 2022</t>
  </si>
  <si>
    <t>Nota: jueves 4 de agosto no hay precio FOB Golfo de trigo HRW, SRW y Maíz.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</si>
</sst>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194" fontId="26" fillId="0" borderId="36" xfId="0" applyFont="1" applyBorder="1" applyAlignment="1">
      <alignment vertical="center"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2" fontId="26" fillId="61" borderId="30" xfId="0" applyNumberFormat="1" applyFont="1" applyFill="1" applyBorder="1" applyAlignment="1" applyProtection="1">
      <alignment horizontal="center" vertical="center"/>
      <protection/>
    </xf>
    <xf numFmtId="2" fontId="26" fillId="58" borderId="38" xfId="0" applyNumberFormat="1" applyFont="1" applyFill="1" applyBorder="1" applyAlignment="1" applyProtection="1">
      <alignment horizontal="right" vertical="center"/>
      <protection/>
    </xf>
    <xf numFmtId="2" fontId="26" fillId="58" borderId="39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4" fontId="26" fillId="63" borderId="30" xfId="0" applyNumberFormat="1" applyFont="1" applyFill="1" applyBorder="1" applyAlignment="1" applyProtection="1">
      <alignment horizontal="right"/>
      <protection/>
    </xf>
    <xf numFmtId="4" fontId="26" fillId="58" borderId="36" xfId="0" applyNumberFormat="1" applyFont="1" applyFill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194" fontId="23" fillId="0" borderId="0" xfId="0" applyFont="1" applyBorder="1" applyAlignment="1">
      <alignment horizontal="left"/>
    </xf>
    <xf numFmtId="194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58" fillId="0" borderId="0" xfId="0" applyFont="1" applyAlignment="1">
      <alignment horizontal="left" wrapText="1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4" fontId="58" fillId="0" borderId="0" xfId="0" applyFont="1" applyAlignment="1">
      <alignment horizontal="left"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40" xfId="0" applyFont="1" applyFill="1" applyBorder="1" applyAlignment="1">
      <alignment horizontal="center" vertical="center"/>
    </xf>
    <xf numFmtId="194" fontId="34" fillId="4" borderId="41" xfId="0" applyFont="1" applyFill="1" applyBorder="1" applyAlignment="1">
      <alignment horizontal="center" vertical="center"/>
    </xf>
    <xf numFmtId="194" fontId="29" fillId="4" borderId="42" xfId="0" applyFont="1" applyFill="1" applyBorder="1" applyAlignment="1" applyProtection="1">
      <alignment horizontal="left" vertical="center"/>
      <protection/>
    </xf>
    <xf numFmtId="194" fontId="29" fillId="0" borderId="42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523875</xdr:colOff>
      <xdr:row>39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562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79"/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82" t="s">
        <v>47</v>
      </c>
      <c r="B10" s="182"/>
      <c r="C10" s="182"/>
      <c r="D10" s="183"/>
      <c r="E10" s="182"/>
      <c r="F10" s="182"/>
      <c r="G10" s="58"/>
      <c r="H10" s="57"/>
    </row>
    <row r="11" spans="1:8" ht="18">
      <c r="A11" s="184" t="s">
        <v>49</v>
      </c>
      <c r="B11" s="184"/>
      <c r="C11" s="184"/>
      <c r="D11" s="184"/>
      <c r="E11" s="184"/>
      <c r="F11" s="184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85" t="s">
        <v>43</v>
      </c>
      <c r="B13" s="185"/>
      <c r="C13" s="185"/>
      <c r="D13" s="186"/>
      <c r="E13" s="185"/>
      <c r="F13" s="185"/>
      <c r="G13" s="60"/>
      <c r="H13" s="57"/>
    </row>
    <row r="14" spans="1:8" ht="18">
      <c r="A14" s="188" t="s">
        <v>44</v>
      </c>
      <c r="B14" s="188"/>
      <c r="C14" s="188"/>
      <c r="D14" s="189"/>
      <c r="E14" s="188"/>
      <c r="F14" s="188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88" t="s">
        <v>79</v>
      </c>
      <c r="B18" s="188"/>
      <c r="C18" s="188"/>
      <c r="D18" s="189"/>
      <c r="E18" s="188"/>
      <c r="F18" s="188"/>
      <c r="G18" s="63"/>
      <c r="H18" s="57"/>
      <c r="I18" s="57"/>
      <c r="J18" s="57"/>
      <c r="K18" s="57"/>
      <c r="L18" s="57"/>
    </row>
    <row r="19" spans="1:12" ht="18">
      <c r="A19" s="185" t="s">
        <v>80</v>
      </c>
      <c r="B19" s="185"/>
      <c r="C19" s="185"/>
      <c r="D19" s="186"/>
      <c r="E19" s="185"/>
      <c r="F19" s="185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88" t="s">
        <v>45</v>
      </c>
      <c r="B22" s="188"/>
      <c r="C22" s="188"/>
      <c r="D22" s="189"/>
      <c r="E22" s="188"/>
      <c r="F22" s="188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80" t="s">
        <v>0</v>
      </c>
      <c r="B24" s="180"/>
      <c r="C24" s="180"/>
      <c r="D24" s="180"/>
      <c r="E24" s="180"/>
      <c r="F24" s="180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81" t="s">
        <v>48</v>
      </c>
      <c r="C36" s="181"/>
      <c r="D36" s="181"/>
    </row>
    <row r="37" spans="2:4" ht="18">
      <c r="B37" s="181" t="s">
        <v>56</v>
      </c>
      <c r="C37" s="181"/>
      <c r="D37" s="12"/>
    </row>
    <row r="38" spans="2:4" ht="18">
      <c r="B38" s="181" t="s">
        <v>57</v>
      </c>
      <c r="C38" s="181"/>
      <c r="D38" s="12"/>
    </row>
    <row r="39" spans="2:4" ht="18">
      <c r="B39" s="187" t="s">
        <v>46</v>
      </c>
      <c r="C39" s="187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65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1"/>
      <c r="B2" s="192" t="s">
        <v>84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194"/>
      <c r="H3" s="193"/>
      <c r="I3" s="193"/>
      <c r="J3" s="195" t="s">
        <v>83</v>
      </c>
      <c r="K3" s="195"/>
      <c r="L3" s="195"/>
      <c r="M3" s="4"/>
      <c r="N3" s="4"/>
      <c r="O3" s="4"/>
    </row>
    <row r="4" spans="1:15" ht="15.75">
      <c r="A4" s="191"/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6"/>
      <c r="K5" s="31"/>
      <c r="L5" s="31"/>
      <c r="M5" s="4"/>
      <c r="N5" s="4"/>
      <c r="O5" s="4"/>
    </row>
    <row r="6" spans="1:15" ht="15">
      <c r="A6" s="32" t="s">
        <v>11</v>
      </c>
      <c r="B6" s="92">
        <v>410</v>
      </c>
      <c r="C6" s="92">
        <v>410</v>
      </c>
      <c r="D6" s="84">
        <v>410</v>
      </c>
      <c r="E6" s="84">
        <v>410</v>
      </c>
      <c r="F6" s="84">
        <v>410</v>
      </c>
      <c r="G6" s="84">
        <v>410</v>
      </c>
      <c r="H6" s="92">
        <f>AVERAGE(B6:F6)</f>
        <v>410</v>
      </c>
      <c r="I6" s="92">
        <f>(H6/G6-1)*100</f>
        <v>0</v>
      </c>
      <c r="J6" s="144">
        <v>276.1</v>
      </c>
      <c r="K6" s="137">
        <v>425.38</v>
      </c>
      <c r="L6" s="92">
        <f>(K6/J6-1)*100</f>
        <v>54.067366896052135</v>
      </c>
      <c r="M6" s="4"/>
      <c r="N6" s="4"/>
      <c r="O6" s="4"/>
    </row>
    <row r="7" spans="1:15" ht="15">
      <c r="A7" s="40" t="s">
        <v>51</v>
      </c>
      <c r="B7" s="88" t="s">
        <v>60</v>
      </c>
      <c r="C7" s="88" t="s">
        <v>60</v>
      </c>
      <c r="D7" s="88" t="s">
        <v>60</v>
      </c>
      <c r="E7" s="88" t="s">
        <v>60</v>
      </c>
      <c r="F7" s="88" t="s">
        <v>60</v>
      </c>
      <c r="G7" s="88" t="s">
        <v>60</v>
      </c>
      <c r="H7" s="88" t="s">
        <v>60</v>
      </c>
      <c r="I7" s="88" t="s">
        <v>60</v>
      </c>
      <c r="J7" s="88" t="s">
        <v>60</v>
      </c>
      <c r="K7" s="88" t="s">
        <v>60</v>
      </c>
      <c r="L7" s="88" t="s">
        <v>60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38"/>
      <c r="K8" s="138"/>
      <c r="L8" s="26"/>
      <c r="M8" s="4"/>
      <c r="N8" s="4"/>
      <c r="O8" s="4"/>
    </row>
    <row r="9" spans="1:15" ht="15">
      <c r="A9" s="40" t="s">
        <v>67</v>
      </c>
      <c r="B9" s="88" t="s">
        <v>60</v>
      </c>
      <c r="C9" s="88" t="s">
        <v>60</v>
      </c>
      <c r="D9" s="88" t="s">
        <v>60</v>
      </c>
      <c r="E9" s="88" t="s">
        <v>60</v>
      </c>
      <c r="F9" s="88" t="s">
        <v>60</v>
      </c>
      <c r="G9" s="88" t="s">
        <v>60</v>
      </c>
      <c r="H9" s="88" t="s">
        <v>60</v>
      </c>
      <c r="I9" s="88" t="s">
        <v>60</v>
      </c>
      <c r="J9" s="88" t="s">
        <v>60</v>
      </c>
      <c r="K9" s="88" t="s">
        <v>60</v>
      </c>
      <c r="L9" s="88" t="s">
        <v>60</v>
      </c>
      <c r="M9" s="4"/>
      <c r="N9" s="4"/>
      <c r="O9" s="4"/>
    </row>
    <row r="10" spans="1:15" ht="15">
      <c r="A10" s="48" t="s">
        <v>13</v>
      </c>
      <c r="B10" s="92">
        <v>334.4</v>
      </c>
      <c r="C10" s="92">
        <v>328.7</v>
      </c>
      <c r="D10" s="92">
        <v>326.5</v>
      </c>
      <c r="E10" s="131" t="s">
        <v>60</v>
      </c>
      <c r="F10" s="84">
        <v>330.9</v>
      </c>
      <c r="G10" s="28">
        <v>337.15999999999997</v>
      </c>
      <c r="H10" s="92">
        <f>AVERAGE(B10:F10)</f>
        <v>330.125</v>
      </c>
      <c r="I10" s="92">
        <f>(H10/G10-1)*100</f>
        <v>-2.086546446790827</v>
      </c>
      <c r="J10" s="144">
        <v>263.8</v>
      </c>
      <c r="K10" s="137">
        <v>331.66</v>
      </c>
      <c r="L10" s="92">
        <f>(K10/J10-1)*100</f>
        <v>25.724033358605002</v>
      </c>
      <c r="M10" s="4"/>
      <c r="N10" s="4"/>
      <c r="O10" s="4"/>
    </row>
    <row r="11" spans="1:15" ht="15">
      <c r="A11" s="33" t="s">
        <v>14</v>
      </c>
      <c r="B11" s="27">
        <v>380.8</v>
      </c>
      <c r="C11" s="27">
        <v>368.2</v>
      </c>
      <c r="D11" s="27">
        <v>363.9</v>
      </c>
      <c r="E11" s="88" t="s">
        <v>60</v>
      </c>
      <c r="F11" s="27">
        <v>368.6</v>
      </c>
      <c r="G11" s="27">
        <v>378.6</v>
      </c>
      <c r="H11" s="27">
        <f>AVERAGE(B11:F11)</f>
        <v>370.375</v>
      </c>
      <c r="I11" s="27">
        <f>(H11/G11-1)*100</f>
        <v>-2.172477548864238</v>
      </c>
      <c r="J11" s="139">
        <v>302.23</v>
      </c>
      <c r="K11" s="139">
        <v>380.77</v>
      </c>
      <c r="L11" s="27">
        <f>(K11/J11-1)*100</f>
        <v>25.986831221255315</v>
      </c>
      <c r="M11" s="4"/>
      <c r="N11" s="4"/>
      <c r="O11" s="4"/>
    </row>
    <row r="12" spans="1:15" ht="15">
      <c r="A12" s="45" t="s">
        <v>58</v>
      </c>
      <c r="B12" s="148" t="s">
        <v>60</v>
      </c>
      <c r="C12" s="148" t="s">
        <v>60</v>
      </c>
      <c r="D12" s="148" t="s">
        <v>60</v>
      </c>
      <c r="E12" s="148" t="s">
        <v>60</v>
      </c>
      <c r="F12" s="26" t="s">
        <v>60</v>
      </c>
      <c r="G12" s="93" t="s">
        <v>60</v>
      </c>
      <c r="H12" s="148" t="s">
        <v>60</v>
      </c>
      <c r="I12" s="148" t="s">
        <v>60</v>
      </c>
      <c r="J12" s="167" t="s">
        <v>60</v>
      </c>
      <c r="K12" s="148" t="s">
        <v>60</v>
      </c>
      <c r="L12" s="93" t="s">
        <v>61</v>
      </c>
      <c r="M12" s="4"/>
      <c r="N12" s="4"/>
      <c r="O12" s="4"/>
    </row>
    <row r="13" spans="1:15" ht="15">
      <c r="A13" s="50" t="s">
        <v>59</v>
      </c>
      <c r="B13" s="150" t="s">
        <v>77</v>
      </c>
      <c r="C13" s="150" t="s">
        <v>77</v>
      </c>
      <c r="D13" s="150" t="s">
        <v>77</v>
      </c>
      <c r="E13" s="150" t="s">
        <v>77</v>
      </c>
      <c r="F13" s="150" t="s">
        <v>77</v>
      </c>
      <c r="G13" s="150" t="s">
        <v>77</v>
      </c>
      <c r="H13" s="150" t="s">
        <v>77</v>
      </c>
      <c r="I13" s="150" t="s">
        <v>60</v>
      </c>
      <c r="J13" s="168">
        <v>297.3376971428571</v>
      </c>
      <c r="K13" s="150" t="s">
        <v>77</v>
      </c>
      <c r="L13" s="156" t="s">
        <v>61</v>
      </c>
      <c r="M13" s="4"/>
      <c r="N13" s="4"/>
      <c r="O13" s="4"/>
    </row>
    <row r="14" spans="1:15" ht="15">
      <c r="A14" s="34" t="s">
        <v>15</v>
      </c>
      <c r="B14" s="136">
        <v>380.85156</v>
      </c>
      <c r="C14" s="136">
        <v>371.94113999999996</v>
      </c>
      <c r="D14" s="136">
        <v>369.46092</v>
      </c>
      <c r="E14" s="167" t="s">
        <v>60</v>
      </c>
      <c r="F14" s="86">
        <v>374.14578</v>
      </c>
      <c r="G14" s="86">
        <v>381.604812</v>
      </c>
      <c r="H14" s="136">
        <f>AVERAGE(B14:F14)</f>
        <v>374.09985</v>
      </c>
      <c r="I14" s="136">
        <f>(H14/G14-1)*100</f>
        <v>-1.9666843194838912</v>
      </c>
      <c r="J14" s="169">
        <v>285.91007454545445</v>
      </c>
      <c r="K14" s="141">
        <v>378.9756821052631</v>
      </c>
      <c r="L14" s="86">
        <f>(K14/J14-1)*100</f>
        <v>32.55065695315782</v>
      </c>
      <c r="M14" s="4"/>
      <c r="N14" s="4"/>
      <c r="O14" s="4"/>
    </row>
    <row r="15" spans="1:15" ht="15">
      <c r="A15" s="35" t="s">
        <v>42</v>
      </c>
      <c r="B15" s="135">
        <v>379.01436</v>
      </c>
      <c r="C15" s="135">
        <v>370.10393999999997</v>
      </c>
      <c r="D15" s="135">
        <v>367.62372</v>
      </c>
      <c r="E15" s="150" t="s">
        <v>60</v>
      </c>
      <c r="F15" s="85">
        <v>372.30858</v>
      </c>
      <c r="G15" s="85">
        <v>379.767612</v>
      </c>
      <c r="H15" s="135">
        <f>AVERAGE(B15:F15)</f>
        <v>372.26265</v>
      </c>
      <c r="I15" s="135">
        <f>(H15/G15-1)*100</f>
        <v>-1.9761985390160053</v>
      </c>
      <c r="J15" s="168">
        <v>276.89109272727273</v>
      </c>
      <c r="K15" s="140">
        <v>368.82273473684216</v>
      </c>
      <c r="L15" s="85">
        <f>(K15/J15-1)*100</f>
        <v>33.20137210051701</v>
      </c>
      <c r="M15" s="4"/>
      <c r="N15" s="4"/>
      <c r="O15" s="4"/>
    </row>
    <row r="16" spans="1:15" ht="15">
      <c r="A16" s="36" t="s">
        <v>75</v>
      </c>
      <c r="B16" s="131" t="s">
        <v>60</v>
      </c>
      <c r="C16" s="131" t="s">
        <v>60</v>
      </c>
      <c r="D16" s="26" t="s">
        <v>60</v>
      </c>
      <c r="E16" s="26" t="s">
        <v>60</v>
      </c>
      <c r="F16" s="26" t="s">
        <v>60</v>
      </c>
      <c r="G16" s="26" t="s">
        <v>60</v>
      </c>
      <c r="H16" s="131" t="s">
        <v>60</v>
      </c>
      <c r="I16" s="131" t="s">
        <v>60</v>
      </c>
      <c r="J16" s="26" t="s">
        <v>61</v>
      </c>
      <c r="K16" s="26" t="s">
        <v>61</v>
      </c>
      <c r="L16" s="26" t="s">
        <v>61</v>
      </c>
      <c r="M16" s="4"/>
      <c r="N16" s="4"/>
      <c r="O16" s="4"/>
    </row>
    <row r="17" spans="1:15" ht="15.75">
      <c r="A17" s="37" t="s">
        <v>16</v>
      </c>
      <c r="B17" s="27"/>
      <c r="C17" s="88"/>
      <c r="D17" s="88"/>
      <c r="E17" s="88"/>
      <c r="F17" s="88"/>
      <c r="G17" s="88"/>
      <c r="H17" s="88"/>
      <c r="I17" s="88"/>
      <c r="J17" s="142"/>
      <c r="K17" s="142"/>
      <c r="L17" s="43"/>
      <c r="M17" s="4"/>
      <c r="N17" s="4"/>
      <c r="O17" s="4"/>
    </row>
    <row r="18" spans="1:15" ht="15">
      <c r="A18" s="38" t="s">
        <v>81</v>
      </c>
      <c r="B18" s="92">
        <v>371.75</v>
      </c>
      <c r="C18" s="92">
        <v>364.25</v>
      </c>
      <c r="D18" s="92">
        <v>365</v>
      </c>
      <c r="E18" s="92">
        <v>370.75</v>
      </c>
      <c r="F18" s="92">
        <v>369.25</v>
      </c>
      <c r="G18" s="92">
        <v>377.55</v>
      </c>
      <c r="H18" s="92">
        <f>AVERAGE(B18:F18)</f>
        <v>368.2</v>
      </c>
      <c r="I18" s="92">
        <f>(H18/G18-1)*100</f>
        <v>-2.4764931797113032</v>
      </c>
      <c r="J18" s="26" t="s">
        <v>61</v>
      </c>
      <c r="K18" s="101">
        <v>386.5</v>
      </c>
      <c r="L18" s="26" t="s">
        <v>61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43"/>
      <c r="K19" s="143"/>
      <c r="L19" s="43"/>
      <c r="M19" s="4"/>
      <c r="N19" s="4"/>
      <c r="O19" s="4"/>
    </row>
    <row r="20" spans="1:15" ht="15">
      <c r="A20" s="36" t="s">
        <v>17</v>
      </c>
      <c r="B20" s="92">
        <v>272</v>
      </c>
      <c r="C20" s="92">
        <v>267</v>
      </c>
      <c r="D20" s="92">
        <v>269</v>
      </c>
      <c r="E20" s="84">
        <v>274</v>
      </c>
      <c r="F20" s="84">
        <v>275</v>
      </c>
      <c r="G20" s="84">
        <v>270.8</v>
      </c>
      <c r="H20" s="92">
        <f>AVERAGE(B20:F20)</f>
        <v>271.4</v>
      </c>
      <c r="I20" s="92">
        <f>(H20/G20-1)*100</f>
        <v>0.22156573116689504</v>
      </c>
      <c r="J20" s="170">
        <v>237.1</v>
      </c>
      <c r="K20" s="144">
        <v>270.71</v>
      </c>
      <c r="L20" s="92">
        <f>(K20/J20-1)*100</f>
        <v>14.175453395191905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27"/>
      <c r="G21" s="88"/>
      <c r="H21" s="88"/>
      <c r="I21" s="88"/>
      <c r="J21" s="139"/>
      <c r="K21" s="139"/>
      <c r="L21" s="27"/>
      <c r="M21" s="4"/>
      <c r="N21" s="4"/>
      <c r="O21" s="4"/>
    </row>
    <row r="22" spans="1:15" ht="15">
      <c r="A22" s="70" t="s">
        <v>18</v>
      </c>
      <c r="B22" s="92">
        <v>307.18</v>
      </c>
      <c r="C22" s="92">
        <v>296.26</v>
      </c>
      <c r="D22" s="92">
        <v>289.76</v>
      </c>
      <c r="E22" s="92" t="s">
        <v>60</v>
      </c>
      <c r="F22" s="84">
        <v>302.26</v>
      </c>
      <c r="G22" s="101">
        <v>304.704</v>
      </c>
      <c r="H22" s="92">
        <f>AVERAGE(B22:F22)</f>
        <v>298.865</v>
      </c>
      <c r="I22" s="92">
        <f>(H22/G22-1)*100</f>
        <v>-1.916285969334175</v>
      </c>
      <c r="J22" s="170">
        <v>283.5</v>
      </c>
      <c r="K22" s="144">
        <v>309.3736</v>
      </c>
      <c r="L22" s="92">
        <f>(K22/J22-1)*100</f>
        <v>9.126490299823642</v>
      </c>
      <c r="M22" s="4"/>
      <c r="N22" s="4"/>
      <c r="O22" s="4"/>
    </row>
    <row r="23" spans="1:15" ht="15">
      <c r="A23" s="72" t="s">
        <v>19</v>
      </c>
      <c r="B23" s="27">
        <v>306.18</v>
      </c>
      <c r="C23" s="27">
        <v>295.26</v>
      </c>
      <c r="D23" s="27">
        <v>288.76</v>
      </c>
      <c r="E23" s="27" t="s">
        <v>60</v>
      </c>
      <c r="F23" s="27">
        <v>301.26</v>
      </c>
      <c r="G23" s="102">
        <v>303.704</v>
      </c>
      <c r="H23" s="27">
        <f>AVERAGE(B23:F23)</f>
        <v>297.865</v>
      </c>
      <c r="I23" s="27">
        <f>(H23/G23-1)*100</f>
        <v>-1.922595685272499</v>
      </c>
      <c r="J23" s="171">
        <v>282.5</v>
      </c>
      <c r="K23" s="145">
        <v>308.3736</v>
      </c>
      <c r="L23" s="27">
        <f>(K23/J23-1)*100</f>
        <v>9.158796460176987</v>
      </c>
      <c r="M23" s="4"/>
      <c r="N23" s="4"/>
      <c r="O23" s="4"/>
    </row>
    <row r="24" spans="1:15" ht="15">
      <c r="A24" s="69" t="s">
        <v>62</v>
      </c>
      <c r="B24" s="92">
        <v>367.2904284026173</v>
      </c>
      <c r="C24" s="92">
        <v>369.82574648582863</v>
      </c>
      <c r="D24" s="92">
        <v>376.1089260833524</v>
      </c>
      <c r="E24" s="92">
        <v>381.9511807968394</v>
      </c>
      <c r="F24" s="84">
        <v>382.28187445986697</v>
      </c>
      <c r="G24" s="103">
        <v>374.85229016384767</v>
      </c>
      <c r="H24" s="92">
        <f>AVERAGE(B24:F24)</f>
        <v>375.49163124570094</v>
      </c>
      <c r="I24" s="92">
        <f>(H24/G24-1)*100</f>
        <v>0.17055813679938137</v>
      </c>
      <c r="J24" s="172">
        <v>286.27048096086344</v>
      </c>
      <c r="K24" s="146">
        <v>365.85742252949774</v>
      </c>
      <c r="L24" s="92">
        <f>(K24/J24-1)*100</f>
        <v>27.801309202926426</v>
      </c>
      <c r="M24" s="4"/>
      <c r="N24" s="4"/>
      <c r="O24" s="4"/>
    </row>
    <row r="25" spans="1:15" ht="15.75">
      <c r="A25" s="73" t="s">
        <v>68</v>
      </c>
      <c r="B25" s="87"/>
      <c r="C25" s="27"/>
      <c r="D25" s="27"/>
      <c r="E25" s="27"/>
      <c r="F25" s="88"/>
      <c r="G25" s="87"/>
      <c r="H25" s="164"/>
      <c r="I25" s="164"/>
      <c r="J25" s="139"/>
      <c r="K25" s="139"/>
      <c r="L25" s="27"/>
      <c r="M25" s="4"/>
      <c r="N25" s="4"/>
      <c r="O25" s="4"/>
    </row>
    <row r="26" spans="1:15" ht="15">
      <c r="A26" s="69" t="s">
        <v>20</v>
      </c>
      <c r="B26" s="103">
        <v>410</v>
      </c>
      <c r="C26" s="103">
        <v>410</v>
      </c>
      <c r="D26" s="103">
        <v>410</v>
      </c>
      <c r="E26" s="103">
        <v>421</v>
      </c>
      <c r="F26" s="103">
        <v>421</v>
      </c>
      <c r="G26" s="103">
        <v>410</v>
      </c>
      <c r="H26" s="103">
        <f>AVERAGE(B26:F26)</f>
        <v>414.4</v>
      </c>
      <c r="I26" s="103">
        <f>(H26/G26-1)*100</f>
        <v>1.073170731707318</v>
      </c>
      <c r="J26" s="172">
        <v>420.5</v>
      </c>
      <c r="K26" s="146">
        <v>419.95</v>
      </c>
      <c r="L26" s="92">
        <f aca="true" t="shared" si="0" ref="L26:L31">(K26/J26-1)*100</f>
        <v>-0.1307966706302066</v>
      </c>
      <c r="M26" s="4"/>
      <c r="N26" s="4"/>
      <c r="O26" s="4"/>
    </row>
    <row r="27" spans="1:12" ht="15">
      <c r="A27" s="71" t="s">
        <v>21</v>
      </c>
      <c r="B27" s="87">
        <v>409</v>
      </c>
      <c r="C27" s="87">
        <v>409</v>
      </c>
      <c r="D27" s="87">
        <v>409</v>
      </c>
      <c r="E27" s="87">
        <v>420</v>
      </c>
      <c r="F27" s="87">
        <v>420</v>
      </c>
      <c r="G27" s="87">
        <v>409</v>
      </c>
      <c r="H27" s="87">
        <f>AVERAGE(B27:F27)</f>
        <v>413.4</v>
      </c>
      <c r="I27" s="87">
        <f>(H27/G27-1)*100</f>
        <v>1.0757946210268932</v>
      </c>
      <c r="J27" s="139">
        <v>417.5</v>
      </c>
      <c r="K27" s="139">
        <v>418.4761</v>
      </c>
      <c r="L27" s="27">
        <f t="shared" si="0"/>
        <v>0.23379640718561578</v>
      </c>
    </row>
    <row r="28" spans="1:12" ht="15">
      <c r="A28" s="69" t="s">
        <v>22</v>
      </c>
      <c r="B28" s="103">
        <v>408</v>
      </c>
      <c r="C28" s="103">
        <v>408</v>
      </c>
      <c r="D28" s="103">
        <v>408</v>
      </c>
      <c r="E28" s="103">
        <v>418</v>
      </c>
      <c r="F28" s="103">
        <v>418</v>
      </c>
      <c r="G28" s="103">
        <v>408</v>
      </c>
      <c r="H28" s="103">
        <f>AVERAGE(B28:F28)</f>
        <v>412</v>
      </c>
      <c r="I28" s="103">
        <f>(H28/G28-1)*100</f>
        <v>0.9803921568627416</v>
      </c>
      <c r="J28" s="172">
        <v>417.05</v>
      </c>
      <c r="K28" s="146">
        <v>417.238</v>
      </c>
      <c r="L28" s="103">
        <f t="shared" si="0"/>
        <v>0.04507852775446075</v>
      </c>
    </row>
    <row r="29" spans="1:12" ht="15.75">
      <c r="A29" s="73" t="s">
        <v>69</v>
      </c>
      <c r="B29" s="87"/>
      <c r="C29" s="87"/>
      <c r="D29" s="87"/>
      <c r="E29" s="87"/>
      <c r="F29" s="87"/>
      <c r="G29" s="87"/>
      <c r="H29" s="87"/>
      <c r="I29" s="87"/>
      <c r="J29" s="139"/>
      <c r="K29" s="139"/>
      <c r="L29" s="87"/>
    </row>
    <row r="30" spans="1:12" ht="15">
      <c r="A30" s="69" t="s">
        <v>63</v>
      </c>
      <c r="B30" s="103">
        <v>404</v>
      </c>
      <c r="C30" s="103">
        <v>404</v>
      </c>
      <c r="D30" s="103">
        <v>404</v>
      </c>
      <c r="E30" s="103">
        <v>397.5</v>
      </c>
      <c r="F30" s="103">
        <v>397.5</v>
      </c>
      <c r="G30" s="103">
        <v>412.1</v>
      </c>
      <c r="H30" s="103">
        <f>AVERAGE(B30:F30)</f>
        <v>401.4</v>
      </c>
      <c r="I30" s="103">
        <f>(H30/G30-1)*100</f>
        <v>-2.596457170589672</v>
      </c>
      <c r="J30" s="172">
        <v>445.6818181818182</v>
      </c>
      <c r="K30" s="146">
        <v>416.2142857142857</v>
      </c>
      <c r="L30" s="103">
        <f t="shared" si="0"/>
        <v>-6.6117869891454735</v>
      </c>
    </row>
    <row r="31" spans="1:12" ht="15">
      <c r="A31" s="90" t="s">
        <v>64</v>
      </c>
      <c r="B31" s="81">
        <v>399</v>
      </c>
      <c r="C31" s="81">
        <v>399</v>
      </c>
      <c r="D31" s="81">
        <v>399</v>
      </c>
      <c r="E31" s="81">
        <v>399</v>
      </c>
      <c r="F31" s="81">
        <v>399</v>
      </c>
      <c r="G31" s="81">
        <v>409.8</v>
      </c>
      <c r="H31" s="117">
        <f>AVERAGE(B31:F31)</f>
        <v>399</v>
      </c>
      <c r="I31" s="81">
        <f>(H31/G31-1)*100</f>
        <v>-2.6354319180087904</v>
      </c>
      <c r="J31" s="173">
        <v>444.77272727272725</v>
      </c>
      <c r="K31" s="147">
        <v>411.85714285714283</v>
      </c>
      <c r="L31" s="81">
        <f t="shared" si="0"/>
        <v>-7.400540185414995</v>
      </c>
    </row>
    <row r="32" spans="1:12" ht="15.75" customHeight="1">
      <c r="A32" s="197" t="s">
        <v>78</v>
      </c>
      <c r="B32" s="197"/>
      <c r="C32" s="197"/>
      <c r="D32" s="197"/>
      <c r="E32" s="82"/>
      <c r="F32" s="82"/>
      <c r="G32" s="198" t="s">
        <v>0</v>
      </c>
      <c r="H32" s="198"/>
      <c r="I32" s="198"/>
      <c r="J32" s="83"/>
      <c r="K32" s="83"/>
      <c r="L32" s="83"/>
    </row>
    <row r="33" spans="1:12" ht="15">
      <c r="A33" s="196" t="s">
        <v>76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spans="1:12" ht="30" customHeight="1">
      <c r="A34" s="190" t="s">
        <v>82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spans="1:3" ht="15.75">
      <c r="A35" s="149" t="s">
        <v>85</v>
      </c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9:H31 H6 H20 H18 H22:H24 H10" formulaRange="1" unlockedFormula="1"/>
    <ignoredError sqref="K25 L20:L26 L6:L10 I29:I31 I20 I6 I10 I22:I24 I18" unlockedFormula="1"/>
    <ignoredError sqref="H26:H28 H21 H19 H11:H12 H14:H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84</v>
      </c>
      <c r="C2" s="192"/>
      <c r="D2" s="192"/>
      <c r="E2" s="192"/>
      <c r="F2" s="192"/>
      <c r="G2" s="199" t="s">
        <v>2</v>
      </c>
      <c r="H2" s="199"/>
      <c r="I2" s="199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9"/>
      <c r="H3" s="199"/>
      <c r="I3" s="199"/>
      <c r="J3" s="195" t="s">
        <v>3</v>
      </c>
      <c r="K3" s="195"/>
      <c r="L3" s="195"/>
    </row>
    <row r="4" spans="1:12" ht="15" customHeight="1">
      <c r="A4" s="202" t="s">
        <v>1</v>
      </c>
      <c r="B4" s="108" t="s">
        <v>4</v>
      </c>
      <c r="C4" s="108" t="s">
        <v>5</v>
      </c>
      <c r="D4" s="108" t="s">
        <v>6</v>
      </c>
      <c r="E4" s="108" t="s">
        <v>7</v>
      </c>
      <c r="F4" s="108" t="s">
        <v>8</v>
      </c>
      <c r="G4" s="200"/>
      <c r="H4" s="201"/>
      <c r="I4" s="199"/>
      <c r="J4" s="203" t="s">
        <v>83</v>
      </c>
      <c r="K4" s="204"/>
      <c r="L4" s="205"/>
    </row>
    <row r="5" spans="1:12" ht="15" customHeight="1">
      <c r="A5" s="202"/>
      <c r="B5" s="109">
        <v>1</v>
      </c>
      <c r="C5" s="109">
        <v>2</v>
      </c>
      <c r="D5" s="109">
        <v>3</v>
      </c>
      <c r="E5" s="109">
        <v>4</v>
      </c>
      <c r="F5" s="109">
        <v>5</v>
      </c>
      <c r="G5" s="52" t="s">
        <v>52</v>
      </c>
      <c r="H5" s="55" t="s">
        <v>53</v>
      </c>
      <c r="I5" s="42" t="s">
        <v>9</v>
      </c>
      <c r="J5" s="159">
        <v>2021</v>
      </c>
      <c r="K5" s="159">
        <v>2022</v>
      </c>
      <c r="L5" s="160" t="s">
        <v>54</v>
      </c>
    </row>
    <row r="6" spans="1:12" ht="15" customHeight="1">
      <c r="A6" s="40"/>
      <c r="B6" s="113" t="s">
        <v>74</v>
      </c>
      <c r="C6" s="113"/>
      <c r="D6" s="113"/>
      <c r="E6" s="114"/>
      <c r="F6" s="115"/>
      <c r="G6" s="53"/>
      <c r="H6" s="80"/>
      <c r="I6" s="25"/>
      <c r="J6" s="161"/>
      <c r="K6" s="3"/>
      <c r="L6" s="162"/>
    </row>
    <row r="7" spans="1:12" ht="15" customHeight="1">
      <c r="A7" s="32" t="s">
        <v>23</v>
      </c>
      <c r="B7" s="26" t="s">
        <v>61</v>
      </c>
      <c r="C7" s="26" t="s">
        <v>61</v>
      </c>
      <c r="D7" s="26" t="s">
        <v>61</v>
      </c>
      <c r="E7" s="26" t="s">
        <v>61</v>
      </c>
      <c r="F7" s="26" t="s">
        <v>61</v>
      </c>
      <c r="G7" s="151" t="s">
        <v>61</v>
      </c>
      <c r="H7" s="151" t="s">
        <v>61</v>
      </c>
      <c r="I7" s="151" t="s">
        <v>61</v>
      </c>
      <c r="J7" s="26" t="s">
        <v>60</v>
      </c>
      <c r="K7" s="138" t="s">
        <v>60</v>
      </c>
      <c r="L7" s="138" t="s">
        <v>60</v>
      </c>
    </row>
    <row r="8" spans="1:12" ht="15" customHeight="1">
      <c r="A8" s="40" t="s">
        <v>24</v>
      </c>
      <c r="B8" s="27">
        <v>303.4781</v>
      </c>
      <c r="C8" s="27">
        <v>290.0437</v>
      </c>
      <c r="D8" s="107">
        <v>282.8099</v>
      </c>
      <c r="E8" s="27">
        <v>286.599</v>
      </c>
      <c r="F8" s="27">
        <v>291.0771</v>
      </c>
      <c r="G8" s="152">
        <v>307.33612</v>
      </c>
      <c r="H8" s="27">
        <f>AVERAGE(B8:F8)</f>
        <v>290.80156</v>
      </c>
      <c r="I8" s="27">
        <f>(H8/G8-1)*100</f>
        <v>-5.379959895374487</v>
      </c>
      <c r="J8" s="118">
        <v>296.296</v>
      </c>
      <c r="K8" s="118">
        <v>379.77</v>
      </c>
      <c r="L8" s="139">
        <f>(K8/J8-1)*100</f>
        <v>28.17250317250317</v>
      </c>
    </row>
    <row r="9" spans="1:12" ht="15" customHeight="1">
      <c r="A9" s="32" t="s">
        <v>25</v>
      </c>
      <c r="B9" s="84">
        <v>610</v>
      </c>
      <c r="C9" s="84">
        <v>600</v>
      </c>
      <c r="D9" s="28">
        <v>592</v>
      </c>
      <c r="E9" s="84">
        <v>607</v>
      </c>
      <c r="F9" s="84">
        <v>607</v>
      </c>
      <c r="G9" s="153">
        <v>615.2</v>
      </c>
      <c r="H9" s="84">
        <f>AVERAGE(B9:F9)</f>
        <v>603.2</v>
      </c>
      <c r="I9" s="84">
        <f>(H9/G9-1)*100</f>
        <v>-1.950585175552666</v>
      </c>
      <c r="J9" s="119">
        <v>532.67</v>
      </c>
      <c r="K9" s="119">
        <v>591.1</v>
      </c>
      <c r="L9" s="137">
        <f>(K9/J9-1)*100</f>
        <v>10.969268027108736</v>
      </c>
    </row>
    <row r="10" spans="1:12" ht="15" customHeight="1">
      <c r="A10" s="49" t="s">
        <v>26</v>
      </c>
      <c r="B10" s="27">
        <v>585.7912</v>
      </c>
      <c r="C10" s="27">
        <v>576.6052</v>
      </c>
      <c r="D10" s="107">
        <v>572.4715</v>
      </c>
      <c r="E10" s="27">
        <v>593.4156</v>
      </c>
      <c r="F10" s="27">
        <v>593.3237</v>
      </c>
      <c r="G10" s="152">
        <v>575.4661600000001</v>
      </c>
      <c r="H10" s="27">
        <f>AVERAGE(B10:F10)</f>
        <v>584.32144</v>
      </c>
      <c r="I10" s="27">
        <f>(H10/G10-1)*100</f>
        <v>1.5388011694727588</v>
      </c>
      <c r="J10" s="118">
        <v>523.32</v>
      </c>
      <c r="K10" s="118">
        <v>569.68</v>
      </c>
      <c r="L10" s="139">
        <f>(K10/J10-1)*100</f>
        <v>8.85882442864785</v>
      </c>
    </row>
    <row r="11" spans="1:12" ht="15" customHeight="1">
      <c r="A11" s="32" t="s">
        <v>50</v>
      </c>
      <c r="B11" s="84">
        <v>696.0318079051999</v>
      </c>
      <c r="C11" s="84">
        <v>660.3362391033625</v>
      </c>
      <c r="D11" s="84">
        <v>639.4616042947171</v>
      </c>
      <c r="E11" s="84">
        <v>656.9291890628651</v>
      </c>
      <c r="F11" s="84">
        <v>661.9948610137818</v>
      </c>
      <c r="G11" s="153">
        <v>650.59395765231</v>
      </c>
      <c r="H11" s="84">
        <f>AVERAGE(B11:F11)</f>
        <v>662.9507402759853</v>
      </c>
      <c r="I11" s="84">
        <f>(H11/G11-1)*100</f>
        <v>1.8993079290599457</v>
      </c>
      <c r="J11" s="119">
        <v>709.43</v>
      </c>
      <c r="K11" s="119">
        <v>661.0000058147131</v>
      </c>
      <c r="L11" s="137">
        <f>(K11/J11-1)*100</f>
        <v>-6.826606456632356</v>
      </c>
    </row>
    <row r="12" spans="1:12" s="13" customFormat="1" ht="15" customHeight="1">
      <c r="A12" s="110" t="s">
        <v>55</v>
      </c>
      <c r="B12" s="88" t="s">
        <v>61</v>
      </c>
      <c r="C12" s="88" t="s">
        <v>61</v>
      </c>
      <c r="D12" s="88" t="s">
        <v>61</v>
      </c>
      <c r="E12" s="88" t="s">
        <v>61</v>
      </c>
      <c r="F12" s="88" t="s">
        <v>61</v>
      </c>
      <c r="G12" s="154" t="s">
        <v>61</v>
      </c>
      <c r="H12" s="154" t="s">
        <v>61</v>
      </c>
      <c r="I12" s="154" t="s">
        <v>61</v>
      </c>
      <c r="J12" s="88" t="s">
        <v>61</v>
      </c>
      <c r="K12" s="143" t="s">
        <v>61</v>
      </c>
      <c r="L12" s="143" t="s">
        <v>61</v>
      </c>
    </row>
    <row r="13" spans="1:12" ht="15" customHeight="1">
      <c r="A13" s="51" t="s">
        <v>27</v>
      </c>
      <c r="B13" s="28">
        <v>274</v>
      </c>
      <c r="C13" s="84">
        <v>274</v>
      </c>
      <c r="D13" s="84">
        <v>283</v>
      </c>
      <c r="E13" s="28">
        <v>283</v>
      </c>
      <c r="F13" s="84">
        <v>283</v>
      </c>
      <c r="G13" s="153">
        <v>271.6</v>
      </c>
      <c r="H13" s="28">
        <f aca="true" t="shared" si="0" ref="H13:H22">AVERAGE(B13:F13)</f>
        <v>279.4</v>
      </c>
      <c r="I13" s="28">
        <f aca="true" t="shared" si="1" ref="I13:I22">(H13/G13-1)*100</f>
        <v>2.8718703976435833</v>
      </c>
      <c r="J13" s="104">
        <v>240.48</v>
      </c>
      <c r="K13" s="104">
        <v>272.29</v>
      </c>
      <c r="L13" s="137">
        <f aca="true" t="shared" si="2" ref="L13:L22">(K13/J13-1)*100</f>
        <v>13.22771124417832</v>
      </c>
    </row>
    <row r="14" spans="1:12" ht="15" customHeight="1">
      <c r="A14" s="110" t="s">
        <v>28</v>
      </c>
      <c r="B14" s="107">
        <v>1644.6465</v>
      </c>
      <c r="C14" s="27">
        <v>1635.828</v>
      </c>
      <c r="D14" s="27">
        <v>1644.2056</v>
      </c>
      <c r="E14" s="107">
        <v>1644.2056</v>
      </c>
      <c r="F14" s="27">
        <v>1721.5878</v>
      </c>
      <c r="G14" s="152">
        <v>1525.8174999999999</v>
      </c>
      <c r="H14" s="107">
        <f t="shared" si="0"/>
        <v>1658.0947</v>
      </c>
      <c r="I14" s="107">
        <f t="shared" si="1"/>
        <v>8.669267458264196</v>
      </c>
      <c r="J14" s="105">
        <v>1594.03</v>
      </c>
      <c r="K14" s="105">
        <v>1555.5908</v>
      </c>
      <c r="L14" s="139">
        <f t="shared" si="2"/>
        <v>-2.411447714283921</v>
      </c>
    </row>
    <row r="15" spans="1:12" ht="15" customHeight="1">
      <c r="A15" s="111" t="s">
        <v>29</v>
      </c>
      <c r="B15" s="28">
        <v>1460.1198</v>
      </c>
      <c r="C15" s="84">
        <v>1437.4122</v>
      </c>
      <c r="D15" s="84">
        <v>1434.7667</v>
      </c>
      <c r="E15" s="28">
        <v>1455.931</v>
      </c>
      <c r="F15" s="84">
        <v>1512.1489</v>
      </c>
      <c r="G15" s="153">
        <v>1393.5403000000001</v>
      </c>
      <c r="H15" s="28">
        <f t="shared" si="0"/>
        <v>1460.07572</v>
      </c>
      <c r="I15" s="28">
        <f t="shared" si="1"/>
        <v>4.7745601616257405</v>
      </c>
      <c r="J15" s="106">
        <v>1451.26</v>
      </c>
      <c r="K15" s="106">
        <v>1367.3714</v>
      </c>
      <c r="L15" s="137">
        <f t="shared" si="2"/>
        <v>-5.780397723357633</v>
      </c>
    </row>
    <row r="16" spans="1:12" ht="15" customHeight="1">
      <c r="A16" s="110" t="s">
        <v>30</v>
      </c>
      <c r="B16" s="107">
        <v>1643.6958</v>
      </c>
      <c r="C16" s="27">
        <v>1609.4311</v>
      </c>
      <c r="D16" s="27">
        <v>1609.1252</v>
      </c>
      <c r="E16" s="107">
        <v>1584.7217</v>
      </c>
      <c r="F16" s="27">
        <v>1629.4323</v>
      </c>
      <c r="G16" s="152">
        <v>1576.4126199999998</v>
      </c>
      <c r="H16" s="107">
        <f t="shared" si="0"/>
        <v>1615.28122</v>
      </c>
      <c r="I16" s="107">
        <f t="shared" si="1"/>
        <v>2.4656361860386777</v>
      </c>
      <c r="J16" s="105">
        <v>1480.71</v>
      </c>
      <c r="K16" s="105">
        <v>1568.4289</v>
      </c>
      <c r="L16" s="139">
        <f t="shared" si="2"/>
        <v>5.92411073066299</v>
      </c>
    </row>
    <row r="17" spans="1:12" ht="15" customHeight="1">
      <c r="A17" s="111" t="s">
        <v>31</v>
      </c>
      <c r="B17" s="28">
        <v>1345</v>
      </c>
      <c r="C17" s="84">
        <v>1308</v>
      </c>
      <c r="D17" s="84">
        <v>1291</v>
      </c>
      <c r="E17" s="28">
        <v>1282</v>
      </c>
      <c r="F17" s="84">
        <v>1323</v>
      </c>
      <c r="G17" s="153">
        <v>1304.4</v>
      </c>
      <c r="H17" s="28">
        <f t="shared" si="0"/>
        <v>1309.8</v>
      </c>
      <c r="I17" s="28">
        <f t="shared" si="1"/>
        <v>0.4139834406623688</v>
      </c>
      <c r="J17" s="106">
        <v>1248.24</v>
      </c>
      <c r="K17" s="106">
        <v>1317.4761</v>
      </c>
      <c r="L17" s="137">
        <f t="shared" si="2"/>
        <v>5.5466977504326165</v>
      </c>
    </row>
    <row r="18" spans="1:12" ht="15" customHeight="1">
      <c r="A18" s="110" t="s">
        <v>32</v>
      </c>
      <c r="B18" s="107">
        <v>1600</v>
      </c>
      <c r="C18" s="27">
        <v>1550</v>
      </c>
      <c r="D18" s="27">
        <v>1540</v>
      </c>
      <c r="E18" s="107">
        <v>1550</v>
      </c>
      <c r="F18" s="88">
        <v>1540</v>
      </c>
      <c r="G18" s="154">
        <v>1481</v>
      </c>
      <c r="H18" s="107">
        <f t="shared" si="0"/>
        <v>1556</v>
      </c>
      <c r="I18" s="107">
        <f t="shared" si="1"/>
        <v>5.064145847400403</v>
      </c>
      <c r="J18" s="105">
        <v>1302.95</v>
      </c>
      <c r="K18" s="105">
        <v>1528.5714</v>
      </c>
      <c r="L18" s="139">
        <f t="shared" si="2"/>
        <v>17.31619785870524</v>
      </c>
    </row>
    <row r="19" spans="1:12" ht="15" customHeight="1">
      <c r="A19" s="111" t="s">
        <v>33</v>
      </c>
      <c r="B19" s="28">
        <v>1460</v>
      </c>
      <c r="C19" s="84">
        <v>1450</v>
      </c>
      <c r="D19" s="84">
        <v>1450</v>
      </c>
      <c r="E19" s="28">
        <v>1450</v>
      </c>
      <c r="F19" s="84">
        <v>1450</v>
      </c>
      <c r="G19" s="153">
        <v>1455</v>
      </c>
      <c r="H19" s="28">
        <f t="shared" si="0"/>
        <v>1452</v>
      </c>
      <c r="I19" s="28">
        <f t="shared" si="1"/>
        <v>-0.20618556701030855</v>
      </c>
      <c r="J19" s="106">
        <v>1271.67</v>
      </c>
      <c r="K19" s="106">
        <v>1530.4761</v>
      </c>
      <c r="L19" s="137">
        <f t="shared" si="2"/>
        <v>20.351671424190233</v>
      </c>
    </row>
    <row r="20" spans="1:12" ht="15" customHeight="1">
      <c r="A20" s="110" t="s">
        <v>34</v>
      </c>
      <c r="B20" s="107">
        <v>1735.5794</v>
      </c>
      <c r="C20" s="27">
        <v>1752.9472</v>
      </c>
      <c r="D20" s="27">
        <v>1731.3372</v>
      </c>
      <c r="E20" s="107">
        <v>1747.2572</v>
      </c>
      <c r="F20" s="27">
        <v>1711.4163</v>
      </c>
      <c r="G20" s="152">
        <v>1747.2567800000002</v>
      </c>
      <c r="H20" s="107">
        <f t="shared" si="0"/>
        <v>1735.70746</v>
      </c>
      <c r="I20" s="107">
        <f t="shared" si="1"/>
        <v>-0.660997291995058</v>
      </c>
      <c r="J20" s="105">
        <v>1459.44</v>
      </c>
      <c r="K20" s="105">
        <v>1885.9553</v>
      </c>
      <c r="L20" s="139">
        <f t="shared" si="2"/>
        <v>29.22458614263006</v>
      </c>
    </row>
    <row r="21" spans="1:12" ht="15" customHeight="1">
      <c r="A21" s="111" t="s">
        <v>35</v>
      </c>
      <c r="B21" s="28">
        <v>3108.5142</v>
      </c>
      <c r="C21" s="84">
        <v>3108.5142</v>
      </c>
      <c r="D21" s="84">
        <v>3108.5142</v>
      </c>
      <c r="E21" s="28">
        <v>3108.5142</v>
      </c>
      <c r="F21" s="84">
        <v>3108.5142</v>
      </c>
      <c r="G21" s="153">
        <v>3108.5142</v>
      </c>
      <c r="H21" s="28">
        <f t="shared" si="0"/>
        <v>3108.5142</v>
      </c>
      <c r="I21" s="28">
        <f t="shared" si="1"/>
        <v>0</v>
      </c>
      <c r="J21" s="106">
        <v>1841.38</v>
      </c>
      <c r="K21" s="106">
        <v>3251.8145</v>
      </c>
      <c r="L21" s="137">
        <f t="shared" si="2"/>
        <v>76.596601461947</v>
      </c>
    </row>
    <row r="22" spans="1:12" ht="15" customHeight="1">
      <c r="A22" s="110" t="s">
        <v>36</v>
      </c>
      <c r="B22" s="107">
        <v>3306.93</v>
      </c>
      <c r="C22" s="27">
        <v>3306.93</v>
      </c>
      <c r="D22" s="27">
        <v>3306.93</v>
      </c>
      <c r="E22" s="107">
        <v>3306.93</v>
      </c>
      <c r="F22" s="27">
        <v>3306.93</v>
      </c>
      <c r="G22" s="152">
        <v>3306.9299999999994</v>
      </c>
      <c r="H22" s="107">
        <f t="shared" si="0"/>
        <v>3306.9299999999994</v>
      </c>
      <c r="I22" s="107">
        <f t="shared" si="1"/>
        <v>0</v>
      </c>
      <c r="J22" s="176">
        <v>2039.8</v>
      </c>
      <c r="K22" s="105">
        <v>3450.2303</v>
      </c>
      <c r="L22" s="139">
        <f t="shared" si="2"/>
        <v>69.14551916854595</v>
      </c>
    </row>
    <row r="23" spans="1:12" ht="15" customHeight="1">
      <c r="A23" s="112" t="s">
        <v>37</v>
      </c>
      <c r="B23" s="28"/>
      <c r="C23" s="84"/>
      <c r="D23" s="84"/>
      <c r="E23" s="28"/>
      <c r="F23" s="84"/>
      <c r="G23" s="151"/>
      <c r="H23" s="151"/>
      <c r="I23" s="151"/>
      <c r="J23" s="104"/>
      <c r="K23" s="104"/>
      <c r="L23" s="104"/>
    </row>
    <row r="24" spans="1:12" ht="15" customHeight="1">
      <c r="A24" s="110" t="s">
        <v>38</v>
      </c>
      <c r="B24" s="107">
        <v>384.2653</v>
      </c>
      <c r="C24" s="27">
        <v>385.1471</v>
      </c>
      <c r="D24" s="27">
        <v>387.1313</v>
      </c>
      <c r="E24" s="107">
        <v>388.895</v>
      </c>
      <c r="F24" s="27">
        <v>384.4857</v>
      </c>
      <c r="G24" s="152">
        <v>385.58804000000003</v>
      </c>
      <c r="H24" s="27">
        <f>AVERAGE(B24:F24)</f>
        <v>385.98488000000003</v>
      </c>
      <c r="I24" s="27">
        <f>(H24/G24-1)*100</f>
        <v>0.1029181299295523</v>
      </c>
      <c r="J24" s="27">
        <v>389.98</v>
      </c>
      <c r="K24" s="139">
        <v>403.4564</v>
      </c>
      <c r="L24" s="142">
        <f>(K24/J24-1)*100</f>
        <v>3.4556643930457875</v>
      </c>
    </row>
    <row r="25" spans="1:12" ht="15" customHeight="1">
      <c r="A25" s="111" t="s">
        <v>39</v>
      </c>
      <c r="B25" s="28">
        <v>523.9</v>
      </c>
      <c r="C25" s="84">
        <v>522.1</v>
      </c>
      <c r="D25" s="84">
        <v>527.7</v>
      </c>
      <c r="E25" s="28">
        <v>528</v>
      </c>
      <c r="F25" s="84">
        <v>550.9</v>
      </c>
      <c r="G25" s="153">
        <v>518.22</v>
      </c>
      <c r="H25" s="84">
        <f>AVERAGE(B25:F25)</f>
        <v>530.52</v>
      </c>
      <c r="I25" s="84">
        <f>(H25/G25-1)*100</f>
        <v>2.373509320365863</v>
      </c>
      <c r="J25" s="175">
        <v>444.52</v>
      </c>
      <c r="K25" s="146">
        <v>547.638</v>
      </c>
      <c r="L25" s="137">
        <f>(K25/J25-1)*100</f>
        <v>23.197606406910843</v>
      </c>
    </row>
    <row r="26" spans="1:12" ht="15" customHeight="1">
      <c r="A26" s="110" t="s">
        <v>40</v>
      </c>
      <c r="B26" s="107">
        <v>388.0131</v>
      </c>
      <c r="C26" s="27">
        <v>389.9973</v>
      </c>
      <c r="D26" s="27">
        <v>391.761</v>
      </c>
      <c r="E26" s="107">
        <v>386.9108</v>
      </c>
      <c r="F26" s="27">
        <v>395.5088</v>
      </c>
      <c r="G26" s="152">
        <v>386.24942</v>
      </c>
      <c r="H26" s="27">
        <f>AVERAGE(B26:F26)</f>
        <v>390.43820000000005</v>
      </c>
      <c r="I26" s="27">
        <f>(H26/G26-1)*100</f>
        <v>1.0844754148757296</v>
      </c>
      <c r="J26" s="174">
        <v>390.54</v>
      </c>
      <c r="K26" s="145">
        <v>405.0548</v>
      </c>
      <c r="L26" s="142">
        <f>(K26/J26-1)*100</f>
        <v>3.7165975316228783</v>
      </c>
    </row>
    <row r="27" spans="1:12" ht="15" customHeight="1">
      <c r="A27" s="125" t="s">
        <v>41</v>
      </c>
      <c r="B27" s="120" t="s">
        <v>61</v>
      </c>
      <c r="C27" s="26" t="s">
        <v>61</v>
      </c>
      <c r="D27" s="120" t="s">
        <v>61</v>
      </c>
      <c r="E27" s="120" t="s">
        <v>61</v>
      </c>
      <c r="F27" s="120" t="s">
        <v>61</v>
      </c>
      <c r="G27" s="155" t="s">
        <v>61</v>
      </c>
      <c r="H27" s="155" t="s">
        <v>61</v>
      </c>
      <c r="I27" s="155" t="s">
        <v>61</v>
      </c>
      <c r="J27" s="120" t="s">
        <v>60</v>
      </c>
      <c r="K27" s="163" t="s">
        <v>60</v>
      </c>
      <c r="L27" s="163" t="s">
        <v>60</v>
      </c>
    </row>
    <row r="28" spans="1:12" ht="15" customHeight="1">
      <c r="A28" s="124" t="s">
        <v>70</v>
      </c>
      <c r="B28" s="158"/>
      <c r="C28" s="27"/>
      <c r="D28" s="121"/>
      <c r="E28" s="121"/>
      <c r="F28" s="157"/>
      <c r="G28" s="129"/>
      <c r="H28" s="129"/>
      <c r="I28" s="129"/>
      <c r="J28" s="122"/>
      <c r="K28" s="122"/>
      <c r="L28" s="122"/>
    </row>
    <row r="29" spans="1:12" ht="15.75" customHeight="1">
      <c r="A29" s="126" t="s">
        <v>71</v>
      </c>
      <c r="B29" s="84">
        <v>3015.34165</v>
      </c>
      <c r="C29" s="84">
        <v>3010.93245</v>
      </c>
      <c r="D29" s="128">
        <v>3040.1434</v>
      </c>
      <c r="E29" s="103">
        <v>3035.7342</v>
      </c>
      <c r="F29" s="128">
        <v>3039.5922499999997</v>
      </c>
      <c r="G29" s="128">
        <v>3016.11326</v>
      </c>
      <c r="H29" s="84">
        <f>AVERAGE(B29:F29)</f>
        <v>3028.3487899999996</v>
      </c>
      <c r="I29" s="84">
        <f>(H29/G29-1)*100</f>
        <v>0.40567209999267106</v>
      </c>
      <c r="J29" s="177">
        <v>2674.625969047619</v>
      </c>
      <c r="K29" s="132">
        <v>2992.5240400000002</v>
      </c>
      <c r="L29" s="132">
        <f>(K29/J29-1)*100</f>
        <v>11.885701949778738</v>
      </c>
    </row>
    <row r="30" spans="1:12" ht="15" customHeight="1">
      <c r="A30" s="123" t="s">
        <v>72</v>
      </c>
      <c r="B30" s="27">
        <v>3960.5639</v>
      </c>
      <c r="C30" s="27">
        <v>3926.94375</v>
      </c>
      <c r="D30" s="129">
        <v>3953.9500999999996</v>
      </c>
      <c r="E30" s="129">
        <v>3947.8874499999997</v>
      </c>
      <c r="F30" s="129">
        <v>3957.80815</v>
      </c>
      <c r="G30" s="129">
        <v>3932.23479</v>
      </c>
      <c r="H30" s="27">
        <f>AVERAGE(B30:F30)</f>
        <v>3949.43067</v>
      </c>
      <c r="I30" s="27">
        <f>(H30/G30-1)*100</f>
        <v>0.43730552518712607</v>
      </c>
      <c r="J30" s="133">
        <v>3489.6980833333328</v>
      </c>
      <c r="K30" s="133">
        <v>3902.252229999999</v>
      </c>
      <c r="L30" s="133">
        <f>(K30/J30-1)*100</f>
        <v>11.822058436430627</v>
      </c>
    </row>
    <row r="31" spans="1:12" ht="18">
      <c r="A31" s="127" t="s">
        <v>73</v>
      </c>
      <c r="B31" s="103">
        <v>2655.4407</v>
      </c>
      <c r="C31" s="130">
        <v>2642.2131</v>
      </c>
      <c r="D31" s="130">
        <v>2667.566</v>
      </c>
      <c r="E31" s="130">
        <v>2659.8499</v>
      </c>
      <c r="F31" s="130">
        <v>2663.70795</v>
      </c>
      <c r="G31" s="130">
        <v>2612.78169</v>
      </c>
      <c r="H31" s="165">
        <f>AVERAGE(B31:F31)</f>
        <v>2657.75553</v>
      </c>
      <c r="I31" s="166">
        <f>(H31/G31-1)*100</f>
        <v>1.721301101126449</v>
      </c>
      <c r="J31" s="178">
        <v>2387.398083333333</v>
      </c>
      <c r="K31" s="134">
        <v>2534.7112924999997</v>
      </c>
      <c r="L31" s="134">
        <f>(K31/J31-1)*100</f>
        <v>6.170450173143527</v>
      </c>
    </row>
    <row r="32" spans="1:12" ht="18">
      <c r="A32" s="206" t="s">
        <v>78</v>
      </c>
      <c r="B32" s="207"/>
      <c r="C32" s="207"/>
      <c r="D32" s="207"/>
      <c r="E32" s="207"/>
      <c r="F32" s="207"/>
      <c r="G32" s="208"/>
      <c r="H32" s="208"/>
      <c r="I32" s="208"/>
      <c r="J32" s="208"/>
      <c r="K32" s="208"/>
      <c r="L32" s="208"/>
    </row>
    <row r="33" spans="1:12" ht="18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</row>
    <row r="34" ht="18">
      <c r="A34" s="14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27 H29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2022-08-08T00:09:54Z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