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<sst xmlns="http://schemas.openxmlformats.org/spreadsheetml/2006/main" count="266" uniqueCount="139">
  <si>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</si>
  <si>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</si>
  <si>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</si>
  <si>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</si>
  <si>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</si>
  <si>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</si>
  <si>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</si>
  <si>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</si>
  <si>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</si>
  <si>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</si>
  <si>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</si>
  <si>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</si>
  <si>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</si>
  <si>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</si>
  <si>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</si>
  <si>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</si>
  <si>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</si>
  <si>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</si>
  <si>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</si>
  <si>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</si>
  <si>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</si>
  <si>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</si>
  <si>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</si>
  <si>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</si>
  <si>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</si>
  <si>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</si>
  <si>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</si>
  <si>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</si>
  <si>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</si>
  <si>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</si>
  <si>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</si>
  <si>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</si>
  <si>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</si>
  <si>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</si>
  <si>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</si>
  <si>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</si>
  <si>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</si>
  <si>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</si>
  <si>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</si>
  <si>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</si>
  <si>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</si>
  <si>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</si>
  <si>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</si>
  <si>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</si>
  <si>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</si>
  <si>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</si>
  <si>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</si>
  <si>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</si>
  <si>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</si>
  <si>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</si>
  <si>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</si>
  <si>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</si>
  <si>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</si>
  <si>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</si>
  <si>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</si>
  <si>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</si>
  <si>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</si>
  <si>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</si>
  <si>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</si>
  <si>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</si>
  <si>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</si>
  <si>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</si>
  <si>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</si>
  <si>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</si>
  <si>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</si>
  <si>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</si>
  <si>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</si>
  <si>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</si>
  <si>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</si>
  <si>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</si>
  <si>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</si>
  <si>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</si>
  <si>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</si>
  <si>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</si>
  <si>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</si>
  <si>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</si>
  <si>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</si>
  <si>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</si>
  <si>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</si>
  <si>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</si>
  <si>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</si>
  <si>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</si>
  <si>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</si>
  <si>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</si>
  <si>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</si>
  <si>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</si>
  <si>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</si>
  <si>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</si>
  <si>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</si>
  <si>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</si>
  <si>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</si>
  <si>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</si>
  <si>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</si>
  <si>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</si>
  <si>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</si>
  <si>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</si>
  <si>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</si>
  <si>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</si>
  <si>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</si>
  <si>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</si>
  <si>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</si>
  <si>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</si>
  <si>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</si>
  <si>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</si>
  <si>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</si>
  <si>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</si>
  <si>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</si>
  <si>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</si>
  <si>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</si>
  <si>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</si>
  <si>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</si>
  <si>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</si>
  <si>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</si>
  <si>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</si>
  <si>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</si>
  <si>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</si>
  <si>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</si>
  <si>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</si>
  <si>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</si>
  <si>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</si>
  <si>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</si>
  <si>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</si>
  <si>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</si>
  <si>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</si>
  <si>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</si>
  <si>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</si>
  <si>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</si>
  <si>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</si>
  <si>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</si>
  <si>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</si>
  <si>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</si>
  <si>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</si>
  <si>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</si>
  <si>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</si>
  <si>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</si>
  <si>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</si>
  <si>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</si>
  <si>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1 de julio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</si>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</sst>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J24" sqref="J24:K25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Julio</v>
      </c>
      <c r="G6" s="52"/>
      <c r="H6" s="73">
        <f>Datos!I21</f>
        <v>2022</v>
      </c>
      <c r="I6" s="4"/>
      <c r="J6" s="3"/>
      <c r="K6" s="3"/>
      <c r="L6" s="4" t="str">
        <f>Datos!D21</f>
        <v>Jueves</v>
      </c>
      <c r="M6" s="4">
        <f>Datos!E21</f>
        <v>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824.5</v>
      </c>
      <c r="C20" s="74">
        <f>B20+'Primas SRW'!B7</f>
        <v>874.5</v>
      </c>
      <c r="D20" s="95">
        <f>C20*$B$41</f>
        <v>321.32628</v>
      </c>
      <c r="E20" s="51">
        <f>Datos!K7</f>
        <v>891</v>
      </c>
      <c r="F20" s="50">
        <f>E20+'Primas HRW'!B7</f>
        <v>1056</v>
      </c>
      <c r="G20" s="50">
        <f aca="true" t="shared" si="0" ref="G20:G25">F20*$B$41</f>
        <v>388.01664</v>
      </c>
      <c r="H20" s="50"/>
      <c r="I20" s="50"/>
      <c r="J20" s="122">
        <f>E20+'Primas HRW'!F7</f>
        <v>1031</v>
      </c>
      <c r="K20" s="121">
        <f>E20+'Primas HRW'!G7</f>
        <v>1006</v>
      </c>
      <c r="L20" s="51">
        <f>Datos!O7</f>
        <v>747</v>
      </c>
      <c r="M20" s="50">
        <f>L20+'Primas maíz'!B10</f>
        <v>840</v>
      </c>
      <c r="N20" s="50">
        <f aca="true" t="shared" si="1" ref="N20:N25">M20*$F$41</f>
        <v>330.6912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901.5</v>
      </c>
      <c r="D21" s="92">
        <f>C21*$B$41</f>
        <v>331.24716</v>
      </c>
      <c r="E21" s="60"/>
      <c r="F21" s="61">
        <f>E22+'Primas HRW'!B8</f>
        <v>1054.25</v>
      </c>
      <c r="G21" s="61">
        <f t="shared" si="0"/>
        <v>387.37361999999996</v>
      </c>
      <c r="H21" s="61"/>
      <c r="I21" s="61"/>
      <c r="J21" s="85">
        <f>E22+'Primas HRW'!F8</f>
        <v>1034.25</v>
      </c>
      <c r="K21" s="85">
        <f>E22+'Primas HRW'!G8</f>
        <v>1009.25</v>
      </c>
      <c r="L21" s="60"/>
      <c r="M21" s="62">
        <f>L20+'Primas maíz'!B11</f>
        <v>832</v>
      </c>
      <c r="N21" s="57">
        <f t="shared" si="1"/>
        <v>327.54175999999995</v>
      </c>
      <c r="O21"/>
      <c r="P21"/>
      <c r="Q21"/>
    </row>
    <row r="22" spans="1:17" ht="19.5" customHeight="1">
      <c r="A22" s="101" t="s">
        <v>14</v>
      </c>
      <c r="B22" s="50">
        <f>Datos!E8</f>
        <v>836.5</v>
      </c>
      <c r="C22" s="74">
        <f>B22+'Primas SRW'!B9</f>
        <v>906.5</v>
      </c>
      <c r="D22" s="95">
        <f>C22*$B$41</f>
        <v>333.08436</v>
      </c>
      <c r="E22" s="51">
        <f>Datos!K8</f>
        <v>889.25</v>
      </c>
      <c r="F22" s="74">
        <f>E22+'Primas HRW'!B9</f>
        <v>1059.25</v>
      </c>
      <c r="G22" s="74">
        <f t="shared" si="0"/>
        <v>389.21082</v>
      </c>
      <c r="H22" s="74"/>
      <c r="I22" s="74"/>
      <c r="J22" s="121">
        <f>E22+'Primas HRW'!F9</f>
        <v>1039.25</v>
      </c>
      <c r="K22" s="121">
        <f>E22+'Primas HRW'!G9</f>
        <v>1014.25</v>
      </c>
      <c r="L22" s="51">
        <f>Datos!O8</f>
        <v>609</v>
      </c>
      <c r="M22" s="50">
        <f>L22+'Primas maíz'!B12</f>
        <v>776</v>
      </c>
      <c r="N22" s="50">
        <f t="shared" si="1"/>
        <v>305.49568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1011.75</v>
      </c>
      <c r="D23" s="92">
        <f>C23*$B$41</f>
        <v>371.75741999999997</v>
      </c>
      <c r="E23" s="60"/>
      <c r="F23" s="59">
        <f>E25+'Primas HRW'!B10</f>
        <v>1117.5</v>
      </c>
      <c r="G23" s="61">
        <f t="shared" si="0"/>
        <v>410.6142</v>
      </c>
      <c r="H23" s="59"/>
      <c r="I23" s="59"/>
      <c r="J23" s="83">
        <f>E25+'Primas HRW'!F10</f>
        <v>1087.5</v>
      </c>
      <c r="K23" s="83">
        <f>E25+'Primas HRW'!G10</f>
        <v>1062.5</v>
      </c>
      <c r="L23" s="60"/>
      <c r="M23" s="57">
        <f>L25+'Primas maíz'!B13</f>
        <v>764.25</v>
      </c>
      <c r="N23" s="57">
        <f t="shared" si="1"/>
        <v>300.86994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>
        <f>E25+'Primas HRW'!B11</f>
        <v>1117.5</v>
      </c>
      <c r="G24" s="74">
        <f t="shared" si="0"/>
        <v>410.6142</v>
      </c>
      <c r="H24" s="74"/>
      <c r="I24" s="74"/>
      <c r="J24" s="121">
        <f>E25+'Primas HRW'!F11</f>
        <v>1092.5</v>
      </c>
      <c r="K24" s="121">
        <f>E25+'Primas HRW'!G11</f>
        <v>1067.5</v>
      </c>
      <c r="L24" s="51"/>
      <c r="M24" s="50">
        <f>L25+'Primas maíz'!B14</f>
        <v>756.25</v>
      </c>
      <c r="N24" s="50">
        <f t="shared" si="1"/>
        <v>297.72049999999996</v>
      </c>
      <c r="O24"/>
      <c r="P24"/>
      <c r="Q24"/>
    </row>
    <row r="25" spans="1:17" ht="19.5" customHeight="1">
      <c r="A25" s="58" t="s">
        <v>15</v>
      </c>
      <c r="B25" s="57">
        <f>Datos!E9</f>
        <v>851.75</v>
      </c>
      <c r="C25" s="59"/>
      <c r="D25" s="82"/>
      <c r="E25" s="60">
        <f>Datos!K9</f>
        <v>897.5</v>
      </c>
      <c r="F25" s="59">
        <f>E25+'Primas HRW'!B12</f>
        <v>1117.5</v>
      </c>
      <c r="G25" s="61">
        <f t="shared" si="0"/>
        <v>410.6142</v>
      </c>
      <c r="H25" s="59"/>
      <c r="I25" s="59"/>
      <c r="J25" s="83">
        <f>E25+'Primas HRW'!F12</f>
        <v>1087.5</v>
      </c>
      <c r="K25" s="83">
        <f>E25+'Primas HRW'!G12</f>
        <v>1062.5</v>
      </c>
      <c r="L25" s="60">
        <f>Datos!O9</f>
        <v>596.25</v>
      </c>
      <c r="M25" s="57">
        <f>L25+'Primas maíz'!B15</f>
        <v>751.25</v>
      </c>
      <c r="N25" s="57">
        <f t="shared" si="1"/>
        <v>295.7521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865.25</v>
      </c>
      <c r="C27" s="23"/>
      <c r="D27" s="94"/>
      <c r="E27" s="51">
        <f>Datos!K10</f>
        <v>902</v>
      </c>
      <c r="F27" s="24"/>
      <c r="G27" s="24"/>
      <c r="H27" s="24"/>
      <c r="I27" s="24"/>
      <c r="J27" s="24"/>
      <c r="K27" s="23"/>
      <c r="L27" s="51">
        <f>Datos!O10</f>
        <v>602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871</v>
      </c>
      <c r="C28" s="61"/>
      <c r="D28" s="92"/>
      <c r="E28" s="60">
        <f>Datos!K11</f>
        <v>902.5</v>
      </c>
      <c r="F28" s="61"/>
      <c r="G28" s="61"/>
      <c r="H28" s="61"/>
      <c r="I28" s="61"/>
      <c r="J28" s="61"/>
      <c r="K28" s="61"/>
      <c r="L28" s="60">
        <f>Datos!O11</f>
        <v>605.5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857</v>
      </c>
      <c r="C29" s="23"/>
      <c r="D29" s="94"/>
      <c r="E29" s="51">
        <f>Datos!J12</f>
        <v>885.25</v>
      </c>
      <c r="F29" s="24"/>
      <c r="G29" s="24"/>
      <c r="H29" s="24"/>
      <c r="I29" s="24"/>
      <c r="J29" s="24"/>
      <c r="K29" s="23"/>
      <c r="L29" s="51">
        <f>Datos!O12</f>
        <v>604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848.75</v>
      </c>
      <c r="C30" s="61"/>
      <c r="D30" s="92"/>
      <c r="E30" s="60">
        <f>Datos!J13</f>
        <v>874.5</v>
      </c>
      <c r="F30" s="61"/>
      <c r="G30" s="61"/>
      <c r="H30" s="61"/>
      <c r="I30" s="61"/>
      <c r="J30" s="61"/>
      <c r="K30" s="61"/>
      <c r="L30" s="60">
        <f>Datos!O13</f>
        <v>572.25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844.25</v>
      </c>
      <c r="C31" s="74"/>
      <c r="D31" s="95"/>
      <c r="E31" s="51">
        <f>Datos!J14</f>
        <v>869.25</v>
      </c>
      <c r="F31" s="74"/>
      <c r="G31" s="74"/>
      <c r="H31" s="74"/>
      <c r="I31" s="74"/>
      <c r="J31" s="74"/>
      <c r="K31" s="74"/>
      <c r="L31" s="51">
        <f>Datos!O14</f>
        <v>559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836.75</v>
      </c>
      <c r="C33" s="23"/>
      <c r="D33" s="94"/>
      <c r="E33" s="51">
        <f>Datos!J15</f>
        <v>858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825</v>
      </c>
      <c r="C34" s="61"/>
      <c r="D34" s="92"/>
      <c r="E34" s="60">
        <f>Datos!J16</f>
        <v>817.25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794.25</v>
      </c>
      <c r="C35" s="23"/>
      <c r="D35" s="94"/>
      <c r="E35" s="51">
        <f>Datos!J17</f>
        <v>795.5</v>
      </c>
      <c r="F35" s="24"/>
      <c r="G35" s="24"/>
      <c r="H35" s="24"/>
      <c r="I35" s="24"/>
      <c r="J35" s="24"/>
      <c r="K35" s="23"/>
      <c r="L35" s="51">
        <f>Datos!O15</f>
        <v>569.5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524.25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Julio</v>
      </c>
      <c r="F7" s="3">
        <f>Datos!I21</f>
        <v>2022</v>
      </c>
      <c r="G7" s="3"/>
      <c r="H7" s="3"/>
      <c r="I7" s="3"/>
      <c r="J7" s="4" t="str">
        <f>Datos!D21</f>
        <v>Jueves</v>
      </c>
      <c r="K7" s="3">
        <f>Datos!E21</f>
        <v>7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302.95428</v>
      </c>
      <c r="C16" s="23">
        <v>321.3</v>
      </c>
      <c r="D16" s="51">
        <f>BUSHEL!E20*TONELADA!$B$45</f>
        <v>327.38903999999997</v>
      </c>
      <c r="E16" s="24">
        <v>388</v>
      </c>
      <c r="F16" s="24" t="s">
        <v>110</v>
      </c>
      <c r="G16" s="24"/>
      <c r="H16" s="117">
        <f>BUSHEL!J20*TONELADA!$B$45</f>
        <v>378.83064</v>
      </c>
      <c r="I16" s="118">
        <f>BUSHEL!K20*TONELADA!$B$45</f>
        <v>369.64464</v>
      </c>
      <c r="J16" s="51">
        <f>BUSHEL!L20*TONELADA!$B$45</f>
        <v>274.47767999999996</v>
      </c>
      <c r="K16" s="24">
        <v>329.9</v>
      </c>
    </row>
    <row r="17" spans="1:11" ht="19.5" customHeight="1">
      <c r="A17" s="58" t="s">
        <v>44</v>
      </c>
      <c r="B17" s="57"/>
      <c r="C17" s="61">
        <v>331.2</v>
      </c>
      <c r="D17" s="60"/>
      <c r="E17" s="61">
        <v>387.3</v>
      </c>
      <c r="F17" s="61"/>
      <c r="G17" s="61"/>
      <c r="H17" s="85">
        <f>BUSHEL!J21*TONELADA!$B$45</f>
        <v>380.02482</v>
      </c>
      <c r="I17" s="85">
        <f>BUSHEL!K21*TONELADA!$B$45</f>
        <v>370.83882</v>
      </c>
      <c r="J17" s="60"/>
      <c r="K17" s="62">
        <v>326.75</v>
      </c>
    </row>
    <row r="18" spans="1:11" ht="19.5" customHeight="1">
      <c r="A18" s="101" t="s">
        <v>14</v>
      </c>
      <c r="B18" s="50">
        <f>BUSHEL!B22*TONELADA!$B$45</f>
        <v>307.36356</v>
      </c>
      <c r="C18" s="74">
        <v>333</v>
      </c>
      <c r="D18" s="51">
        <f>BUSHEL!E22*TONELADA!$B$45</f>
        <v>326.74602</v>
      </c>
      <c r="E18" s="74">
        <v>389.1</v>
      </c>
      <c r="F18" s="74"/>
      <c r="G18" s="74"/>
      <c r="H18" s="117">
        <f>BUSHEL!J22*TONELADA!$B$45</f>
        <v>381.86202</v>
      </c>
      <c r="I18" s="118">
        <f>BUSHEL!K22*TONELADA!$B$45</f>
        <v>372.67602</v>
      </c>
      <c r="J18" s="51">
        <f>BUSHEL!L22*TONELADA!$B$45</f>
        <v>223.77096</v>
      </c>
      <c r="K18" s="50">
        <v>305.59</v>
      </c>
    </row>
    <row r="19" spans="1:11" ht="19.5" customHeight="1">
      <c r="A19" s="58" t="s">
        <v>45</v>
      </c>
      <c r="B19" s="57"/>
      <c r="C19" s="61">
        <v>371.7</v>
      </c>
      <c r="D19" s="60"/>
      <c r="E19" s="61">
        <v>410.5</v>
      </c>
      <c r="F19" s="61"/>
      <c r="G19" s="61"/>
      <c r="H19" s="85">
        <f>BUSHEL!J23*TONELADA!$B$45</f>
        <v>399.591</v>
      </c>
      <c r="I19" s="85">
        <f>BUSHEL!K23*TONELADA!$B$45</f>
        <v>390.405</v>
      </c>
      <c r="J19" s="60"/>
      <c r="K19" s="62">
        <v>301.07</v>
      </c>
    </row>
    <row r="20" spans="1:11" ht="19.5" customHeight="1">
      <c r="A20" s="101" t="s">
        <v>37</v>
      </c>
      <c r="B20" s="50"/>
      <c r="C20" s="74"/>
      <c r="D20" s="51"/>
      <c r="E20" s="74">
        <v>410.5</v>
      </c>
      <c r="F20" s="74"/>
      <c r="G20" s="74"/>
      <c r="H20" s="121">
        <f>BUSHEL!J24*TONELADA!$B$45</f>
        <v>401.4282</v>
      </c>
      <c r="I20" s="121">
        <f>BUSHEL!K24*TONELADA!$B$45</f>
        <v>392.24219999999997</v>
      </c>
      <c r="J20" s="51"/>
      <c r="K20" s="50">
        <v>297.92</v>
      </c>
    </row>
    <row r="21" spans="1:11" ht="19.5" customHeight="1">
      <c r="A21" s="58" t="s">
        <v>15</v>
      </c>
      <c r="B21" s="57">
        <f>BUSHEL!B25*TONELADA!$B$45</f>
        <v>312.96702</v>
      </c>
      <c r="C21" s="59"/>
      <c r="D21" s="60">
        <f>BUSHEL!E25*TONELADA!$B$45</f>
        <v>329.7774</v>
      </c>
      <c r="E21" s="59">
        <v>410.5</v>
      </c>
      <c r="F21" s="59"/>
      <c r="G21" s="59"/>
      <c r="H21" s="83">
        <f>BUSHEL!J25*TONELADA!$B$45</f>
        <v>399.591</v>
      </c>
      <c r="I21" s="83">
        <f>BUSHEL!K25*TONELADA!$B$45</f>
        <v>390.405</v>
      </c>
      <c r="J21" s="60">
        <f>BUSHEL!L25*TONELADA!$B$45</f>
        <v>219.0861</v>
      </c>
      <c r="K21" s="57">
        <v>295.95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317.92746</v>
      </c>
      <c r="C25" s="86"/>
      <c r="D25" s="88">
        <f>BUSHEL!E27*TONELADA!$B$45</f>
        <v>331.43088</v>
      </c>
      <c r="E25" s="79"/>
      <c r="F25" s="79"/>
      <c r="G25" s="79"/>
      <c r="H25" s="79"/>
      <c r="I25" s="89"/>
      <c r="J25" s="106">
        <f>BUSHEL!L27*TONELADA!$B$45</f>
        <v>221.19888</v>
      </c>
      <c r="K25" s="79"/>
    </row>
    <row r="26" spans="1:11" ht="19.5" customHeight="1">
      <c r="A26" s="22" t="s">
        <v>12</v>
      </c>
      <c r="B26" s="81">
        <f>BUSHEL!B28*TONELADA!$B$45</f>
        <v>320.04024</v>
      </c>
      <c r="C26" s="87"/>
      <c r="D26" s="90">
        <f>BUSHEL!E28*TONELADA!$B$45</f>
        <v>331.6146</v>
      </c>
      <c r="E26" s="34"/>
      <c r="F26" s="34"/>
      <c r="G26" s="34"/>
      <c r="H26" s="34"/>
      <c r="I26" s="91"/>
      <c r="J26" s="107">
        <f>BUSHEL!L28*TONELADA!$B$45</f>
        <v>222.48492</v>
      </c>
      <c r="K26" s="34"/>
    </row>
    <row r="27" spans="1:11" ht="19.5" customHeight="1">
      <c r="A27" s="58" t="s">
        <v>13</v>
      </c>
      <c r="B27" s="57">
        <f>BUSHEL!B29*TONELADA!$B$45</f>
        <v>314.89608</v>
      </c>
      <c r="C27" s="61"/>
      <c r="D27" s="60">
        <f>BUSHEL!E29*TONELADA!$B$45</f>
        <v>325.27626</v>
      </c>
      <c r="E27" s="62"/>
      <c r="F27" s="62"/>
      <c r="G27" s="62"/>
      <c r="H27" s="62"/>
      <c r="I27" s="92"/>
      <c r="J27" s="103">
        <f>BUSHEL!L29*TONELADA!$B$45</f>
        <v>221.93376</v>
      </c>
      <c r="K27" s="62"/>
    </row>
    <row r="28" spans="1:11" ht="19.5" customHeight="1">
      <c r="A28" s="16" t="s">
        <v>14</v>
      </c>
      <c r="B28" s="81">
        <f>BUSHEL!B30*TONELADA!$B$45</f>
        <v>311.86469999999997</v>
      </c>
      <c r="C28" s="23"/>
      <c r="D28" s="90">
        <f>BUSHEL!E30*TONELADA!$B$45</f>
        <v>321.32628</v>
      </c>
      <c r="E28" s="23"/>
      <c r="F28" s="23"/>
      <c r="G28" s="23"/>
      <c r="H28" s="23"/>
      <c r="I28" s="23"/>
      <c r="J28" s="104">
        <f>BUSHEL!L30*TONELADA!$B$45</f>
        <v>210.26754</v>
      </c>
      <c r="K28" s="24"/>
    </row>
    <row r="29" spans="1:11" ht="19.5" customHeight="1">
      <c r="A29" s="58" t="s">
        <v>15</v>
      </c>
      <c r="B29" s="57">
        <f>BUSHEL!B31*TONELADA!$B$45</f>
        <v>310.21121999999997</v>
      </c>
      <c r="C29" s="61"/>
      <c r="D29" s="60">
        <f>BUSHEL!E31*TONELADA!$B$45</f>
        <v>319.39722</v>
      </c>
      <c r="E29" s="61"/>
      <c r="F29" s="61"/>
      <c r="G29" s="61"/>
      <c r="H29" s="61"/>
      <c r="I29" s="61"/>
      <c r="J29" s="105">
        <f>BUSHEL!L31*TONELADA!$B$45</f>
        <v>205.39896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307.45542</v>
      </c>
      <c r="C31" s="86"/>
      <c r="D31" s="60">
        <f>BUSHEL!E33*TONELADA!$B$45</f>
        <v>315.26351999999997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303.138</v>
      </c>
      <c r="C32" s="87"/>
      <c r="D32" s="90">
        <f>BUSHEL!E34*TONELADA!$B$45</f>
        <v>300.29034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291.83922</v>
      </c>
      <c r="C33" s="59"/>
      <c r="D33" s="60">
        <f>BUSHEL!E35*TONELADA!$B$45</f>
        <v>292.29852</v>
      </c>
      <c r="E33" s="59"/>
      <c r="F33" s="62"/>
      <c r="G33" s="83"/>
      <c r="H33" s="83"/>
      <c r="I33" s="84"/>
      <c r="J33" s="103">
        <f>BUSHEL!L35*TONELADA!$B$45</f>
        <v>209.25708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192.63042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50</v>
      </c>
      <c r="C7" s="44" t="s">
        <v>127</v>
      </c>
    </row>
    <row r="8" spans="1:3" ht="15">
      <c r="A8" s="43" t="s">
        <v>96</v>
      </c>
      <c r="B8" s="116">
        <v>65</v>
      </c>
      <c r="C8" s="63" t="s">
        <v>131</v>
      </c>
    </row>
    <row r="9" spans="1:3" ht="15">
      <c r="A9" s="40" t="s">
        <v>97</v>
      </c>
      <c r="B9" s="44">
        <v>70</v>
      </c>
      <c r="C9" s="44" t="s">
        <v>131</v>
      </c>
    </row>
    <row r="10" spans="1:3" ht="15">
      <c r="A10" s="43" t="s">
        <v>132</v>
      </c>
      <c r="B10" s="116">
        <v>160</v>
      </c>
      <c r="C10" s="63" t="s">
        <v>133</v>
      </c>
    </row>
    <row r="11" spans="1:3" ht="15">
      <c r="A11" s="40" t="s">
        <v>134</v>
      </c>
      <c r="B11" s="44"/>
      <c r="C11" s="44"/>
    </row>
    <row r="12" spans="1:3" ht="15">
      <c r="A12" s="43" t="s">
        <v>135</v>
      </c>
      <c r="B12" s="116"/>
      <c r="C12" s="63"/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2" sqref="B2:G2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125</v>
      </c>
      <c r="B6" s="68"/>
      <c r="C6" s="68"/>
      <c r="D6" s="68"/>
      <c r="E6" s="68"/>
      <c r="F6" s="120"/>
      <c r="G6" s="120"/>
      <c r="H6" s="68"/>
    </row>
    <row r="7" spans="1:8" ht="15">
      <c r="A7" s="40" t="s">
        <v>126</v>
      </c>
      <c r="B7" s="44">
        <v>165</v>
      </c>
      <c r="C7" s="44" t="s">
        <v>127</v>
      </c>
      <c r="D7" s="44"/>
      <c r="E7" s="44"/>
      <c r="F7" s="41">
        <v>140</v>
      </c>
      <c r="G7" s="41">
        <v>115</v>
      </c>
      <c r="H7" s="44" t="s">
        <v>127</v>
      </c>
    </row>
    <row r="8" spans="1:8" ht="15">
      <c r="A8" s="67" t="s">
        <v>96</v>
      </c>
      <c r="B8" s="68">
        <v>165</v>
      </c>
      <c r="C8" s="68" t="s">
        <v>131</v>
      </c>
      <c r="D8" s="68"/>
      <c r="E8" s="68"/>
      <c r="F8" s="120">
        <v>145</v>
      </c>
      <c r="G8" s="120">
        <v>120</v>
      </c>
      <c r="H8" s="68" t="s">
        <v>131</v>
      </c>
    </row>
    <row r="9" spans="1:8" ht="15">
      <c r="A9" s="40" t="s">
        <v>97</v>
      </c>
      <c r="B9" s="44">
        <v>170</v>
      </c>
      <c r="C9" s="44" t="s">
        <v>131</v>
      </c>
      <c r="D9" s="44"/>
      <c r="E9" s="44"/>
      <c r="F9" s="41">
        <v>150</v>
      </c>
      <c r="G9" s="41">
        <v>125</v>
      </c>
      <c r="H9" s="44" t="s">
        <v>131</v>
      </c>
    </row>
    <row r="10" spans="1:8" ht="15">
      <c r="A10" s="67" t="s">
        <v>132</v>
      </c>
      <c r="B10" s="68">
        <v>220</v>
      </c>
      <c r="C10" s="68" t="s">
        <v>133</v>
      </c>
      <c r="D10" s="68"/>
      <c r="E10" s="68"/>
      <c r="F10" s="120">
        <v>190</v>
      </c>
      <c r="G10" s="120">
        <v>165</v>
      </c>
      <c r="H10" s="68" t="s">
        <v>133</v>
      </c>
    </row>
    <row r="11" spans="1:8" ht="15">
      <c r="A11" s="40" t="s">
        <v>134</v>
      </c>
      <c r="B11" s="126">
        <v>220</v>
      </c>
      <c r="C11" s="126" t="s">
        <v>133</v>
      </c>
      <c r="D11" s="127"/>
      <c r="E11" s="127"/>
      <c r="F11" s="41">
        <v>195</v>
      </c>
      <c r="G11" s="125">
        <v>170</v>
      </c>
      <c r="H11" s="126" t="s">
        <v>133</v>
      </c>
    </row>
    <row r="12" spans="1:8" ht="15">
      <c r="A12" s="67" t="s">
        <v>135</v>
      </c>
      <c r="B12" s="115">
        <v>220</v>
      </c>
      <c r="C12" s="115" t="s">
        <v>133</v>
      </c>
      <c r="D12" s="124"/>
      <c r="E12" s="124"/>
      <c r="F12" s="120">
        <v>190</v>
      </c>
      <c r="G12" s="120">
        <v>165</v>
      </c>
      <c r="H12" s="115" t="s">
        <v>133</v>
      </c>
    </row>
    <row r="13" ht="15">
      <c r="A13" s="123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137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63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93</v>
      </c>
      <c r="C10" s="41" t="s">
        <v>127</v>
      </c>
      <c r="D10" s="109"/>
    </row>
    <row r="11" spans="1:5" ht="15">
      <c r="A11" s="42" t="s">
        <v>96</v>
      </c>
      <c r="B11" s="34">
        <v>85</v>
      </c>
      <c r="C11" s="34" t="s">
        <v>127</v>
      </c>
      <c r="E11" t="s">
        <v>22</v>
      </c>
    </row>
    <row r="12" spans="1:5" ht="15">
      <c r="A12" s="40" t="s">
        <v>97</v>
      </c>
      <c r="B12" s="41">
        <v>167</v>
      </c>
      <c r="C12" s="41" t="s">
        <v>131</v>
      </c>
      <c r="E12" t="s">
        <v>23</v>
      </c>
    </row>
    <row r="13" spans="1:5" ht="15">
      <c r="A13" s="42" t="s">
        <v>132</v>
      </c>
      <c r="B13" s="34">
        <v>168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155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44749</v>
      </c>
      <c r="E7">
        <v>824.5</v>
      </c>
      <c r="F7">
        <v>824.5</v>
      </c>
      <c r="G7" t="s">
        <v>61</v>
      </c>
      <c r="H7" t="s">
        <v>62</v>
      </c>
      <c r="I7" s="49">
        <v>44749</v>
      </c>
      <c r="J7">
        <v>891</v>
      </c>
      <c r="K7">
        <v>891</v>
      </c>
      <c r="L7" t="s">
        <v>53</v>
      </c>
      <c r="M7" t="s">
        <v>54</v>
      </c>
      <c r="N7" s="49">
        <v>44749</v>
      </c>
      <c r="O7">
        <v>747</v>
      </c>
      <c r="P7">
        <v>747</v>
      </c>
      <c r="Q7" s="47" t="s">
        <v>94</v>
      </c>
    </row>
    <row r="8" spans="2:17" ht="15">
      <c r="B8" t="s">
        <v>71</v>
      </c>
      <c r="C8" t="s">
        <v>72</v>
      </c>
      <c r="D8" s="49">
        <v>44749</v>
      </c>
      <c r="E8">
        <v>836.5</v>
      </c>
      <c r="F8">
        <v>836.5</v>
      </c>
      <c r="G8" t="s">
        <v>73</v>
      </c>
      <c r="H8" t="s">
        <v>74</v>
      </c>
      <c r="I8" s="49">
        <v>44749</v>
      </c>
      <c r="J8">
        <v>889.25</v>
      </c>
      <c r="K8">
        <v>889.25</v>
      </c>
      <c r="L8" t="s">
        <v>64</v>
      </c>
      <c r="M8" t="s">
        <v>65</v>
      </c>
      <c r="N8" s="49">
        <v>44749</v>
      </c>
      <c r="O8">
        <v>609</v>
      </c>
      <c r="P8">
        <v>609</v>
      </c>
      <c r="Q8" s="47" t="s">
        <v>94</v>
      </c>
    </row>
    <row r="9" spans="2:17" ht="15">
      <c r="B9" t="s">
        <v>75</v>
      </c>
      <c r="C9" t="s">
        <v>76</v>
      </c>
      <c r="D9" s="49">
        <v>44749</v>
      </c>
      <c r="E9">
        <v>851.75</v>
      </c>
      <c r="F9">
        <v>851.75</v>
      </c>
      <c r="G9" t="s">
        <v>77</v>
      </c>
      <c r="H9" t="s">
        <v>78</v>
      </c>
      <c r="I9" s="49">
        <v>44749</v>
      </c>
      <c r="J9">
        <v>897.5</v>
      </c>
      <c r="K9">
        <v>897.5</v>
      </c>
      <c r="L9" t="s">
        <v>57</v>
      </c>
      <c r="M9" t="s">
        <v>58</v>
      </c>
      <c r="N9" s="49">
        <v>44749</v>
      </c>
      <c r="O9">
        <v>596.25</v>
      </c>
      <c r="P9">
        <v>596.25</v>
      </c>
      <c r="Q9" s="47" t="s">
        <v>94</v>
      </c>
    </row>
    <row r="10" spans="2:17" ht="15">
      <c r="B10" t="s">
        <v>79</v>
      </c>
      <c r="C10" t="s">
        <v>80</v>
      </c>
      <c r="D10" s="49">
        <v>44749</v>
      </c>
      <c r="E10">
        <v>865.25</v>
      </c>
      <c r="F10">
        <v>865.25</v>
      </c>
      <c r="G10" t="s">
        <v>81</v>
      </c>
      <c r="H10" t="s">
        <v>82</v>
      </c>
      <c r="I10" s="49">
        <v>44749</v>
      </c>
      <c r="J10">
        <v>902</v>
      </c>
      <c r="K10">
        <v>902</v>
      </c>
      <c r="L10" t="s">
        <v>100</v>
      </c>
      <c r="M10" t="s">
        <v>101</v>
      </c>
      <c r="N10" s="49">
        <v>44749</v>
      </c>
      <c r="O10">
        <v>602</v>
      </c>
      <c r="P10">
        <v>602</v>
      </c>
      <c r="Q10" s="47" t="s">
        <v>94</v>
      </c>
    </row>
    <row r="11" spans="2:17" ht="15">
      <c r="B11" t="s">
        <v>83</v>
      </c>
      <c r="C11" t="s">
        <v>84</v>
      </c>
      <c r="D11" s="49">
        <v>44749</v>
      </c>
      <c r="E11">
        <v>871</v>
      </c>
      <c r="F11">
        <v>871</v>
      </c>
      <c r="G11" t="s">
        <v>85</v>
      </c>
      <c r="H11" t="s">
        <v>86</v>
      </c>
      <c r="I11" s="49">
        <v>44749</v>
      </c>
      <c r="J11">
        <v>902.5</v>
      </c>
      <c r="K11">
        <v>902.5</v>
      </c>
      <c r="L11" t="s">
        <v>102</v>
      </c>
      <c r="M11" t="s">
        <v>103</v>
      </c>
      <c r="N11" s="49">
        <v>44749</v>
      </c>
      <c r="O11">
        <v>605.5</v>
      </c>
      <c r="P11">
        <v>605.5</v>
      </c>
      <c r="Q11" s="47" t="s">
        <v>94</v>
      </c>
    </row>
    <row r="12" spans="2:17" ht="15">
      <c r="B12" t="s">
        <v>89</v>
      </c>
      <c r="C12" t="s">
        <v>90</v>
      </c>
      <c r="D12" s="49">
        <v>44749</v>
      </c>
      <c r="E12">
        <v>857</v>
      </c>
      <c r="F12">
        <v>857</v>
      </c>
      <c r="G12" t="s">
        <v>91</v>
      </c>
      <c r="H12" t="s">
        <v>92</v>
      </c>
      <c r="I12" s="49">
        <v>44749</v>
      </c>
      <c r="J12">
        <v>885.25</v>
      </c>
      <c r="K12">
        <v>885.25</v>
      </c>
      <c r="L12" t="s">
        <v>66</v>
      </c>
      <c r="M12" t="s">
        <v>67</v>
      </c>
      <c r="N12" s="49">
        <v>44749</v>
      </c>
      <c r="O12">
        <v>604</v>
      </c>
      <c r="P12">
        <v>604</v>
      </c>
      <c r="Q12" s="47" t="s">
        <v>94</v>
      </c>
    </row>
    <row r="13" spans="2:17" ht="15">
      <c r="B13" t="s">
        <v>111</v>
      </c>
      <c r="C13" t="s">
        <v>112</v>
      </c>
      <c r="D13" s="49">
        <v>44749</v>
      </c>
      <c r="E13">
        <v>848.75</v>
      </c>
      <c r="F13">
        <v>848.75</v>
      </c>
      <c r="G13" t="s">
        <v>113</v>
      </c>
      <c r="H13" t="s">
        <v>114</v>
      </c>
      <c r="I13" s="49">
        <v>44749</v>
      </c>
      <c r="J13">
        <v>874.5</v>
      </c>
      <c r="K13">
        <v>874.5</v>
      </c>
      <c r="L13" t="s">
        <v>104</v>
      </c>
      <c r="M13" t="s">
        <v>105</v>
      </c>
      <c r="N13" s="49">
        <v>44749</v>
      </c>
      <c r="O13">
        <v>572.25</v>
      </c>
      <c r="P13">
        <v>572.25</v>
      </c>
      <c r="Q13" s="47" t="s">
        <v>94</v>
      </c>
    </row>
    <row r="14" spans="2:17" ht="15">
      <c r="B14" t="s">
        <v>115</v>
      </c>
      <c r="C14" t="s">
        <v>116</v>
      </c>
      <c r="D14" s="49">
        <v>44749</v>
      </c>
      <c r="E14">
        <v>844.25</v>
      </c>
      <c r="F14">
        <v>844.25</v>
      </c>
      <c r="G14" t="s">
        <v>117</v>
      </c>
      <c r="H14" t="s">
        <v>118</v>
      </c>
      <c r="I14" s="49">
        <v>44749</v>
      </c>
      <c r="J14">
        <v>869.25</v>
      </c>
      <c r="K14">
        <v>869.25</v>
      </c>
      <c r="L14" t="s">
        <v>68</v>
      </c>
      <c r="M14" t="s">
        <v>69</v>
      </c>
      <c r="N14" s="49">
        <v>44749</v>
      </c>
      <c r="O14">
        <v>559</v>
      </c>
      <c r="P14">
        <v>559</v>
      </c>
      <c r="Q14" s="47" t="s">
        <v>94</v>
      </c>
    </row>
    <row r="15" spans="2:17" ht="15">
      <c r="B15" t="s">
        <v>119</v>
      </c>
      <c r="C15" t="s">
        <v>51</v>
      </c>
      <c r="D15" s="49">
        <v>44749</v>
      </c>
      <c r="E15">
        <v>836.75</v>
      </c>
      <c r="F15">
        <v>836.75</v>
      </c>
      <c r="G15" t="s">
        <v>120</v>
      </c>
      <c r="H15" t="s">
        <v>52</v>
      </c>
      <c r="I15" s="49">
        <v>44749</v>
      </c>
      <c r="J15">
        <v>858</v>
      </c>
      <c r="K15">
        <v>858</v>
      </c>
      <c r="L15" t="s">
        <v>106</v>
      </c>
      <c r="M15" t="s">
        <v>107</v>
      </c>
      <c r="N15" s="49">
        <v>44749</v>
      </c>
      <c r="O15">
        <v>569.5</v>
      </c>
      <c r="P15">
        <v>569.5</v>
      </c>
      <c r="Q15" s="47" t="s">
        <v>94</v>
      </c>
    </row>
    <row r="16" spans="2:17" ht="15">
      <c r="B16" t="s">
        <v>121</v>
      </c>
      <c r="C16" t="s">
        <v>55</v>
      </c>
      <c r="D16" s="49">
        <v>44749</v>
      </c>
      <c r="E16">
        <v>825</v>
      </c>
      <c r="F16">
        <v>825</v>
      </c>
      <c r="G16" t="s">
        <v>122</v>
      </c>
      <c r="H16" t="s">
        <v>56</v>
      </c>
      <c r="I16" s="49">
        <v>44749</v>
      </c>
      <c r="J16">
        <v>817.25</v>
      </c>
      <c r="K16">
        <v>817.25</v>
      </c>
      <c r="L16" t="s">
        <v>108</v>
      </c>
      <c r="M16" t="s">
        <v>109</v>
      </c>
      <c r="N16" s="49">
        <v>44749</v>
      </c>
      <c r="O16">
        <v>524.25</v>
      </c>
      <c r="P16">
        <v>524.25</v>
      </c>
      <c r="Q16" s="47" t="s">
        <v>94</v>
      </c>
    </row>
    <row r="17" spans="2:16" ht="15">
      <c r="B17" t="s">
        <v>123</v>
      </c>
      <c r="C17" t="s">
        <v>60</v>
      </c>
      <c r="D17" s="49">
        <v>44749</v>
      </c>
      <c r="E17">
        <v>794.25</v>
      </c>
      <c r="F17">
        <v>794.25</v>
      </c>
      <c r="G17" t="s">
        <v>124</v>
      </c>
      <c r="H17" t="s">
        <v>62</v>
      </c>
      <c r="I17" s="49">
        <v>44749</v>
      </c>
      <c r="J17">
        <v>795.5</v>
      </c>
      <c r="K17">
        <v>795.5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7</v>
      </c>
      <c r="F21" s="108"/>
      <c r="G21" s="47" t="s">
        <v>126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2022-07-08T14:01:30Z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