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<sst xmlns="http://schemas.openxmlformats.org/spreadsheetml/2006/main" count="265" uniqueCount="139">
  <si>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</si>
  <si>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</si>
  <si>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</si>
  <si>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</si>
  <si>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</si>
  <si>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</si>
  <si>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</si>
  <si>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</si>
  <si>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</si>
  <si>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</si>
  <si>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</si>
  <si>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</si>
  <si>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</si>
  <si>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</si>
  <si>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</si>
  <si>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</si>
  <si>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</si>
  <si>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</si>
  <si>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</si>
  <si>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</si>
  <si>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</si>
  <si>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</si>
  <si>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</si>
  <si>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</si>
  <si>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</si>
  <si>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</si>
  <si>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</si>
  <si>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</si>
  <si>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</si>
  <si>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</si>
  <si>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</si>
  <si>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</si>
  <si>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</si>
  <si>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</si>
  <si>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</si>
  <si>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</si>
  <si>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</si>
  <si>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</si>
  <si>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</si>
  <si>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</si>
  <si>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</si>
  <si>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</si>
  <si>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</si>
  <si>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</si>
  <si>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</si>
  <si>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</si>
  <si>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</si>
  <si>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</si>
  <si>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</si>
  <si>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</si>
  <si>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</si>
  <si>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</si>
  <si>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</si>
  <si>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</si>
  <si>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</si>
  <si>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</si>
  <si>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</si>
  <si>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</si>
  <si>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</si>
  <si>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</si>
  <si>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</si>
  <si>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</si>
  <si>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</si>
  <si>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</si>
  <si>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</si>
  <si>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</si>
  <si>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</si>
  <si>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</si>
  <si>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</si>
  <si>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</si>
  <si>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</si>
  <si>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</si>
  <si>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</si>
  <si>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</si>
  <si>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</si>
  <si>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</si>
  <si>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</si>
  <si>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</si>
  <si>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</si>
  <si>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</si>
  <si>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</si>
  <si>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</si>
  <si>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</si>
  <si>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</si>
  <si>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</si>
  <si>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</si>
  <si>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</si>
  <si>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</si>
  <si>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</si>
  <si>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</si>
  <si>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</si>
  <si>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</si>
  <si>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</si>
  <si>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</si>
  <si>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</si>
  <si>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</si>
  <si>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</si>
  <si>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</si>
  <si>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</si>
  <si>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</si>
  <si>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</si>
  <si>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</si>
  <si>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</si>
  <si>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</si>
  <si>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</si>
  <si>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</si>
  <si>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</si>
  <si>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</si>
  <si>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</si>
  <si>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</si>
  <si>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</si>
  <si>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</si>
  <si>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</si>
  <si>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</si>
  <si>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</si>
  <si>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</si>
  <si>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</si>
  <si>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</si>
  <si>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</si>
  <si>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</si>
  <si>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</si>
  <si>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</si>
  <si>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</si>
  <si>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</si>
  <si>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</si>
  <si>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</si>
  <si>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</si>
  <si>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</si>
  <si>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</si>
  <si>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</si>
  <si>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</si>
  <si>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</si>
  <si>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</si>
  <si>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</si>
  <si>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</si>
  <si>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</si>
  <si>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</si>
  <si>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>*Primas USWheat.org del 24 de junio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</si>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</sst>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11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N21" sqref="N21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Junio</v>
      </c>
      <c r="G6" s="52"/>
      <c r="H6" s="73">
        <f>Datos!I21</f>
        <v>2022</v>
      </c>
      <c r="I6" s="4"/>
      <c r="J6" s="3"/>
      <c r="K6" s="3"/>
      <c r="L6" s="4" t="str">
        <f>Datos!D21</f>
        <v>Miércoles</v>
      </c>
      <c r="M6" s="4">
        <f>Datos!E21</f>
        <v>29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0" t="s">
        <v>0</v>
      </c>
      <c r="B11" s="131"/>
      <c r="C11" s="131"/>
      <c r="D11" s="132"/>
      <c r="E11" s="135" t="s">
        <v>0</v>
      </c>
      <c r="F11" s="135"/>
      <c r="G11" s="135"/>
      <c r="H11" s="135"/>
      <c r="I11" s="135"/>
      <c r="J11" s="135"/>
      <c r="K11" s="135"/>
      <c r="L11" s="130" t="s">
        <v>1</v>
      </c>
      <c r="M11" s="131"/>
      <c r="N11" s="132"/>
    </row>
    <row r="12" spans="1:14" ht="17.25" customHeight="1">
      <c r="A12" s="128" t="s">
        <v>2</v>
      </c>
      <c r="B12" s="133"/>
      <c r="C12" s="133"/>
      <c r="D12" s="134"/>
      <c r="E12" s="136" t="s">
        <v>3</v>
      </c>
      <c r="F12" s="136"/>
      <c r="G12" s="136"/>
      <c r="H12" s="136"/>
      <c r="I12" s="136"/>
      <c r="J12" s="136"/>
      <c r="K12" s="136"/>
      <c r="L12" s="128" t="s">
        <v>4</v>
      </c>
      <c r="M12" s="133"/>
      <c r="N12" s="134"/>
    </row>
    <row r="13" spans="1:14" ht="15.75">
      <c r="A13" s="10"/>
      <c r="B13" s="11" t="s">
        <v>5</v>
      </c>
      <c r="C13" s="128" t="s">
        <v>6</v>
      </c>
      <c r="D13" s="129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3" t="s">
        <v>6</v>
      </c>
      <c r="N13" s="134"/>
    </row>
    <row r="14" spans="1:17" ht="19.5" customHeight="1">
      <c r="A14" s="16">
        <v>2020</v>
      </c>
      <c r="B14" s="96" t="s">
        <v>20</v>
      </c>
      <c r="C14" s="96" t="s">
        <v>87</v>
      </c>
      <c r="D14" s="97" t="s">
        <v>88</v>
      </c>
      <c r="E14" s="96" t="s">
        <v>20</v>
      </c>
      <c r="F14" s="96" t="s">
        <v>87</v>
      </c>
      <c r="G14" s="97" t="s">
        <v>88</v>
      </c>
      <c r="H14" s="17"/>
      <c r="I14" s="96" t="s">
        <v>87</v>
      </c>
      <c r="J14" s="96" t="s">
        <v>87</v>
      </c>
      <c r="K14" s="96" t="s">
        <v>87</v>
      </c>
      <c r="L14" s="96" t="s">
        <v>20</v>
      </c>
      <c r="M14" s="96" t="s">
        <v>87</v>
      </c>
      <c r="N14" s="97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4"/>
      <c r="E16" s="51"/>
      <c r="F16" s="24"/>
      <c r="G16" s="24"/>
      <c r="H16" s="24"/>
      <c r="I16" s="24"/>
      <c r="J16" s="117"/>
      <c r="K16" s="118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2"/>
      <c r="E17" s="60"/>
      <c r="F17" s="61"/>
      <c r="G17" s="62"/>
      <c r="H17" s="61"/>
      <c r="I17" s="61"/>
      <c r="J17" s="85"/>
      <c r="K17" s="85"/>
      <c r="L17" s="60"/>
      <c r="M17" s="62"/>
      <c r="N17" s="62"/>
      <c r="O17"/>
      <c r="P17"/>
      <c r="Q17"/>
    </row>
    <row r="18" spans="1:17" ht="19.5" customHeight="1">
      <c r="A18" s="101" t="s">
        <v>12</v>
      </c>
      <c r="B18" s="50"/>
      <c r="C18" s="74"/>
      <c r="D18" s="95"/>
      <c r="E18" s="51"/>
      <c r="F18" s="74"/>
      <c r="G18" s="24"/>
      <c r="H18" s="74"/>
      <c r="I18" s="74"/>
      <c r="J18" s="121"/>
      <c r="K18" s="121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3"/>
      <c r="K19" s="83"/>
      <c r="L19" s="60"/>
      <c r="M19" s="57"/>
      <c r="N19" s="62"/>
      <c r="O19"/>
      <c r="P19"/>
      <c r="Q19"/>
    </row>
    <row r="20" spans="1:17" ht="19.5" customHeight="1">
      <c r="A20" s="101" t="s">
        <v>13</v>
      </c>
      <c r="B20" s="50">
        <f>Datos!E7</f>
        <v>915.5</v>
      </c>
      <c r="C20" s="74">
        <f>B20+'Primas SRW'!B7</f>
        <v>965.5</v>
      </c>
      <c r="D20" s="95">
        <f>C20*$B$41</f>
        <v>354.76331999999996</v>
      </c>
      <c r="E20" s="51">
        <f>Datos!K7</f>
        <v>985.25</v>
      </c>
      <c r="F20" s="50">
        <f>E20+'Primas HRW'!B8</f>
        <v>1160.25</v>
      </c>
      <c r="G20" s="50">
        <f>F20*$B$41</f>
        <v>426.32225999999997</v>
      </c>
      <c r="H20" s="50"/>
      <c r="I20" s="50"/>
      <c r="J20" s="122">
        <f>E20+'Primas HRW'!F8</f>
        <v>1125.25</v>
      </c>
      <c r="K20" s="121">
        <f>E20+'Primas HRW'!G8</f>
        <v>1100.25</v>
      </c>
      <c r="L20" s="51">
        <f>Datos!O7</f>
        <v>770.25</v>
      </c>
      <c r="M20" s="50">
        <f>L20+'Primas maíz'!B10</f>
        <v>880.25</v>
      </c>
      <c r="N20" s="50">
        <f aca="true" t="shared" si="0" ref="N20:N25">M20*$F$41</f>
        <v>346.53682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SRW'!B8</f>
        <v>985</v>
      </c>
      <c r="D21" s="92">
        <f>C21*$B$41</f>
        <v>361.9284</v>
      </c>
      <c r="E21" s="60"/>
      <c r="F21" s="61">
        <f>E22+'Primas HRW'!B9</f>
        <v>1161.25</v>
      </c>
      <c r="G21" s="61">
        <f>F21*$B$41</f>
        <v>426.68969999999996</v>
      </c>
      <c r="H21" s="61"/>
      <c r="I21" s="61"/>
      <c r="J21" s="85">
        <f>E22+'Primas HRW'!F9</f>
        <v>1131.25</v>
      </c>
      <c r="K21" s="85">
        <f>E22+'Primas HRW'!G9</f>
        <v>1106.25</v>
      </c>
      <c r="L21" s="60"/>
      <c r="M21" s="62">
        <f>L22+'Primas maíz'!B11</f>
        <v>829</v>
      </c>
      <c r="N21" s="57">
        <f t="shared" si="0"/>
        <v>326.36071999999996</v>
      </c>
      <c r="O21"/>
      <c r="P21"/>
      <c r="Q21"/>
    </row>
    <row r="22" spans="1:17" ht="19.5" customHeight="1">
      <c r="A22" s="101" t="s">
        <v>14</v>
      </c>
      <c r="B22" s="50">
        <f>Datos!E8</f>
        <v>930</v>
      </c>
      <c r="C22" s="74">
        <f>B22+'Primas SRW'!B9</f>
        <v>985</v>
      </c>
      <c r="D22" s="95">
        <f>C22*$B$41</f>
        <v>361.9284</v>
      </c>
      <c r="E22" s="51">
        <f>Datos!K8</f>
        <v>991.25</v>
      </c>
      <c r="F22" s="74">
        <f>E22+'Primas HRW'!B10</f>
        <v>1166.25</v>
      </c>
      <c r="G22" s="74">
        <f>F22*$B$41</f>
        <v>428.5269</v>
      </c>
      <c r="H22" s="74"/>
      <c r="I22" s="74"/>
      <c r="J22" s="121">
        <f>E22+'Primas HRW'!F10</f>
        <v>1136.25</v>
      </c>
      <c r="K22" s="121">
        <f>E22+'Primas HRW'!G10</f>
        <v>1111.25</v>
      </c>
      <c r="L22" s="51">
        <f>Datos!O8</f>
        <v>664</v>
      </c>
      <c r="M22" s="50">
        <f>L22+'Primas maíz'!B12</f>
        <v>814</v>
      </c>
      <c r="N22" s="50">
        <f t="shared" si="0"/>
        <v>320.45552</v>
      </c>
      <c r="O22"/>
      <c r="P22"/>
      <c r="Q22"/>
    </row>
    <row r="23" spans="1:17" ht="19.5" customHeight="1">
      <c r="A23" s="58" t="s">
        <v>45</v>
      </c>
      <c r="B23" s="57"/>
      <c r="C23" s="59">
        <f>B25+'Primas SRW'!B10</f>
        <v>1094</v>
      </c>
      <c r="D23" s="92">
        <f>C23*$B$41</f>
        <v>401.97936</v>
      </c>
      <c r="E23" s="60"/>
      <c r="F23" s="59">
        <f>E25+'Primas HRW'!B11</f>
        <v>1215.25</v>
      </c>
      <c r="G23" s="61">
        <f>F23*$B$41</f>
        <v>446.53146</v>
      </c>
      <c r="H23" s="59"/>
      <c r="I23" s="59"/>
      <c r="J23" s="83">
        <f>E25+'Primas HRW'!F11</f>
        <v>1185.25</v>
      </c>
      <c r="K23" s="83">
        <f>E25+'Primas HRW'!G11</f>
        <v>1160.25</v>
      </c>
      <c r="L23" s="60"/>
      <c r="M23" s="57">
        <f>L25+'Primas maíz'!B13</f>
        <v>818.75</v>
      </c>
      <c r="N23" s="57">
        <f t="shared" si="0"/>
        <v>322.3255</v>
      </c>
      <c r="O23"/>
      <c r="P23"/>
      <c r="Q23"/>
    </row>
    <row r="24" spans="1:17" ht="19.5" customHeight="1">
      <c r="A24" s="101" t="s">
        <v>37</v>
      </c>
      <c r="B24" s="50"/>
      <c r="C24" s="74"/>
      <c r="D24" s="95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813.75</v>
      </c>
      <c r="N24" s="50">
        <f t="shared" si="0"/>
        <v>320.3571</v>
      </c>
      <c r="O24"/>
      <c r="P24"/>
      <c r="Q24"/>
    </row>
    <row r="25" spans="1:17" ht="19.5" customHeight="1">
      <c r="A25" s="58" t="s">
        <v>15</v>
      </c>
      <c r="B25" s="57">
        <f>Datos!E9</f>
        <v>944</v>
      </c>
      <c r="C25" s="59"/>
      <c r="D25" s="82"/>
      <c r="E25" s="60">
        <f>Datos!K9</f>
        <v>1000.25</v>
      </c>
      <c r="F25" s="59"/>
      <c r="G25" s="59"/>
      <c r="H25" s="59"/>
      <c r="I25" s="59"/>
      <c r="J25" s="59"/>
      <c r="K25" s="59"/>
      <c r="L25" s="60">
        <f>Datos!O9</f>
        <v>653.75</v>
      </c>
      <c r="M25" s="57">
        <f>L25+'Primas maíz'!B15</f>
        <v>808.75</v>
      </c>
      <c r="N25" s="57">
        <f t="shared" si="0"/>
        <v>318.3887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953.25</v>
      </c>
      <c r="C27" s="23"/>
      <c r="D27" s="94"/>
      <c r="E27" s="51">
        <f>Datos!K10</f>
        <v>1006.25</v>
      </c>
      <c r="F27" s="24"/>
      <c r="G27" s="24"/>
      <c r="H27" s="24"/>
      <c r="I27" s="24"/>
      <c r="J27" s="24"/>
      <c r="K27" s="23"/>
      <c r="L27" s="51">
        <f>Datos!O10</f>
        <v>659.25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957</v>
      </c>
      <c r="C28" s="61"/>
      <c r="D28" s="92"/>
      <c r="E28" s="60">
        <f>Datos!K11</f>
        <v>1003</v>
      </c>
      <c r="F28" s="61"/>
      <c r="G28" s="61"/>
      <c r="H28" s="61"/>
      <c r="I28" s="61"/>
      <c r="J28" s="61"/>
      <c r="K28" s="61"/>
      <c r="L28" s="60">
        <f>Datos!O11</f>
        <v>661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940.25</v>
      </c>
      <c r="C29" s="23"/>
      <c r="D29" s="94"/>
      <c r="E29" s="51">
        <f>Datos!J12</f>
        <v>968.5</v>
      </c>
      <c r="F29" s="24"/>
      <c r="G29" s="24"/>
      <c r="H29" s="24"/>
      <c r="I29" s="24"/>
      <c r="J29" s="24"/>
      <c r="K29" s="23"/>
      <c r="L29" s="51">
        <f>Datos!O12</f>
        <v>657.5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930.75</v>
      </c>
      <c r="C30" s="61"/>
      <c r="D30" s="92"/>
      <c r="E30" s="60">
        <f>Datos!J13</f>
        <v>948.75</v>
      </c>
      <c r="F30" s="61"/>
      <c r="G30" s="61"/>
      <c r="H30" s="61"/>
      <c r="I30" s="61"/>
      <c r="J30" s="61"/>
      <c r="K30" s="61"/>
      <c r="L30" s="60">
        <f>Datos!O13</f>
        <v>621.25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927.5</v>
      </c>
      <c r="C31" s="74"/>
      <c r="D31" s="95"/>
      <c r="E31" s="51">
        <f>Datos!J14</f>
        <v>945</v>
      </c>
      <c r="F31" s="74"/>
      <c r="G31" s="74"/>
      <c r="H31" s="74"/>
      <c r="I31" s="74"/>
      <c r="J31" s="74"/>
      <c r="K31" s="74"/>
      <c r="L31" s="51">
        <f>Datos!O14</f>
        <v>604.25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916.75</v>
      </c>
      <c r="C33" s="23"/>
      <c r="D33" s="94"/>
      <c r="E33" s="51">
        <f>Datos!J15</f>
        <v>927.5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902</v>
      </c>
      <c r="C34" s="61"/>
      <c r="D34" s="92"/>
      <c r="E34" s="60">
        <f>Datos!J16</f>
        <v>886.75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869.25</v>
      </c>
      <c r="C35" s="23"/>
      <c r="D35" s="94"/>
      <c r="E35" s="51">
        <f>Datos!J17</f>
        <v>869.75</v>
      </c>
      <c r="F35" s="24"/>
      <c r="G35" s="24"/>
      <c r="H35" s="24"/>
      <c r="I35" s="24"/>
      <c r="J35" s="24"/>
      <c r="K35" s="23"/>
      <c r="L35" s="51">
        <f>Datos!O15</f>
        <v>611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2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5"/>
      <c r="E37" s="51"/>
      <c r="F37" s="74"/>
      <c r="G37" s="74"/>
      <c r="H37" s="74"/>
      <c r="I37" s="74"/>
      <c r="J37" s="74"/>
      <c r="K37" s="74"/>
      <c r="L37" s="51">
        <f>Datos!O16</f>
        <v>545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Junio</v>
      </c>
      <c r="F7" s="3">
        <f>Datos!I21</f>
        <v>2022</v>
      </c>
      <c r="G7" s="3"/>
      <c r="H7" s="3"/>
      <c r="I7" s="3"/>
      <c r="J7" s="4" t="str">
        <f>Datos!D21</f>
        <v>Miércoles</v>
      </c>
      <c r="K7" s="3">
        <f>Datos!E21</f>
        <v>29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7" t="s">
        <v>46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43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>
        <f>BUSHEL!B20*TONELADA!$B$45</f>
        <v>336.39132</v>
      </c>
      <c r="C16" s="23">
        <v>354.7</v>
      </c>
      <c r="D16" s="51">
        <f>BUSHEL!E20*TONELADA!$B$45</f>
        <v>362.02026</v>
      </c>
      <c r="E16" s="24">
        <v>426.2</v>
      </c>
      <c r="F16" s="24" t="s">
        <v>110</v>
      </c>
      <c r="G16" s="24"/>
      <c r="H16" s="117">
        <f>BUSHEL!J20*TONELADA!$B$45</f>
        <v>413.46186</v>
      </c>
      <c r="I16" s="118">
        <f>BUSHEL!K20*TONELADA!$B$45</f>
        <v>404.27585999999997</v>
      </c>
      <c r="J16" s="51">
        <f>BUSHEL!L20*TONELADA!$B$45</f>
        <v>283.02065999999996</v>
      </c>
      <c r="K16" s="24">
        <f>BUSHEL!M20*$E$45</f>
        <v>346.53682</v>
      </c>
    </row>
    <row r="17" spans="1:11" ht="19.5" customHeight="1">
      <c r="A17" s="58" t="s">
        <v>44</v>
      </c>
      <c r="B17" s="57"/>
      <c r="C17" s="61">
        <v>361.9</v>
      </c>
      <c r="D17" s="60"/>
      <c r="E17" s="61">
        <v>426.6</v>
      </c>
      <c r="F17" s="61"/>
      <c r="G17" s="61"/>
      <c r="H17" s="85">
        <f>BUSHEL!J21*TONELADA!$B$45</f>
        <v>415.6665</v>
      </c>
      <c r="I17" s="85">
        <f>BUSHEL!K21*TONELADA!$B$45</f>
        <v>406.4805</v>
      </c>
      <c r="J17" s="60"/>
      <c r="K17" s="62">
        <f>BUSHEL!M21*$E$45</f>
        <v>326.36071999999996</v>
      </c>
    </row>
    <row r="18" spans="1:11" ht="19.5" customHeight="1">
      <c r="A18" s="101" t="s">
        <v>14</v>
      </c>
      <c r="B18" s="50">
        <f>BUSHEL!B22*TONELADA!$B$45</f>
        <v>341.7192</v>
      </c>
      <c r="C18" s="74">
        <v>361.9</v>
      </c>
      <c r="D18" s="51">
        <f>BUSHEL!E22*TONELADA!$B$45</f>
        <v>364.2249</v>
      </c>
      <c r="E18" s="74">
        <v>428.5</v>
      </c>
      <c r="F18" s="74"/>
      <c r="G18" s="74"/>
      <c r="H18" s="117">
        <f>BUSHEL!J22*TONELADA!$B$45</f>
        <v>417.5037</v>
      </c>
      <c r="I18" s="118">
        <f>BUSHEL!K22*TONELADA!$B$45</f>
        <v>408.3177</v>
      </c>
      <c r="J18" s="51">
        <f>BUSHEL!L22*TONELADA!$B$45</f>
        <v>243.98015999999998</v>
      </c>
      <c r="K18" s="50">
        <f>BUSHEL!M22*$E$45</f>
        <v>320.45552</v>
      </c>
    </row>
    <row r="19" spans="1:11" ht="19.5" customHeight="1">
      <c r="A19" s="58" t="s">
        <v>45</v>
      </c>
      <c r="B19" s="57"/>
      <c r="C19" s="61">
        <v>401.9</v>
      </c>
      <c r="D19" s="60"/>
      <c r="E19" s="61">
        <v>446.5</v>
      </c>
      <c r="F19" s="61"/>
      <c r="G19" s="61"/>
      <c r="H19" s="85">
        <f>BUSHEL!J23*TONELADA!$B$45</f>
        <v>435.50826</v>
      </c>
      <c r="I19" s="85">
        <f>BUSHEL!K23*TONELADA!$B$45</f>
        <v>426.32225999999997</v>
      </c>
      <c r="J19" s="60"/>
      <c r="K19" s="62">
        <f>BUSHEL!M23*$E$45</f>
        <v>322.3255</v>
      </c>
    </row>
    <row r="20" spans="1:11" ht="19.5" customHeight="1">
      <c r="A20" s="101" t="s">
        <v>37</v>
      </c>
      <c r="B20" s="50"/>
      <c r="C20" s="74"/>
      <c r="D20" s="51"/>
      <c r="E20" s="74"/>
      <c r="F20" s="74"/>
      <c r="G20" s="74"/>
      <c r="H20" s="74"/>
      <c r="I20" s="74"/>
      <c r="J20" s="51"/>
      <c r="K20" s="50">
        <f>BUSHEL!M24*$E$45</f>
        <v>320.3571</v>
      </c>
    </row>
    <row r="21" spans="1:11" ht="19.5" customHeight="1">
      <c r="A21" s="58" t="s">
        <v>15</v>
      </c>
      <c r="B21" s="57">
        <f>BUSHEL!B25*TONELADA!$B$45</f>
        <v>346.86336</v>
      </c>
      <c r="C21" s="59"/>
      <c r="D21" s="60">
        <f>BUSHEL!E25*TONELADA!$B$45</f>
        <v>367.53186</v>
      </c>
      <c r="E21" s="59"/>
      <c r="F21" s="59"/>
      <c r="G21" s="59"/>
      <c r="H21" s="59"/>
      <c r="I21" s="59"/>
      <c r="J21" s="60">
        <f>BUSHEL!L25*TONELADA!$B$45</f>
        <v>240.2139</v>
      </c>
      <c r="K21" s="57">
        <f>BUSHEL!M25*$E$45</f>
        <v>318.3887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/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BUSHEL!B27*TONELADA!$B$45</f>
        <v>350.26218</v>
      </c>
      <c r="C25" s="86"/>
      <c r="D25" s="88">
        <f>BUSHEL!E27*TONELADA!$B$45</f>
        <v>369.7365</v>
      </c>
      <c r="E25" s="79"/>
      <c r="F25" s="79"/>
      <c r="G25" s="79"/>
      <c r="H25" s="79"/>
      <c r="I25" s="89"/>
      <c r="J25" s="106">
        <f>BUSHEL!L27*TONELADA!$B$45</f>
        <v>242.23481999999998</v>
      </c>
      <c r="K25" s="79"/>
    </row>
    <row r="26" spans="1:11" ht="19.5" customHeight="1">
      <c r="A26" s="22" t="s">
        <v>12</v>
      </c>
      <c r="B26" s="81">
        <f>BUSHEL!B28*TONELADA!$B$45</f>
        <v>351.64008</v>
      </c>
      <c r="C26" s="87"/>
      <c r="D26" s="90">
        <f>BUSHEL!E28*TONELADA!$B$45</f>
        <v>368.54231999999996</v>
      </c>
      <c r="E26" s="34"/>
      <c r="F26" s="34"/>
      <c r="G26" s="34"/>
      <c r="H26" s="34"/>
      <c r="I26" s="91"/>
      <c r="J26" s="107">
        <f>BUSHEL!L28*TONELADA!$B$45</f>
        <v>242.87784</v>
      </c>
      <c r="K26" s="34"/>
    </row>
    <row r="27" spans="1:11" ht="19.5" customHeight="1">
      <c r="A27" s="58" t="s">
        <v>13</v>
      </c>
      <c r="B27" s="57">
        <f>BUSHEL!B29*TONELADA!$B$45</f>
        <v>345.48546</v>
      </c>
      <c r="C27" s="61"/>
      <c r="D27" s="60">
        <f>BUSHEL!E29*TONELADA!$B$45</f>
        <v>355.86564</v>
      </c>
      <c r="E27" s="62"/>
      <c r="F27" s="62"/>
      <c r="G27" s="62"/>
      <c r="H27" s="62"/>
      <c r="I27" s="92"/>
      <c r="J27" s="103">
        <f>BUSHEL!L29*TONELADA!$B$45</f>
        <v>241.5918</v>
      </c>
      <c r="K27" s="62"/>
    </row>
    <row r="28" spans="1:11" ht="19.5" customHeight="1">
      <c r="A28" s="16" t="s">
        <v>14</v>
      </c>
      <c r="B28" s="81">
        <f>BUSHEL!B30*TONELADA!$B$45</f>
        <v>341.99478</v>
      </c>
      <c r="C28" s="23"/>
      <c r="D28" s="90">
        <f>BUSHEL!E30*TONELADA!$B$45</f>
        <v>348.6087</v>
      </c>
      <c r="E28" s="23"/>
      <c r="F28" s="23"/>
      <c r="G28" s="23"/>
      <c r="H28" s="23"/>
      <c r="I28" s="23"/>
      <c r="J28" s="104">
        <f>BUSHEL!L30*TONELADA!$B$45</f>
        <v>228.2721</v>
      </c>
      <c r="K28" s="24"/>
    </row>
    <row r="29" spans="1:11" ht="19.5" customHeight="1">
      <c r="A29" s="58" t="s">
        <v>15</v>
      </c>
      <c r="B29" s="57">
        <f>BUSHEL!B31*TONELADA!$B$45</f>
        <v>340.8006</v>
      </c>
      <c r="C29" s="61"/>
      <c r="D29" s="60">
        <f>BUSHEL!E31*TONELADA!$B$45</f>
        <v>347.2308</v>
      </c>
      <c r="E29" s="61"/>
      <c r="F29" s="61"/>
      <c r="G29" s="61"/>
      <c r="H29" s="61"/>
      <c r="I29" s="61"/>
      <c r="J29" s="105">
        <f>BUSHEL!L31*TONELADA!$B$45</f>
        <v>222.02562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BUSHEL!B33*TONELADA!$B$45</f>
        <v>336.85062</v>
      </c>
      <c r="C31" s="86"/>
      <c r="D31" s="60">
        <f>BUSHEL!E33*TONELADA!$B$45</f>
        <v>340.8006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BUSHEL!B34*TONELADA!$B$45</f>
        <v>331.43088</v>
      </c>
      <c r="C32" s="87"/>
      <c r="D32" s="90">
        <f>BUSHEL!E34*TONELADA!$B$45</f>
        <v>325.82742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BUSHEL!B35*TONELADA!$B$45</f>
        <v>319.39722</v>
      </c>
      <c r="C33" s="59"/>
      <c r="D33" s="60">
        <f>BUSHEL!E35*TONELADA!$B$45</f>
        <v>319.58094</v>
      </c>
      <c r="E33" s="59"/>
      <c r="F33" s="62"/>
      <c r="G33" s="83"/>
      <c r="H33" s="83"/>
      <c r="I33" s="84"/>
      <c r="J33" s="103">
        <f>BUSHEL!L35*TONELADA!$B$45</f>
        <v>224.50584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BUSHEL!L37*TONELADA!$B$45</f>
        <v>200.2548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BUSHEL!L43*TONELADA!$B$45</f>
        <v>0</v>
      </c>
      <c r="K41" s="57"/>
    </row>
    <row r="43" spans="1:8" ht="15.75">
      <c r="A43" s="26" t="s">
        <v>47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G30" sqref="G30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125</v>
      </c>
      <c r="B6" s="116"/>
      <c r="C6" s="63"/>
    </row>
    <row r="7" spans="1:3" ht="15">
      <c r="A7" s="40" t="s">
        <v>126</v>
      </c>
      <c r="B7" s="44">
        <v>50</v>
      </c>
      <c r="C7" s="44" t="s">
        <v>127</v>
      </c>
    </row>
    <row r="8" spans="1:3" ht="15">
      <c r="A8" s="43" t="s">
        <v>96</v>
      </c>
      <c r="B8" s="116">
        <v>55</v>
      </c>
      <c r="C8" s="63" t="s">
        <v>131</v>
      </c>
    </row>
    <row r="9" spans="1:3" ht="15">
      <c r="A9" s="40" t="s">
        <v>97</v>
      </c>
      <c r="B9" s="44">
        <v>55</v>
      </c>
      <c r="C9" s="44" t="s">
        <v>131</v>
      </c>
    </row>
    <row r="10" spans="1:3" ht="15">
      <c r="A10" s="43" t="s">
        <v>132</v>
      </c>
      <c r="B10" s="116">
        <v>150</v>
      </c>
      <c r="C10" s="63" t="s">
        <v>133</v>
      </c>
    </row>
    <row r="11" spans="1:3" ht="15">
      <c r="A11" s="40" t="s">
        <v>134</v>
      </c>
      <c r="B11" s="44"/>
      <c r="C11" s="44"/>
    </row>
    <row r="12" spans="1:3" ht="15">
      <c r="A12" s="43" t="s">
        <v>135</v>
      </c>
      <c r="B12" s="116"/>
      <c r="C12" s="63"/>
    </row>
    <row r="13" spans="1:3" ht="15.75">
      <c r="A13" s="64">
        <v>2023</v>
      </c>
      <c r="B13" s="65"/>
      <c r="C13" s="66"/>
    </row>
    <row r="14" spans="1:3" ht="15">
      <c r="A14" s="43" t="s">
        <v>136</v>
      </c>
      <c r="B14" s="116"/>
      <c r="C14" s="63"/>
    </row>
    <row r="17" spans="1:3" ht="15.75">
      <c r="A17" s="78" t="s">
        <v>70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4" sqref="A24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4"/>
      <c r="C1" s="144"/>
      <c r="D1" s="144"/>
      <c r="E1" s="144"/>
      <c r="F1" s="144"/>
      <c r="G1" s="144"/>
    </row>
    <row r="2" spans="1:7" ht="15.75">
      <c r="A2" s="42"/>
      <c r="B2" s="145" t="s">
        <v>0</v>
      </c>
      <c r="C2" s="145"/>
      <c r="D2" s="145"/>
      <c r="E2" s="145"/>
      <c r="F2" s="145"/>
      <c r="G2" s="145"/>
    </row>
    <row r="3" spans="1:7" ht="15.75">
      <c r="A3" s="42"/>
      <c r="B3" s="145" t="s">
        <v>27</v>
      </c>
      <c r="C3" s="145"/>
      <c r="D3" s="145"/>
      <c r="E3" s="145"/>
      <c r="F3" s="145"/>
      <c r="G3" s="145"/>
    </row>
    <row r="4" spans="1:8" ht="15.75">
      <c r="A4" s="42"/>
      <c r="B4" s="45">
        <v>0.12</v>
      </c>
      <c r="C4" s="45" t="s">
        <v>98</v>
      </c>
      <c r="D4" s="46">
        <v>0.13</v>
      </c>
      <c r="E4" s="46" t="s">
        <v>130</v>
      </c>
      <c r="F4" s="46" t="s">
        <v>128</v>
      </c>
      <c r="G4" s="46" t="s">
        <v>129</v>
      </c>
      <c r="H4" s="102" t="s">
        <v>99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95</v>
      </c>
      <c r="B6" s="44"/>
      <c r="C6" s="44"/>
      <c r="D6" s="44"/>
      <c r="E6" s="44"/>
      <c r="F6" s="41"/>
      <c r="G6" s="41"/>
      <c r="H6" s="44"/>
    </row>
    <row r="7" spans="1:8" ht="15">
      <c r="A7" s="67" t="s">
        <v>125</v>
      </c>
      <c r="B7" s="68"/>
      <c r="C7" s="68"/>
      <c r="D7" s="68"/>
      <c r="E7" s="68"/>
      <c r="F7" s="120"/>
      <c r="G7" s="120"/>
      <c r="H7" s="68"/>
    </row>
    <row r="8" spans="1:8" ht="15">
      <c r="A8" s="40" t="s">
        <v>126</v>
      </c>
      <c r="B8" s="44">
        <v>175</v>
      </c>
      <c r="C8" s="44" t="s">
        <v>127</v>
      </c>
      <c r="D8" s="44"/>
      <c r="E8" s="44"/>
      <c r="F8" s="41">
        <v>140</v>
      </c>
      <c r="G8" s="41">
        <v>115</v>
      </c>
      <c r="H8" s="44" t="s">
        <v>127</v>
      </c>
    </row>
    <row r="9" spans="1:8" ht="15">
      <c r="A9" s="67" t="s">
        <v>96</v>
      </c>
      <c r="B9" s="68">
        <v>170</v>
      </c>
      <c r="C9" s="68" t="s">
        <v>131</v>
      </c>
      <c r="D9" s="68"/>
      <c r="E9" s="68"/>
      <c r="F9" s="120">
        <v>140</v>
      </c>
      <c r="G9" s="120">
        <v>115</v>
      </c>
      <c r="H9" s="68" t="s">
        <v>131</v>
      </c>
    </row>
    <row r="10" spans="1:8" ht="15">
      <c r="A10" s="40" t="s">
        <v>97</v>
      </c>
      <c r="B10" s="44">
        <v>175</v>
      </c>
      <c r="C10" s="44" t="s">
        <v>131</v>
      </c>
      <c r="D10" s="44"/>
      <c r="E10" s="44"/>
      <c r="F10" s="41">
        <v>145</v>
      </c>
      <c r="G10" s="41">
        <v>120</v>
      </c>
      <c r="H10" s="44" t="s">
        <v>131</v>
      </c>
    </row>
    <row r="11" spans="1:8" ht="15">
      <c r="A11" s="67" t="s">
        <v>132</v>
      </c>
      <c r="B11" s="68">
        <v>215</v>
      </c>
      <c r="C11" s="68" t="s">
        <v>133</v>
      </c>
      <c r="D11" s="68"/>
      <c r="E11" s="68"/>
      <c r="F11" s="120">
        <v>185</v>
      </c>
      <c r="G11" s="120">
        <v>160</v>
      </c>
      <c r="H11" s="68" t="s">
        <v>133</v>
      </c>
    </row>
    <row r="12" spans="1:8" ht="15">
      <c r="A12" s="40" t="s">
        <v>134</v>
      </c>
      <c r="B12" s="127"/>
      <c r="C12" s="127"/>
      <c r="D12" s="127"/>
      <c r="E12" s="127"/>
      <c r="F12" s="41">
        <v>190</v>
      </c>
      <c r="G12" s="125">
        <v>165</v>
      </c>
      <c r="H12" s="126" t="s">
        <v>133</v>
      </c>
    </row>
    <row r="13" spans="1:8" ht="15">
      <c r="A13" s="67" t="s">
        <v>135</v>
      </c>
      <c r="B13" s="124"/>
      <c r="C13" s="124"/>
      <c r="D13" s="124"/>
      <c r="E13" s="124"/>
      <c r="F13" s="120">
        <v>190</v>
      </c>
      <c r="G13" s="120">
        <v>165</v>
      </c>
      <c r="H13" s="115" t="s">
        <v>133</v>
      </c>
    </row>
    <row r="14" ht="15">
      <c r="A14" s="123"/>
    </row>
    <row r="17" spans="1:8" ht="15">
      <c r="A17" t="s">
        <v>22</v>
      </c>
      <c r="D17" s="112"/>
      <c r="E17" s="112"/>
      <c r="F17" s="112"/>
      <c r="G17" s="112"/>
      <c r="H17" s="112"/>
    </row>
    <row r="18" spans="1:8" ht="15">
      <c r="A18" t="s">
        <v>23</v>
      </c>
      <c r="D18" s="112"/>
      <c r="E18" s="112"/>
      <c r="F18" s="112"/>
      <c r="G18" s="112"/>
      <c r="H18" s="112"/>
    </row>
    <row r="19" spans="1:8" ht="15">
      <c r="A19" t="s">
        <v>24</v>
      </c>
      <c r="D19" s="112"/>
      <c r="E19" s="112"/>
      <c r="F19" s="112"/>
      <c r="G19" s="112"/>
      <c r="H19" s="112"/>
    </row>
    <row r="20" spans="1:8" ht="15">
      <c r="A20" t="s">
        <v>25</v>
      </c>
      <c r="D20" s="112"/>
      <c r="E20" s="112"/>
      <c r="F20" s="112"/>
      <c r="G20" s="112"/>
      <c r="H20" s="112"/>
    </row>
    <row r="21" spans="1:8" ht="15">
      <c r="A21" t="s">
        <v>26</v>
      </c>
      <c r="B21" s="112"/>
      <c r="C21" s="112"/>
      <c r="D21" s="112"/>
      <c r="E21" s="112"/>
      <c r="F21" s="112"/>
      <c r="G21" s="112"/>
      <c r="H21" s="112"/>
    </row>
    <row r="22" spans="2:8" ht="15">
      <c r="B22" s="112"/>
      <c r="C22" s="112"/>
      <c r="D22" s="112"/>
      <c r="E22" s="112"/>
      <c r="F22" s="112"/>
      <c r="G22" s="112"/>
      <c r="H22" s="112"/>
    </row>
    <row r="23" spans="1:8" ht="15">
      <c r="A23" t="s">
        <v>137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63</v>
      </c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  <row r="26" spans="1:8" ht="15">
      <c r="A26" s="112"/>
      <c r="B26" s="112"/>
      <c r="C26" s="112"/>
      <c r="D26" s="112"/>
      <c r="E26" s="112"/>
      <c r="F26" s="112"/>
      <c r="G26" s="112"/>
      <c r="H26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6">
        <v>2022</v>
      </c>
      <c r="B6" s="147"/>
      <c r="C6" s="148"/>
    </row>
    <row r="7" spans="1:3" ht="15">
      <c r="A7" s="114" t="s">
        <v>93</v>
      </c>
      <c r="B7" s="115"/>
      <c r="C7" s="115"/>
    </row>
    <row r="8" spans="1:3" ht="15">
      <c r="A8" s="113" t="s">
        <v>95</v>
      </c>
      <c r="B8" s="41"/>
      <c r="C8" s="41"/>
    </row>
    <row r="9" spans="1:3" ht="15">
      <c r="A9" s="42" t="s">
        <v>125</v>
      </c>
      <c r="B9" s="34"/>
      <c r="C9" s="34"/>
    </row>
    <row r="10" spans="1:4" ht="15">
      <c r="A10" s="40" t="s">
        <v>126</v>
      </c>
      <c r="B10" s="41">
        <v>110</v>
      </c>
      <c r="C10" s="41" t="s">
        <v>127</v>
      </c>
      <c r="D10" s="109"/>
    </row>
    <row r="11" spans="1:5" ht="15">
      <c r="A11" s="42" t="s">
        <v>96</v>
      </c>
      <c r="B11" s="34">
        <v>165</v>
      </c>
      <c r="C11" s="34" t="s">
        <v>131</v>
      </c>
      <c r="E11" t="s">
        <v>22</v>
      </c>
    </row>
    <row r="12" spans="1:5" ht="15">
      <c r="A12" s="40" t="s">
        <v>97</v>
      </c>
      <c r="B12" s="41">
        <v>150</v>
      </c>
      <c r="C12" s="41" t="s">
        <v>131</v>
      </c>
      <c r="E12" t="s">
        <v>23</v>
      </c>
    </row>
    <row r="13" spans="1:5" ht="15">
      <c r="A13" s="42" t="s">
        <v>132</v>
      </c>
      <c r="B13" s="34">
        <v>165</v>
      </c>
      <c r="C13" s="34" t="s">
        <v>133</v>
      </c>
      <c r="E13" t="s">
        <v>24</v>
      </c>
    </row>
    <row r="14" spans="1:5" ht="15">
      <c r="A14" s="40" t="s">
        <v>134</v>
      </c>
      <c r="B14" s="41">
        <v>160</v>
      </c>
      <c r="C14" s="41" t="s">
        <v>133</v>
      </c>
      <c r="E14" t="s">
        <v>25</v>
      </c>
    </row>
    <row r="15" spans="1:5" ht="15">
      <c r="A15" s="42" t="s">
        <v>135</v>
      </c>
      <c r="B15" s="34">
        <v>155</v>
      </c>
      <c r="C15" s="34" t="s">
        <v>133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59</v>
      </c>
      <c r="C7" t="s">
        <v>60</v>
      </c>
      <c r="D7" s="49">
        <v>44741</v>
      </c>
      <c r="E7">
        <v>915.5</v>
      </c>
      <c r="F7">
        <v>915.5</v>
      </c>
      <c r="G7" t="s">
        <v>61</v>
      </c>
      <c r="H7" t="s">
        <v>62</v>
      </c>
      <c r="I7" s="49">
        <v>44741</v>
      </c>
      <c r="J7">
        <v>985.25</v>
      </c>
      <c r="K7">
        <v>985.25</v>
      </c>
      <c r="L7" t="s">
        <v>53</v>
      </c>
      <c r="M7" t="s">
        <v>54</v>
      </c>
      <c r="N7" s="49">
        <v>44741</v>
      </c>
      <c r="O7">
        <v>770.25</v>
      </c>
      <c r="P7">
        <v>770.25</v>
      </c>
      <c r="Q7" s="47" t="s">
        <v>94</v>
      </c>
    </row>
    <row r="8" spans="2:17" ht="15">
      <c r="B8" t="s">
        <v>71</v>
      </c>
      <c r="C8" t="s">
        <v>72</v>
      </c>
      <c r="D8" s="49">
        <v>44741</v>
      </c>
      <c r="E8">
        <v>930</v>
      </c>
      <c r="F8">
        <v>930</v>
      </c>
      <c r="G8" t="s">
        <v>73</v>
      </c>
      <c r="H8" t="s">
        <v>74</v>
      </c>
      <c r="I8" s="49">
        <v>44741</v>
      </c>
      <c r="J8">
        <v>991.25</v>
      </c>
      <c r="K8">
        <v>991.25</v>
      </c>
      <c r="L8" t="s">
        <v>64</v>
      </c>
      <c r="M8" t="s">
        <v>65</v>
      </c>
      <c r="N8" s="49">
        <v>44741</v>
      </c>
      <c r="O8">
        <v>664</v>
      </c>
      <c r="P8">
        <v>664</v>
      </c>
      <c r="Q8" s="47" t="s">
        <v>94</v>
      </c>
    </row>
    <row r="9" spans="2:17" ht="15">
      <c r="B9" t="s">
        <v>75</v>
      </c>
      <c r="C9" t="s">
        <v>76</v>
      </c>
      <c r="D9" s="49">
        <v>44741</v>
      </c>
      <c r="E9">
        <v>944</v>
      </c>
      <c r="F9">
        <v>944</v>
      </c>
      <c r="G9" t="s">
        <v>77</v>
      </c>
      <c r="H9" t="s">
        <v>78</v>
      </c>
      <c r="I9" s="49">
        <v>44741</v>
      </c>
      <c r="J9">
        <v>1000.25</v>
      </c>
      <c r="K9">
        <v>1000.25</v>
      </c>
      <c r="L9" t="s">
        <v>57</v>
      </c>
      <c r="M9" t="s">
        <v>58</v>
      </c>
      <c r="N9" s="49">
        <v>44741</v>
      </c>
      <c r="O9">
        <v>653.75</v>
      </c>
      <c r="P9">
        <v>653.75</v>
      </c>
      <c r="Q9" s="47" t="s">
        <v>94</v>
      </c>
    </row>
    <row r="10" spans="2:17" ht="15">
      <c r="B10" t="s">
        <v>79</v>
      </c>
      <c r="C10" t="s">
        <v>80</v>
      </c>
      <c r="D10" s="49">
        <v>44741</v>
      </c>
      <c r="E10">
        <v>953.25</v>
      </c>
      <c r="F10">
        <v>953.25</v>
      </c>
      <c r="G10" t="s">
        <v>81</v>
      </c>
      <c r="H10" t="s">
        <v>82</v>
      </c>
      <c r="I10" s="49">
        <v>44741</v>
      </c>
      <c r="J10">
        <v>1006.25</v>
      </c>
      <c r="K10">
        <v>1006.25</v>
      </c>
      <c r="L10" t="s">
        <v>100</v>
      </c>
      <c r="M10" t="s">
        <v>101</v>
      </c>
      <c r="N10" s="49">
        <v>44741</v>
      </c>
      <c r="O10">
        <v>659.25</v>
      </c>
      <c r="P10">
        <v>659.25</v>
      </c>
      <c r="Q10" s="47" t="s">
        <v>94</v>
      </c>
    </row>
    <row r="11" spans="2:17" ht="15">
      <c r="B11" t="s">
        <v>83</v>
      </c>
      <c r="C11" t="s">
        <v>84</v>
      </c>
      <c r="D11" s="49">
        <v>44741</v>
      </c>
      <c r="E11">
        <v>957</v>
      </c>
      <c r="F11">
        <v>957</v>
      </c>
      <c r="G11" t="s">
        <v>85</v>
      </c>
      <c r="H11" t="s">
        <v>86</v>
      </c>
      <c r="I11" s="49">
        <v>44741</v>
      </c>
      <c r="J11">
        <v>1003</v>
      </c>
      <c r="K11">
        <v>1003</v>
      </c>
      <c r="L11" t="s">
        <v>102</v>
      </c>
      <c r="M11" t="s">
        <v>103</v>
      </c>
      <c r="N11" s="49">
        <v>44741</v>
      </c>
      <c r="O11">
        <v>661</v>
      </c>
      <c r="P11">
        <v>661</v>
      </c>
      <c r="Q11" s="47" t="s">
        <v>94</v>
      </c>
    </row>
    <row r="12" spans="2:17" ht="15">
      <c r="B12" t="s">
        <v>89</v>
      </c>
      <c r="C12" t="s">
        <v>90</v>
      </c>
      <c r="D12" s="49">
        <v>44741</v>
      </c>
      <c r="E12">
        <v>940.25</v>
      </c>
      <c r="F12">
        <v>940.25</v>
      </c>
      <c r="G12" t="s">
        <v>91</v>
      </c>
      <c r="H12" t="s">
        <v>92</v>
      </c>
      <c r="I12" s="49">
        <v>44741</v>
      </c>
      <c r="J12">
        <v>968.5</v>
      </c>
      <c r="K12">
        <v>968.5</v>
      </c>
      <c r="L12" t="s">
        <v>66</v>
      </c>
      <c r="M12" t="s">
        <v>67</v>
      </c>
      <c r="N12" s="49">
        <v>44741</v>
      </c>
      <c r="O12">
        <v>657.5</v>
      </c>
      <c r="P12">
        <v>657.5</v>
      </c>
      <c r="Q12" s="47" t="s">
        <v>94</v>
      </c>
    </row>
    <row r="13" spans="2:17" ht="15">
      <c r="B13" t="s">
        <v>111</v>
      </c>
      <c r="C13" t="s">
        <v>112</v>
      </c>
      <c r="D13" s="49">
        <v>44741</v>
      </c>
      <c r="E13">
        <v>930.75</v>
      </c>
      <c r="F13">
        <v>930.75</v>
      </c>
      <c r="G13" t="s">
        <v>113</v>
      </c>
      <c r="H13" t="s">
        <v>114</v>
      </c>
      <c r="I13" s="49">
        <v>44741</v>
      </c>
      <c r="J13">
        <v>948.75</v>
      </c>
      <c r="K13">
        <v>948.75</v>
      </c>
      <c r="L13" t="s">
        <v>104</v>
      </c>
      <c r="M13" t="s">
        <v>105</v>
      </c>
      <c r="N13" s="49">
        <v>44741</v>
      </c>
      <c r="O13">
        <v>621.25</v>
      </c>
      <c r="P13">
        <v>621.25</v>
      </c>
      <c r="Q13" s="47" t="s">
        <v>94</v>
      </c>
    </row>
    <row r="14" spans="2:17" ht="15">
      <c r="B14" t="s">
        <v>115</v>
      </c>
      <c r="C14" t="s">
        <v>116</v>
      </c>
      <c r="D14" s="49">
        <v>44741</v>
      </c>
      <c r="E14">
        <v>927.5</v>
      </c>
      <c r="F14">
        <v>927.5</v>
      </c>
      <c r="G14" t="s">
        <v>117</v>
      </c>
      <c r="H14" t="s">
        <v>118</v>
      </c>
      <c r="I14" s="49">
        <v>44741</v>
      </c>
      <c r="J14">
        <v>945</v>
      </c>
      <c r="K14">
        <v>945</v>
      </c>
      <c r="L14" t="s">
        <v>68</v>
      </c>
      <c r="M14" t="s">
        <v>69</v>
      </c>
      <c r="N14" s="49">
        <v>44741</v>
      </c>
      <c r="O14">
        <v>604.25</v>
      </c>
      <c r="P14">
        <v>604.25</v>
      </c>
      <c r="Q14" s="47" t="s">
        <v>94</v>
      </c>
    </row>
    <row r="15" spans="2:17" ht="15">
      <c r="B15" t="s">
        <v>119</v>
      </c>
      <c r="C15" t="s">
        <v>51</v>
      </c>
      <c r="D15" s="49">
        <v>44741</v>
      </c>
      <c r="E15">
        <v>916.75</v>
      </c>
      <c r="F15">
        <v>916.75</v>
      </c>
      <c r="G15" t="s">
        <v>120</v>
      </c>
      <c r="H15" t="s">
        <v>52</v>
      </c>
      <c r="I15" s="49">
        <v>44741</v>
      </c>
      <c r="J15">
        <v>927.5</v>
      </c>
      <c r="K15">
        <v>927.5</v>
      </c>
      <c r="L15" t="s">
        <v>106</v>
      </c>
      <c r="M15" t="s">
        <v>107</v>
      </c>
      <c r="N15" s="49">
        <v>44741</v>
      </c>
      <c r="O15">
        <v>611</v>
      </c>
      <c r="P15">
        <v>611</v>
      </c>
      <c r="Q15" s="47" t="s">
        <v>94</v>
      </c>
    </row>
    <row r="16" spans="2:17" ht="15">
      <c r="B16" t="s">
        <v>121</v>
      </c>
      <c r="C16" t="s">
        <v>55</v>
      </c>
      <c r="D16" s="49">
        <v>44741</v>
      </c>
      <c r="E16">
        <v>902</v>
      </c>
      <c r="F16">
        <v>902</v>
      </c>
      <c r="G16" t="s">
        <v>122</v>
      </c>
      <c r="H16" t="s">
        <v>56</v>
      </c>
      <c r="I16" s="49">
        <v>44741</v>
      </c>
      <c r="J16">
        <v>886.75</v>
      </c>
      <c r="K16">
        <v>886.75</v>
      </c>
      <c r="L16" t="s">
        <v>108</v>
      </c>
      <c r="M16" t="s">
        <v>109</v>
      </c>
      <c r="N16" s="49">
        <v>44741</v>
      </c>
      <c r="O16">
        <v>545</v>
      </c>
      <c r="P16">
        <v>545</v>
      </c>
      <c r="Q16" s="47" t="s">
        <v>94</v>
      </c>
    </row>
    <row r="17" spans="2:16" ht="15">
      <c r="B17" t="s">
        <v>123</v>
      </c>
      <c r="C17" t="s">
        <v>60</v>
      </c>
      <c r="D17" s="49">
        <v>44741</v>
      </c>
      <c r="E17">
        <v>869.25</v>
      </c>
      <c r="F17">
        <v>869.25</v>
      </c>
      <c r="G17" t="s">
        <v>124</v>
      </c>
      <c r="H17" t="s">
        <v>62</v>
      </c>
      <c r="I17" s="49">
        <v>44741</v>
      </c>
      <c r="J17">
        <v>869.75</v>
      </c>
      <c r="K17">
        <v>869.75</v>
      </c>
      <c r="L17"/>
      <c r="M17"/>
      <c r="N17"/>
      <c r="O17"/>
      <c r="P17"/>
    </row>
    <row r="18" spans="4:16" ht="15">
      <c r="D18" s="49"/>
      <c r="I18" s="49"/>
      <c r="J18" s="119"/>
      <c r="K18" s="119"/>
      <c r="L18"/>
      <c r="M18"/>
      <c r="N18" s="49"/>
      <c r="O18"/>
      <c r="P18"/>
    </row>
    <row r="19" spans="4:16" ht="15">
      <c r="D19" s="49"/>
      <c r="I19" s="49"/>
      <c r="J19" s="119"/>
      <c r="K19" s="119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29</v>
      </c>
      <c r="F21" s="108"/>
      <c r="G21" s="47" t="s">
        <v>125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2022-06-30T15:47:05Z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