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<sst xmlns="http://schemas.openxmlformats.org/spreadsheetml/2006/main" count="262" uniqueCount="141">
  <si>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</si>
  <si>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</si>
  <si>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</si>
  <si>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</si>
  <si>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</si>
  <si>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</si>
  <si>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</si>
  <si>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</si>
  <si>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</si>
  <si>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</si>
  <si>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</si>
  <si>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</si>
  <si>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</si>
  <si>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</si>
  <si>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</si>
  <si>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</si>
  <si>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</si>
  <si>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</si>
  <si>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</si>
  <si>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</si>
  <si>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</si>
  <si>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</si>
  <si>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</si>
  <si>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</si>
  <si>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</si>
  <si>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</si>
  <si>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</si>
  <si>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</si>
  <si>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</si>
  <si>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</si>
  <si>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</si>
  <si>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</si>
  <si>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</si>
  <si>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</si>
  <si>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</si>
  <si>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</si>
  <si>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</si>
  <si>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</si>
  <si>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</si>
  <si>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</si>
  <si>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</si>
  <si>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</si>
  <si>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</si>
  <si>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</si>
  <si>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</si>
  <si>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</si>
  <si>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</si>
  <si>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</si>
  <si>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</si>
  <si>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</si>
  <si>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</si>
  <si>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</si>
  <si>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</si>
  <si>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</si>
  <si>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</si>
  <si>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</si>
  <si>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</si>
  <si>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</si>
  <si>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</si>
  <si>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</si>
  <si>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</si>
  <si>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</si>
  <si>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</si>
  <si>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</si>
  <si>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</si>
  <si>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</si>
  <si>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</si>
  <si>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</si>
  <si>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</si>
  <si>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</si>
  <si>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</si>
  <si>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</si>
  <si>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</si>
  <si>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</si>
  <si>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</si>
  <si>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</si>
  <si>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</si>
  <si>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</si>
  <si>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</si>
  <si>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</si>
  <si>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</si>
  <si>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</si>
  <si>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</si>
  <si>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</si>
  <si>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</si>
  <si>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</si>
  <si>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</si>
  <si>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</si>
  <si>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</si>
  <si>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</si>
  <si>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</si>
  <si>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</si>
  <si>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</si>
  <si>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</si>
  <si>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</si>
  <si>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</si>
  <si>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</si>
  <si>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</si>
  <si>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</si>
  <si>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</si>
  <si>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</si>
  <si>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</si>
  <si>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</si>
  <si>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</si>
  <si>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</si>
  <si>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</si>
  <si>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</si>
  <si>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</si>
  <si>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</si>
  <si>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</si>
  <si>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</si>
  <si>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</si>
  <si>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</si>
  <si>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</si>
  <si>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</si>
  <si>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</si>
  <si>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</si>
  <si>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</si>
  <si>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</si>
  <si>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</si>
  <si>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</si>
  <si>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</si>
  <si>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</si>
  <si>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</si>
  <si>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</si>
  <si>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</si>
  <si>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</si>
  <si>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</si>
  <si>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</si>
  <si>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</si>
  <si>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</si>
  <si>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</si>
  <si>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</si>
  <si>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</si>
  <si>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</si>
  <si>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</si>
  <si>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</si>
  <si>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</si>
  <si>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</si>
  <si>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>*Primas USWheat.org del 8 de abril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</si>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</sst>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Datos!G22</f>
        <v>Abril</v>
      </c>
      <c r="G6" s="52"/>
      <c r="H6" s="73">
        <f>Datos!I22</f>
        <v>2022</v>
      </c>
      <c r="I6" s="4"/>
      <c r="J6" s="3"/>
      <c r="K6" s="3"/>
      <c r="L6" s="4" t="str">
        <f>Datos!D22</f>
        <v>jueves</v>
      </c>
      <c r="M6" s="4">
        <f>Datos!E22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6" t="s">
        <v>0</v>
      </c>
      <c r="B11" s="127"/>
      <c r="C11" s="127"/>
      <c r="D11" s="128"/>
      <c r="E11" s="131" t="s">
        <v>0</v>
      </c>
      <c r="F11" s="131"/>
      <c r="G11" s="131"/>
      <c r="H11" s="131"/>
      <c r="I11" s="131"/>
      <c r="J11" s="131"/>
      <c r="K11" s="131"/>
      <c r="L11" s="126" t="s">
        <v>1</v>
      </c>
      <c r="M11" s="127"/>
      <c r="N11" s="128"/>
    </row>
    <row r="12" spans="1:14" ht="17.25" customHeight="1">
      <c r="A12" s="124" t="s">
        <v>2</v>
      </c>
      <c r="B12" s="129"/>
      <c r="C12" s="129"/>
      <c r="D12" s="130"/>
      <c r="E12" s="132" t="s">
        <v>3</v>
      </c>
      <c r="F12" s="132"/>
      <c r="G12" s="132"/>
      <c r="H12" s="132"/>
      <c r="I12" s="132"/>
      <c r="J12" s="132"/>
      <c r="K12" s="132"/>
      <c r="L12" s="124" t="s">
        <v>4</v>
      </c>
      <c r="M12" s="129"/>
      <c r="N12" s="130"/>
    </row>
    <row r="13" spans="1:14" ht="15.75">
      <c r="A13" s="10"/>
      <c r="B13" s="11" t="s">
        <v>5</v>
      </c>
      <c r="C13" s="124" t="s">
        <v>6</v>
      </c>
      <c r="D13" s="12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4" t="s">
        <v>5</v>
      </c>
      <c r="M13" s="129" t="s">
        <v>6</v>
      </c>
      <c r="N13" s="130"/>
    </row>
    <row r="14" spans="1:17" ht="19.5" customHeight="1">
      <c r="A14" s="16">
        <v>2020</v>
      </c>
      <c r="B14" s="97" t="s">
        <v>20</v>
      </c>
      <c r="C14" s="97" t="s">
        <v>91</v>
      </c>
      <c r="D14" s="98" t="s">
        <v>92</v>
      </c>
      <c r="E14" s="97" t="s">
        <v>20</v>
      </c>
      <c r="F14" s="97" t="s">
        <v>91</v>
      </c>
      <c r="G14" s="98" t="s">
        <v>92</v>
      </c>
      <c r="H14" s="17"/>
      <c r="I14" s="97" t="s">
        <v>91</v>
      </c>
      <c r="J14" s="97" t="s">
        <v>91</v>
      </c>
      <c r="K14" s="97" t="s">
        <v>91</v>
      </c>
      <c r="L14" s="97" t="s">
        <v>20</v>
      </c>
      <c r="M14" s="97" t="s">
        <v>91</v>
      </c>
      <c r="N14" s="98" t="s">
        <v>92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5"/>
      <c r="E16" s="51"/>
      <c r="F16" s="24"/>
      <c r="G16" s="24"/>
      <c r="H16" s="24"/>
      <c r="I16" s="24"/>
      <c r="J16" s="118"/>
      <c r="K16" s="119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3"/>
      <c r="E17" s="60"/>
      <c r="F17" s="61"/>
      <c r="G17" s="62"/>
      <c r="H17" s="61"/>
      <c r="I17" s="61"/>
      <c r="J17" s="86"/>
      <c r="K17" s="86"/>
      <c r="L17" s="60"/>
      <c r="M17" s="62"/>
      <c r="N17" s="62"/>
      <c r="O17"/>
      <c r="P17"/>
      <c r="Q17"/>
    </row>
    <row r="18" spans="1:17" ht="19.5" customHeight="1">
      <c r="A18" s="102" t="s">
        <v>12</v>
      </c>
      <c r="B18" s="50">
        <f>Datos!E7</f>
        <v>1096.5</v>
      </c>
      <c r="C18" s="74">
        <f>B18+'Primas SRW'!B8</f>
        <v>1226.5</v>
      </c>
      <c r="D18" s="96">
        <f>C18*$B$41</f>
        <v>450.66516</v>
      </c>
      <c r="E18" s="51">
        <f>Datos!K7</f>
        <v>1154</v>
      </c>
      <c r="F18" s="74">
        <f>E18+'Primas HRW'!B8</f>
        <v>1404</v>
      </c>
      <c r="G18" s="24">
        <f>F18*$B$41</f>
        <v>515.88576</v>
      </c>
      <c r="H18" s="74"/>
      <c r="I18" s="74"/>
      <c r="J18" s="122">
        <f>E18+'Primas HRW'!F8</f>
        <v>1379</v>
      </c>
      <c r="K18" s="122">
        <f>E18+'Primas HRW'!G8</f>
        <v>1354</v>
      </c>
      <c r="L18" s="51">
        <f>Datos!O7</f>
        <v>790.25</v>
      </c>
      <c r="M18" s="50">
        <f>L18+'Primas maíz'!B8</f>
        <v>908.25</v>
      </c>
      <c r="N18" s="50">
        <f>M18*$F$41</f>
        <v>357.55985999999996</v>
      </c>
      <c r="O18"/>
      <c r="P18"/>
      <c r="Q18"/>
    </row>
    <row r="19" spans="1:17" ht="19.5" customHeight="1">
      <c r="A19" s="58" t="s">
        <v>43</v>
      </c>
      <c r="B19" s="57"/>
      <c r="C19" s="59">
        <f>B20+'Primas SRW'!B9</f>
        <v>1239.5</v>
      </c>
      <c r="D19" s="82">
        <f>C19*$B$41</f>
        <v>455.44187999999997</v>
      </c>
      <c r="E19" s="60"/>
      <c r="F19" s="59">
        <f>E20+'Primas HRW'!B9</f>
        <v>1387.25</v>
      </c>
      <c r="G19" s="59">
        <f>F19*$B$41</f>
        <v>509.73114</v>
      </c>
      <c r="H19" s="59"/>
      <c r="I19" s="59"/>
      <c r="J19" s="84">
        <f>E20+'Primas HRW'!F9</f>
        <v>1362.25</v>
      </c>
      <c r="K19" s="84">
        <f>E20+'Primas HRW'!G9</f>
        <v>1337.25</v>
      </c>
      <c r="L19" s="60"/>
      <c r="M19" s="57">
        <f>L20+'Primas maíz'!B9</f>
        <v>898.75</v>
      </c>
      <c r="N19" s="62">
        <f>M19*$F$41</f>
        <v>353.81989999999996</v>
      </c>
      <c r="O19"/>
      <c r="P19"/>
      <c r="Q19"/>
    </row>
    <row r="20" spans="1:17" ht="19.5" customHeight="1">
      <c r="A20" s="102" t="s">
        <v>13</v>
      </c>
      <c r="B20" s="50">
        <f>Datos!E8</f>
        <v>1104.5</v>
      </c>
      <c r="C20" s="74">
        <f>B20+'Primas SRW'!B10</f>
        <v>1184.5</v>
      </c>
      <c r="D20" s="96">
        <f>C20*$B$41</f>
        <v>435.23267999999996</v>
      </c>
      <c r="E20" s="51">
        <f>Datos!K8</f>
        <v>1157.25</v>
      </c>
      <c r="F20" s="50">
        <f>E20+'Primas HRW'!B10</f>
        <v>1372.25</v>
      </c>
      <c r="G20" s="50">
        <f>F20*$B$41</f>
        <v>504.21954</v>
      </c>
      <c r="H20" s="50"/>
      <c r="I20" s="50"/>
      <c r="J20" s="123">
        <f>E20+'Primas HRW'!F10</f>
        <v>1347.25</v>
      </c>
      <c r="K20" s="122">
        <f>E20+'Primas HRW'!G10</f>
        <v>1322.25</v>
      </c>
      <c r="L20" s="51">
        <f>Datos!O8</f>
        <v>783.75</v>
      </c>
      <c r="M20" s="50">
        <f>L20+'Primas maíz'!B10</f>
        <v>898.75</v>
      </c>
      <c r="N20" s="50">
        <f>M20*$F$41</f>
        <v>353.81989999999996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SRW'!B11</f>
        <v>1181</v>
      </c>
      <c r="D21" s="93">
        <f>C21*$B$41</f>
        <v>433.94664</v>
      </c>
      <c r="E21" s="60"/>
      <c r="F21" s="61">
        <f>E22+'Primas HRW'!B11</f>
        <v>1370</v>
      </c>
      <c r="G21" s="61">
        <f>F21*$B$41</f>
        <v>503.39279999999997</v>
      </c>
      <c r="H21" s="61"/>
      <c r="I21" s="61"/>
      <c r="J21" s="86">
        <f>E22+'Primas HRW'!F11</f>
        <v>1345</v>
      </c>
      <c r="K21" s="86">
        <f>E22+'Primas HRW'!G11</f>
        <v>1320</v>
      </c>
      <c r="L21" s="60"/>
      <c r="M21" s="62">
        <f>L22+'Primas maíz'!B11</f>
        <v>883.75</v>
      </c>
      <c r="N21" s="62">
        <f>M21*$F$41</f>
        <v>347.9147</v>
      </c>
      <c r="O21"/>
      <c r="P21"/>
      <c r="Q21"/>
    </row>
    <row r="22" spans="1:17" ht="19.5" customHeight="1">
      <c r="A22" s="102" t="s">
        <v>14</v>
      </c>
      <c r="B22" s="50">
        <f>Datos!E9</f>
        <v>1101</v>
      </c>
      <c r="C22" s="74"/>
      <c r="D22" s="96"/>
      <c r="E22" s="51">
        <f>Datos!K9</f>
        <v>1155</v>
      </c>
      <c r="F22" s="74"/>
      <c r="G22" s="74"/>
      <c r="H22" s="74"/>
      <c r="I22" s="74"/>
      <c r="J22" s="74"/>
      <c r="K22" s="74"/>
      <c r="L22" s="51">
        <f>Datos!O9</f>
        <v>748.75</v>
      </c>
      <c r="M22" s="50">
        <f>L22+'Primas maíz'!B12</f>
        <v>878.75</v>
      </c>
      <c r="N22" s="50">
        <f>M22*$F$41</f>
        <v>345.94629999999995</v>
      </c>
      <c r="O22"/>
      <c r="P22"/>
      <c r="Q22"/>
    </row>
    <row r="23" spans="1:17" ht="19.5" customHeight="1">
      <c r="A23" s="58" t="s">
        <v>45</v>
      </c>
      <c r="B23" s="57"/>
      <c r="C23" s="59"/>
      <c r="D23" s="82"/>
      <c r="E23" s="60"/>
      <c r="F23" s="59"/>
      <c r="G23" s="59"/>
      <c r="H23" s="59"/>
      <c r="I23" s="59"/>
      <c r="J23" s="59"/>
      <c r="K23" s="59"/>
      <c r="L23" s="60"/>
      <c r="M23" s="57"/>
      <c r="N23" s="57"/>
      <c r="O23"/>
      <c r="P23"/>
      <c r="Q23"/>
    </row>
    <row r="24" spans="1:17" ht="19.5" customHeight="1">
      <c r="A24" s="102" t="s">
        <v>37</v>
      </c>
      <c r="B24" s="50"/>
      <c r="C24" s="74"/>
      <c r="D24" s="96"/>
      <c r="E24" s="51"/>
      <c r="F24" s="74"/>
      <c r="G24" s="74"/>
      <c r="H24" s="74"/>
      <c r="I24" s="74"/>
      <c r="J24" s="74"/>
      <c r="K24" s="74"/>
      <c r="L24" s="51"/>
      <c r="M24" s="50"/>
      <c r="N24" s="50"/>
      <c r="O24"/>
      <c r="P24"/>
      <c r="Q24"/>
    </row>
    <row r="25" spans="1:17" ht="19.5" customHeight="1">
      <c r="A25" s="58" t="s">
        <v>15</v>
      </c>
      <c r="B25" s="57">
        <f>Datos!E10</f>
        <v>1093.75</v>
      </c>
      <c r="C25" s="59"/>
      <c r="D25" s="82"/>
      <c r="E25" s="60">
        <f>Datos!K10</f>
        <v>1149.75</v>
      </c>
      <c r="F25" s="59"/>
      <c r="G25" s="59"/>
      <c r="H25" s="59"/>
      <c r="I25" s="59"/>
      <c r="J25" s="59"/>
      <c r="K25" s="59"/>
      <c r="L25" s="60">
        <f>Datos!O10</f>
        <v>735.25</v>
      </c>
      <c r="M25" s="57"/>
      <c r="N25" s="57"/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Datos!E11</f>
        <v>1085.75</v>
      </c>
      <c r="C27" s="23"/>
      <c r="D27" s="95"/>
      <c r="E27" s="51">
        <f>Datos!K11</f>
        <v>1144</v>
      </c>
      <c r="F27" s="24"/>
      <c r="G27" s="24"/>
      <c r="H27" s="24"/>
      <c r="I27" s="24"/>
      <c r="J27" s="24"/>
      <c r="K27" s="23"/>
      <c r="L27" s="51">
        <f>Datos!O11</f>
        <v>737.25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Datos!E12</f>
        <v>1071.5</v>
      </c>
      <c r="C28" s="61"/>
      <c r="D28" s="93"/>
      <c r="E28" s="60">
        <f>Datos!K12</f>
        <v>1128.5</v>
      </c>
      <c r="F28" s="61"/>
      <c r="G28" s="61"/>
      <c r="H28" s="61"/>
      <c r="I28" s="61"/>
      <c r="J28" s="61"/>
      <c r="K28" s="61"/>
      <c r="L28" s="60">
        <f>Datos!O12</f>
        <v>737.75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Datos!E13</f>
        <v>1004.75</v>
      </c>
      <c r="C29" s="23"/>
      <c r="D29" s="95"/>
      <c r="E29" s="51">
        <f>Datos!J13</f>
        <v>1033</v>
      </c>
      <c r="F29" s="24"/>
      <c r="G29" s="24"/>
      <c r="H29" s="24"/>
      <c r="I29" s="24"/>
      <c r="J29" s="24"/>
      <c r="K29" s="23"/>
      <c r="L29" s="51">
        <f>Datos!O13</f>
        <v>733.5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Datos!E14</f>
        <v>992.25</v>
      </c>
      <c r="C30" s="61"/>
      <c r="D30" s="93"/>
      <c r="E30" s="60">
        <f>Datos!J14</f>
        <v>1015.75</v>
      </c>
      <c r="F30" s="61"/>
      <c r="G30" s="61"/>
      <c r="H30" s="61"/>
      <c r="I30" s="61"/>
      <c r="J30" s="61"/>
      <c r="K30" s="61"/>
      <c r="L30" s="60">
        <f>Datos!O14</f>
        <v>683.25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Datos!E15</f>
        <v>991.5</v>
      </c>
      <c r="C31" s="74"/>
      <c r="D31" s="96"/>
      <c r="E31" s="51">
        <f>Datos!J15</f>
        <v>1012.75</v>
      </c>
      <c r="F31" s="74"/>
      <c r="G31" s="74"/>
      <c r="H31" s="74"/>
      <c r="I31" s="74"/>
      <c r="J31" s="74"/>
      <c r="K31" s="74"/>
      <c r="L31" s="51">
        <f>Datos!O15</f>
        <v>661.5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Datos!E16</f>
        <v>977.25</v>
      </c>
      <c r="C33" s="23"/>
      <c r="D33" s="95"/>
      <c r="E33" s="51">
        <f>Datos!J16</f>
        <v>995.75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Datos!E17</f>
        <v>957.75</v>
      </c>
      <c r="C34" s="61"/>
      <c r="D34" s="93"/>
      <c r="E34" s="60">
        <f>Datos!J17</f>
        <v>936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Datos!E18</f>
        <v>877</v>
      </c>
      <c r="C35" s="23"/>
      <c r="D35" s="95"/>
      <c r="E35" s="51">
        <f>Datos!J18</f>
        <v>842</v>
      </c>
      <c r="F35" s="24"/>
      <c r="G35" s="24"/>
      <c r="H35" s="24"/>
      <c r="I35" s="24"/>
      <c r="J35" s="24"/>
      <c r="K35" s="23"/>
      <c r="L35" s="51">
        <f>Datos!O16</f>
        <v>665.75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3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6"/>
      <c r="E37" s="51"/>
      <c r="F37" s="74"/>
      <c r="G37" s="74"/>
      <c r="H37" s="74"/>
      <c r="I37" s="74"/>
      <c r="J37" s="74"/>
      <c r="K37" s="74"/>
      <c r="L37" s="51">
        <f>Datos!O17</f>
        <v>593.75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Datos!G22</f>
        <v>Abril</v>
      </c>
      <c r="F7" s="3">
        <f>Datos!I22</f>
        <v>2022</v>
      </c>
      <c r="G7" s="3"/>
      <c r="H7" s="3"/>
      <c r="I7" s="3"/>
      <c r="J7" s="4" t="str">
        <f>Datos!D22</f>
        <v>jueves</v>
      </c>
      <c r="K7" s="3">
        <f>Datos!E22</f>
        <v>14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3" t="s">
        <v>46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4" t="s">
        <v>0</v>
      </c>
      <c r="C11" s="134"/>
      <c r="D11" s="135" t="s">
        <v>0</v>
      </c>
      <c r="E11" s="135"/>
      <c r="F11" s="135"/>
      <c r="G11" s="135"/>
      <c r="H11" s="135"/>
      <c r="I11" s="135"/>
      <c r="J11" s="136" t="s">
        <v>1</v>
      </c>
      <c r="K11" s="136"/>
    </row>
    <row r="12" spans="1:11" ht="15.75">
      <c r="A12" s="8"/>
      <c r="B12" s="137" t="s">
        <v>2</v>
      </c>
      <c r="C12" s="137"/>
      <c r="D12" s="138" t="s">
        <v>3</v>
      </c>
      <c r="E12" s="138"/>
      <c r="F12" s="138"/>
      <c r="G12" s="138"/>
      <c r="H12" s="138"/>
      <c r="I12" s="138"/>
      <c r="J12" s="139" t="s">
        <v>4</v>
      </c>
      <c r="K12" s="13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11</v>
      </c>
      <c r="B15" s="50"/>
      <c r="C15" s="23"/>
      <c r="D15" s="51"/>
      <c r="E15" s="24"/>
      <c r="F15" s="24"/>
      <c r="G15" s="24"/>
      <c r="H15" s="118"/>
      <c r="I15" s="119"/>
      <c r="J15" s="51"/>
      <c r="K15" s="24"/>
    </row>
    <row r="16" spans="1:11" ht="19.5" customHeight="1">
      <c r="A16" s="58" t="s">
        <v>42</v>
      </c>
      <c r="B16" s="57"/>
      <c r="C16" s="82"/>
      <c r="D16" s="83"/>
      <c r="E16" s="59"/>
      <c r="F16" s="59"/>
      <c r="G16" s="84"/>
      <c r="H16" s="84"/>
      <c r="I16" s="84"/>
      <c r="J16" s="60"/>
      <c r="K16" s="57"/>
    </row>
    <row r="17" spans="1:11" ht="19.5" customHeight="1">
      <c r="A17" s="102" t="s">
        <v>12</v>
      </c>
      <c r="B17" s="50">
        <f>BUSHEL!B18*TONELADA!$B$44</f>
        <v>402.89796</v>
      </c>
      <c r="C17" s="74">
        <v>450.6</v>
      </c>
      <c r="D17" s="51">
        <f>BUSHEL!E18*TONELADA!$B$44</f>
        <v>424.02576</v>
      </c>
      <c r="E17" s="74">
        <v>515.8</v>
      </c>
      <c r="F17" s="74" t="s">
        <v>115</v>
      </c>
      <c r="G17" s="74"/>
      <c r="H17" s="122">
        <f>BUSHEL!J18*TONELADA!$B$44</f>
        <v>506.69975999999997</v>
      </c>
      <c r="I17" s="122">
        <f>BUSHEL!K18*TONELADA!$B$44</f>
        <v>497.51376</v>
      </c>
      <c r="J17" s="51">
        <f>BUSHEL!L18*TONELADA!$B$44</f>
        <v>290.36946</v>
      </c>
      <c r="K17" s="24">
        <f>BUSHEL!M18*$E$44</f>
        <v>357.55985999999996</v>
      </c>
    </row>
    <row r="18" spans="1:11" ht="19.5" customHeight="1">
      <c r="A18" s="58" t="s">
        <v>43</v>
      </c>
      <c r="B18" s="57"/>
      <c r="C18" s="59">
        <v>455.4</v>
      </c>
      <c r="D18" s="60"/>
      <c r="E18" s="59">
        <v>509.6</v>
      </c>
      <c r="F18" s="59"/>
      <c r="G18" s="59"/>
      <c r="H18" s="84">
        <f>BUSHEL!J19*TONELADA!$B$44</f>
        <v>500.54514</v>
      </c>
      <c r="I18" s="84">
        <f>BUSHEL!K19*TONELADA!$B$44</f>
        <v>491.35913999999997</v>
      </c>
      <c r="J18" s="60"/>
      <c r="K18" s="57">
        <f>BUSHEL!M19*$E$44</f>
        <v>353.81989999999996</v>
      </c>
    </row>
    <row r="19" spans="1:11" ht="19.5" customHeight="1">
      <c r="A19" s="16" t="s">
        <v>13</v>
      </c>
      <c r="B19" s="50">
        <f>BUSHEL!B20*TONELADA!$B$44</f>
        <v>405.83747999999997</v>
      </c>
      <c r="C19" s="23">
        <v>435.2</v>
      </c>
      <c r="D19" s="51">
        <f>BUSHEL!E20*TONELADA!$B$44</f>
        <v>425.21994</v>
      </c>
      <c r="E19" s="24">
        <v>504.1</v>
      </c>
      <c r="F19" s="24"/>
      <c r="G19" s="24"/>
      <c r="H19" s="118">
        <f>BUSHEL!J20*TONELADA!$B$44</f>
        <v>495.03353999999996</v>
      </c>
      <c r="I19" s="119">
        <f>BUSHEL!K20*TONELADA!$B$44</f>
        <v>485.84754</v>
      </c>
      <c r="J19" s="51">
        <f>BUSHEL!L20*TONELADA!$B$44</f>
        <v>287.98109999999997</v>
      </c>
      <c r="K19" s="24">
        <f>BUSHEL!M20*$E$44</f>
        <v>353.81989999999996</v>
      </c>
    </row>
    <row r="20" spans="1:11" ht="19.5" customHeight="1">
      <c r="A20" s="58" t="s">
        <v>44</v>
      </c>
      <c r="B20" s="57"/>
      <c r="C20" s="61">
        <v>433.9</v>
      </c>
      <c r="D20" s="60"/>
      <c r="E20" s="61">
        <v>503.3</v>
      </c>
      <c r="F20" s="61"/>
      <c r="G20" s="61"/>
      <c r="H20" s="86">
        <f>BUSHEL!J21*TONELADA!$B$44</f>
        <v>494.2068</v>
      </c>
      <c r="I20" s="86">
        <f>BUSHEL!K21*TONELADA!$B$44</f>
        <v>485.0208</v>
      </c>
      <c r="J20" s="60"/>
      <c r="K20" s="57">
        <f>BUSHEL!M21*$E$44</f>
        <v>347.9147</v>
      </c>
    </row>
    <row r="21" spans="1:11" ht="19.5" customHeight="1">
      <c r="A21" s="102" t="s">
        <v>14</v>
      </c>
      <c r="B21" s="50">
        <f>BUSHEL!B22*TONELADA!$B$44</f>
        <v>404.55144</v>
      </c>
      <c r="C21" s="74"/>
      <c r="D21" s="51">
        <f>BUSHEL!E22*TONELADA!$B$44</f>
        <v>424.3932</v>
      </c>
      <c r="E21" s="74"/>
      <c r="F21" s="74"/>
      <c r="G21" s="74"/>
      <c r="H21" s="74"/>
      <c r="I21" s="74"/>
      <c r="J21" s="51">
        <f>BUSHEL!L22*TONELADA!$B$44</f>
        <v>275.1207</v>
      </c>
      <c r="K21" s="50">
        <f>BUSHEL!M22*$E$44</f>
        <v>345.94629999999995</v>
      </c>
    </row>
    <row r="22" spans="1:11" ht="19.5" customHeight="1">
      <c r="A22" s="58" t="s">
        <v>45</v>
      </c>
      <c r="B22" s="57"/>
      <c r="C22" s="61"/>
      <c r="D22" s="60"/>
      <c r="E22" s="61"/>
      <c r="F22" s="61"/>
      <c r="G22" s="61"/>
      <c r="H22" s="61"/>
      <c r="I22" s="61"/>
      <c r="J22" s="60"/>
      <c r="K22" s="62"/>
    </row>
    <row r="23" spans="1:11" ht="19.5" customHeight="1">
      <c r="A23" s="102" t="s">
        <v>37</v>
      </c>
      <c r="B23" s="50"/>
      <c r="C23" s="74"/>
      <c r="D23" s="51"/>
      <c r="E23" s="74"/>
      <c r="F23" s="74"/>
      <c r="G23" s="74"/>
      <c r="H23" s="74"/>
      <c r="I23" s="74"/>
      <c r="J23" s="51"/>
      <c r="K23" s="50"/>
    </row>
    <row r="24" spans="1:11" ht="19.5" customHeight="1">
      <c r="A24" s="58" t="s">
        <v>15</v>
      </c>
      <c r="B24" s="57">
        <f>BUSHEL!B25*TONELADA!$B$44</f>
        <v>401.8875</v>
      </c>
      <c r="C24" s="59"/>
      <c r="D24" s="60">
        <f>BUSHEL!E25*TONELADA!$B$44</f>
        <v>422.46414</v>
      </c>
      <c r="E24" s="59"/>
      <c r="F24" s="59"/>
      <c r="G24" s="59"/>
      <c r="H24" s="59"/>
      <c r="I24" s="59"/>
      <c r="J24" s="60">
        <f>BUSHEL!L25*TONELADA!$B$44</f>
        <v>270.16026</v>
      </c>
      <c r="K24" s="57"/>
    </row>
    <row r="25" spans="1:11" ht="19.5" customHeight="1">
      <c r="A25" s="16">
        <v>2023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</row>
    <row r="26" spans="1:11" ht="19.5" customHeight="1">
      <c r="A26" s="58" t="s">
        <v>40</v>
      </c>
      <c r="B26" s="57"/>
      <c r="C26" s="59"/>
      <c r="D26" s="60"/>
      <c r="E26" s="59"/>
      <c r="F26" s="59"/>
      <c r="G26" s="84"/>
      <c r="H26" s="84"/>
      <c r="I26" s="85"/>
      <c r="J26" s="104"/>
      <c r="K26" s="57"/>
    </row>
    <row r="27" spans="1:11" ht="19.5" customHeight="1">
      <c r="A27" s="22" t="s">
        <v>41</v>
      </c>
      <c r="B27" s="81"/>
      <c r="C27" s="88"/>
      <c r="D27" s="91"/>
      <c r="E27" s="34"/>
      <c r="F27" s="34"/>
      <c r="G27" s="34"/>
      <c r="H27" s="34"/>
      <c r="I27" s="92"/>
      <c r="J27" s="105"/>
      <c r="K27" s="34"/>
    </row>
    <row r="28" spans="1:11" ht="19.5" customHeight="1">
      <c r="A28" s="112" t="s">
        <v>11</v>
      </c>
      <c r="B28" s="80">
        <f>BUSHEL!B27*TONELADA!$B$44</f>
        <v>398.94798</v>
      </c>
      <c r="C28" s="87"/>
      <c r="D28" s="89">
        <f>BUSHEL!E27*TONELADA!$B$44</f>
        <v>420.35136</v>
      </c>
      <c r="E28" s="79"/>
      <c r="F28" s="79"/>
      <c r="G28" s="79"/>
      <c r="H28" s="79"/>
      <c r="I28" s="90"/>
      <c r="J28" s="107">
        <f>BUSHEL!L27*TONELADA!$B$44</f>
        <v>270.89513999999997</v>
      </c>
      <c r="K28" s="79"/>
    </row>
    <row r="29" spans="1:11" ht="19.5" customHeight="1">
      <c r="A29" s="22" t="s">
        <v>12</v>
      </c>
      <c r="B29" s="81">
        <f>BUSHEL!B28*TONELADA!$B$44</f>
        <v>393.71196</v>
      </c>
      <c r="C29" s="88"/>
      <c r="D29" s="91">
        <f>BUSHEL!E28*TONELADA!$B$44</f>
        <v>414.65603999999996</v>
      </c>
      <c r="E29" s="34"/>
      <c r="F29" s="34"/>
      <c r="G29" s="34"/>
      <c r="H29" s="34"/>
      <c r="I29" s="92"/>
      <c r="J29" s="108">
        <f>BUSHEL!L28*TONELADA!$B$44</f>
        <v>271.07886</v>
      </c>
      <c r="K29" s="34"/>
    </row>
    <row r="30" spans="1:11" ht="19.5" customHeight="1">
      <c r="A30" s="58" t="s">
        <v>13</v>
      </c>
      <c r="B30" s="57">
        <f>BUSHEL!B29*TONELADA!$B$44</f>
        <v>369.18534</v>
      </c>
      <c r="C30" s="61"/>
      <c r="D30" s="60">
        <f>BUSHEL!E29*TONELADA!$B$44</f>
        <v>379.56552</v>
      </c>
      <c r="E30" s="62"/>
      <c r="F30" s="62"/>
      <c r="G30" s="62"/>
      <c r="H30" s="62"/>
      <c r="I30" s="93"/>
      <c r="J30" s="104">
        <f>BUSHEL!L29*TONELADA!$B$44</f>
        <v>269.51724</v>
      </c>
      <c r="K30" s="62"/>
    </row>
    <row r="31" spans="1:11" ht="19.5" customHeight="1">
      <c r="A31" s="16" t="s">
        <v>14</v>
      </c>
      <c r="B31" s="81">
        <f>BUSHEL!B30*TONELADA!$B$44</f>
        <v>364.59234</v>
      </c>
      <c r="C31" s="23"/>
      <c r="D31" s="91">
        <f>BUSHEL!E30*TONELADA!$B$44</f>
        <v>373.22718</v>
      </c>
      <c r="E31" s="23"/>
      <c r="F31" s="23"/>
      <c r="G31" s="23"/>
      <c r="H31" s="23"/>
      <c r="I31" s="23"/>
      <c r="J31" s="105">
        <f>BUSHEL!L30*TONELADA!$B$44</f>
        <v>251.05338</v>
      </c>
      <c r="K31" s="24"/>
    </row>
    <row r="32" spans="1:11" ht="19.5" customHeight="1">
      <c r="A32" s="58" t="s">
        <v>15</v>
      </c>
      <c r="B32" s="57">
        <f>BUSHEL!B31*TONELADA!$B$44</f>
        <v>364.31676</v>
      </c>
      <c r="C32" s="61"/>
      <c r="D32" s="60">
        <f>BUSHEL!E31*TONELADA!$B$44</f>
        <v>372.12486</v>
      </c>
      <c r="E32" s="61"/>
      <c r="F32" s="61"/>
      <c r="G32" s="61"/>
      <c r="H32" s="61"/>
      <c r="I32" s="61"/>
      <c r="J32" s="106">
        <f>BUSHEL!L31*TONELADA!$B$44</f>
        <v>243.06156</v>
      </c>
      <c r="K32" s="62"/>
    </row>
    <row r="33" spans="1:11" ht="19.5" customHeight="1">
      <c r="A33" s="16">
        <v>2024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12" t="s">
        <v>11</v>
      </c>
      <c r="B34" s="57">
        <f>BUSHEL!B33*TONELADA!$B$44</f>
        <v>359.08074</v>
      </c>
      <c r="C34" s="87"/>
      <c r="D34" s="60">
        <f>BUSHEL!E33*TONELADA!$B$44</f>
        <v>365.87838</v>
      </c>
      <c r="E34" s="79"/>
      <c r="F34" s="79"/>
      <c r="G34" s="79"/>
      <c r="H34" s="79"/>
      <c r="I34" s="90"/>
      <c r="J34" s="104"/>
      <c r="K34" s="79"/>
    </row>
    <row r="35" spans="1:11" ht="19.5" customHeight="1">
      <c r="A35" s="22" t="s">
        <v>12</v>
      </c>
      <c r="B35" s="81">
        <f>BUSHEL!B34*TONELADA!$B$44</f>
        <v>351.91566</v>
      </c>
      <c r="C35" s="88"/>
      <c r="D35" s="91">
        <f>BUSHEL!E34*TONELADA!$B$44</f>
        <v>343.92384</v>
      </c>
      <c r="E35" s="34"/>
      <c r="F35" s="34"/>
      <c r="G35" s="34"/>
      <c r="H35" s="34"/>
      <c r="I35" s="92"/>
      <c r="J35" s="105"/>
      <c r="K35" s="34"/>
    </row>
    <row r="36" spans="1:11" ht="19.5" customHeight="1">
      <c r="A36" s="58" t="s">
        <v>13</v>
      </c>
      <c r="B36" s="57">
        <f>BUSHEL!B35*TONELADA!$B$44</f>
        <v>322.24487999999997</v>
      </c>
      <c r="C36" s="59"/>
      <c r="D36" s="60">
        <f>BUSHEL!E35*TONELADA!$B$44</f>
        <v>309.38448</v>
      </c>
      <c r="E36" s="59"/>
      <c r="F36" s="62"/>
      <c r="G36" s="84"/>
      <c r="H36" s="84"/>
      <c r="I36" s="85"/>
      <c r="J36" s="104">
        <f>BUSHEL!L35*TONELADA!$B$44</f>
        <v>244.62318</v>
      </c>
      <c r="K36" s="111"/>
    </row>
    <row r="37" spans="1:11" ht="19.5" customHeight="1">
      <c r="A37" s="22" t="s">
        <v>14</v>
      </c>
      <c r="B37" s="81"/>
      <c r="C37" s="88"/>
      <c r="D37" s="91"/>
      <c r="E37" s="34"/>
      <c r="F37" s="34"/>
      <c r="G37" s="34"/>
      <c r="H37" s="34"/>
      <c r="I37" s="92"/>
      <c r="J37" s="105"/>
      <c r="K37" s="34"/>
    </row>
    <row r="38" spans="1:11" ht="19.5" customHeight="1">
      <c r="A38" s="58" t="s">
        <v>15</v>
      </c>
      <c r="B38" s="57"/>
      <c r="C38" s="59"/>
      <c r="D38" s="60"/>
      <c r="E38" s="59"/>
      <c r="F38" s="59"/>
      <c r="G38" s="84"/>
      <c r="H38" s="84"/>
      <c r="I38" s="85"/>
      <c r="J38" s="104">
        <f>BUSHEL!L37*TONELADA!$B$44</f>
        <v>218.1675</v>
      </c>
      <c r="K38" s="57"/>
    </row>
    <row r="40" spans="9:11" ht="15.75">
      <c r="I40" s="28"/>
      <c r="J40" s="28"/>
      <c r="K40" s="28"/>
    </row>
    <row r="42" spans="1:8" ht="15.75">
      <c r="A42" s="26" t="s">
        <v>47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97</v>
      </c>
      <c r="B6" s="44"/>
      <c r="C6" s="44"/>
    </row>
    <row r="7" spans="1:3" ht="15">
      <c r="A7" s="43" t="s">
        <v>98</v>
      </c>
      <c r="B7" s="117"/>
      <c r="C7" s="63"/>
    </row>
    <row r="8" spans="1:3" ht="15">
      <c r="A8" s="40" t="s">
        <v>100</v>
      </c>
      <c r="B8" s="44">
        <v>130</v>
      </c>
      <c r="C8" s="44" t="s">
        <v>130</v>
      </c>
    </row>
    <row r="9" spans="1:3" ht="15">
      <c r="A9" s="43" t="s">
        <v>131</v>
      </c>
      <c r="B9" s="117">
        <v>135</v>
      </c>
      <c r="C9" s="63" t="s">
        <v>133</v>
      </c>
    </row>
    <row r="10" spans="1:3" ht="15">
      <c r="A10" s="40" t="s">
        <v>132</v>
      </c>
      <c r="B10" s="44">
        <v>80</v>
      </c>
      <c r="C10" s="44" t="s">
        <v>133</v>
      </c>
    </row>
    <row r="11" spans="1:3" ht="15">
      <c r="A11" s="43" t="s">
        <v>101</v>
      </c>
      <c r="B11" s="117">
        <v>80</v>
      </c>
      <c r="C11" s="63" t="s">
        <v>137</v>
      </c>
    </row>
    <row r="14" spans="1:3" ht="15.75">
      <c r="A14" s="78" t="s">
        <v>74</v>
      </c>
      <c r="B14" s="77"/>
      <c r="C14" s="76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2" sqref="A2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0"/>
      <c r="C1" s="140"/>
      <c r="D1" s="140"/>
      <c r="E1" s="140"/>
      <c r="F1" s="140"/>
      <c r="G1" s="140"/>
    </row>
    <row r="2" spans="1:7" ht="15.75">
      <c r="A2" s="42"/>
      <c r="B2" s="141" t="s">
        <v>0</v>
      </c>
      <c r="C2" s="141"/>
      <c r="D2" s="141"/>
      <c r="E2" s="141"/>
      <c r="F2" s="141"/>
      <c r="G2" s="141"/>
    </row>
    <row r="3" spans="1:7" ht="15.75">
      <c r="A3" s="42"/>
      <c r="B3" s="141" t="s">
        <v>27</v>
      </c>
      <c r="C3" s="141"/>
      <c r="D3" s="141"/>
      <c r="E3" s="141"/>
      <c r="F3" s="141"/>
      <c r="G3" s="141"/>
    </row>
    <row r="4" spans="1:8" ht="15.75">
      <c r="A4" s="42"/>
      <c r="B4" s="45">
        <v>0.12</v>
      </c>
      <c r="C4" s="45" t="s">
        <v>103</v>
      </c>
      <c r="D4" s="46">
        <v>0.13</v>
      </c>
      <c r="E4" s="46" t="s">
        <v>136</v>
      </c>
      <c r="F4" s="46" t="s">
        <v>134</v>
      </c>
      <c r="G4" s="46" t="s">
        <v>135</v>
      </c>
      <c r="H4" s="103" t="s">
        <v>104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97</v>
      </c>
      <c r="B6" s="44"/>
      <c r="C6" s="44"/>
      <c r="D6" s="44"/>
      <c r="E6" s="44"/>
      <c r="F6" s="41"/>
      <c r="G6" s="41"/>
      <c r="H6" s="44"/>
    </row>
    <row r="7" spans="1:8" ht="15">
      <c r="A7" s="67" t="s">
        <v>98</v>
      </c>
      <c r="B7" s="68"/>
      <c r="C7" s="68"/>
      <c r="D7" s="68"/>
      <c r="E7" s="68"/>
      <c r="F7" s="121"/>
      <c r="G7" s="121"/>
      <c r="H7" s="68"/>
    </row>
    <row r="8" spans="1:8" ht="15">
      <c r="A8" s="40" t="s">
        <v>100</v>
      </c>
      <c r="B8" s="44">
        <v>250</v>
      </c>
      <c r="C8" s="44" t="s">
        <v>130</v>
      </c>
      <c r="D8" s="44"/>
      <c r="E8" s="44"/>
      <c r="F8" s="41">
        <v>225</v>
      </c>
      <c r="G8" s="41">
        <v>200</v>
      </c>
      <c r="H8" s="44" t="s">
        <v>130</v>
      </c>
    </row>
    <row r="9" spans="1:8" ht="15">
      <c r="A9" s="67" t="s">
        <v>131</v>
      </c>
      <c r="B9" s="68">
        <v>230</v>
      </c>
      <c r="C9" s="68" t="s">
        <v>133</v>
      </c>
      <c r="D9" s="68"/>
      <c r="E9" s="68"/>
      <c r="F9" s="121">
        <v>205</v>
      </c>
      <c r="G9" s="121">
        <v>180</v>
      </c>
      <c r="H9" s="68" t="s">
        <v>133</v>
      </c>
    </row>
    <row r="10" spans="1:8" ht="15">
      <c r="A10" s="40" t="s">
        <v>132</v>
      </c>
      <c r="B10" s="44">
        <v>215</v>
      </c>
      <c r="C10" s="44" t="s">
        <v>133</v>
      </c>
      <c r="D10" s="44"/>
      <c r="E10" s="44"/>
      <c r="F10" s="41">
        <v>190</v>
      </c>
      <c r="G10" s="41">
        <v>165</v>
      </c>
      <c r="H10" s="44" t="s">
        <v>133</v>
      </c>
    </row>
    <row r="11" spans="1:8" ht="15">
      <c r="A11" s="67" t="s">
        <v>101</v>
      </c>
      <c r="B11" s="68">
        <v>215</v>
      </c>
      <c r="C11" s="68" t="s">
        <v>137</v>
      </c>
      <c r="D11" s="68"/>
      <c r="E11" s="68"/>
      <c r="F11" s="121">
        <v>190</v>
      </c>
      <c r="G11" s="121">
        <v>165</v>
      </c>
      <c r="H11" s="68" t="s">
        <v>137</v>
      </c>
    </row>
    <row r="12" spans="1:8" ht="15">
      <c r="A12" s="40" t="s">
        <v>102</v>
      </c>
      <c r="B12" s="44"/>
      <c r="C12" s="44"/>
      <c r="D12" s="44"/>
      <c r="E12" s="44"/>
      <c r="F12" s="41">
        <v>190</v>
      </c>
      <c r="G12" s="41">
        <v>165</v>
      </c>
      <c r="H12" s="44"/>
    </row>
    <row r="13" spans="1:8" ht="15">
      <c r="A13" s="67" t="s">
        <v>138</v>
      </c>
      <c r="B13" s="68"/>
      <c r="C13" s="68"/>
      <c r="D13" s="68"/>
      <c r="E13" s="68"/>
      <c r="F13" s="121">
        <v>190</v>
      </c>
      <c r="G13" s="121">
        <v>165</v>
      </c>
      <c r="H13" s="68"/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spans="1:8" ht="15">
      <c r="A19" t="s">
        <v>26</v>
      </c>
      <c r="B19" s="113"/>
      <c r="C19" s="113"/>
      <c r="D19" s="113"/>
      <c r="E19" s="113"/>
      <c r="F19" s="113"/>
      <c r="G19" s="113"/>
      <c r="H19" s="113"/>
    </row>
    <row r="20" spans="2:8" ht="15">
      <c r="B20" s="113"/>
      <c r="C20" s="113"/>
      <c r="D20" s="113"/>
      <c r="E20" s="113"/>
      <c r="F20" s="113"/>
      <c r="G20" s="113"/>
      <c r="H20" s="113"/>
    </row>
    <row r="21" spans="1:8" ht="15">
      <c r="A21" t="s">
        <v>139</v>
      </c>
      <c r="B21" s="113"/>
      <c r="C21" s="113"/>
      <c r="D21" s="113"/>
      <c r="E21" s="113"/>
      <c r="F21" s="113"/>
      <c r="G21" s="113"/>
      <c r="H21" s="113"/>
    </row>
    <row r="22" spans="1:8" ht="15">
      <c r="A22" t="s">
        <v>65</v>
      </c>
      <c r="B22" s="113"/>
      <c r="C22" s="113"/>
      <c r="D22" s="113"/>
      <c r="E22" s="113"/>
      <c r="F22" s="113"/>
      <c r="G22" s="113"/>
      <c r="H22" s="113"/>
    </row>
    <row r="23" spans="2:8" ht="15">
      <c r="B23" s="113"/>
      <c r="C23" s="113"/>
      <c r="D23" s="113"/>
      <c r="E23" s="113"/>
      <c r="F23" s="113"/>
      <c r="G23" s="113"/>
      <c r="H23" s="113"/>
    </row>
    <row r="24" spans="1:8" ht="15">
      <c r="A24" s="113"/>
      <c r="B24" s="113"/>
      <c r="C24" s="113"/>
      <c r="D24" s="113"/>
      <c r="E24" s="113"/>
      <c r="F24" s="113"/>
      <c r="G24" s="113"/>
      <c r="H24" s="113"/>
    </row>
    <row r="25" spans="1:8" ht="15">
      <c r="A25" s="113"/>
      <c r="B25" s="113"/>
      <c r="C25" s="113"/>
      <c r="D25" s="113"/>
      <c r="E25" s="113"/>
      <c r="F25" s="113"/>
      <c r="G25" s="113"/>
      <c r="H25" s="113"/>
    </row>
    <row r="26" spans="1:8" ht="15">
      <c r="A26" s="113"/>
      <c r="B26" s="113"/>
      <c r="C26" s="113"/>
      <c r="D26" s="113"/>
      <c r="E26" s="113"/>
      <c r="F26" s="113"/>
      <c r="G26" s="113"/>
      <c r="H26" s="113"/>
    </row>
    <row r="27" spans="1:8" ht="15">
      <c r="A27" s="113"/>
      <c r="B27" s="113"/>
      <c r="C27" s="113"/>
      <c r="D27" s="113"/>
      <c r="E27" s="113"/>
      <c r="F27" s="113"/>
      <c r="G27" s="113"/>
      <c r="H27" s="113"/>
    </row>
    <row r="28" spans="1:8" ht="15">
      <c r="A28" s="113"/>
      <c r="B28" s="113"/>
      <c r="C28" s="113"/>
      <c r="D28" s="113"/>
      <c r="E28" s="113"/>
      <c r="F28" s="113"/>
      <c r="G28" s="113"/>
      <c r="H28" s="113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2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42">
        <v>2022</v>
      </c>
      <c r="B6" s="143"/>
      <c r="C6" s="144"/>
      <c r="E6" t="s">
        <v>24</v>
      </c>
    </row>
    <row r="7" spans="1:5" ht="15">
      <c r="A7" s="115" t="s">
        <v>98</v>
      </c>
      <c r="B7" s="116"/>
      <c r="C7" s="116"/>
      <c r="E7" t="s">
        <v>25</v>
      </c>
    </row>
    <row r="8" spans="1:5" ht="15">
      <c r="A8" s="114" t="s">
        <v>100</v>
      </c>
      <c r="B8" s="41">
        <v>118</v>
      </c>
      <c r="C8" s="41" t="s">
        <v>130</v>
      </c>
      <c r="E8" t="s">
        <v>26</v>
      </c>
    </row>
    <row r="9" spans="1:3" ht="15">
      <c r="A9" s="42" t="s">
        <v>131</v>
      </c>
      <c r="B9" s="34">
        <v>115</v>
      </c>
      <c r="C9" s="34" t="s">
        <v>133</v>
      </c>
    </row>
    <row r="10" spans="1:4" ht="15">
      <c r="A10" s="40" t="s">
        <v>132</v>
      </c>
      <c r="B10" s="41">
        <v>115</v>
      </c>
      <c r="C10" s="41" t="s">
        <v>133</v>
      </c>
      <c r="D10" s="110"/>
    </row>
    <row r="11" spans="1:3" ht="15">
      <c r="A11" s="42" t="s">
        <v>101</v>
      </c>
      <c r="B11" s="34">
        <v>135</v>
      </c>
      <c r="C11" s="34" t="s">
        <v>137</v>
      </c>
    </row>
    <row r="12" spans="1:3" ht="15">
      <c r="A12" s="40" t="s">
        <v>102</v>
      </c>
      <c r="B12" s="41">
        <v>130</v>
      </c>
      <c r="C12" s="41" t="s">
        <v>137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9"/>
      <c r="C6" s="99"/>
      <c r="D6" s="100"/>
      <c r="E6" s="99"/>
      <c r="F6" s="99"/>
      <c r="G6" s="99"/>
      <c r="H6" s="99"/>
      <c r="I6" s="100"/>
      <c r="J6" s="101"/>
      <c r="K6" s="101"/>
      <c r="L6" s="99"/>
      <c r="M6" s="99"/>
      <c r="N6" s="100"/>
      <c r="O6" s="99"/>
      <c r="P6" s="99"/>
    </row>
    <row r="7" spans="2:17" ht="15">
      <c r="B7" t="s">
        <v>55</v>
      </c>
      <c r="C7" t="s">
        <v>56</v>
      </c>
      <c r="D7" s="49">
        <v>44665</v>
      </c>
      <c r="E7">
        <v>1096.5</v>
      </c>
      <c r="F7">
        <v>1096.5</v>
      </c>
      <c r="G7" t="s">
        <v>57</v>
      </c>
      <c r="H7" t="s">
        <v>58</v>
      </c>
      <c r="I7" s="49">
        <v>44665</v>
      </c>
      <c r="J7">
        <v>1154</v>
      </c>
      <c r="K7">
        <v>1154</v>
      </c>
      <c r="L7" t="s">
        <v>66</v>
      </c>
      <c r="M7" t="s">
        <v>67</v>
      </c>
      <c r="N7" s="49">
        <v>44665</v>
      </c>
      <c r="O7">
        <v>790.25</v>
      </c>
      <c r="P7">
        <v>790.25</v>
      </c>
      <c r="Q7" s="47" t="s">
        <v>99</v>
      </c>
    </row>
    <row r="8" spans="2:17" ht="15">
      <c r="B8" t="s">
        <v>61</v>
      </c>
      <c r="C8" t="s">
        <v>62</v>
      </c>
      <c r="D8" s="49">
        <v>44665</v>
      </c>
      <c r="E8">
        <v>1104.5</v>
      </c>
      <c r="F8">
        <v>1104.5</v>
      </c>
      <c r="G8" t="s">
        <v>63</v>
      </c>
      <c r="H8" t="s">
        <v>64</v>
      </c>
      <c r="I8" s="49">
        <v>44665</v>
      </c>
      <c r="J8">
        <v>1157.25</v>
      </c>
      <c r="K8">
        <v>1157.25</v>
      </c>
      <c r="L8" t="s">
        <v>53</v>
      </c>
      <c r="M8" t="s">
        <v>54</v>
      </c>
      <c r="N8" s="49">
        <v>44665</v>
      </c>
      <c r="O8">
        <v>783.75</v>
      </c>
      <c r="P8">
        <v>783.75</v>
      </c>
      <c r="Q8" s="47" t="s">
        <v>99</v>
      </c>
    </row>
    <row r="9" spans="2:17" ht="15">
      <c r="B9" t="s">
        <v>75</v>
      </c>
      <c r="C9" t="s">
        <v>76</v>
      </c>
      <c r="D9" s="49">
        <v>44665</v>
      </c>
      <c r="E9">
        <v>1101</v>
      </c>
      <c r="F9">
        <v>1101</v>
      </c>
      <c r="G9" t="s">
        <v>77</v>
      </c>
      <c r="H9" t="s">
        <v>78</v>
      </c>
      <c r="I9" s="49">
        <v>44665</v>
      </c>
      <c r="J9">
        <v>1155</v>
      </c>
      <c r="K9">
        <v>1155</v>
      </c>
      <c r="L9" t="s">
        <v>68</v>
      </c>
      <c r="M9" t="s">
        <v>69</v>
      </c>
      <c r="N9" s="49">
        <v>44665</v>
      </c>
      <c r="O9">
        <v>748.75</v>
      </c>
      <c r="P9">
        <v>748.75</v>
      </c>
      <c r="Q9" s="47" t="s">
        <v>99</v>
      </c>
    </row>
    <row r="10" spans="2:17" ht="15">
      <c r="B10" t="s">
        <v>79</v>
      </c>
      <c r="C10" t="s">
        <v>80</v>
      </c>
      <c r="D10" s="49">
        <v>44665</v>
      </c>
      <c r="E10">
        <v>1093.75</v>
      </c>
      <c r="F10">
        <v>1093.75</v>
      </c>
      <c r="G10" t="s">
        <v>81</v>
      </c>
      <c r="H10" t="s">
        <v>82</v>
      </c>
      <c r="I10" s="49">
        <v>44665</v>
      </c>
      <c r="J10">
        <v>1149.75</v>
      </c>
      <c r="K10">
        <v>1149.75</v>
      </c>
      <c r="L10" t="s">
        <v>59</v>
      </c>
      <c r="M10" t="s">
        <v>60</v>
      </c>
      <c r="N10" s="49">
        <v>44665</v>
      </c>
      <c r="O10">
        <v>735.25</v>
      </c>
      <c r="P10">
        <v>735.25</v>
      </c>
      <c r="Q10" s="47" t="s">
        <v>99</v>
      </c>
    </row>
    <row r="11" spans="2:17" ht="15">
      <c r="B11" t="s">
        <v>83</v>
      </c>
      <c r="C11" t="s">
        <v>84</v>
      </c>
      <c r="D11" s="49">
        <v>44665</v>
      </c>
      <c r="E11">
        <v>1085.75</v>
      </c>
      <c r="F11">
        <v>1085.75</v>
      </c>
      <c r="G11" t="s">
        <v>85</v>
      </c>
      <c r="H11" t="s">
        <v>86</v>
      </c>
      <c r="I11" s="49">
        <v>44665</v>
      </c>
      <c r="J11">
        <v>1144</v>
      </c>
      <c r="K11">
        <v>1144</v>
      </c>
      <c r="L11" t="s">
        <v>105</v>
      </c>
      <c r="M11" t="s">
        <v>106</v>
      </c>
      <c r="N11" s="49">
        <v>44665</v>
      </c>
      <c r="O11">
        <v>737.25</v>
      </c>
      <c r="P11">
        <v>737.25</v>
      </c>
      <c r="Q11" s="47" t="s">
        <v>99</v>
      </c>
    </row>
    <row r="12" spans="2:17" ht="15">
      <c r="B12" t="s">
        <v>87</v>
      </c>
      <c r="C12" t="s">
        <v>88</v>
      </c>
      <c r="D12" s="49">
        <v>44665</v>
      </c>
      <c r="E12">
        <v>1071.5</v>
      </c>
      <c r="F12">
        <v>1071.5</v>
      </c>
      <c r="G12" t="s">
        <v>89</v>
      </c>
      <c r="H12" t="s">
        <v>90</v>
      </c>
      <c r="I12" s="49">
        <v>44665</v>
      </c>
      <c r="J12">
        <v>1128.5</v>
      </c>
      <c r="K12">
        <v>1128.5</v>
      </c>
      <c r="L12" t="s">
        <v>107</v>
      </c>
      <c r="M12" t="s">
        <v>108</v>
      </c>
      <c r="N12" s="49">
        <v>44665</v>
      </c>
      <c r="O12">
        <v>737.75</v>
      </c>
      <c r="P12">
        <v>737.75</v>
      </c>
      <c r="Q12" s="47" t="s">
        <v>99</v>
      </c>
    </row>
    <row r="13" spans="2:17" ht="15">
      <c r="B13" t="s">
        <v>93</v>
      </c>
      <c r="C13" t="s">
        <v>94</v>
      </c>
      <c r="D13" s="49">
        <v>44665</v>
      </c>
      <c r="E13">
        <v>1004.75</v>
      </c>
      <c r="F13">
        <v>1004.75</v>
      </c>
      <c r="G13" t="s">
        <v>95</v>
      </c>
      <c r="H13" t="s">
        <v>96</v>
      </c>
      <c r="I13" s="49">
        <v>44665</v>
      </c>
      <c r="J13">
        <v>1033</v>
      </c>
      <c r="K13">
        <v>1033</v>
      </c>
      <c r="L13" t="s">
        <v>70</v>
      </c>
      <c r="M13" t="s">
        <v>71</v>
      </c>
      <c r="N13" s="49">
        <v>44665</v>
      </c>
      <c r="O13">
        <v>733.5</v>
      </c>
      <c r="P13">
        <v>733.5</v>
      </c>
      <c r="Q13" s="47" t="s">
        <v>99</v>
      </c>
    </row>
    <row r="14" spans="2:17" ht="15">
      <c r="B14" t="s">
        <v>116</v>
      </c>
      <c r="C14" t="s">
        <v>117</v>
      </c>
      <c r="D14" s="49">
        <v>44665</v>
      </c>
      <c r="E14">
        <v>992.25</v>
      </c>
      <c r="F14">
        <v>992.25</v>
      </c>
      <c r="G14" t="s">
        <v>118</v>
      </c>
      <c r="H14" t="s">
        <v>119</v>
      </c>
      <c r="I14" s="49">
        <v>44665</v>
      </c>
      <c r="J14">
        <v>1015.75</v>
      </c>
      <c r="K14">
        <v>1015.75</v>
      </c>
      <c r="L14" t="s">
        <v>109</v>
      </c>
      <c r="M14" t="s">
        <v>110</v>
      </c>
      <c r="N14" s="49">
        <v>44665</v>
      </c>
      <c r="O14">
        <v>683.25</v>
      </c>
      <c r="P14">
        <v>683.25</v>
      </c>
      <c r="Q14" s="47" t="s">
        <v>99</v>
      </c>
    </row>
    <row r="15" spans="2:17" ht="15">
      <c r="B15" t="s">
        <v>120</v>
      </c>
      <c r="C15" t="s">
        <v>121</v>
      </c>
      <c r="D15" s="49">
        <v>44665</v>
      </c>
      <c r="E15">
        <v>991.5</v>
      </c>
      <c r="F15">
        <v>991.5</v>
      </c>
      <c r="G15" t="s">
        <v>122</v>
      </c>
      <c r="H15" t="s">
        <v>123</v>
      </c>
      <c r="I15" s="49">
        <v>44665</v>
      </c>
      <c r="J15">
        <v>1012.75</v>
      </c>
      <c r="K15">
        <v>1012.75</v>
      </c>
      <c r="L15" t="s">
        <v>72</v>
      </c>
      <c r="M15" t="s">
        <v>73</v>
      </c>
      <c r="N15" s="49">
        <v>44665</v>
      </c>
      <c r="O15">
        <v>661.5</v>
      </c>
      <c r="P15">
        <v>661.5</v>
      </c>
      <c r="Q15" s="47" t="s">
        <v>99</v>
      </c>
    </row>
    <row r="16" spans="2:17" ht="15">
      <c r="B16" t="s">
        <v>124</v>
      </c>
      <c r="C16" t="s">
        <v>51</v>
      </c>
      <c r="D16" s="49">
        <v>44665</v>
      </c>
      <c r="E16">
        <v>977.25</v>
      </c>
      <c r="F16">
        <v>977.25</v>
      </c>
      <c r="G16" t="s">
        <v>125</v>
      </c>
      <c r="H16" t="s">
        <v>52</v>
      </c>
      <c r="I16" s="49">
        <v>44665</v>
      </c>
      <c r="J16">
        <v>995.75</v>
      </c>
      <c r="K16">
        <v>995.75</v>
      </c>
      <c r="L16" t="s">
        <v>111</v>
      </c>
      <c r="M16" t="s">
        <v>112</v>
      </c>
      <c r="N16" s="49">
        <v>44665</v>
      </c>
      <c r="O16">
        <v>665.75</v>
      </c>
      <c r="P16">
        <v>665.75</v>
      </c>
      <c r="Q16" s="47" t="s">
        <v>99</v>
      </c>
    </row>
    <row r="17" spans="2:17" ht="15">
      <c r="B17" t="s">
        <v>126</v>
      </c>
      <c r="C17" t="s">
        <v>56</v>
      </c>
      <c r="D17" s="49">
        <v>44665</v>
      </c>
      <c r="E17">
        <v>957.75</v>
      </c>
      <c r="F17">
        <v>957.75</v>
      </c>
      <c r="G17" t="s">
        <v>127</v>
      </c>
      <c r="H17" t="s">
        <v>58</v>
      </c>
      <c r="I17" s="49">
        <v>44665</v>
      </c>
      <c r="J17">
        <v>936</v>
      </c>
      <c r="K17">
        <v>936</v>
      </c>
      <c r="L17" t="s">
        <v>113</v>
      </c>
      <c r="M17" t="s">
        <v>114</v>
      </c>
      <c r="N17" s="49">
        <v>44665</v>
      </c>
      <c r="O17">
        <v>593.75</v>
      </c>
      <c r="P17">
        <v>593.75</v>
      </c>
      <c r="Q17" s="47" t="s">
        <v>99</v>
      </c>
    </row>
    <row r="18" spans="2:16" ht="15">
      <c r="B18" t="s">
        <v>128</v>
      </c>
      <c r="C18" t="s">
        <v>62</v>
      </c>
      <c r="D18" s="49">
        <v>44665</v>
      </c>
      <c r="E18">
        <v>877</v>
      </c>
      <c r="F18">
        <v>877</v>
      </c>
      <c r="G18" t="s">
        <v>129</v>
      </c>
      <c r="H18" t="s">
        <v>64</v>
      </c>
      <c r="I18" s="49">
        <v>44665</v>
      </c>
      <c r="J18">
        <v>842</v>
      </c>
      <c r="K18">
        <v>842</v>
      </c>
      <c r="L18"/>
      <c r="M18"/>
      <c r="N18"/>
      <c r="O18"/>
      <c r="P18"/>
    </row>
    <row r="19" spans="4:16" ht="15">
      <c r="D19" s="49"/>
      <c r="I19" s="49"/>
      <c r="J19" s="120"/>
      <c r="K19" s="120"/>
      <c r="L19"/>
      <c r="M19"/>
      <c r="N19" s="49"/>
      <c r="O19"/>
      <c r="P19"/>
    </row>
    <row r="20" spans="4:16" ht="15">
      <c r="D20" s="49"/>
      <c r="I20" s="49"/>
      <c r="J20" s="120"/>
      <c r="K20" s="120"/>
      <c r="L20"/>
      <c r="M20"/>
      <c r="N20" s="49"/>
      <c r="O20"/>
      <c r="P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 t="s">
        <v>140</v>
      </c>
      <c r="E22">
        <v>14</v>
      </c>
      <c r="F22" s="109"/>
      <c r="G22" s="47" t="s">
        <v>98</v>
      </c>
      <c r="H22" s="47" t="s">
        <v>39</v>
      </c>
      <c r="I22" s="47">
        <v>2022</v>
      </c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 s="49"/>
      <c r="G24"/>
      <c r="H24"/>
      <c r="I24"/>
      <c r="J24" s="49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49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2022-04-15T15:18:19Z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