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<sst xmlns="http://schemas.openxmlformats.org/spreadsheetml/2006/main" count="259" uniqueCount="141">
  <si>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</si>
  <si>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</si>
  <si>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</si>
  <si>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</si>
  <si>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</si>
  <si>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</si>
  <si>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</si>
  <si>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</si>
  <si>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</si>
  <si>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</si>
  <si>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</si>
  <si>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</si>
  <si>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</si>
  <si>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</si>
  <si>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</si>
  <si>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</si>
  <si>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</si>
  <si>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</si>
  <si>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</si>
  <si>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</si>
  <si>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</si>
  <si>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</si>
  <si>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</si>
  <si>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</si>
  <si>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</si>
  <si>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</si>
  <si>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</si>
  <si>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</si>
  <si>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</si>
  <si>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</si>
  <si>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</si>
  <si>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</si>
  <si>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</si>
  <si>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</si>
  <si>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</si>
  <si>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</si>
  <si>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</si>
  <si>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</si>
  <si>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</si>
  <si>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</si>
  <si>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</si>
  <si>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</si>
  <si>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</si>
  <si>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</si>
  <si>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</si>
  <si>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</si>
  <si>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</si>
  <si>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</si>
  <si>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</si>
  <si>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</si>
  <si>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</si>
  <si>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</si>
  <si>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</si>
  <si>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</si>
  <si>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</si>
  <si>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</si>
  <si>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</si>
  <si>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</si>
  <si>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</si>
  <si>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</si>
  <si>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</si>
  <si>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</si>
  <si>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</si>
  <si>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</si>
  <si>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</si>
  <si>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</si>
  <si>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</si>
  <si>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</si>
  <si>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</si>
  <si>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</si>
  <si>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</si>
  <si>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</si>
  <si>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</si>
  <si>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</si>
  <si>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</si>
  <si>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</si>
  <si>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</si>
  <si>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</si>
  <si>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</si>
  <si>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</si>
  <si>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</si>
  <si>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</si>
  <si>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</si>
  <si>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</si>
  <si>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</si>
  <si>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</si>
  <si>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</si>
  <si>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</si>
  <si>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</si>
  <si>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</si>
  <si>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</si>
  <si>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</si>
  <si>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</si>
  <si>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</si>
  <si>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</si>
  <si>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</si>
  <si>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</si>
  <si>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</si>
  <si>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</si>
  <si>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</si>
  <si>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</si>
  <si>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</si>
  <si>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</si>
  <si>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</si>
  <si>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</si>
  <si>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</si>
  <si>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</si>
  <si>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</si>
  <si>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</si>
  <si>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</si>
  <si>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</si>
  <si>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</si>
  <si>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</si>
  <si>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</si>
  <si>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</si>
  <si>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</si>
  <si>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</si>
  <si>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</si>
  <si>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</si>
  <si>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</si>
  <si>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</si>
  <si>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</si>
  <si>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</si>
  <si>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</si>
  <si>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</si>
  <si>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</si>
  <si>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</si>
  <si>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</si>
  <si>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</si>
  <si>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</si>
  <si>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</si>
  <si>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</si>
  <si>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</si>
  <si>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</si>
  <si>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</si>
  <si>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</si>
  <si>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</si>
  <si>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</si>
  <si>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</si>
  <si>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18 de marzo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</si>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</sst>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Marzo</v>
      </c>
      <c r="G6" s="52"/>
      <c r="H6" s="73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>
        <f>B18+'Primas SRW'!B7</f>
        <v>1247.25</v>
      </c>
      <c r="D17" s="93">
        <f>C17*$B$41</f>
        <v>458.28954</v>
      </c>
      <c r="E17" s="60"/>
      <c r="F17" s="61">
        <f>E18+'Primas HRW'!B7</f>
        <v>1365.75</v>
      </c>
      <c r="G17" s="62">
        <f>F17*$B$41</f>
        <v>501.83117999999996</v>
      </c>
      <c r="H17" s="61"/>
      <c r="I17" s="61"/>
      <c r="J17" s="86">
        <f>E18+'Primas HRW'!F7</f>
        <v>1355.75</v>
      </c>
      <c r="K17" s="86">
        <f>E18+'Primas HRW'!G7</f>
        <v>1330.75</v>
      </c>
      <c r="L17" s="60"/>
      <c r="M17" s="62">
        <f>L18+'Primas maíz'!B10</f>
        <v>914</v>
      </c>
      <c r="N17" s="62">
        <f>M17*$F$41</f>
        <v>359.82352</v>
      </c>
      <c r="O17"/>
      <c r="P17"/>
      <c r="Q17"/>
    </row>
    <row r="18" spans="1:17" ht="19.5" customHeight="1">
      <c r="A18" s="102" t="s">
        <v>12</v>
      </c>
      <c r="B18" s="50">
        <f>Datos!E7</f>
        <v>1102.25</v>
      </c>
      <c r="C18" s="74">
        <f>B18+'Primas SRW'!B8</f>
        <v>1242.25</v>
      </c>
      <c r="D18" s="96">
        <f>C18*$B$41</f>
        <v>456.45234</v>
      </c>
      <c r="E18" s="51">
        <f>Datos!K7</f>
        <v>1110.75</v>
      </c>
      <c r="F18" s="74">
        <f>E18+'Primas HRW'!B8</f>
        <v>1360.75</v>
      </c>
      <c r="G18" s="24">
        <f>F18*$B$41</f>
        <v>499.99397999999997</v>
      </c>
      <c r="H18" s="74"/>
      <c r="I18" s="74"/>
      <c r="J18" s="122">
        <f>E18+'Primas HRW'!F8</f>
        <v>1335.75</v>
      </c>
      <c r="K18" s="122">
        <f>E18+'Primas HRW'!G8</f>
        <v>1310.75</v>
      </c>
      <c r="L18" s="51">
        <f>Datos!O7</f>
        <v>754</v>
      </c>
      <c r="M18" s="50">
        <f>L18+'Primas maíz'!B11</f>
        <v>899</v>
      </c>
      <c r="N18" s="50">
        <f>M18*$F$41</f>
        <v>353.91832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1227.5</v>
      </c>
      <c r="D19" s="82">
        <f>C19*$B$41</f>
        <v>451.0326</v>
      </c>
      <c r="E19" s="60"/>
      <c r="F19" s="59">
        <f>E20+'Primas HRW'!B9</f>
        <v>1347</v>
      </c>
      <c r="G19" s="59">
        <f>F19*$B$41</f>
        <v>494.94167999999996</v>
      </c>
      <c r="H19" s="59"/>
      <c r="I19" s="59"/>
      <c r="J19" s="84">
        <f>E20+'Primas HRW'!F9</f>
        <v>1322</v>
      </c>
      <c r="K19" s="84">
        <f>E20+'Primas HRW'!G9</f>
        <v>1297</v>
      </c>
      <c r="L19" s="60"/>
      <c r="M19" s="57">
        <f>L20+'Primas maíz'!B12</f>
        <v>889.75</v>
      </c>
      <c r="N19" s="62">
        <f>M19*$F$41</f>
        <v>350.27678</v>
      </c>
      <c r="O19"/>
      <c r="P19"/>
      <c r="Q19"/>
    </row>
    <row r="20" spans="1:17" ht="19.5" customHeight="1">
      <c r="A20" s="102" t="s">
        <v>13</v>
      </c>
      <c r="B20" s="50">
        <f>Datos!E8</f>
        <v>1092.5</v>
      </c>
      <c r="C20" s="74"/>
      <c r="D20" s="96"/>
      <c r="E20" s="51">
        <f>Datos!K8</f>
        <v>1107</v>
      </c>
      <c r="F20" s="50">
        <f>E20+'Primas HRW'!B10</f>
        <v>1107</v>
      </c>
      <c r="G20" s="50"/>
      <c r="H20" s="50"/>
      <c r="I20" s="50"/>
      <c r="J20" s="123"/>
      <c r="K20" s="122"/>
      <c r="L20" s="51">
        <f>Datos!O8</f>
        <v>734.75</v>
      </c>
      <c r="M20" s="50">
        <f>L20+'Primas maíz'!B13</f>
        <v>884.75</v>
      </c>
      <c r="N20" s="50">
        <f>M20*$F$41</f>
        <v>348.30838</v>
      </c>
      <c r="O20"/>
      <c r="P20"/>
      <c r="Q20"/>
    </row>
    <row r="21" spans="1:17" ht="19.5" customHeight="1">
      <c r="A21" s="58" t="s">
        <v>44</v>
      </c>
      <c r="B21" s="57"/>
      <c r="C21" s="59"/>
      <c r="D21" s="93"/>
      <c r="E21" s="60"/>
      <c r="F21" s="61"/>
      <c r="G21" s="61"/>
      <c r="H21" s="61"/>
      <c r="I21" s="61"/>
      <c r="J21" s="61"/>
      <c r="K21" s="61"/>
      <c r="L21" s="60"/>
      <c r="M21" s="62"/>
      <c r="N21" s="62"/>
      <c r="O21"/>
      <c r="P21"/>
      <c r="Q21"/>
    </row>
    <row r="22" spans="1:17" ht="19.5" customHeight="1">
      <c r="A22" s="102" t="s">
        <v>14</v>
      </c>
      <c r="B22" s="50">
        <f>Datos!E9</f>
        <v>1069.75</v>
      </c>
      <c r="C22" s="74"/>
      <c r="D22" s="96"/>
      <c r="E22" s="51">
        <f>Datos!K9</f>
        <v>1096.25</v>
      </c>
      <c r="F22" s="74"/>
      <c r="G22" s="74"/>
      <c r="H22" s="74"/>
      <c r="I22" s="74"/>
      <c r="J22" s="74"/>
      <c r="K22" s="74"/>
      <c r="L22" s="51">
        <f>Datos!O9</f>
        <v>685.75</v>
      </c>
      <c r="M22" s="50"/>
      <c r="N22" s="50"/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1043.75</v>
      </c>
      <c r="C25" s="59"/>
      <c r="D25" s="82"/>
      <c r="E25" s="60">
        <f>Datos!K10</f>
        <v>1085</v>
      </c>
      <c r="F25" s="59"/>
      <c r="G25" s="59"/>
      <c r="H25" s="59"/>
      <c r="I25" s="59"/>
      <c r="J25" s="59"/>
      <c r="K25" s="59"/>
      <c r="L25" s="60">
        <f>Datos!O10</f>
        <v>669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1011.5</v>
      </c>
      <c r="C27" s="23"/>
      <c r="D27" s="95"/>
      <c r="E27" s="51">
        <f>Datos!K11</f>
        <v>1061.75</v>
      </c>
      <c r="F27" s="24"/>
      <c r="G27" s="24"/>
      <c r="H27" s="24"/>
      <c r="I27" s="24"/>
      <c r="J27" s="24"/>
      <c r="K27" s="23"/>
      <c r="L27" s="51">
        <f>Datos!O11</f>
        <v>670.25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970</v>
      </c>
      <c r="C28" s="61"/>
      <c r="D28" s="93"/>
      <c r="E28" s="60">
        <f>Datos!K12</f>
        <v>1009.5</v>
      </c>
      <c r="F28" s="61"/>
      <c r="G28" s="61"/>
      <c r="H28" s="61"/>
      <c r="I28" s="61"/>
      <c r="J28" s="61"/>
      <c r="K28" s="61"/>
      <c r="L28" s="60">
        <f>Datos!O12</f>
        <v>671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903.25</v>
      </c>
      <c r="C29" s="23"/>
      <c r="D29" s="95"/>
      <c r="E29" s="51">
        <f>Datos!J13</f>
        <v>890</v>
      </c>
      <c r="F29" s="24"/>
      <c r="G29" s="24"/>
      <c r="H29" s="24"/>
      <c r="I29" s="24"/>
      <c r="J29" s="24"/>
      <c r="K29" s="23"/>
      <c r="L29" s="51">
        <f>Datos!O13</f>
        <v>669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883</v>
      </c>
      <c r="C30" s="61"/>
      <c r="D30" s="93"/>
      <c r="E30" s="60">
        <f>Datos!J14</f>
        <v>881.75</v>
      </c>
      <c r="F30" s="61"/>
      <c r="G30" s="61"/>
      <c r="H30" s="61"/>
      <c r="I30" s="61"/>
      <c r="J30" s="61"/>
      <c r="K30" s="61"/>
      <c r="L30" s="60">
        <f>Datos!O14</f>
        <v>610.5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875.75</v>
      </c>
      <c r="C31" s="74"/>
      <c r="D31" s="96"/>
      <c r="E31" s="51">
        <f>Datos!J15</f>
        <v>883.75</v>
      </c>
      <c r="F31" s="74"/>
      <c r="G31" s="74"/>
      <c r="H31" s="74"/>
      <c r="I31" s="74"/>
      <c r="J31" s="74"/>
      <c r="K31" s="74"/>
      <c r="L31" s="51">
        <f>Datos!O15</f>
        <v>598.5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855</v>
      </c>
      <c r="C33" s="23"/>
      <c r="D33" s="95"/>
      <c r="E33" s="51">
        <f>Datos!J16</f>
        <v>879.5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837</v>
      </c>
      <c r="C34" s="61"/>
      <c r="D34" s="93"/>
      <c r="E34" s="60">
        <f>Datos!J17</f>
        <v>819.75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782.75</v>
      </c>
      <c r="C35" s="23"/>
      <c r="D35" s="95"/>
      <c r="E35" s="51">
        <f>Datos!J18</f>
        <v>754.75</v>
      </c>
      <c r="F35" s="24"/>
      <c r="G35" s="24"/>
      <c r="H35" s="24"/>
      <c r="I35" s="24"/>
      <c r="J35" s="24"/>
      <c r="K35" s="23"/>
      <c r="L35" s="51">
        <f>Datos!O16</f>
        <v>603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536.25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Marzo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25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>
        <v>458.2</v>
      </c>
      <c r="D16" s="83"/>
      <c r="E16" s="59">
        <v>501.7</v>
      </c>
      <c r="F16" s="59" t="s">
        <v>115</v>
      </c>
      <c r="G16" s="84"/>
      <c r="H16" s="84">
        <f>BUSHEL!J17*TONELADA!$B$44</f>
        <v>498.15677999999997</v>
      </c>
      <c r="I16" s="84">
        <f>BUSHEL!K17*TONELADA!$B$44</f>
        <v>488.97078</v>
      </c>
      <c r="J16" s="60"/>
      <c r="K16" s="57">
        <f>BUSHEL!M17*$E$44</f>
        <v>359.82352</v>
      </c>
    </row>
    <row r="17" spans="1:11" ht="19.5" customHeight="1">
      <c r="A17" s="102" t="s">
        <v>12</v>
      </c>
      <c r="B17" s="50">
        <f>BUSHEL!B18*TONELADA!$B$44</f>
        <v>405.01074</v>
      </c>
      <c r="C17" s="74">
        <v>456.4</v>
      </c>
      <c r="D17" s="51">
        <f>BUSHEL!E18*TONELADA!$B$44</f>
        <v>408.13398</v>
      </c>
      <c r="E17" s="74">
        <v>499.9</v>
      </c>
      <c r="F17" s="74"/>
      <c r="G17" s="74"/>
      <c r="H17" s="122">
        <f>BUSHEL!J18*TONELADA!$B$44</f>
        <v>490.80798</v>
      </c>
      <c r="I17" s="122">
        <f>BUSHEL!K18*TONELADA!$B$44</f>
        <v>481.62198</v>
      </c>
      <c r="J17" s="51">
        <f>BUSHEL!L18*TONELADA!$B$44</f>
        <v>277.04976</v>
      </c>
      <c r="K17" s="24">
        <f>BUSHEL!M18*$E$44</f>
        <v>353.91832</v>
      </c>
    </row>
    <row r="18" spans="1:11" ht="19.5" customHeight="1">
      <c r="A18" s="58" t="s">
        <v>43</v>
      </c>
      <c r="B18" s="57"/>
      <c r="C18" s="59">
        <v>451</v>
      </c>
      <c r="D18" s="60"/>
      <c r="E18" s="59">
        <v>494.9</v>
      </c>
      <c r="F18" s="59"/>
      <c r="G18" s="59"/>
      <c r="H18" s="84">
        <f>BUSHEL!J19*TONELADA!$B$44</f>
        <v>485.75568</v>
      </c>
      <c r="I18" s="84">
        <f>BUSHEL!K19*TONELADA!$B$44</f>
        <v>476.56968</v>
      </c>
      <c r="J18" s="60"/>
      <c r="K18" s="57">
        <f>BUSHEL!M19*$E$44</f>
        <v>350.27678</v>
      </c>
    </row>
    <row r="19" spans="1:11" ht="19.5" customHeight="1">
      <c r="A19" s="16" t="s">
        <v>13</v>
      </c>
      <c r="B19" s="50">
        <f>BUSHEL!B20*TONELADA!$B$44</f>
        <v>401.4282</v>
      </c>
      <c r="C19" s="23"/>
      <c r="D19" s="51">
        <f>BUSHEL!E20*TONELADA!$B$44</f>
        <v>406.75608</v>
      </c>
      <c r="E19" s="24"/>
      <c r="F19" s="24"/>
      <c r="G19" s="24"/>
      <c r="H19" s="118"/>
      <c r="I19" s="119"/>
      <c r="J19" s="51">
        <f>BUSHEL!L20*TONELADA!$B$44</f>
        <v>269.97654</v>
      </c>
      <c r="K19" s="24">
        <f>BUSHEL!M20*$E$44</f>
        <v>348.30838</v>
      </c>
    </row>
    <row r="20" spans="1:11" ht="19.5" customHeight="1">
      <c r="A20" s="58" t="s">
        <v>44</v>
      </c>
      <c r="B20" s="57"/>
      <c r="C20" s="61"/>
      <c r="D20" s="60"/>
      <c r="E20" s="61"/>
      <c r="F20" s="61"/>
      <c r="G20" s="61"/>
      <c r="H20" s="61"/>
      <c r="I20" s="61"/>
      <c r="J20" s="60"/>
      <c r="K20" s="62"/>
    </row>
    <row r="21" spans="1:11" ht="19.5" customHeight="1">
      <c r="A21" s="102" t="s">
        <v>14</v>
      </c>
      <c r="B21" s="50">
        <f>BUSHEL!B22*TONELADA!$B$44</f>
        <v>393.06894</v>
      </c>
      <c r="C21" s="74"/>
      <c r="D21" s="51">
        <f>BUSHEL!E22*TONELADA!$B$44</f>
        <v>402.8061</v>
      </c>
      <c r="E21" s="74"/>
      <c r="F21" s="74"/>
      <c r="G21" s="74"/>
      <c r="H21" s="74"/>
      <c r="I21" s="74"/>
      <c r="J21" s="51">
        <f>BUSHEL!L22*TONELADA!$B$44</f>
        <v>251.97198</v>
      </c>
      <c r="K21" s="50"/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/>
    </row>
    <row r="24" spans="1:11" ht="19.5" customHeight="1">
      <c r="A24" s="58" t="s">
        <v>15</v>
      </c>
      <c r="B24" s="57">
        <f>BUSHEL!B25*TONELADA!$B$44</f>
        <v>383.5155</v>
      </c>
      <c r="C24" s="59"/>
      <c r="D24" s="60">
        <f>BUSHEL!E25*TONELADA!$B$44</f>
        <v>398.6724</v>
      </c>
      <c r="E24" s="59"/>
      <c r="F24" s="59"/>
      <c r="G24" s="59"/>
      <c r="H24" s="59"/>
      <c r="I24" s="59"/>
      <c r="J24" s="60">
        <f>BUSHEL!L25*TONELADA!$B$44</f>
        <v>245.81735999999998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371.66555999999997</v>
      </c>
      <c r="C28" s="87"/>
      <c r="D28" s="89">
        <f>BUSHEL!E27*TONELADA!$B$44</f>
        <v>390.12942</v>
      </c>
      <c r="E28" s="79"/>
      <c r="F28" s="79"/>
      <c r="G28" s="79"/>
      <c r="H28" s="79"/>
      <c r="I28" s="90"/>
      <c r="J28" s="107">
        <f>BUSHEL!L27*TONELADA!$B$44</f>
        <v>246.27666</v>
      </c>
      <c r="K28" s="79"/>
    </row>
    <row r="29" spans="1:11" ht="19.5" customHeight="1">
      <c r="A29" s="22" t="s">
        <v>12</v>
      </c>
      <c r="B29" s="81">
        <f>BUSHEL!B28*TONELADA!$B$44</f>
        <v>356.41679999999997</v>
      </c>
      <c r="C29" s="88"/>
      <c r="D29" s="91">
        <f>BUSHEL!E28*TONELADA!$B$44</f>
        <v>370.93068</v>
      </c>
      <c r="E29" s="34"/>
      <c r="F29" s="34"/>
      <c r="G29" s="34"/>
      <c r="H29" s="34"/>
      <c r="I29" s="92"/>
      <c r="J29" s="108">
        <f>BUSHEL!L28*TONELADA!$B$44</f>
        <v>246.55223999999998</v>
      </c>
      <c r="K29" s="34"/>
    </row>
    <row r="30" spans="1:11" ht="19.5" customHeight="1">
      <c r="A30" s="58" t="s">
        <v>13</v>
      </c>
      <c r="B30" s="57">
        <f>BUSHEL!B29*TONELADA!$B$44</f>
        <v>331.89018</v>
      </c>
      <c r="C30" s="61"/>
      <c r="D30" s="60">
        <f>BUSHEL!E29*TONELADA!$B$44</f>
        <v>327.0216</v>
      </c>
      <c r="E30" s="62"/>
      <c r="F30" s="62"/>
      <c r="G30" s="62"/>
      <c r="H30" s="62"/>
      <c r="I30" s="93"/>
      <c r="J30" s="104">
        <f>BUSHEL!L29*TONELADA!$B$44</f>
        <v>245.81735999999998</v>
      </c>
      <c r="K30" s="62"/>
    </row>
    <row r="31" spans="1:11" ht="19.5" customHeight="1">
      <c r="A31" s="16" t="s">
        <v>14</v>
      </c>
      <c r="B31" s="81">
        <f>BUSHEL!B30*TONELADA!$B$44</f>
        <v>324.44952</v>
      </c>
      <c r="C31" s="23"/>
      <c r="D31" s="91">
        <f>BUSHEL!E30*TONELADA!$B$44</f>
        <v>323.99021999999997</v>
      </c>
      <c r="E31" s="23"/>
      <c r="F31" s="23"/>
      <c r="G31" s="23"/>
      <c r="H31" s="23"/>
      <c r="I31" s="23"/>
      <c r="J31" s="105">
        <f>BUSHEL!L30*TONELADA!$B$44</f>
        <v>224.32211999999998</v>
      </c>
      <c r="K31" s="24"/>
    </row>
    <row r="32" spans="1:11" ht="19.5" customHeight="1">
      <c r="A32" s="58" t="s">
        <v>15</v>
      </c>
      <c r="B32" s="57">
        <f>BUSHEL!B31*TONELADA!$B$44</f>
        <v>321.78558</v>
      </c>
      <c r="C32" s="61"/>
      <c r="D32" s="60">
        <f>BUSHEL!E31*TONELADA!$B$44</f>
        <v>324.7251</v>
      </c>
      <c r="E32" s="61"/>
      <c r="F32" s="61"/>
      <c r="G32" s="61"/>
      <c r="H32" s="61"/>
      <c r="I32" s="61"/>
      <c r="J32" s="106">
        <f>BUSHEL!L31*TONELADA!$B$44</f>
        <v>219.91284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314.1612</v>
      </c>
      <c r="C34" s="87"/>
      <c r="D34" s="60">
        <f>BUSHEL!E33*TONELADA!$B$44</f>
        <v>323.16348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307.54728</v>
      </c>
      <c r="C35" s="88"/>
      <c r="D35" s="91">
        <f>BUSHEL!E34*TONELADA!$B$44</f>
        <v>301.20894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287.61366</v>
      </c>
      <c r="C36" s="59"/>
      <c r="D36" s="60">
        <f>BUSHEL!E35*TONELADA!$B$44</f>
        <v>277.32534</v>
      </c>
      <c r="E36" s="59"/>
      <c r="F36" s="62"/>
      <c r="G36" s="84"/>
      <c r="H36" s="84"/>
      <c r="I36" s="85"/>
      <c r="J36" s="104">
        <f>BUSHEL!L35*TONELADA!$B$44</f>
        <v>221.56632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197.03969999999998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>
        <v>145</v>
      </c>
      <c r="C7" s="63" t="s">
        <v>132</v>
      </c>
    </row>
    <row r="8" spans="1:3" ht="15">
      <c r="A8" s="40" t="s">
        <v>100</v>
      </c>
      <c r="B8" s="44">
        <v>140</v>
      </c>
      <c r="C8" s="44" t="s">
        <v>132</v>
      </c>
    </row>
    <row r="9" spans="1:3" ht="15">
      <c r="A9" s="43" t="s">
        <v>133</v>
      </c>
      <c r="B9" s="117">
        <v>135</v>
      </c>
      <c r="C9" s="63" t="s">
        <v>135</v>
      </c>
    </row>
    <row r="10" spans="1:3" ht="15">
      <c r="A10" s="40" t="s">
        <v>134</v>
      </c>
      <c r="B10" s="44"/>
      <c r="C10" s="44"/>
    </row>
    <row r="11" spans="1:3" ht="15">
      <c r="A11" s="43" t="s">
        <v>101</v>
      </c>
      <c r="B11" s="117"/>
      <c r="C11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138</v>
      </c>
      <c r="F4" s="46" t="s">
        <v>136</v>
      </c>
      <c r="G4" s="46" t="s">
        <v>137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>
        <v>255</v>
      </c>
      <c r="C7" s="68" t="s">
        <v>132</v>
      </c>
      <c r="D7" s="68"/>
      <c r="E7" s="68"/>
      <c r="F7" s="121">
        <v>245</v>
      </c>
      <c r="G7" s="121">
        <v>220</v>
      </c>
      <c r="H7" s="68" t="s">
        <v>132</v>
      </c>
    </row>
    <row r="8" spans="1:8" ht="15">
      <c r="A8" s="40" t="s">
        <v>100</v>
      </c>
      <c r="B8" s="44">
        <v>250</v>
      </c>
      <c r="C8" s="44" t="s">
        <v>132</v>
      </c>
      <c r="D8" s="44"/>
      <c r="E8" s="44"/>
      <c r="F8" s="41">
        <v>225</v>
      </c>
      <c r="G8" s="41">
        <v>200</v>
      </c>
      <c r="H8" s="44" t="s">
        <v>132</v>
      </c>
    </row>
    <row r="9" spans="1:8" ht="15">
      <c r="A9" s="67" t="s">
        <v>133</v>
      </c>
      <c r="B9" s="68">
        <v>240</v>
      </c>
      <c r="C9" s="68" t="s">
        <v>135</v>
      </c>
      <c r="D9" s="68"/>
      <c r="E9" s="68"/>
      <c r="F9" s="121">
        <v>215</v>
      </c>
      <c r="G9" s="121">
        <v>190</v>
      </c>
      <c r="H9" s="68" t="s">
        <v>135</v>
      </c>
    </row>
    <row r="10" spans="1:8" ht="15">
      <c r="A10" s="40" t="s">
        <v>134</v>
      </c>
      <c r="B10" s="44"/>
      <c r="C10" s="44"/>
      <c r="D10" s="44"/>
      <c r="E10" s="44"/>
      <c r="F10" s="41"/>
      <c r="G10" s="41"/>
      <c r="H10" s="44"/>
    </row>
    <row r="11" spans="1:8" ht="15">
      <c r="A11" s="67" t="s">
        <v>101</v>
      </c>
      <c r="B11" s="68"/>
      <c r="C11" s="68"/>
      <c r="D11" s="68"/>
      <c r="E11" s="68"/>
      <c r="F11" s="121"/>
      <c r="G11" s="121"/>
      <c r="H11" s="68"/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139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2">
        <v>2022</v>
      </c>
      <c r="B6" s="143"/>
      <c r="C6" s="144"/>
      <c r="E6" t="s">
        <v>24</v>
      </c>
    </row>
    <row r="7" spans="1:5" ht="15">
      <c r="A7" s="114" t="s">
        <v>116</v>
      </c>
      <c r="B7" s="41"/>
      <c r="C7" s="41"/>
      <c r="E7" t="s">
        <v>25</v>
      </c>
    </row>
    <row r="8" spans="1:5" ht="15">
      <c r="A8" s="115" t="s">
        <v>117</v>
      </c>
      <c r="B8" s="116"/>
      <c r="C8" s="116"/>
      <c r="E8" t="s">
        <v>26</v>
      </c>
    </row>
    <row r="9" spans="1:3" ht="15">
      <c r="A9" s="114" t="s">
        <v>97</v>
      </c>
      <c r="B9" s="41"/>
      <c r="C9" s="41"/>
    </row>
    <row r="10" spans="1:4" ht="15">
      <c r="A10" s="115" t="s">
        <v>98</v>
      </c>
      <c r="B10" s="116">
        <v>160</v>
      </c>
      <c r="C10" s="116" t="s">
        <v>132</v>
      </c>
      <c r="D10" s="110"/>
    </row>
    <row r="11" spans="1:3" ht="15">
      <c r="A11" s="114" t="s">
        <v>100</v>
      </c>
      <c r="B11" s="41">
        <v>145</v>
      </c>
      <c r="C11" s="41" t="s">
        <v>132</v>
      </c>
    </row>
    <row r="12" spans="1:3" ht="15">
      <c r="A12" s="42" t="s">
        <v>133</v>
      </c>
      <c r="B12" s="34">
        <v>155</v>
      </c>
      <c r="C12" s="34" t="s">
        <v>135</v>
      </c>
    </row>
    <row r="13" spans="1:3" ht="15">
      <c r="A13" s="40" t="s">
        <v>134</v>
      </c>
      <c r="B13" s="41">
        <v>150</v>
      </c>
      <c r="C13" s="41" t="s">
        <v>135</v>
      </c>
    </row>
    <row r="14" spans="1:3" ht="15">
      <c r="A14" s="42" t="s">
        <v>101</v>
      </c>
      <c r="B14" s="34"/>
      <c r="C14" s="34"/>
    </row>
    <row r="15" spans="1:3" ht="15">
      <c r="A15" s="40" t="s">
        <v>102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44645</v>
      </c>
      <c r="E7">
        <v>1102.25</v>
      </c>
      <c r="F7">
        <v>1102.25</v>
      </c>
      <c r="G7" t="s">
        <v>57</v>
      </c>
      <c r="H7" t="s">
        <v>58</v>
      </c>
      <c r="I7" s="49">
        <v>44645</v>
      </c>
      <c r="J7">
        <v>1110.75</v>
      </c>
      <c r="K7">
        <v>1110.75</v>
      </c>
      <c r="L7" t="s">
        <v>66</v>
      </c>
      <c r="M7" t="s">
        <v>67</v>
      </c>
      <c r="N7" s="49">
        <v>44645</v>
      </c>
      <c r="O7">
        <v>754</v>
      </c>
      <c r="P7">
        <v>754</v>
      </c>
      <c r="Q7" s="47" t="s">
        <v>99</v>
      </c>
    </row>
    <row r="8" spans="2:17" ht="15">
      <c r="B8" t="s">
        <v>61</v>
      </c>
      <c r="C8" t="s">
        <v>62</v>
      </c>
      <c r="D8" s="49">
        <v>44645</v>
      </c>
      <c r="E8">
        <v>1092.5</v>
      </c>
      <c r="F8">
        <v>1092.5</v>
      </c>
      <c r="G8" t="s">
        <v>63</v>
      </c>
      <c r="H8" t="s">
        <v>64</v>
      </c>
      <c r="I8" s="49">
        <v>44645</v>
      </c>
      <c r="J8">
        <v>1107</v>
      </c>
      <c r="K8">
        <v>1107</v>
      </c>
      <c r="L8" t="s">
        <v>53</v>
      </c>
      <c r="M8" t="s">
        <v>54</v>
      </c>
      <c r="N8" s="49">
        <v>44645</v>
      </c>
      <c r="O8">
        <v>734.75</v>
      </c>
      <c r="P8">
        <v>734.75</v>
      </c>
      <c r="Q8" s="47" t="s">
        <v>99</v>
      </c>
    </row>
    <row r="9" spans="2:17" ht="15">
      <c r="B9" t="s">
        <v>75</v>
      </c>
      <c r="C9" t="s">
        <v>76</v>
      </c>
      <c r="D9" s="49">
        <v>44645</v>
      </c>
      <c r="E9">
        <v>1069.75</v>
      </c>
      <c r="F9">
        <v>1069.75</v>
      </c>
      <c r="G9" t="s">
        <v>77</v>
      </c>
      <c r="H9" t="s">
        <v>78</v>
      </c>
      <c r="I9" s="49">
        <v>44645</v>
      </c>
      <c r="J9">
        <v>1096.25</v>
      </c>
      <c r="K9">
        <v>1096.25</v>
      </c>
      <c r="L9" t="s">
        <v>68</v>
      </c>
      <c r="M9" t="s">
        <v>69</v>
      </c>
      <c r="N9" s="49">
        <v>44645</v>
      </c>
      <c r="O9">
        <v>685.75</v>
      </c>
      <c r="P9">
        <v>685.75</v>
      </c>
      <c r="Q9" s="47" t="s">
        <v>99</v>
      </c>
    </row>
    <row r="10" spans="2:17" ht="15">
      <c r="B10" t="s">
        <v>79</v>
      </c>
      <c r="C10" t="s">
        <v>80</v>
      </c>
      <c r="D10" s="49">
        <v>44645</v>
      </c>
      <c r="E10">
        <v>1043.75</v>
      </c>
      <c r="F10">
        <v>1043.75</v>
      </c>
      <c r="G10" t="s">
        <v>81</v>
      </c>
      <c r="H10" t="s">
        <v>82</v>
      </c>
      <c r="I10" s="49">
        <v>44645</v>
      </c>
      <c r="J10">
        <v>1085</v>
      </c>
      <c r="K10">
        <v>1085</v>
      </c>
      <c r="L10" t="s">
        <v>59</v>
      </c>
      <c r="M10" t="s">
        <v>60</v>
      </c>
      <c r="N10" s="49">
        <v>44645</v>
      </c>
      <c r="O10">
        <v>669</v>
      </c>
      <c r="P10">
        <v>669</v>
      </c>
      <c r="Q10" s="47" t="s">
        <v>99</v>
      </c>
    </row>
    <row r="11" spans="2:17" ht="15">
      <c r="B11" t="s">
        <v>83</v>
      </c>
      <c r="C11" t="s">
        <v>84</v>
      </c>
      <c r="D11" s="49">
        <v>44645</v>
      </c>
      <c r="E11">
        <v>1011.5</v>
      </c>
      <c r="F11">
        <v>1011.5</v>
      </c>
      <c r="G11" t="s">
        <v>85</v>
      </c>
      <c r="H11" t="s">
        <v>86</v>
      </c>
      <c r="I11" s="49">
        <v>44645</v>
      </c>
      <c r="J11">
        <v>1061.75</v>
      </c>
      <c r="K11">
        <v>1061.75</v>
      </c>
      <c r="L11" t="s">
        <v>105</v>
      </c>
      <c r="M11" t="s">
        <v>106</v>
      </c>
      <c r="N11" s="49">
        <v>44645</v>
      </c>
      <c r="O11">
        <v>670.25</v>
      </c>
      <c r="P11">
        <v>670.25</v>
      </c>
      <c r="Q11" s="47" t="s">
        <v>99</v>
      </c>
    </row>
    <row r="12" spans="2:17" ht="15">
      <c r="B12" t="s">
        <v>87</v>
      </c>
      <c r="C12" t="s">
        <v>88</v>
      </c>
      <c r="D12" s="49">
        <v>44645</v>
      </c>
      <c r="E12">
        <v>970</v>
      </c>
      <c r="F12">
        <v>970</v>
      </c>
      <c r="G12" t="s">
        <v>89</v>
      </c>
      <c r="H12" t="s">
        <v>90</v>
      </c>
      <c r="I12" s="49">
        <v>44645</v>
      </c>
      <c r="J12">
        <v>1009.5</v>
      </c>
      <c r="K12">
        <v>1009.5</v>
      </c>
      <c r="L12" t="s">
        <v>107</v>
      </c>
      <c r="M12" t="s">
        <v>108</v>
      </c>
      <c r="N12" s="49">
        <v>44645</v>
      </c>
      <c r="O12">
        <v>671</v>
      </c>
      <c r="P12">
        <v>671</v>
      </c>
      <c r="Q12" s="47" t="s">
        <v>99</v>
      </c>
    </row>
    <row r="13" spans="2:17" ht="15">
      <c r="B13" t="s">
        <v>93</v>
      </c>
      <c r="C13" t="s">
        <v>94</v>
      </c>
      <c r="D13" s="49">
        <v>44645</v>
      </c>
      <c r="E13">
        <v>903.25</v>
      </c>
      <c r="F13">
        <v>903.25</v>
      </c>
      <c r="G13" t="s">
        <v>95</v>
      </c>
      <c r="H13" t="s">
        <v>96</v>
      </c>
      <c r="I13" s="49">
        <v>44645</v>
      </c>
      <c r="J13">
        <v>890</v>
      </c>
      <c r="K13">
        <v>890</v>
      </c>
      <c r="L13" t="s">
        <v>70</v>
      </c>
      <c r="M13" t="s">
        <v>71</v>
      </c>
      <c r="N13" s="49">
        <v>44645</v>
      </c>
      <c r="O13">
        <v>669</v>
      </c>
      <c r="P13">
        <v>669</v>
      </c>
      <c r="Q13" s="47" t="s">
        <v>99</v>
      </c>
    </row>
    <row r="14" spans="2:17" ht="15">
      <c r="B14" t="s">
        <v>118</v>
      </c>
      <c r="C14" t="s">
        <v>119</v>
      </c>
      <c r="D14" s="49">
        <v>44645</v>
      </c>
      <c r="E14">
        <v>883</v>
      </c>
      <c r="F14">
        <v>883</v>
      </c>
      <c r="G14" t="s">
        <v>120</v>
      </c>
      <c r="H14" t="s">
        <v>121</v>
      </c>
      <c r="I14" s="49">
        <v>44645</v>
      </c>
      <c r="J14">
        <v>881.75</v>
      </c>
      <c r="K14">
        <v>881.75</v>
      </c>
      <c r="L14" t="s">
        <v>109</v>
      </c>
      <c r="M14" t="s">
        <v>110</v>
      </c>
      <c r="N14" s="49">
        <v>44645</v>
      </c>
      <c r="O14">
        <v>610.5</v>
      </c>
      <c r="P14">
        <v>610.5</v>
      </c>
      <c r="Q14" s="47" t="s">
        <v>99</v>
      </c>
    </row>
    <row r="15" spans="2:17" ht="15">
      <c r="B15" t="s">
        <v>122</v>
      </c>
      <c r="C15" t="s">
        <v>123</v>
      </c>
      <c r="D15" s="49">
        <v>44645</v>
      </c>
      <c r="E15">
        <v>875.75</v>
      </c>
      <c r="F15">
        <v>875.75</v>
      </c>
      <c r="G15" t="s">
        <v>124</v>
      </c>
      <c r="H15" t="s">
        <v>125</v>
      </c>
      <c r="I15" s="49">
        <v>44645</v>
      </c>
      <c r="J15">
        <v>883.75</v>
      </c>
      <c r="K15">
        <v>883.75</v>
      </c>
      <c r="L15" t="s">
        <v>72</v>
      </c>
      <c r="M15" t="s">
        <v>73</v>
      </c>
      <c r="N15" s="49">
        <v>44645</v>
      </c>
      <c r="O15">
        <v>598.5</v>
      </c>
      <c r="P15">
        <v>598.5</v>
      </c>
      <c r="Q15" s="47" t="s">
        <v>99</v>
      </c>
    </row>
    <row r="16" spans="2:17" ht="15">
      <c r="B16" t="s">
        <v>126</v>
      </c>
      <c r="C16" t="s">
        <v>51</v>
      </c>
      <c r="D16" s="49">
        <v>44645</v>
      </c>
      <c r="E16">
        <v>855</v>
      </c>
      <c r="F16">
        <v>855</v>
      </c>
      <c r="G16" t="s">
        <v>127</v>
      </c>
      <c r="H16" t="s">
        <v>52</v>
      </c>
      <c r="I16" s="49">
        <v>44645</v>
      </c>
      <c r="J16">
        <v>879.5</v>
      </c>
      <c r="K16">
        <v>879.5</v>
      </c>
      <c r="L16" t="s">
        <v>111</v>
      </c>
      <c r="M16" t="s">
        <v>112</v>
      </c>
      <c r="N16" s="49">
        <v>44645</v>
      </c>
      <c r="O16">
        <v>603</v>
      </c>
      <c r="P16">
        <v>603</v>
      </c>
      <c r="Q16" s="47" t="s">
        <v>99</v>
      </c>
    </row>
    <row r="17" spans="2:17" ht="15">
      <c r="B17" t="s">
        <v>128</v>
      </c>
      <c r="C17" t="s">
        <v>56</v>
      </c>
      <c r="D17" s="49">
        <v>44645</v>
      </c>
      <c r="E17">
        <v>837</v>
      </c>
      <c r="F17">
        <v>837</v>
      </c>
      <c r="G17" t="s">
        <v>129</v>
      </c>
      <c r="H17" s="49" t="s">
        <v>58</v>
      </c>
      <c r="I17" s="49">
        <v>44645</v>
      </c>
      <c r="J17">
        <v>819.75</v>
      </c>
      <c r="K17">
        <v>819.75</v>
      </c>
      <c r="L17" t="s">
        <v>113</v>
      </c>
      <c r="M17" t="s">
        <v>114</v>
      </c>
      <c r="N17" s="49">
        <v>44645</v>
      </c>
      <c r="O17">
        <v>536.25</v>
      </c>
      <c r="P17">
        <v>536.25</v>
      </c>
      <c r="Q17" s="47" t="s">
        <v>99</v>
      </c>
    </row>
    <row r="18" spans="2:16" ht="15">
      <c r="B18" s="47" t="s">
        <v>130</v>
      </c>
      <c r="C18" s="47" t="s">
        <v>62</v>
      </c>
      <c r="D18" s="49">
        <v>44645</v>
      </c>
      <c r="E18" s="47">
        <v>782.75</v>
      </c>
      <c r="F18" s="47">
        <v>782.75</v>
      </c>
      <c r="G18" s="47" t="s">
        <v>131</v>
      </c>
      <c r="H18" s="47" t="s">
        <v>64</v>
      </c>
      <c r="I18" s="49">
        <v>44645</v>
      </c>
      <c r="J18" s="120">
        <v>754.75</v>
      </c>
      <c r="K18" s="120">
        <v>754.75</v>
      </c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140</v>
      </c>
      <c r="E22">
        <v>25</v>
      </c>
      <c r="F22" s="109"/>
      <c r="G22" s="47" t="s">
        <v>97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2022-03-27T14:46:20Z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