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'TONELADA'!$A$1:$K$43</definedName>
  </definedNames>
  <calcPr fullCalcOnLoad="1"/>
</workbook>
</file>

<file path=xl/sharedStrings.xml><?xml version="1.0" encoding="utf-8"?>
<sst xmlns="http://schemas.openxmlformats.org/spreadsheetml/2006/main" count="277" uniqueCount="149">
  <si>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</si>
  <si>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</si>
  <si>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</si>
  <si>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</si>
  <si>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</si>
  <si>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</si>
  <si>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</si>
  <si>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</si>
  <si>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</si>
  <si>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</si>
  <si>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</si>
  <si>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</si>
  <si>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</si>
  <si>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</si>
  <si>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</si>
  <si>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</si>
  <si>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</si>
  <si>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</si>
  <si>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</si>
  <si>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</si>
  <si>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</si>
  <si>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</si>
  <si>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</si>
  <si>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</si>
  <si>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</si>
  <si>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</si>
  <si>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</si>
  <si>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</si>
  <si>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</si>
  <si>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</si>
  <si>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</si>
  <si>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</si>
  <si>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</si>
  <si>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</si>
  <si>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</si>
  <si>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</si>
  <si>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</si>
  <si>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</si>
  <si>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</si>
  <si>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</si>
  <si>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</si>
  <si>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</si>
  <si>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</si>
  <si>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</si>
  <si>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</si>
  <si>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</si>
  <si>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</si>
  <si>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</si>
  <si>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</si>
  <si>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</si>
  <si>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</si>
  <si>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</si>
  <si>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</si>
  <si>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</si>
  <si>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</si>
  <si>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</si>
  <si>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</si>
  <si>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</si>
  <si>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</si>
  <si>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</si>
  <si>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</si>
  <si>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</si>
  <si>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</si>
  <si>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</si>
  <si>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</si>
  <si>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</si>
  <si>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</si>
  <si>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</si>
  <si>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</si>
  <si>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</si>
  <si>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</si>
  <si>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</si>
  <si>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</si>
  <si>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</si>
  <si>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</si>
  <si>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</si>
  <si>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</si>
  <si>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</si>
  <si>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</si>
  <si>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</si>
  <si>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</si>
  <si>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</si>
  <si>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</si>
  <si>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</si>
  <si>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</si>
  <si>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</si>
  <si>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</si>
  <si>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</si>
  <si>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</si>
  <si>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</si>
  <si>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</si>
  <si>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</si>
  <si>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</si>
  <si>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</si>
  <si>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</si>
  <si>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</si>
  <si>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</si>
  <si>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</si>
  <si>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</si>
  <si>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</si>
  <si>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</si>
  <si>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</si>
  <si>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</si>
  <si>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</si>
  <si>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</si>
  <si>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</si>
  <si>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</si>
  <si>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</si>
  <si>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</si>
  <si>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</si>
  <si>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</si>
  <si>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</si>
  <si>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</si>
  <si>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</si>
  <si>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</si>
  <si>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</si>
  <si>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</si>
  <si>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</si>
  <si>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</si>
  <si>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</si>
  <si>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</si>
  <si>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</si>
  <si>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</si>
  <si>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</si>
  <si>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</si>
  <si>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</si>
  <si>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</si>
  <si>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</si>
  <si>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</si>
  <si>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</si>
  <si>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</si>
  <si>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</si>
  <si>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</si>
  <si>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</si>
  <si>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</si>
  <si>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</si>
  <si>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</si>
  <si>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</si>
  <si>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</si>
  <si>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</si>
  <si>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</si>
  <si>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</si>
  <si>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</si>
  <si>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</si>
  <si>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</si>
  <si>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</si>
  <si>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</si>
  <si>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4 de febrero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</si>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</sst>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Febrero</v>
      </c>
      <c r="G6" s="55"/>
      <c r="H6" s="86">
        <f>Datos!I23</f>
        <v>2022</v>
      </c>
      <c r="I6" s="4"/>
      <c r="J6" s="3"/>
      <c r="K6" s="3"/>
      <c r="L6" s="4" t="str">
        <f>Datos!D23</f>
        <v>Miércoles</v>
      </c>
      <c r="M6" s="4">
        <f>Datos!E23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/>
      <c r="D19" s="136"/>
      <c r="E19" s="78"/>
      <c r="F19" s="73"/>
      <c r="G19" s="73"/>
      <c r="H19" s="73"/>
      <c r="I19" s="87"/>
      <c r="J19" s="87"/>
      <c r="K19" s="88"/>
      <c r="L19" s="78"/>
      <c r="M19" s="73"/>
      <c r="N19" s="73"/>
      <c r="O19"/>
      <c r="P19"/>
      <c r="Q19"/>
    </row>
    <row r="20" spans="1:17" ht="19.5" customHeight="1">
      <c r="A20" s="67" t="s">
        <v>41</v>
      </c>
      <c r="B20" s="66"/>
      <c r="C20" s="70"/>
      <c r="D20" s="110"/>
      <c r="E20" s="102"/>
      <c r="F20" s="71">
        <f>E21+'Primas HRW'!B7</f>
        <v>1080</v>
      </c>
      <c r="G20" s="71">
        <f>F20*$B$46</f>
        <v>396.8352</v>
      </c>
      <c r="H20" s="71"/>
      <c r="I20" s="103"/>
      <c r="J20" s="103">
        <f>E21+'Primas HRW'!F7</f>
        <v>1045</v>
      </c>
      <c r="K20" s="101">
        <f>E21+'Primas HRW'!G7</f>
        <v>1020</v>
      </c>
      <c r="L20" s="102"/>
      <c r="M20" s="71"/>
      <c r="N20" s="71"/>
      <c r="O20"/>
      <c r="P20"/>
      <c r="Q20"/>
    </row>
    <row r="21" spans="1:17" ht="19.5" customHeight="1">
      <c r="A21" s="16" t="s">
        <v>11</v>
      </c>
      <c r="B21" s="52">
        <f>Datos!E7</f>
        <v>785</v>
      </c>
      <c r="C21" s="23">
        <f>B21+'Primas SRW'!B8</f>
        <v>935</v>
      </c>
      <c r="D21" s="112">
        <f>C21*$B$46</f>
        <v>343.5564</v>
      </c>
      <c r="E21" s="53">
        <f>Datos!K7</f>
        <v>815</v>
      </c>
      <c r="F21" s="24">
        <f>E21+'Primas HRW'!B8</f>
        <v>1070</v>
      </c>
      <c r="G21" s="24">
        <f>F21*$B$46</f>
        <v>393.1608</v>
      </c>
      <c r="H21" s="24"/>
      <c r="I21" s="24"/>
      <c r="J21" s="137">
        <f>E21+'Primas HRW'!F8</f>
        <v>1035</v>
      </c>
      <c r="K21" s="138">
        <f>E21+'Primas HRW'!G8</f>
        <v>1010</v>
      </c>
      <c r="L21" s="53">
        <f>Datos!O7</f>
        <v>646.75</v>
      </c>
      <c r="M21" s="24">
        <f>L21+'Primas maíz'!B9</f>
        <v>756.75</v>
      </c>
      <c r="N21" s="24">
        <f>M21*$F$46</f>
        <v>297.91733999999997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SRW'!B9</f>
        <v>936</v>
      </c>
      <c r="D22" s="110">
        <f>C22*$B$46</f>
        <v>343.92384</v>
      </c>
      <c r="E22" s="69"/>
      <c r="F22" s="70">
        <f>E23+'Primas HRW'!B9</f>
        <v>1061.75</v>
      </c>
      <c r="G22" s="71">
        <f>F22*$B$46</f>
        <v>390.12942</v>
      </c>
      <c r="H22" s="70"/>
      <c r="I22" s="70"/>
      <c r="J22" s="101">
        <f>E23+'Primas HRW'!F9</f>
        <v>1031.75</v>
      </c>
      <c r="K22" s="101">
        <f>E23+'Primas HRW'!G9</f>
        <v>1006.75</v>
      </c>
      <c r="L22" s="69"/>
      <c r="M22" s="71">
        <f>L23+'Primas maíz'!B10</f>
        <v>746</v>
      </c>
      <c r="N22" s="71">
        <f>M22*$F$46</f>
        <v>293.68528</v>
      </c>
      <c r="O22"/>
      <c r="P22"/>
      <c r="Q22"/>
    </row>
    <row r="23" spans="1:17" ht="19.5" customHeight="1">
      <c r="A23" s="119" t="s">
        <v>12</v>
      </c>
      <c r="B23" s="52">
        <f>Datos!E8</f>
        <v>791</v>
      </c>
      <c r="C23" s="89">
        <f>B23+'Primas SRW'!B10</f>
        <v>926</v>
      </c>
      <c r="D23" s="113">
        <f>C23*$B$46</f>
        <v>340.24944</v>
      </c>
      <c r="E23" s="53">
        <f>Datos!K8</f>
        <v>816.75</v>
      </c>
      <c r="F23" s="89">
        <f>E23+'Primas HRW'!B10</f>
        <v>1061.75</v>
      </c>
      <c r="G23" s="24">
        <f>F23*$B$46</f>
        <v>390.12942</v>
      </c>
      <c r="H23" s="89"/>
      <c r="I23" s="89"/>
      <c r="J23" s="141">
        <f>E23+'Primas HRW'!F10</f>
        <v>1026.75</v>
      </c>
      <c r="K23" s="141">
        <f>E23+'Primas HRW'!G10</f>
        <v>1001.75</v>
      </c>
      <c r="L23" s="53">
        <f>Datos!O8</f>
        <v>646</v>
      </c>
      <c r="M23" s="52">
        <f>L23+'Primas maíz'!B11</f>
        <v>741</v>
      </c>
      <c r="N23" s="52">
        <f>M23*$F$46</f>
        <v>291.71688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99"/>
      <c r="K24" s="99"/>
      <c r="L24" s="69"/>
      <c r="M24" s="66">
        <f>L25+'Primas maíz'!B12</f>
        <v>730.5</v>
      </c>
      <c r="N24" s="71">
        <f>M24*$F$46</f>
        <v>287.58324</v>
      </c>
      <c r="O24"/>
      <c r="P24"/>
      <c r="Q24"/>
    </row>
    <row r="25" spans="1:17" ht="19.5" customHeight="1">
      <c r="A25" s="119" t="s">
        <v>13</v>
      </c>
      <c r="B25" s="52">
        <f>Datos!E9</f>
        <v>786</v>
      </c>
      <c r="C25" s="89"/>
      <c r="D25" s="113"/>
      <c r="E25" s="53">
        <f>Datos!K9</f>
        <v>818.5</v>
      </c>
      <c r="F25" s="52"/>
      <c r="G25" s="52"/>
      <c r="H25" s="52"/>
      <c r="I25" s="52"/>
      <c r="J25" s="52"/>
      <c r="K25" s="89"/>
      <c r="L25" s="53">
        <f>Datos!O9</f>
        <v>640.5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787.25</v>
      </c>
      <c r="C27" s="89"/>
      <c r="D27" s="113"/>
      <c r="E27" s="53">
        <f>Datos!K10</f>
        <v>822</v>
      </c>
      <c r="F27" s="89"/>
      <c r="G27" s="89"/>
      <c r="H27" s="89"/>
      <c r="I27" s="89"/>
      <c r="J27" s="89"/>
      <c r="K27" s="89"/>
      <c r="L27" s="53">
        <f>Datos!O10</f>
        <v>601.5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791.5</v>
      </c>
      <c r="C30" s="68"/>
      <c r="D30" s="97"/>
      <c r="E30" s="69">
        <f>Datos!K11</f>
        <v>830</v>
      </c>
      <c r="F30" s="68"/>
      <c r="G30" s="68"/>
      <c r="H30" s="68"/>
      <c r="I30" s="68"/>
      <c r="J30" s="68"/>
      <c r="K30" s="68"/>
      <c r="L30" s="69">
        <f>Datos!O11</f>
        <v>588.5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796</v>
      </c>
      <c r="C32" s="23"/>
      <c r="D32" s="112"/>
      <c r="E32" s="53">
        <f>Datos!K12</f>
        <v>833.25</v>
      </c>
      <c r="F32" s="24"/>
      <c r="G32" s="24"/>
      <c r="H32" s="24"/>
      <c r="I32" s="24"/>
      <c r="J32" s="24"/>
      <c r="K32" s="23"/>
      <c r="L32" s="53">
        <f>Datos!O12</f>
        <v>595.5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790.75</v>
      </c>
      <c r="C33" s="70"/>
      <c r="D33" s="110"/>
      <c r="E33" s="69">
        <f>Datos!K13</f>
        <v>826</v>
      </c>
      <c r="F33" s="70"/>
      <c r="G33" s="70"/>
      <c r="H33" s="70"/>
      <c r="I33" s="70"/>
      <c r="J33" s="70"/>
      <c r="K33" s="70"/>
      <c r="L33" s="69">
        <f>Datos!O13</f>
        <v>598.5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766</v>
      </c>
      <c r="C34" s="23"/>
      <c r="D34" s="112"/>
      <c r="E34" s="53">
        <f>Datos!J14</f>
        <v>790.75</v>
      </c>
      <c r="F34" s="24"/>
      <c r="G34" s="24"/>
      <c r="H34" s="24"/>
      <c r="I34" s="24"/>
      <c r="J34" s="24"/>
      <c r="K34" s="23"/>
      <c r="L34" s="53">
        <f>Datos!O14</f>
        <v>598.75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765.75</v>
      </c>
      <c r="C35" s="70"/>
      <c r="D35" s="110"/>
      <c r="E35" s="69">
        <f>Datos!J15</f>
        <v>790.25</v>
      </c>
      <c r="F35" s="70"/>
      <c r="G35" s="70"/>
      <c r="H35" s="70"/>
      <c r="I35" s="70"/>
      <c r="J35" s="70"/>
      <c r="K35" s="70"/>
      <c r="L35" s="69">
        <f>Datos!O15</f>
        <v>563.75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770</v>
      </c>
      <c r="C36" s="89"/>
      <c r="D36" s="113"/>
      <c r="E36" s="53">
        <f>Datos!J16</f>
        <v>796</v>
      </c>
      <c r="F36" s="89"/>
      <c r="G36" s="89"/>
      <c r="H36" s="89"/>
      <c r="I36" s="89"/>
      <c r="J36" s="89"/>
      <c r="K36" s="89"/>
      <c r="L36" s="53">
        <f>Datos!O16</f>
        <v>558.25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770.25</v>
      </c>
      <c r="C38" s="23"/>
      <c r="D38" s="112"/>
      <c r="E38" s="53">
        <f>Datos!J17</f>
        <v>791.5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763.75</v>
      </c>
      <c r="C39" s="70"/>
      <c r="D39" s="110"/>
      <c r="E39" s="69">
        <f>Datos!J18</f>
        <v>789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716</v>
      </c>
      <c r="C40" s="23"/>
      <c r="D40" s="112"/>
      <c r="E40" s="53">
        <f>Datos!J19</f>
        <v>718.5</v>
      </c>
      <c r="F40" s="24"/>
      <c r="G40" s="24"/>
      <c r="H40" s="24"/>
      <c r="I40" s="24"/>
      <c r="J40" s="24"/>
      <c r="K40" s="23"/>
      <c r="L40" s="53">
        <f>Datos!O17</f>
        <v>566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507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Febrero</v>
      </c>
      <c r="F7" s="3">
        <f>Datos!I23</f>
        <v>2022</v>
      </c>
      <c r="G7" s="3"/>
      <c r="H7" s="3"/>
      <c r="I7" s="3"/>
      <c r="J7" s="4" t="str">
        <f>Datos!D23</f>
        <v>Miércoles</v>
      </c>
      <c r="K7" s="3">
        <f>Datos!E23</f>
        <v>9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1" t="s">
        <v>46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2" t="s">
        <v>0</v>
      </c>
      <c r="C11" s="152"/>
      <c r="D11" s="153" t="s">
        <v>0</v>
      </c>
      <c r="E11" s="153"/>
      <c r="F11" s="153"/>
      <c r="G11" s="153"/>
      <c r="H11" s="153"/>
      <c r="I11" s="153"/>
      <c r="J11" s="154" t="s">
        <v>1</v>
      </c>
      <c r="K11" s="154"/>
    </row>
    <row r="12" spans="1:11" ht="15.75">
      <c r="A12" s="8"/>
      <c r="B12" s="155" t="s">
        <v>2</v>
      </c>
      <c r="C12" s="155"/>
      <c r="D12" s="156" t="s">
        <v>3</v>
      </c>
      <c r="E12" s="156"/>
      <c r="F12" s="156"/>
      <c r="G12" s="156"/>
      <c r="H12" s="156"/>
      <c r="I12" s="156"/>
      <c r="J12" s="157" t="s">
        <v>4</v>
      </c>
      <c r="K12" s="15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48" t="s">
        <v>40</v>
      </c>
      <c r="B15" s="49"/>
      <c r="C15" s="61"/>
      <c r="D15" s="50"/>
      <c r="E15" s="56"/>
      <c r="F15" s="24"/>
      <c r="G15" s="64"/>
      <c r="H15" s="64"/>
      <c r="I15" s="65"/>
      <c r="J15" s="50"/>
      <c r="K15" s="63"/>
    </row>
    <row r="16" spans="1:11" ht="19.5" customHeight="1">
      <c r="A16" s="67" t="s">
        <v>41</v>
      </c>
      <c r="B16" s="66"/>
      <c r="C16" s="97"/>
      <c r="D16" s="98"/>
      <c r="E16" s="68">
        <v>396.8</v>
      </c>
      <c r="F16" s="68" t="s">
        <v>122</v>
      </c>
      <c r="G16" s="99"/>
      <c r="H16" s="99">
        <f>BUSHEL!J20*TONELADA!$B$46</f>
        <v>383.9748</v>
      </c>
      <c r="I16" s="99">
        <f>BUSHEL!K20*TONELADA!$B$46</f>
        <v>374.7888</v>
      </c>
      <c r="J16" s="69"/>
      <c r="K16" s="66"/>
    </row>
    <row r="17" spans="1:11" ht="19.5" customHeight="1">
      <c r="A17" s="16" t="s">
        <v>11</v>
      </c>
      <c r="B17" s="52">
        <f>BUSHEL!B21*TONELADA!$B$46</f>
        <v>288.4404</v>
      </c>
      <c r="C17" s="23">
        <v>343.5</v>
      </c>
      <c r="D17" s="53">
        <f>BUSHEL!E21*TONELADA!$B$46</f>
        <v>299.4636</v>
      </c>
      <c r="E17" s="24">
        <v>393.1</v>
      </c>
      <c r="F17" s="24"/>
      <c r="G17" s="24"/>
      <c r="H17" s="137">
        <f>BUSHEL!J21*TONELADA!$B$46</f>
        <v>380.30039999999997</v>
      </c>
      <c r="I17" s="138">
        <f>BUSHEL!K21*TONELADA!$B$46</f>
        <v>371.1144</v>
      </c>
      <c r="J17" s="53">
        <f>BUSHEL!L21*TONELADA!$B$46</f>
        <v>237.64182</v>
      </c>
      <c r="K17" s="24">
        <f>BUSHEL!M21*$E$46</f>
        <v>297.91733999999997</v>
      </c>
    </row>
    <row r="18" spans="1:11" ht="19.5" customHeight="1">
      <c r="A18" s="67" t="s">
        <v>42</v>
      </c>
      <c r="B18" s="66"/>
      <c r="C18" s="97">
        <v>343.9</v>
      </c>
      <c r="D18" s="98"/>
      <c r="E18" s="68">
        <v>390.1</v>
      </c>
      <c r="F18" s="68"/>
      <c r="G18" s="99"/>
      <c r="H18" s="99">
        <f>BUSHEL!J22*TONELADA!$B$46</f>
        <v>379.10622</v>
      </c>
      <c r="I18" s="99">
        <f>BUSHEL!K22*TONELADA!$B$46</f>
        <v>369.92022</v>
      </c>
      <c r="J18" s="69"/>
      <c r="K18" s="66">
        <f>BUSHEL!M22*$E$46</f>
        <v>293.68528</v>
      </c>
    </row>
    <row r="19" spans="1:11" ht="19.5" customHeight="1">
      <c r="A19" s="119" t="s">
        <v>12</v>
      </c>
      <c r="B19" s="52">
        <f>BUSHEL!B23*TONELADA!$B$46</f>
        <v>290.64504</v>
      </c>
      <c r="C19" s="89">
        <v>340.2</v>
      </c>
      <c r="D19" s="53">
        <f>BUSHEL!E23*TONELADA!$B$46</f>
        <v>300.10661999999996</v>
      </c>
      <c r="E19" s="89">
        <v>390.1</v>
      </c>
      <c r="F19" s="89"/>
      <c r="G19" s="89"/>
      <c r="H19" s="141">
        <f>BUSHEL!J23*TONELADA!$B$46</f>
        <v>377.26902</v>
      </c>
      <c r="I19" s="141">
        <f>BUSHEL!K23*TONELADA!$B$46</f>
        <v>368.08302</v>
      </c>
      <c r="J19" s="53">
        <f>BUSHEL!L23*TONELADA!$B$46</f>
        <v>237.36624</v>
      </c>
      <c r="K19" s="24">
        <f>BUSHEL!M23*$E$46</f>
        <v>291.71688</v>
      </c>
    </row>
    <row r="20" spans="1:11" ht="19.5" customHeight="1">
      <c r="A20" s="67" t="s">
        <v>43</v>
      </c>
      <c r="B20" s="66"/>
      <c r="C20" s="68"/>
      <c r="D20" s="69"/>
      <c r="E20" s="68"/>
      <c r="F20" s="68"/>
      <c r="G20" s="68"/>
      <c r="H20" s="99"/>
      <c r="I20" s="99"/>
      <c r="J20" s="69"/>
      <c r="K20" s="66">
        <f>BUSHEL!M24*$E$46</f>
        <v>287.58324</v>
      </c>
    </row>
    <row r="21" spans="1:11" ht="19.5" customHeight="1">
      <c r="A21" s="16" t="s">
        <v>13</v>
      </c>
      <c r="B21" s="52">
        <f>BUSHEL!B25*TONELADA!$B$46</f>
        <v>288.80784</v>
      </c>
      <c r="C21" s="23"/>
      <c r="D21" s="53">
        <f>BUSHEL!E25*TONELADA!$B$46</f>
        <v>300.74964</v>
      </c>
      <c r="E21" s="24"/>
      <c r="F21" s="24"/>
      <c r="G21" s="24"/>
      <c r="H21" s="24"/>
      <c r="I21" s="23"/>
      <c r="J21" s="53">
        <f>BUSHEL!L25*TONELADA!$B$46</f>
        <v>235.34532</v>
      </c>
      <c r="K21" s="24"/>
    </row>
    <row r="22" spans="1:11" ht="19.5" customHeight="1">
      <c r="A22" s="67" t="s">
        <v>44</v>
      </c>
      <c r="B22" s="66"/>
      <c r="C22" s="70"/>
      <c r="D22" s="69"/>
      <c r="E22" s="70"/>
      <c r="F22" s="70"/>
      <c r="G22" s="70"/>
      <c r="H22" s="70"/>
      <c r="I22" s="70"/>
      <c r="J22" s="69"/>
      <c r="K22" s="71"/>
    </row>
    <row r="23" spans="1:11" ht="19.5" customHeight="1">
      <c r="A23" s="119" t="s">
        <v>14</v>
      </c>
      <c r="B23" s="52">
        <f>BUSHEL!B27*TONELADA!$B$46</f>
        <v>289.26714</v>
      </c>
      <c r="C23" s="89"/>
      <c r="D23" s="53">
        <f>BUSHEL!E27*TONELADA!$B$46</f>
        <v>302.03568</v>
      </c>
      <c r="E23" s="89"/>
      <c r="F23" s="89"/>
      <c r="G23" s="89"/>
      <c r="H23" s="89"/>
      <c r="I23" s="89"/>
      <c r="J23" s="53">
        <f>BUSHEL!L27*TONELADA!$B$46</f>
        <v>221.01515999999998</v>
      </c>
      <c r="K23" s="52"/>
    </row>
    <row r="24" spans="1:11" ht="19.5" customHeight="1">
      <c r="A24" s="67" t="s">
        <v>45</v>
      </c>
      <c r="B24" s="66"/>
      <c r="C24" s="70"/>
      <c r="D24" s="69"/>
      <c r="E24" s="70"/>
      <c r="F24" s="70"/>
      <c r="G24" s="70"/>
      <c r="H24" s="70"/>
      <c r="I24" s="70"/>
      <c r="J24" s="69"/>
      <c r="K24" s="71"/>
    </row>
    <row r="25" spans="1:11" ht="19.5" customHeight="1">
      <c r="A25" s="119" t="s">
        <v>37</v>
      </c>
      <c r="B25" s="52"/>
      <c r="C25" s="89"/>
      <c r="D25" s="53"/>
      <c r="E25" s="89"/>
      <c r="F25" s="89"/>
      <c r="G25" s="89"/>
      <c r="H25" s="89"/>
      <c r="I25" s="89"/>
      <c r="J25" s="53"/>
      <c r="K25" s="52"/>
    </row>
    <row r="26" spans="1:11" ht="19.5" customHeight="1">
      <c r="A26" s="67" t="s">
        <v>15</v>
      </c>
      <c r="B26" s="66">
        <f>BUSHEL!B30*TONELADA!$B$46</f>
        <v>290.82876</v>
      </c>
      <c r="C26" s="68"/>
      <c r="D26" s="69">
        <f>BUSHEL!E30*TONELADA!$B$46</f>
        <v>304.9752</v>
      </c>
      <c r="E26" s="68"/>
      <c r="F26" s="68"/>
      <c r="G26" s="68"/>
      <c r="H26" s="68"/>
      <c r="I26" s="68"/>
      <c r="J26" s="69">
        <f>BUSHEL!L30*TONELADA!$B$46</f>
        <v>216.23844</v>
      </c>
      <c r="K26" s="66"/>
    </row>
    <row r="27" spans="1:11" ht="19.5" customHeight="1">
      <c r="A27" s="16">
        <v>2023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7" t="s">
        <v>40</v>
      </c>
      <c r="B28" s="66"/>
      <c r="C28" s="68"/>
      <c r="D28" s="69"/>
      <c r="E28" s="68"/>
      <c r="F28" s="68"/>
      <c r="G28" s="99"/>
      <c r="H28" s="99"/>
      <c r="I28" s="100"/>
      <c r="J28" s="122">
        <f>BUSHEL!L30*TONELADA!$B$46</f>
        <v>216.23844</v>
      </c>
      <c r="K28" s="66"/>
    </row>
    <row r="29" spans="1:11" ht="19.5" customHeight="1">
      <c r="A29" s="22" t="s">
        <v>41</v>
      </c>
      <c r="B29" s="96"/>
      <c r="C29" s="105"/>
      <c r="D29" s="108"/>
      <c r="E29" s="34"/>
      <c r="F29" s="34"/>
      <c r="G29" s="34"/>
      <c r="H29" s="34"/>
      <c r="I29" s="109"/>
      <c r="J29" s="123"/>
      <c r="K29" s="34"/>
    </row>
    <row r="30" spans="1:11" ht="19.5" customHeight="1">
      <c r="A30" s="22" t="s">
        <v>11</v>
      </c>
      <c r="B30" s="95">
        <f>BUSHEL!B32*TONELADA!$B$46</f>
        <v>292.48224</v>
      </c>
      <c r="C30" s="104"/>
      <c r="D30" s="106">
        <f>BUSHEL!E32*TONELADA!$B$46</f>
        <v>306.16938</v>
      </c>
      <c r="E30" s="94"/>
      <c r="F30" s="94"/>
      <c r="G30" s="94"/>
      <c r="H30" s="94"/>
      <c r="I30" s="107"/>
      <c r="J30" s="125">
        <f>BUSHEL!L32*TONELADA!$B$46</f>
        <v>218.81052</v>
      </c>
      <c r="K30" s="94"/>
    </row>
    <row r="31" spans="1:11" ht="19.5" customHeight="1">
      <c r="A31" s="22" t="s">
        <v>12</v>
      </c>
      <c r="B31" s="96">
        <f>BUSHEL!B33*TONELADA!$B$46</f>
        <v>290.55318</v>
      </c>
      <c r="C31" s="105"/>
      <c r="D31" s="108">
        <f>BUSHEL!E33*TONELADA!$B$46</f>
        <v>303.50543999999996</v>
      </c>
      <c r="E31" s="34"/>
      <c r="F31" s="34"/>
      <c r="G31" s="34"/>
      <c r="H31" s="34"/>
      <c r="I31" s="109"/>
      <c r="J31" s="126">
        <f>BUSHEL!L33*TONELADA!$B$46</f>
        <v>219.91284</v>
      </c>
      <c r="K31" s="34"/>
    </row>
    <row r="32" spans="1:11" ht="19.5" customHeight="1">
      <c r="A32" s="67" t="s">
        <v>13</v>
      </c>
      <c r="B32" s="66">
        <f>BUSHEL!B34*TONELADA!$B$46</f>
        <v>281.45904</v>
      </c>
      <c r="C32" s="70"/>
      <c r="D32" s="69">
        <f>BUSHEL!E34*TONELADA!$B$46</f>
        <v>290.55318</v>
      </c>
      <c r="E32" s="71"/>
      <c r="F32" s="71"/>
      <c r="G32" s="71"/>
      <c r="H32" s="71"/>
      <c r="I32" s="110"/>
      <c r="J32" s="122">
        <f>BUSHEL!L34*TONELADA!$B$46</f>
        <v>220.00469999999999</v>
      </c>
      <c r="K32" s="71"/>
    </row>
    <row r="33" spans="1:11" ht="19.5" customHeight="1">
      <c r="A33" s="16" t="s">
        <v>14</v>
      </c>
      <c r="B33" s="96">
        <f>BUSHEL!B35*TONELADA!$B$46</f>
        <v>281.36718</v>
      </c>
      <c r="C33" s="23"/>
      <c r="D33" s="108">
        <f>BUSHEL!E35*TONELADA!$B$46</f>
        <v>290.36946</v>
      </c>
      <c r="E33" s="23"/>
      <c r="F33" s="23"/>
      <c r="G33" s="23"/>
      <c r="H33" s="23"/>
      <c r="I33" s="23"/>
      <c r="J33" s="123">
        <f>BUSHEL!L35*TONELADA!$B$46</f>
        <v>207.1443</v>
      </c>
      <c r="K33" s="24"/>
    </row>
    <row r="34" spans="1:11" ht="19.5" customHeight="1">
      <c r="A34" s="67" t="s">
        <v>15</v>
      </c>
      <c r="B34" s="66">
        <f>BUSHEL!B36*TONELADA!$B$46</f>
        <v>282.92879999999997</v>
      </c>
      <c r="C34" s="70"/>
      <c r="D34" s="69">
        <f>BUSHEL!E36*TONELADA!$B$46</f>
        <v>292.48224</v>
      </c>
      <c r="E34" s="70"/>
      <c r="F34" s="70"/>
      <c r="G34" s="70"/>
      <c r="H34" s="70"/>
      <c r="I34" s="70"/>
      <c r="J34" s="124">
        <f>BUSHEL!L36*TONELADA!$B$46</f>
        <v>205.12338</v>
      </c>
      <c r="K34" s="71"/>
    </row>
    <row r="35" spans="1:11" ht="19.5" customHeight="1">
      <c r="A35" s="16">
        <v>2024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30" t="s">
        <v>11</v>
      </c>
      <c r="B36" s="66">
        <f>BUSHEL!B38*TONELADA!$B$46</f>
        <v>283.02065999999996</v>
      </c>
      <c r="C36" s="104"/>
      <c r="D36" s="69">
        <f>BUSHEL!E38*TONELADA!$B$46</f>
        <v>290.82876</v>
      </c>
      <c r="E36" s="94"/>
      <c r="F36" s="94"/>
      <c r="G36" s="94"/>
      <c r="H36" s="94"/>
      <c r="I36" s="107"/>
      <c r="J36" s="122"/>
      <c r="K36" s="94"/>
    </row>
    <row r="37" spans="1:11" ht="19.5" customHeight="1">
      <c r="A37" s="22" t="s">
        <v>12</v>
      </c>
      <c r="B37" s="96">
        <f>BUSHEL!B39*TONELADA!$B$46</f>
        <v>280.6323</v>
      </c>
      <c r="C37" s="105"/>
      <c r="D37" s="108">
        <f>BUSHEL!E39*TONELADA!$B$46</f>
        <v>289.91016</v>
      </c>
      <c r="E37" s="34"/>
      <c r="F37" s="34"/>
      <c r="G37" s="34"/>
      <c r="H37" s="34"/>
      <c r="I37" s="109"/>
      <c r="J37" s="123"/>
      <c r="K37" s="34"/>
    </row>
    <row r="38" spans="1:11" ht="19.5" customHeight="1">
      <c r="A38" s="67" t="s">
        <v>13</v>
      </c>
      <c r="B38" s="66">
        <f>BUSHEL!B40*TONELADA!$B$46</f>
        <v>263.08704</v>
      </c>
      <c r="C38" s="68"/>
      <c r="D38" s="69">
        <f>BUSHEL!E40*TONELADA!$B$46</f>
        <v>264.00563999999997</v>
      </c>
      <c r="E38" s="68"/>
      <c r="F38" s="71"/>
      <c r="G38" s="99"/>
      <c r="H38" s="99"/>
      <c r="I38" s="100"/>
      <c r="J38" s="122">
        <f>BUSHEL!L40*TONELADA!$B$46</f>
        <v>207.97104</v>
      </c>
      <c r="K38" s="129"/>
    </row>
    <row r="39" spans="1:11" ht="19.5" customHeight="1">
      <c r="A39" s="22" t="s">
        <v>14</v>
      </c>
      <c r="B39" s="96"/>
      <c r="C39" s="105"/>
      <c r="D39" s="108"/>
      <c r="E39" s="34"/>
      <c r="F39" s="34"/>
      <c r="G39" s="34"/>
      <c r="H39" s="34"/>
      <c r="I39" s="109"/>
      <c r="J39" s="123"/>
      <c r="K39" s="34"/>
    </row>
    <row r="40" spans="1:11" ht="19.5" customHeight="1">
      <c r="A40" s="67" t="s">
        <v>15</v>
      </c>
      <c r="B40" s="66"/>
      <c r="C40" s="68"/>
      <c r="D40" s="69"/>
      <c r="E40" s="68"/>
      <c r="F40" s="68"/>
      <c r="G40" s="99"/>
      <c r="H40" s="99"/>
      <c r="I40" s="100"/>
      <c r="J40" s="122">
        <f>BUSHEL!L42*TONELADA!$B$46</f>
        <v>186.29208</v>
      </c>
      <c r="K40" s="66"/>
    </row>
    <row r="42" spans="9:11" ht="15.75">
      <c r="I42" s="28"/>
      <c r="J42" s="28"/>
      <c r="K42" s="28"/>
    </row>
    <row r="44" spans="1:8" ht="15.75">
      <c r="A44" s="26" t="s">
        <v>47</v>
      </c>
      <c r="B44" s="27"/>
      <c r="C44" s="27"/>
      <c r="D44" s="27"/>
      <c r="E44" s="27"/>
      <c r="F44" s="27"/>
      <c r="G44" s="27"/>
      <c r="H44" s="27"/>
    </row>
    <row r="45" ht="15">
      <c r="A45" s="29" t="s">
        <v>16</v>
      </c>
    </row>
    <row r="46" spans="1:5" ht="15">
      <c r="A46" s="35" t="s">
        <v>18</v>
      </c>
      <c r="B46" s="36">
        <v>0.36744</v>
      </c>
      <c r="D46" s="35" t="s">
        <v>19</v>
      </c>
      <c r="E46" s="1">
        <v>0.39368</v>
      </c>
    </row>
    <row r="47" spans="1:8" ht="15.75">
      <c r="A47" s="28" t="s">
        <v>17</v>
      </c>
      <c r="B47" s="28"/>
      <c r="C47" s="28"/>
      <c r="D47" s="28"/>
      <c r="E47" s="28"/>
      <c r="F47" s="28"/>
      <c r="G47" s="28"/>
      <c r="H47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2022</v>
      </c>
      <c r="B5" s="76"/>
      <c r="C5" s="77"/>
    </row>
    <row r="6" spans="1:3" ht="15">
      <c r="A6" s="40" t="s">
        <v>123</v>
      </c>
      <c r="B6" s="44"/>
      <c r="C6" s="44"/>
    </row>
    <row r="7" spans="1:3" ht="15">
      <c r="A7" s="43" t="s">
        <v>124</v>
      </c>
      <c r="B7" s="62"/>
      <c r="C7" s="74"/>
    </row>
    <row r="8" spans="1:3" ht="15">
      <c r="A8" s="40" t="s">
        <v>101</v>
      </c>
      <c r="B8" s="44">
        <v>150</v>
      </c>
      <c r="C8" s="44" t="s">
        <v>125</v>
      </c>
    </row>
    <row r="9" spans="1:3" ht="15">
      <c r="A9" s="43" t="s">
        <v>102</v>
      </c>
      <c r="B9" s="135">
        <v>145</v>
      </c>
      <c r="C9" s="74" t="s">
        <v>140</v>
      </c>
    </row>
    <row r="10" spans="1:3" ht="15">
      <c r="A10" s="40" t="s">
        <v>104</v>
      </c>
      <c r="B10" s="44">
        <v>135</v>
      </c>
      <c r="C10" s="44" t="s">
        <v>140</v>
      </c>
    </row>
    <row r="11" spans="1:3" ht="15">
      <c r="A11" s="43" t="s">
        <v>141</v>
      </c>
      <c r="B11" s="135"/>
      <c r="C11" s="74"/>
    </row>
    <row r="12" spans="1:3" ht="15">
      <c r="A12" s="40" t="s">
        <v>142</v>
      </c>
      <c r="B12" s="44"/>
      <c r="C12" s="44"/>
    </row>
    <row r="13" spans="1:3" ht="15">
      <c r="A13" s="43" t="s">
        <v>105</v>
      </c>
      <c r="B13" s="135"/>
      <c r="C13" s="74"/>
    </row>
    <row r="16" spans="1:3" ht="15.75">
      <c r="A16" s="93" t="s">
        <v>78</v>
      </c>
      <c r="B16" s="92"/>
      <c r="C16" s="91"/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8"/>
      <c r="C1" s="158"/>
      <c r="D1" s="158"/>
      <c r="E1" s="158"/>
      <c r="F1" s="158"/>
      <c r="G1" s="158"/>
    </row>
    <row r="2" spans="1:7" ht="15.75">
      <c r="A2" s="42"/>
      <c r="B2" s="159" t="s">
        <v>0</v>
      </c>
      <c r="C2" s="159"/>
      <c r="D2" s="159"/>
      <c r="E2" s="159"/>
      <c r="F2" s="159"/>
      <c r="G2" s="159"/>
    </row>
    <row r="3" spans="1:7" ht="15.75">
      <c r="A3" s="42"/>
      <c r="B3" s="159" t="s">
        <v>27</v>
      </c>
      <c r="C3" s="159"/>
      <c r="D3" s="159"/>
      <c r="E3" s="159"/>
      <c r="F3" s="159"/>
      <c r="G3" s="159"/>
    </row>
    <row r="4" spans="1:8" ht="15.75">
      <c r="A4" s="42"/>
      <c r="B4" s="45">
        <v>0.12</v>
      </c>
      <c r="C4" s="45" t="s">
        <v>110</v>
      </c>
      <c r="D4" s="46">
        <v>0.13</v>
      </c>
      <c r="E4" s="46" t="s">
        <v>146</v>
      </c>
      <c r="F4" s="46" t="s">
        <v>144</v>
      </c>
      <c r="G4" s="46" t="s">
        <v>145</v>
      </c>
      <c r="H4" s="121" t="s">
        <v>111</v>
      </c>
    </row>
    <row r="5" spans="1:8" ht="15.75">
      <c r="A5" s="83">
        <v>2022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123</v>
      </c>
      <c r="B6" s="44"/>
      <c r="C6" s="44"/>
      <c r="D6" s="44"/>
      <c r="E6" s="44"/>
      <c r="F6" s="41"/>
      <c r="G6" s="41"/>
      <c r="H6" s="44"/>
    </row>
    <row r="7" spans="1:8" ht="15">
      <c r="A7" s="79" t="s">
        <v>124</v>
      </c>
      <c r="B7" s="80">
        <v>265</v>
      </c>
      <c r="C7" s="80" t="s">
        <v>125</v>
      </c>
      <c r="D7" s="80"/>
      <c r="E7" s="80"/>
      <c r="F7" s="81">
        <v>230</v>
      </c>
      <c r="G7" s="81">
        <v>205</v>
      </c>
      <c r="H7" s="80" t="s">
        <v>125</v>
      </c>
    </row>
    <row r="8" spans="1:8" ht="15">
      <c r="A8" s="40" t="s">
        <v>101</v>
      </c>
      <c r="B8" s="44">
        <v>255</v>
      </c>
      <c r="C8" s="44" t="s">
        <v>125</v>
      </c>
      <c r="D8" s="44"/>
      <c r="E8" s="44"/>
      <c r="F8" s="41">
        <v>220</v>
      </c>
      <c r="G8" s="41">
        <v>195</v>
      </c>
      <c r="H8" s="44" t="s">
        <v>125</v>
      </c>
    </row>
    <row r="9" spans="1:8" ht="15">
      <c r="A9" s="79" t="s">
        <v>102</v>
      </c>
      <c r="B9" s="80">
        <v>245</v>
      </c>
      <c r="C9" s="80" t="s">
        <v>140</v>
      </c>
      <c r="D9" s="80"/>
      <c r="E9" s="80"/>
      <c r="F9" s="140">
        <v>215</v>
      </c>
      <c r="G9" s="140">
        <v>190</v>
      </c>
      <c r="H9" s="80" t="s">
        <v>140</v>
      </c>
    </row>
    <row r="10" spans="1:8" ht="15">
      <c r="A10" s="40" t="s">
        <v>104</v>
      </c>
      <c r="B10" s="44">
        <v>245</v>
      </c>
      <c r="C10" s="44" t="s">
        <v>140</v>
      </c>
      <c r="D10" s="44"/>
      <c r="E10" s="44"/>
      <c r="F10" s="41">
        <v>210</v>
      </c>
      <c r="G10" s="41">
        <v>185</v>
      </c>
      <c r="H10" s="44" t="s">
        <v>140</v>
      </c>
    </row>
    <row r="11" spans="1:8" ht="15">
      <c r="A11" s="79" t="s">
        <v>141</v>
      </c>
      <c r="B11" s="80"/>
      <c r="C11" s="80"/>
      <c r="D11" s="80"/>
      <c r="E11" s="80"/>
      <c r="F11" s="140"/>
      <c r="G11" s="140"/>
      <c r="H11" s="80"/>
    </row>
    <row r="12" spans="1:8" ht="15">
      <c r="A12" s="40" t="s">
        <v>142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105</v>
      </c>
      <c r="B13" s="80"/>
      <c r="C13" s="80"/>
      <c r="D13" s="80"/>
      <c r="E13" s="80"/>
      <c r="F13" s="140"/>
      <c r="G13" s="140"/>
      <c r="H13" s="80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31"/>
      <c r="C21" s="131"/>
      <c r="D21" s="131"/>
      <c r="E21" s="131"/>
      <c r="F21" s="131"/>
      <c r="G21" s="131"/>
      <c r="H21" s="131"/>
    </row>
    <row r="22" spans="2:8" ht="15">
      <c r="B22" s="131"/>
      <c r="C22" s="131"/>
      <c r="D22" s="131"/>
      <c r="E22" s="131"/>
      <c r="F22" s="131"/>
      <c r="G22" s="131"/>
      <c r="H22" s="131"/>
    </row>
    <row r="23" spans="1:8" ht="15">
      <c r="A23" t="s">
        <v>147</v>
      </c>
      <c r="B23" s="131"/>
      <c r="C23" s="131"/>
      <c r="D23" s="131"/>
      <c r="E23" s="131"/>
      <c r="F23" s="131"/>
      <c r="G23" s="131"/>
      <c r="H23" s="131"/>
    </row>
    <row r="24" spans="1:8" ht="15">
      <c r="A24" t="s">
        <v>67</v>
      </c>
      <c r="B24" s="131"/>
      <c r="C24" s="131"/>
      <c r="D24" s="131"/>
      <c r="E24" s="131"/>
      <c r="F24" s="131"/>
      <c r="G24" s="131"/>
      <c r="H24" s="131"/>
    </row>
    <row r="25" spans="2:8" ht="15"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0">
        <v>2022</v>
      </c>
      <c r="B6" s="161"/>
      <c r="C6" s="162"/>
      <c r="E6" t="s">
        <v>24</v>
      </c>
    </row>
    <row r="7" spans="1:5" ht="15">
      <c r="A7" s="132" t="s">
        <v>123</v>
      </c>
      <c r="B7" s="41"/>
      <c r="C7" s="41"/>
      <c r="E7" t="s">
        <v>25</v>
      </c>
    </row>
    <row r="8" spans="1:5" ht="15">
      <c r="A8" s="133" t="s">
        <v>124</v>
      </c>
      <c r="B8" s="134"/>
      <c r="C8" s="134"/>
      <c r="E8" t="s">
        <v>26</v>
      </c>
    </row>
    <row r="9" spans="1:3" ht="15">
      <c r="A9" s="132" t="s">
        <v>101</v>
      </c>
      <c r="B9" s="41">
        <v>110</v>
      </c>
      <c r="C9" s="41" t="s">
        <v>125</v>
      </c>
    </row>
    <row r="10" spans="1:4" ht="15">
      <c r="A10" s="133" t="s">
        <v>102</v>
      </c>
      <c r="B10" s="134">
        <v>100</v>
      </c>
      <c r="C10" s="134" t="s">
        <v>140</v>
      </c>
      <c r="D10" s="128"/>
    </row>
    <row r="11" spans="1:3" ht="15">
      <c r="A11" s="132" t="s">
        <v>104</v>
      </c>
      <c r="B11" s="41">
        <v>95</v>
      </c>
      <c r="C11" s="41" t="s">
        <v>140</v>
      </c>
    </row>
    <row r="12" spans="1:3" ht="15">
      <c r="A12" s="42" t="s">
        <v>141</v>
      </c>
      <c r="B12" s="34">
        <v>90</v>
      </c>
      <c r="C12" s="34" t="s">
        <v>143</v>
      </c>
    </row>
    <row r="13" spans="1:3" ht="15">
      <c r="A13" s="40" t="s">
        <v>142</v>
      </c>
      <c r="B13" s="41"/>
      <c r="C13" s="41"/>
    </row>
    <row r="14" spans="1:3" ht="15">
      <c r="A14" s="42" t="s">
        <v>105</v>
      </c>
      <c r="B14" s="34"/>
      <c r="C14" s="34"/>
    </row>
    <row r="15" spans="1:3" ht="15">
      <c r="A15" s="40" t="s">
        <v>106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44601</v>
      </c>
      <c r="E7">
        <v>785</v>
      </c>
      <c r="F7">
        <v>785</v>
      </c>
      <c r="G7" t="s">
        <v>53</v>
      </c>
      <c r="H7" t="s">
        <v>54</v>
      </c>
      <c r="I7" s="51">
        <v>44601</v>
      </c>
      <c r="J7">
        <v>815</v>
      </c>
      <c r="K7">
        <v>815</v>
      </c>
      <c r="L7" t="s">
        <v>68</v>
      </c>
      <c r="M7" t="s">
        <v>69</v>
      </c>
      <c r="N7" s="51">
        <v>44601</v>
      </c>
      <c r="O7">
        <v>646.75</v>
      </c>
      <c r="P7">
        <v>646.75</v>
      </c>
      <c r="Q7" s="47" t="s">
        <v>103</v>
      </c>
    </row>
    <row r="8" spans="2:17" ht="15">
      <c r="B8" t="s">
        <v>57</v>
      </c>
      <c r="C8" t="s">
        <v>58</v>
      </c>
      <c r="D8" s="51">
        <v>44601</v>
      </c>
      <c r="E8">
        <v>791</v>
      </c>
      <c r="F8">
        <v>791</v>
      </c>
      <c r="G8" t="s">
        <v>59</v>
      </c>
      <c r="H8" t="s">
        <v>60</v>
      </c>
      <c r="I8" s="51">
        <v>44601</v>
      </c>
      <c r="J8">
        <v>816.75</v>
      </c>
      <c r="K8">
        <v>816.75</v>
      </c>
      <c r="L8" t="s">
        <v>70</v>
      </c>
      <c r="M8" t="s">
        <v>71</v>
      </c>
      <c r="N8" s="51">
        <v>44601</v>
      </c>
      <c r="O8">
        <v>646</v>
      </c>
      <c r="P8">
        <v>646</v>
      </c>
      <c r="Q8" s="47" t="s">
        <v>103</v>
      </c>
    </row>
    <row r="9" spans="2:17" ht="15">
      <c r="B9" t="s">
        <v>63</v>
      </c>
      <c r="C9" t="s">
        <v>64</v>
      </c>
      <c r="D9" s="51">
        <v>44601</v>
      </c>
      <c r="E9">
        <v>786</v>
      </c>
      <c r="F9">
        <v>786</v>
      </c>
      <c r="G9" t="s">
        <v>65</v>
      </c>
      <c r="H9" t="s">
        <v>66</v>
      </c>
      <c r="I9" s="51">
        <v>44601</v>
      </c>
      <c r="J9">
        <v>818.5</v>
      </c>
      <c r="K9">
        <v>818.5</v>
      </c>
      <c r="L9" t="s">
        <v>55</v>
      </c>
      <c r="M9" t="s">
        <v>56</v>
      </c>
      <c r="N9" s="51">
        <v>44601</v>
      </c>
      <c r="O9">
        <v>640.5</v>
      </c>
      <c r="P9">
        <v>640.5</v>
      </c>
      <c r="Q9" s="47" t="s">
        <v>103</v>
      </c>
    </row>
    <row r="10" spans="2:17" ht="15">
      <c r="B10" t="s">
        <v>79</v>
      </c>
      <c r="C10" t="s">
        <v>80</v>
      </c>
      <c r="D10" s="51">
        <v>44601</v>
      </c>
      <c r="E10">
        <v>787.25</v>
      </c>
      <c r="F10">
        <v>787.25</v>
      </c>
      <c r="G10" t="s">
        <v>81</v>
      </c>
      <c r="H10" t="s">
        <v>82</v>
      </c>
      <c r="I10" s="51">
        <v>44601</v>
      </c>
      <c r="J10">
        <v>822</v>
      </c>
      <c r="K10">
        <v>822</v>
      </c>
      <c r="L10" t="s">
        <v>72</v>
      </c>
      <c r="M10" t="s">
        <v>73</v>
      </c>
      <c r="N10" s="51">
        <v>44601</v>
      </c>
      <c r="O10">
        <v>601.5</v>
      </c>
      <c r="P10">
        <v>601.5</v>
      </c>
      <c r="Q10" s="47" t="s">
        <v>103</v>
      </c>
    </row>
    <row r="11" spans="2:17" ht="15">
      <c r="B11" t="s">
        <v>83</v>
      </c>
      <c r="C11" t="s">
        <v>84</v>
      </c>
      <c r="D11" s="51">
        <v>44601</v>
      </c>
      <c r="E11">
        <v>791.5</v>
      </c>
      <c r="F11">
        <v>791.5</v>
      </c>
      <c r="G11" t="s">
        <v>85</v>
      </c>
      <c r="H11" t="s">
        <v>86</v>
      </c>
      <c r="I11" s="51">
        <v>44601</v>
      </c>
      <c r="J11">
        <v>830</v>
      </c>
      <c r="K11">
        <v>830</v>
      </c>
      <c r="L11" t="s">
        <v>61</v>
      </c>
      <c r="M11" t="s">
        <v>62</v>
      </c>
      <c r="N11" s="51">
        <v>44601</v>
      </c>
      <c r="O11">
        <v>588.5</v>
      </c>
      <c r="P11">
        <v>588.5</v>
      </c>
      <c r="Q11" s="47" t="s">
        <v>103</v>
      </c>
    </row>
    <row r="12" spans="2:17" ht="15">
      <c r="B12" t="s">
        <v>87</v>
      </c>
      <c r="C12" t="s">
        <v>88</v>
      </c>
      <c r="D12" s="51">
        <v>44601</v>
      </c>
      <c r="E12">
        <v>796</v>
      </c>
      <c r="F12">
        <v>796</v>
      </c>
      <c r="G12" t="s">
        <v>89</v>
      </c>
      <c r="H12" t="s">
        <v>90</v>
      </c>
      <c r="I12" s="51">
        <v>44601</v>
      </c>
      <c r="J12">
        <v>833.25</v>
      </c>
      <c r="K12">
        <v>833.25</v>
      </c>
      <c r="L12" t="s">
        <v>112</v>
      </c>
      <c r="M12" t="s">
        <v>113</v>
      </c>
      <c r="N12" s="51">
        <v>44601</v>
      </c>
      <c r="O12">
        <v>595.5</v>
      </c>
      <c r="P12">
        <v>595.5</v>
      </c>
      <c r="Q12" s="47" t="s">
        <v>103</v>
      </c>
    </row>
    <row r="13" spans="2:17" ht="15">
      <c r="B13" t="s">
        <v>91</v>
      </c>
      <c r="C13" t="s">
        <v>92</v>
      </c>
      <c r="D13" s="51">
        <v>44601</v>
      </c>
      <c r="E13">
        <v>790.75</v>
      </c>
      <c r="F13">
        <v>790.75</v>
      </c>
      <c r="G13" t="s">
        <v>93</v>
      </c>
      <c r="H13" t="s">
        <v>94</v>
      </c>
      <c r="I13" s="51">
        <v>44601</v>
      </c>
      <c r="J13">
        <v>826</v>
      </c>
      <c r="K13">
        <v>826</v>
      </c>
      <c r="L13" t="s">
        <v>114</v>
      </c>
      <c r="M13" t="s">
        <v>115</v>
      </c>
      <c r="N13" s="51">
        <v>44601</v>
      </c>
      <c r="O13">
        <v>598.5</v>
      </c>
      <c r="P13">
        <v>598.5</v>
      </c>
      <c r="Q13" s="47" t="s">
        <v>103</v>
      </c>
    </row>
    <row r="14" spans="2:16" ht="15">
      <c r="B14" t="s">
        <v>97</v>
      </c>
      <c r="C14" t="s">
        <v>98</v>
      </c>
      <c r="D14" s="51">
        <v>44601</v>
      </c>
      <c r="E14">
        <v>766</v>
      </c>
      <c r="F14">
        <v>766</v>
      </c>
      <c r="G14" t="s">
        <v>99</v>
      </c>
      <c r="H14" t="s">
        <v>100</v>
      </c>
      <c r="I14" s="51">
        <v>44601</v>
      </c>
      <c r="J14">
        <v>790.75</v>
      </c>
      <c r="K14">
        <v>790.75</v>
      </c>
      <c r="L14" t="s">
        <v>74</v>
      </c>
      <c r="M14" t="s">
        <v>75</v>
      </c>
      <c r="N14" s="51">
        <v>44601</v>
      </c>
      <c r="O14">
        <v>598.75</v>
      </c>
      <c r="P14">
        <v>598.75</v>
      </c>
    </row>
    <row r="15" spans="2:16" ht="15">
      <c r="B15" t="s">
        <v>126</v>
      </c>
      <c r="C15" t="s">
        <v>127</v>
      </c>
      <c r="D15" s="51">
        <v>44601</v>
      </c>
      <c r="E15">
        <v>765.75</v>
      </c>
      <c r="F15">
        <v>765.75</v>
      </c>
      <c r="G15" t="s">
        <v>128</v>
      </c>
      <c r="H15" t="s">
        <v>129</v>
      </c>
      <c r="I15" s="51">
        <v>44601</v>
      </c>
      <c r="J15">
        <v>790.25</v>
      </c>
      <c r="K15">
        <v>790.25</v>
      </c>
      <c r="L15" t="s">
        <v>116</v>
      </c>
      <c r="M15" t="s">
        <v>117</v>
      </c>
      <c r="N15" s="51">
        <v>44601</v>
      </c>
      <c r="O15">
        <v>563.75</v>
      </c>
      <c r="P15">
        <v>563.75</v>
      </c>
    </row>
    <row r="16" spans="2:16" ht="15">
      <c r="B16" t="s">
        <v>130</v>
      </c>
      <c r="C16" t="s">
        <v>131</v>
      </c>
      <c r="D16" s="51">
        <v>44601</v>
      </c>
      <c r="E16">
        <v>770</v>
      </c>
      <c r="F16">
        <v>770</v>
      </c>
      <c r="G16" t="s">
        <v>132</v>
      </c>
      <c r="H16" t="s">
        <v>133</v>
      </c>
      <c r="I16" s="51">
        <v>44601</v>
      </c>
      <c r="J16">
        <v>796</v>
      </c>
      <c r="K16">
        <v>796</v>
      </c>
      <c r="L16" t="s">
        <v>76</v>
      </c>
      <c r="M16" t="s">
        <v>77</v>
      </c>
      <c r="N16" s="51">
        <v>44601</v>
      </c>
      <c r="O16">
        <v>558.25</v>
      </c>
      <c r="P16">
        <v>558.25</v>
      </c>
    </row>
    <row r="17" spans="2:16" ht="15">
      <c r="B17" t="s">
        <v>134</v>
      </c>
      <c r="C17" t="s">
        <v>52</v>
      </c>
      <c r="D17" s="51">
        <v>44601</v>
      </c>
      <c r="E17">
        <v>770.25</v>
      </c>
      <c r="F17">
        <v>770.25</v>
      </c>
      <c r="G17" t="s">
        <v>135</v>
      </c>
      <c r="H17" t="s">
        <v>54</v>
      </c>
      <c r="I17" s="51">
        <v>44601</v>
      </c>
      <c r="J17">
        <v>791.5</v>
      </c>
      <c r="K17">
        <v>791.5</v>
      </c>
      <c r="L17" t="s">
        <v>118</v>
      </c>
      <c r="M17" t="s">
        <v>119</v>
      </c>
      <c r="N17" s="51">
        <v>44601</v>
      </c>
      <c r="O17">
        <v>566</v>
      </c>
      <c r="P17">
        <v>566</v>
      </c>
    </row>
    <row r="18" spans="2:16" ht="15">
      <c r="B18" t="s">
        <v>136</v>
      </c>
      <c r="C18" t="s">
        <v>58</v>
      </c>
      <c r="D18" s="51">
        <v>44601</v>
      </c>
      <c r="E18">
        <v>763.75</v>
      </c>
      <c r="F18">
        <v>763.75</v>
      </c>
      <c r="G18" t="s">
        <v>137</v>
      </c>
      <c r="H18" s="51" t="s">
        <v>60</v>
      </c>
      <c r="I18" s="51">
        <v>44601</v>
      </c>
      <c r="J18">
        <v>789</v>
      </c>
      <c r="K18">
        <v>789</v>
      </c>
      <c r="L18" t="s">
        <v>120</v>
      </c>
      <c r="M18" t="s">
        <v>121</v>
      </c>
      <c r="N18" s="51">
        <v>44601</v>
      </c>
      <c r="O18">
        <v>507</v>
      </c>
      <c r="P18">
        <v>507</v>
      </c>
    </row>
    <row r="19" spans="2:16" ht="15">
      <c r="B19" s="47" t="s">
        <v>138</v>
      </c>
      <c r="C19" s="47" t="s">
        <v>64</v>
      </c>
      <c r="D19" s="51">
        <v>44601</v>
      </c>
      <c r="E19" s="47">
        <v>716</v>
      </c>
      <c r="F19" s="47">
        <v>716</v>
      </c>
      <c r="G19" s="47" t="s">
        <v>139</v>
      </c>
      <c r="H19" s="47" t="s">
        <v>66</v>
      </c>
      <c r="I19" s="51">
        <v>44601</v>
      </c>
      <c r="J19" s="139">
        <v>718.5</v>
      </c>
      <c r="K19" s="139">
        <v>718.5</v>
      </c>
      <c r="L19"/>
      <c r="M19"/>
      <c r="N19" s="51"/>
      <c r="O19"/>
      <c r="P19"/>
    </row>
    <row r="20" spans="4:16" ht="15">
      <c r="D20" s="51"/>
      <c r="I20" s="51"/>
      <c r="J20" s="139"/>
      <c r="K20" s="139"/>
      <c r="L20"/>
      <c r="M20"/>
      <c r="N20" s="51"/>
      <c r="O20"/>
      <c r="P20"/>
    </row>
    <row r="21" spans="4:16" ht="15">
      <c r="D21" s="51"/>
      <c r="I21" s="51"/>
      <c r="J21" s="139"/>
      <c r="K21" s="139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148</v>
      </c>
      <c r="E23">
        <v>9</v>
      </c>
      <c r="F23" s="127"/>
      <c r="G23" s="47" t="s">
        <v>124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2022-02-10T14:22:28Z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