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<sst xmlns="http://schemas.openxmlformats.org/spreadsheetml/2006/main" count="197" uniqueCount="84">
  <si>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</si>
  <si>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</si>
  <si>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</si>
  <si>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</si>
  <si>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</si>
  <si>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</si>
  <si>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</si>
  <si>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</si>
  <si>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</si>
  <si>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</si>
  <si>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</si>
  <si>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</si>
  <si>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</si>
  <si>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</si>
  <si>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</si>
  <si>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</si>
  <si>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</si>
  <si>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</si>
  <si>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</si>
  <si>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</si>
  <si>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</si>
  <si>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</si>
  <si>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</si>
  <si>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</si>
  <si>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</si>
  <si>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</si>
  <si>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</si>
  <si>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</si>
  <si>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</si>
  <si>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</si>
  <si>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</si>
  <si>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</si>
  <si>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</si>
  <si>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</si>
  <si>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</si>
  <si>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</si>
  <si>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</si>
  <si>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</si>
  <si>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</si>
  <si>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</si>
  <si>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</si>
  <si>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</si>
  <si>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</si>
  <si>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</si>
  <si>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</si>
  <si>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</si>
  <si>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</si>
  <si>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</si>
  <si>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</si>
  <si>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</si>
  <si>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</si>
  <si>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</si>
  <si>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</si>
  <si>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</si>
  <si>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</si>
  <si>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</si>
  <si>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</si>
  <si>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</si>
  <si>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</si>
  <si>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</si>
  <si>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</si>
  <si>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</si>
  <si>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</si>
  <si>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</si>
  <si>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</si>
  <si>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</si>
  <si>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</si>
  <si>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</si>
  <si>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</si>
  <si>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</si>
  <si>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</si>
  <si>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</si>
  <si>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</si>
  <si>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</si>
  <si>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</si>
  <si>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</si>
  <si>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</si>
  <si>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</si>
  <si>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</si>
  <si>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</si>
  <si>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</si>
  <si>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Enero/febrero 2022</t>
  </si>
  <si>
    <t>Enero</t>
  </si>
  <si>
    <t>Fuente: elaborado por Odepa con datos de los Mercados de Materias Primas y de Refinitiv.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</si>
</sst>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90"/>
      <c r="C22" s="190"/>
      <c r="D22" s="190"/>
      <c r="E22" s="190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8" t="s">
        <v>44</v>
      </c>
      <c r="B14" s="198"/>
      <c r="C14" s="198"/>
      <c r="D14" s="199"/>
      <c r="E14" s="198"/>
      <c r="F14" s="19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8" t="s">
        <v>79</v>
      </c>
      <c r="B18" s="198"/>
      <c r="C18" s="198"/>
      <c r="D18" s="199"/>
      <c r="E18" s="198"/>
      <c r="F18" s="198"/>
      <c r="G18" s="64"/>
      <c r="H18" s="58"/>
      <c r="I18" s="58"/>
      <c r="J18" s="58"/>
      <c r="K18" s="58"/>
      <c r="L18" s="58"/>
    </row>
    <row r="19" spans="1:12" ht="18">
      <c r="A19" s="194" t="s">
        <v>80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8" t="s">
        <v>45</v>
      </c>
      <c r="B22" s="198"/>
      <c r="C22" s="198"/>
      <c r="D22" s="199"/>
      <c r="E22" s="198"/>
      <c r="F22" s="19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200" t="s">
        <v>0</v>
      </c>
      <c r="B24" s="200"/>
      <c r="C24" s="200"/>
      <c r="D24" s="200"/>
      <c r="E24" s="200"/>
      <c r="F24" s="200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6" t="s">
        <v>48</v>
      </c>
      <c r="C36" s="196"/>
      <c r="D36" s="196"/>
    </row>
    <row r="37" spans="2:4" ht="18">
      <c r="B37" s="196" t="s">
        <v>56</v>
      </c>
      <c r="C37" s="196"/>
      <c r="D37" s="12"/>
    </row>
    <row r="38" spans="2:4" ht="18">
      <c r="B38" s="196" t="s">
        <v>57</v>
      </c>
      <c r="C38" s="196"/>
      <c r="D38" s="12"/>
    </row>
    <row r="39" spans="2:4" ht="18">
      <c r="B39" s="197" t="s">
        <v>46</v>
      </c>
      <c r="C39" s="19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2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2"/>
      <c r="B2" s="203" t="s">
        <v>81</v>
      </c>
      <c r="C2" s="203"/>
      <c r="D2" s="203"/>
      <c r="E2" s="203"/>
      <c r="F2" s="203"/>
      <c r="G2" s="204" t="s">
        <v>2</v>
      </c>
      <c r="H2" s="204"/>
      <c r="I2" s="204"/>
      <c r="J2" s="204" t="s">
        <v>3</v>
      </c>
      <c r="K2" s="204"/>
      <c r="L2" s="204"/>
      <c r="M2" s="4"/>
      <c r="N2" s="4"/>
      <c r="O2" s="4"/>
    </row>
    <row r="3" spans="1:15" ht="15.75">
      <c r="A3" s="20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5"/>
      <c r="H3" s="204"/>
      <c r="I3" s="204"/>
      <c r="J3" s="206" t="s">
        <v>82</v>
      </c>
      <c r="K3" s="206"/>
      <c r="L3" s="206"/>
      <c r="M3" s="4"/>
      <c r="N3" s="4"/>
      <c r="O3" s="4"/>
    </row>
    <row r="4" spans="1:15" ht="15.75">
      <c r="A4" s="202"/>
      <c r="B4" s="45">
        <v>31</v>
      </c>
      <c r="C4" s="45">
        <v>1</v>
      </c>
      <c r="D4" s="45">
        <v>2</v>
      </c>
      <c r="E4" s="45">
        <v>3</v>
      </c>
      <c r="F4" s="45">
        <v>4</v>
      </c>
      <c r="G4" s="57" t="s">
        <v>52</v>
      </c>
      <c r="H4" s="55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306</v>
      </c>
      <c r="C6" s="95">
        <v>306</v>
      </c>
      <c r="D6" s="87">
        <v>307</v>
      </c>
      <c r="E6" s="87">
        <v>307</v>
      </c>
      <c r="F6" s="87">
        <v>307</v>
      </c>
      <c r="G6" s="87">
        <v>306.8</v>
      </c>
      <c r="H6" s="95">
        <f>AVERAGE(B6:F6)</f>
        <v>306.6</v>
      </c>
      <c r="I6" s="95">
        <f>(H6/G6-1)*100</f>
        <v>-0.06518904823988869</v>
      </c>
      <c r="J6" s="158">
        <v>282.45</v>
      </c>
      <c r="K6" s="147">
        <v>304.14</v>
      </c>
      <c r="L6" s="95">
        <f>(K6/J6-1)*100</f>
        <v>7.679235262878392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334.8</v>
      </c>
      <c r="C10" s="95">
        <v>337.6</v>
      </c>
      <c r="D10" s="95">
        <v>332.5</v>
      </c>
      <c r="E10" s="95">
        <v>331.3</v>
      </c>
      <c r="F10" s="181">
        <v>335.5</v>
      </c>
      <c r="G10" s="29">
        <v>345.16</v>
      </c>
      <c r="H10" s="95">
        <f>AVERAGE(B10:F10)</f>
        <v>334.34000000000003</v>
      </c>
      <c r="I10" s="95">
        <f>(H10/G10-1)*100</f>
        <v>-3.134778073936728</v>
      </c>
      <c r="J10" s="158">
        <v>286.7</v>
      </c>
      <c r="K10" s="147">
        <v>333.97</v>
      </c>
      <c r="L10" s="95">
        <f>(K10/J10-1)*100</f>
        <v>16.487617718869906</v>
      </c>
      <c r="M10" s="4"/>
      <c r="N10" s="4"/>
      <c r="O10" s="4"/>
    </row>
    <row r="11" spans="1:15" ht="15">
      <c r="A11" s="34" t="s">
        <v>14</v>
      </c>
      <c r="B11" s="28">
        <v>388</v>
      </c>
      <c r="C11" s="28">
        <v>389.9</v>
      </c>
      <c r="D11" s="28">
        <v>383.7</v>
      </c>
      <c r="E11" s="28">
        <v>383.5</v>
      </c>
      <c r="F11" s="182">
        <v>389.7</v>
      </c>
      <c r="G11" s="28">
        <v>393.1</v>
      </c>
      <c r="H11" s="28">
        <f>AVERAGE(B11:F11)</f>
        <v>386.96</v>
      </c>
      <c r="I11" s="28">
        <f>(H11/G11-1)*100</f>
        <v>-1.5619435258204084</v>
      </c>
      <c r="J11" s="162">
        <v>292.96</v>
      </c>
      <c r="K11" s="149">
        <v>378.26</v>
      </c>
      <c r="L11" s="28">
        <f>(K11/J11-1)*100</f>
        <v>29.11660294920808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 t="s">
        <v>61</v>
      </c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1" t="s">
        <v>78</v>
      </c>
      <c r="C13" s="171" t="s">
        <v>78</v>
      </c>
      <c r="D13" s="171" t="s">
        <v>78</v>
      </c>
      <c r="E13" s="171" t="s">
        <v>78</v>
      </c>
      <c r="F13" s="171" t="s">
        <v>78</v>
      </c>
      <c r="G13" s="171" t="s">
        <v>78</v>
      </c>
      <c r="H13" s="171" t="s">
        <v>78</v>
      </c>
      <c r="I13" s="171" t="s">
        <v>78</v>
      </c>
      <c r="J13" s="164">
        <v>296.68362631578947</v>
      </c>
      <c r="K13" s="171" t="s">
        <v>78</v>
      </c>
      <c r="L13" s="178" t="s">
        <v>62</v>
      </c>
      <c r="M13" s="4"/>
      <c r="N13" s="4"/>
      <c r="O13" s="4"/>
    </row>
    <row r="14" spans="1:15" ht="15">
      <c r="A14" s="35" t="s">
        <v>15</v>
      </c>
      <c r="B14" s="143">
        <v>378.9225</v>
      </c>
      <c r="C14" s="145">
        <v>380.7597</v>
      </c>
      <c r="D14" s="143">
        <v>374.60508</v>
      </c>
      <c r="E14" s="143">
        <v>374.42136</v>
      </c>
      <c r="F14" s="89">
        <v>380.57598</v>
      </c>
      <c r="G14" s="89">
        <v>397.49659199999996</v>
      </c>
      <c r="H14" s="143">
        <f>AVERAGE(B14:F14)</f>
        <v>377.85692400000005</v>
      </c>
      <c r="I14" s="143">
        <f>(H14/G14-1)*100</f>
        <v>-4.9408393418376555</v>
      </c>
      <c r="J14" s="163">
        <v>289.3348263157895</v>
      </c>
      <c r="K14" s="151">
        <v>378.7242757894736</v>
      </c>
      <c r="L14" s="89">
        <f>(K14/J14-1)*100</f>
        <v>30.89481159662457</v>
      </c>
      <c r="M14" s="4"/>
      <c r="N14" s="4"/>
      <c r="O14" s="4"/>
    </row>
    <row r="15" spans="1:15" ht="15">
      <c r="A15" s="36" t="s">
        <v>42</v>
      </c>
      <c r="B15" s="142">
        <v>369.7365</v>
      </c>
      <c r="C15" s="88">
        <v>371.5737</v>
      </c>
      <c r="D15" s="142">
        <v>365.41908</v>
      </c>
      <c r="E15" s="142">
        <v>365.23536</v>
      </c>
      <c r="F15" s="88">
        <v>371.38998</v>
      </c>
      <c r="G15" s="88">
        <v>388.310592</v>
      </c>
      <c r="H15" s="142">
        <f>AVERAGE(B15:F15)</f>
        <v>368.670924</v>
      </c>
      <c r="I15" s="142">
        <f>(H15/G15-1)*100</f>
        <v>-5.0577214231642635</v>
      </c>
      <c r="J15" s="164">
        <v>287.4976263157895</v>
      </c>
      <c r="K15" s="150">
        <v>374.1796231578948</v>
      </c>
      <c r="L15" s="88">
        <f>(K15/J15-1)*100</f>
        <v>30.150508702598188</v>
      </c>
      <c r="M15" s="4"/>
      <c r="N15" s="4"/>
      <c r="O15" s="4"/>
    </row>
    <row r="16" spans="1:15" ht="15">
      <c r="A16" s="37" t="s">
        <v>76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 t="s">
        <v>62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276</v>
      </c>
      <c r="C20" s="95">
        <v>280</v>
      </c>
      <c r="D20" s="95">
        <v>275</v>
      </c>
      <c r="E20" s="87">
        <v>273</v>
      </c>
      <c r="F20" s="87">
        <v>280</v>
      </c>
      <c r="G20" s="87">
        <v>276</v>
      </c>
      <c r="H20" s="95">
        <f>AVERAGE(B20:F20)</f>
        <v>276.8</v>
      </c>
      <c r="I20" s="95">
        <f>(H20/G20-1)*100</f>
        <v>0.28985507246377384</v>
      </c>
      <c r="J20" s="166">
        <v>255.5</v>
      </c>
      <c r="K20" s="154">
        <v>272.43</v>
      </c>
      <c r="L20" s="95">
        <f>(K20/J20-1)*100</f>
        <v>6.626223091976513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91"/>
      <c r="H21" s="91"/>
      <c r="I21" s="91"/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295.47</v>
      </c>
      <c r="C22" s="95">
        <v>297.34</v>
      </c>
      <c r="D22" s="95">
        <v>292.52</v>
      </c>
      <c r="E22" s="95">
        <v>290.26</v>
      </c>
      <c r="F22" s="87">
        <v>291.73</v>
      </c>
      <c r="G22" s="104">
        <v>291.87</v>
      </c>
      <c r="H22" s="95">
        <f>AVERAGE(B22:F22)</f>
        <v>293.464</v>
      </c>
      <c r="I22" s="95">
        <f>(H22/G22-1)*100</f>
        <v>0.5461335526090405</v>
      </c>
      <c r="J22" s="166">
        <v>245.84</v>
      </c>
      <c r="K22" s="154">
        <v>283.91</v>
      </c>
      <c r="L22" s="95">
        <f>(K22/J22-1)*100</f>
        <v>15.48568174422389</v>
      </c>
      <c r="M22" s="4"/>
      <c r="N22" s="4"/>
      <c r="O22" s="4"/>
    </row>
    <row r="23" spans="1:15" ht="15">
      <c r="A23" s="73" t="s">
        <v>19</v>
      </c>
      <c r="B23" s="28">
        <v>294.47</v>
      </c>
      <c r="C23" s="28">
        <v>296.34</v>
      </c>
      <c r="D23" s="28">
        <v>291.52</v>
      </c>
      <c r="E23" s="28">
        <v>289.26</v>
      </c>
      <c r="F23" s="28">
        <v>290.73</v>
      </c>
      <c r="G23" s="105">
        <v>290.87</v>
      </c>
      <c r="H23" s="28">
        <f>AVERAGE(B23:F23)</f>
        <v>292.464</v>
      </c>
      <c r="I23" s="28">
        <f>(H23/G23-1)*100</f>
        <v>0.5480111389968068</v>
      </c>
      <c r="J23" s="167">
        <v>244.84</v>
      </c>
      <c r="K23" s="155">
        <v>282.91</v>
      </c>
      <c r="L23" s="28">
        <f>(K23/J23-1)*100</f>
        <v>15.548929913412856</v>
      </c>
      <c r="M23" s="4"/>
      <c r="N23" s="4"/>
      <c r="O23" s="4"/>
    </row>
    <row r="24" spans="1:15" ht="15">
      <c r="A24" s="70" t="s">
        <v>63</v>
      </c>
      <c r="B24" s="95">
        <v>332.01643767967687</v>
      </c>
      <c r="C24" s="95">
        <v>334.3312933208698</v>
      </c>
      <c r="D24" s="95">
        <v>340.283779255366</v>
      </c>
      <c r="E24" s="95">
        <v>338.9610046032558</v>
      </c>
      <c r="F24" s="87">
        <v>336.756380183072</v>
      </c>
      <c r="G24" s="106">
        <v>330.49524682975004</v>
      </c>
      <c r="H24" s="95">
        <f>AVERAGE(B24:F24)</f>
        <v>336.4697790084481</v>
      </c>
      <c r="I24" s="95">
        <f>(H24/G24-1)*100</f>
        <v>1.8077513174571402</v>
      </c>
      <c r="J24" s="165">
        <v>285.09</v>
      </c>
      <c r="K24" s="156">
        <v>321.25438952325345</v>
      </c>
      <c r="L24" s="95">
        <f>(K24/J24-1)*100</f>
        <v>12.685253612281544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438</v>
      </c>
      <c r="C26" s="106">
        <v>438</v>
      </c>
      <c r="D26" s="106">
        <v>438</v>
      </c>
      <c r="E26" s="106">
        <v>438</v>
      </c>
      <c r="F26" s="106">
        <v>438</v>
      </c>
      <c r="G26" s="106">
        <v>430.8</v>
      </c>
      <c r="H26" s="106">
        <f>AVERAGE(B26:F26)</f>
        <v>438</v>
      </c>
      <c r="I26" s="95">
        <f aca="true" t="shared" si="0" ref="I26:I31">(H26/G26-1)*100</f>
        <v>1.671309192200554</v>
      </c>
      <c r="J26" s="165">
        <v>538.1</v>
      </c>
      <c r="K26" s="156">
        <v>421.19</v>
      </c>
      <c r="L26" s="95">
        <f aca="true" t="shared" si="1" ref="L26:L31">(K26/J26-1)*100</f>
        <v>-21.726444898717713</v>
      </c>
      <c r="M26" s="4"/>
      <c r="N26" s="4"/>
      <c r="O26" s="4"/>
    </row>
    <row r="27" spans="1:12" ht="15">
      <c r="A27" s="72" t="s">
        <v>21</v>
      </c>
      <c r="B27" s="90">
        <v>435</v>
      </c>
      <c r="C27" s="90">
        <v>435</v>
      </c>
      <c r="D27" s="90">
        <v>435</v>
      </c>
      <c r="E27" s="90">
        <v>435</v>
      </c>
      <c r="F27" s="90">
        <v>435</v>
      </c>
      <c r="G27" s="90">
        <v>427.8</v>
      </c>
      <c r="H27" s="90">
        <f>AVERAGE(B27:F27)</f>
        <v>435</v>
      </c>
      <c r="I27" s="28">
        <f t="shared" si="0"/>
        <v>1.6830294530154166</v>
      </c>
      <c r="J27" s="162">
        <v>534.45</v>
      </c>
      <c r="K27" s="149">
        <v>418.33</v>
      </c>
      <c r="L27" s="28">
        <f t="shared" si="1"/>
        <v>-21.72700907474975</v>
      </c>
    </row>
    <row r="28" spans="1:12" ht="15">
      <c r="A28" s="70" t="s">
        <v>22</v>
      </c>
      <c r="B28" s="106">
        <v>434</v>
      </c>
      <c r="C28" s="106">
        <v>434</v>
      </c>
      <c r="D28" s="106">
        <v>434</v>
      </c>
      <c r="E28" s="106">
        <v>434</v>
      </c>
      <c r="F28" s="106">
        <v>434</v>
      </c>
      <c r="G28" s="106">
        <v>426.8</v>
      </c>
      <c r="H28" s="106">
        <f>AVERAGE(B28:F28)</f>
        <v>434</v>
      </c>
      <c r="I28" s="106">
        <f t="shared" si="0"/>
        <v>1.6869728209934376</v>
      </c>
      <c r="J28" s="165">
        <v>530.05</v>
      </c>
      <c r="K28" s="156">
        <v>417.33</v>
      </c>
      <c r="L28" s="106">
        <f t="shared" si="1"/>
        <v>-21.265918309593435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400</v>
      </c>
      <c r="C30" s="106">
        <v>400</v>
      </c>
      <c r="D30" s="106">
        <v>400</v>
      </c>
      <c r="E30" s="106">
        <v>400</v>
      </c>
      <c r="F30" s="106">
        <v>400</v>
      </c>
      <c r="G30" s="106">
        <v>400</v>
      </c>
      <c r="H30" s="106">
        <f>AVERAGE(B30:F30)</f>
        <v>400</v>
      </c>
      <c r="I30" s="106">
        <f t="shared" si="0"/>
        <v>0</v>
      </c>
      <c r="J30" s="165">
        <v>502.625</v>
      </c>
      <c r="K30" s="156">
        <v>399</v>
      </c>
      <c r="L30" s="106">
        <f t="shared" si="1"/>
        <v>-20.616761999502607</v>
      </c>
    </row>
    <row r="31" spans="1:12" ht="15">
      <c r="A31" s="93" t="s">
        <v>65</v>
      </c>
      <c r="B31" s="83">
        <v>395</v>
      </c>
      <c r="C31" s="83">
        <v>395</v>
      </c>
      <c r="D31" s="83">
        <v>395</v>
      </c>
      <c r="E31" s="83">
        <v>395</v>
      </c>
      <c r="F31" s="83">
        <v>395</v>
      </c>
      <c r="G31" s="83">
        <v>395</v>
      </c>
      <c r="H31" s="121">
        <f>AVERAGE(B31:F31)</f>
        <v>395</v>
      </c>
      <c r="I31" s="83">
        <f t="shared" si="0"/>
        <v>0</v>
      </c>
      <c r="J31" s="169">
        <v>497.25</v>
      </c>
      <c r="K31" s="157">
        <v>396.125</v>
      </c>
      <c r="L31" s="83">
        <f t="shared" si="1"/>
        <v>-20.336852689793872</v>
      </c>
    </row>
    <row r="32" spans="1:12" ht="15.75" customHeight="1">
      <c r="A32" s="207" t="s">
        <v>83</v>
      </c>
      <c r="B32" s="207"/>
      <c r="C32" s="207"/>
      <c r="D32" s="207"/>
      <c r="E32" s="85"/>
      <c r="F32" s="85"/>
      <c r="G32" s="208" t="s">
        <v>0</v>
      </c>
      <c r="H32" s="208"/>
      <c r="I32" s="208"/>
      <c r="J32" s="86"/>
      <c r="K32" s="86"/>
      <c r="L32" s="86"/>
    </row>
    <row r="33" spans="1:12" ht="15">
      <c r="A33" s="201" t="s">
        <v>77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ht="1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 H20 H22:H24 H10" formulaRange="1" unlockedFormula="1"/>
    <ignoredError sqref="K25 L20:L26 L6:L10 I25:I31 I6 I20 I10 I22:I24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3" t="s">
        <v>81</v>
      </c>
      <c r="C2" s="203"/>
      <c r="D2" s="203"/>
      <c r="E2" s="203"/>
      <c r="F2" s="203"/>
      <c r="G2" s="209" t="s">
        <v>2</v>
      </c>
      <c r="H2" s="209"/>
      <c r="I2" s="209"/>
      <c r="J2" s="20"/>
      <c r="K2" s="21"/>
      <c r="L2" s="22"/>
    </row>
    <row r="3" spans="1:12" ht="15" customHeight="1">
      <c r="A3" s="19"/>
      <c r="B3" s="203"/>
      <c r="C3" s="203"/>
      <c r="D3" s="203"/>
      <c r="E3" s="203"/>
      <c r="F3" s="203"/>
      <c r="G3" s="209"/>
      <c r="H3" s="209"/>
      <c r="I3" s="209"/>
      <c r="J3" s="206" t="s">
        <v>3</v>
      </c>
      <c r="K3" s="206"/>
      <c r="L3" s="206"/>
    </row>
    <row r="4" spans="1:12" ht="15" customHeight="1">
      <c r="A4" s="212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10"/>
      <c r="H4" s="211"/>
      <c r="I4" s="209"/>
      <c r="J4" s="213" t="s">
        <v>82</v>
      </c>
      <c r="K4" s="214"/>
      <c r="L4" s="215"/>
    </row>
    <row r="5" spans="1:12" ht="15" customHeight="1">
      <c r="A5" s="212"/>
      <c r="B5" s="113">
        <v>31</v>
      </c>
      <c r="C5" s="113">
        <v>1</v>
      </c>
      <c r="D5" s="113">
        <v>2</v>
      </c>
      <c r="E5" s="113">
        <v>3</v>
      </c>
      <c r="F5" s="113">
        <v>4</v>
      </c>
      <c r="G5" s="53" t="s">
        <v>52</v>
      </c>
      <c r="H5" s="56" t="s">
        <v>53</v>
      </c>
      <c r="I5" s="43" t="s">
        <v>9</v>
      </c>
      <c r="J5" s="24">
        <v>2021</v>
      </c>
      <c r="K5" s="24">
        <v>2022</v>
      </c>
      <c r="L5" s="43" t="s">
        <v>54</v>
      </c>
    </row>
    <row r="6" spans="1:12" ht="15" customHeight="1">
      <c r="A6" s="41"/>
      <c r="B6" s="117" t="s">
        <v>75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2" t="s">
        <v>62</v>
      </c>
      <c r="H7" s="172" t="s">
        <v>62</v>
      </c>
      <c r="I7" s="172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479.1578</v>
      </c>
      <c r="C8" s="28">
        <v>492.5921</v>
      </c>
      <c r="D8" s="28">
        <v>499.4815</v>
      </c>
      <c r="E8" s="28">
        <v>501.7206</v>
      </c>
      <c r="F8" s="111">
        <v>503.6151</v>
      </c>
      <c r="G8" s="173">
        <v>450.77344000000005</v>
      </c>
      <c r="H8" s="28">
        <f>AVERAGE(B8:F8)</f>
        <v>495.31342000000006</v>
      </c>
      <c r="I8" s="28">
        <f>(H8/G8-1)*100</f>
        <v>9.880790669476891</v>
      </c>
      <c r="J8" s="122">
        <v>246.37</v>
      </c>
      <c r="K8" s="123">
        <v>452.21</v>
      </c>
      <c r="L8" s="28">
        <f>(K8/J8-1)*100</f>
        <v>83.54913341721799</v>
      </c>
    </row>
    <row r="9" spans="1:12" ht="15" customHeight="1">
      <c r="A9" s="33" t="s">
        <v>25</v>
      </c>
      <c r="B9" s="87">
        <v>615</v>
      </c>
      <c r="C9" s="87">
        <v>625</v>
      </c>
      <c r="D9" s="87">
        <v>630</v>
      </c>
      <c r="E9" s="87">
        <v>628</v>
      </c>
      <c r="F9" s="29">
        <v>634</v>
      </c>
      <c r="G9" s="174">
        <v>604</v>
      </c>
      <c r="H9" s="87">
        <f>AVERAGE(B9:F9)</f>
        <v>626.4</v>
      </c>
      <c r="I9" s="87">
        <f>(H9/G9-1)*100</f>
        <v>3.7086092715231667</v>
      </c>
      <c r="J9" s="124">
        <v>557.3</v>
      </c>
      <c r="K9" s="124">
        <v>602.29</v>
      </c>
      <c r="L9" s="87">
        <f>(K9/J9-1)*100</f>
        <v>8.072851247084166</v>
      </c>
    </row>
    <row r="10" spans="1:12" ht="15" customHeight="1">
      <c r="A10" s="50" t="s">
        <v>26</v>
      </c>
      <c r="B10" s="28">
        <v>547.6693</v>
      </c>
      <c r="C10" s="28">
        <v>561.632</v>
      </c>
      <c r="D10" s="28">
        <v>567.7867</v>
      </c>
      <c r="E10" s="28">
        <v>567.4192</v>
      </c>
      <c r="F10" s="111">
        <v>570.818</v>
      </c>
      <c r="G10" s="173">
        <v>526.79872</v>
      </c>
      <c r="H10" s="28">
        <f>AVERAGE(B10:F10)</f>
        <v>563.0650400000001</v>
      </c>
      <c r="I10" s="28">
        <f aca="true" t="shared" si="0" ref="I10:I22">(H10/G10-1)*100</f>
        <v>6.884284001297503</v>
      </c>
      <c r="J10" s="123">
        <v>504.2</v>
      </c>
      <c r="K10" s="123">
        <v>514.69</v>
      </c>
      <c r="L10" s="28">
        <f>(K10/J10-1)*100</f>
        <v>2.0805236017453543</v>
      </c>
    </row>
    <row r="11" spans="1:12" ht="15" customHeight="1">
      <c r="A11" s="33" t="s">
        <v>50</v>
      </c>
      <c r="B11" s="87">
        <v>793.1736339439486</v>
      </c>
      <c r="C11" s="87">
        <v>805.1682029465059</v>
      </c>
      <c r="D11" s="87">
        <v>805.4986607846226</v>
      </c>
      <c r="E11" s="87">
        <v>807.2678543276052</v>
      </c>
      <c r="F11" s="87">
        <v>802.0504731861199</v>
      </c>
      <c r="G11" s="174">
        <v>793.5109368108269</v>
      </c>
      <c r="H11" s="87">
        <f>AVERAGE(B11:F11)</f>
        <v>802.6317650377605</v>
      </c>
      <c r="I11" s="87">
        <f t="shared" si="0"/>
        <v>1.149426908164708</v>
      </c>
      <c r="J11" s="124">
        <v>526.22</v>
      </c>
      <c r="K11" s="124">
        <v>807.3529651685145</v>
      </c>
      <c r="L11" s="87">
        <f>(K11/J11-1)*100</f>
        <v>53.424986729602544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5" t="s">
        <v>62</v>
      </c>
      <c r="H12" s="175" t="s">
        <v>62</v>
      </c>
      <c r="I12" s="175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263</v>
      </c>
      <c r="C13" s="87">
        <v>263</v>
      </c>
      <c r="D13" s="87">
        <v>268</v>
      </c>
      <c r="E13" s="29">
        <v>268</v>
      </c>
      <c r="F13" s="87">
        <v>268</v>
      </c>
      <c r="G13" s="174">
        <v>263</v>
      </c>
      <c r="H13" s="87">
        <f aca="true" t="shared" si="1" ref="H13:H22">AVERAGE(B13:F13)</f>
        <v>266</v>
      </c>
      <c r="I13" s="87">
        <f t="shared" si="0"/>
        <v>1.1406844106463865</v>
      </c>
      <c r="J13" s="107">
        <v>240</v>
      </c>
      <c r="K13" s="107">
        <v>254.86</v>
      </c>
      <c r="L13" s="87">
        <f aca="true" t="shared" si="2" ref="L13:L22">(K13/J13-1)*100</f>
        <v>6.191666666666662</v>
      </c>
    </row>
    <row r="14" spans="1:12" ht="15" customHeight="1">
      <c r="A14" s="114" t="s">
        <v>28</v>
      </c>
      <c r="B14" s="28">
        <v>1508.1805</v>
      </c>
      <c r="C14" s="28">
        <v>1528.463</v>
      </c>
      <c r="D14" s="28">
        <v>1531.77</v>
      </c>
      <c r="E14" s="111">
        <v>1526.6993</v>
      </c>
      <c r="F14" s="28">
        <v>1518.1013</v>
      </c>
      <c r="G14" s="173">
        <v>1479.3882199999998</v>
      </c>
      <c r="H14" s="28">
        <f t="shared" si="1"/>
        <v>1522.6428200000003</v>
      </c>
      <c r="I14" s="28">
        <f t="shared" si="0"/>
        <v>2.9238167112078495</v>
      </c>
      <c r="J14" s="108">
        <v>983.46</v>
      </c>
      <c r="K14" s="108">
        <v>1418.03</v>
      </c>
      <c r="L14" s="28">
        <f t="shared" si="2"/>
        <v>44.18786732556483</v>
      </c>
    </row>
    <row r="15" spans="1:12" ht="15" customHeight="1">
      <c r="A15" s="115" t="s">
        <v>29</v>
      </c>
      <c r="B15" s="87">
        <v>1429.0347</v>
      </c>
      <c r="C15" s="87">
        <v>1451.3013</v>
      </c>
      <c r="D15" s="87">
        <v>1454.6083</v>
      </c>
      <c r="E15" s="29">
        <v>1449.5376</v>
      </c>
      <c r="F15" s="87">
        <v>1440.9396</v>
      </c>
      <c r="G15" s="174">
        <v>1402.22652</v>
      </c>
      <c r="H15" s="87">
        <f t="shared" si="1"/>
        <v>1445.0843</v>
      </c>
      <c r="I15" s="87">
        <f t="shared" si="0"/>
        <v>3.0564091741753785</v>
      </c>
      <c r="J15" s="109">
        <v>956.42</v>
      </c>
      <c r="K15" s="109">
        <v>1336.37</v>
      </c>
      <c r="L15" s="87">
        <f t="shared" si="2"/>
        <v>39.72627088517597</v>
      </c>
    </row>
    <row r="16" spans="1:12" ht="15" customHeight="1">
      <c r="A16" s="114" t="s">
        <v>30</v>
      </c>
      <c r="B16" s="28">
        <v>1561.977</v>
      </c>
      <c r="C16" s="28">
        <v>1558.8202</v>
      </c>
      <c r="D16" s="28">
        <v>1568.4731</v>
      </c>
      <c r="E16" s="111">
        <v>1566.0335</v>
      </c>
      <c r="F16" s="28">
        <v>1595.0149</v>
      </c>
      <c r="G16" s="173">
        <v>1541.4788400000002</v>
      </c>
      <c r="H16" s="28">
        <f t="shared" si="1"/>
        <v>1570.06374</v>
      </c>
      <c r="I16" s="28">
        <f t="shared" si="0"/>
        <v>1.8543816015015757</v>
      </c>
      <c r="J16" s="108">
        <v>1131.72</v>
      </c>
      <c r="K16" s="108">
        <v>1509.67</v>
      </c>
      <c r="L16" s="28">
        <f t="shared" si="2"/>
        <v>33.39606969921889</v>
      </c>
    </row>
    <row r="17" spans="1:12" ht="15" customHeight="1">
      <c r="A17" s="115" t="s">
        <v>31</v>
      </c>
      <c r="B17" s="87">
        <v>1420</v>
      </c>
      <c r="C17" s="87">
        <v>1433</v>
      </c>
      <c r="D17" s="87">
        <v>1427</v>
      </c>
      <c r="E17" s="29">
        <v>1433</v>
      </c>
      <c r="F17" s="87">
        <v>1450</v>
      </c>
      <c r="G17" s="174">
        <v>1411.6</v>
      </c>
      <c r="H17" s="87">
        <f t="shared" si="1"/>
        <v>1432.6</v>
      </c>
      <c r="I17" s="87">
        <f t="shared" si="0"/>
        <v>1.487673561915548</v>
      </c>
      <c r="J17" s="109">
        <v>1054.65</v>
      </c>
      <c r="K17" s="109">
        <v>1372.43</v>
      </c>
      <c r="L17" s="87">
        <f t="shared" si="2"/>
        <v>30.131323187787416</v>
      </c>
    </row>
    <row r="18" spans="1:12" ht="15" customHeight="1">
      <c r="A18" s="114" t="s">
        <v>32</v>
      </c>
      <c r="B18" s="28">
        <v>1550</v>
      </c>
      <c r="C18" s="28">
        <v>1520</v>
      </c>
      <c r="D18" s="28">
        <v>1470</v>
      </c>
      <c r="E18" s="111">
        <v>1455</v>
      </c>
      <c r="F18" s="28">
        <v>1455</v>
      </c>
      <c r="G18" s="173">
        <v>1458</v>
      </c>
      <c r="H18" s="28">
        <f t="shared" si="1"/>
        <v>1490</v>
      </c>
      <c r="I18" s="28">
        <f t="shared" si="0"/>
        <v>2.1947873799725626</v>
      </c>
      <c r="J18" s="108">
        <v>1299.75</v>
      </c>
      <c r="K18" s="108">
        <v>1425.71</v>
      </c>
      <c r="L18" s="28">
        <f t="shared" si="2"/>
        <v>9.6910944412387</v>
      </c>
    </row>
    <row r="19" spans="1:12" ht="15" customHeight="1">
      <c r="A19" s="115" t="s">
        <v>33</v>
      </c>
      <c r="B19" s="87">
        <v>1370</v>
      </c>
      <c r="C19" s="87">
        <v>1385</v>
      </c>
      <c r="D19" s="87">
        <v>1385</v>
      </c>
      <c r="E19" s="29">
        <v>1395</v>
      </c>
      <c r="F19" s="87">
        <v>1395</v>
      </c>
      <c r="G19" s="174">
        <v>1362</v>
      </c>
      <c r="H19" s="87">
        <f t="shared" si="1"/>
        <v>1386</v>
      </c>
      <c r="I19" s="87">
        <f t="shared" si="0"/>
        <v>1.7621145374449254</v>
      </c>
      <c r="J19" s="109">
        <v>1238.6</v>
      </c>
      <c r="K19" s="109">
        <v>1358.57</v>
      </c>
      <c r="L19" s="87">
        <f t="shared" si="2"/>
        <v>9.685935733893114</v>
      </c>
    </row>
    <row r="20" spans="1:12" ht="15" customHeight="1">
      <c r="A20" s="114" t="s">
        <v>34</v>
      </c>
      <c r="B20" s="28">
        <v>1734.9102</v>
      </c>
      <c r="C20" s="28">
        <v>1755.0746</v>
      </c>
      <c r="D20" s="28">
        <v>1765.235</v>
      </c>
      <c r="E20" s="111">
        <v>1758.2542</v>
      </c>
      <c r="F20" s="28">
        <v>1703.6359</v>
      </c>
      <c r="G20" s="173">
        <v>1681.9442600000002</v>
      </c>
      <c r="H20" s="28">
        <f t="shared" si="1"/>
        <v>1743.4219799999998</v>
      </c>
      <c r="I20" s="28">
        <f t="shared" si="0"/>
        <v>3.6551579895994557</v>
      </c>
      <c r="J20" s="108">
        <v>1133.8</v>
      </c>
      <c r="K20" s="108">
        <v>1824.5</v>
      </c>
      <c r="L20" s="28">
        <f t="shared" si="2"/>
        <v>60.91903333921327</v>
      </c>
    </row>
    <row r="21" spans="1:12" ht="15" customHeight="1">
      <c r="A21" s="115" t="s">
        <v>35</v>
      </c>
      <c r="B21" s="87">
        <v>1984.158</v>
      </c>
      <c r="C21" s="87">
        <v>1984.158</v>
      </c>
      <c r="D21" s="87">
        <v>1984.158</v>
      </c>
      <c r="E21" s="29">
        <v>1984.158</v>
      </c>
      <c r="F21" s="87">
        <v>1984.158</v>
      </c>
      <c r="G21" s="174">
        <v>1984.158</v>
      </c>
      <c r="H21" s="87">
        <f t="shared" si="1"/>
        <v>1984.158</v>
      </c>
      <c r="I21" s="87">
        <f t="shared" si="0"/>
        <v>0</v>
      </c>
      <c r="J21" s="109">
        <v>1497.98</v>
      </c>
      <c r="K21" s="109">
        <v>1940.07</v>
      </c>
      <c r="L21" s="87">
        <f t="shared" si="2"/>
        <v>29.512410045527982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111">
        <v>2138.4814</v>
      </c>
      <c r="F22" s="28">
        <v>2138.4814</v>
      </c>
      <c r="G22" s="173">
        <v>2138.4814</v>
      </c>
      <c r="H22" s="28">
        <f t="shared" si="1"/>
        <v>2138.4814</v>
      </c>
      <c r="I22" s="28">
        <f t="shared" si="0"/>
        <v>0</v>
      </c>
      <c r="J22" s="108">
        <v>1719.6</v>
      </c>
      <c r="K22" s="125">
        <v>2116.44</v>
      </c>
      <c r="L22" s="28">
        <f t="shared" si="2"/>
        <v>23.077459874389405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2"/>
      <c r="H23" s="179"/>
      <c r="I23" s="172"/>
      <c r="J23" s="107"/>
      <c r="K23" s="107"/>
      <c r="L23" s="107"/>
    </row>
    <row r="24" spans="1:12" ht="15" customHeight="1">
      <c r="A24" s="114" t="s">
        <v>38</v>
      </c>
      <c r="B24" s="28">
        <v>395.5088</v>
      </c>
      <c r="C24" s="28">
        <v>393.9656</v>
      </c>
      <c r="D24" s="28">
        <v>398.8158</v>
      </c>
      <c r="E24" s="111">
        <v>389.5564</v>
      </c>
      <c r="F24" s="28">
        <v>391.32</v>
      </c>
      <c r="G24" s="173">
        <v>405.69416</v>
      </c>
      <c r="H24" s="177">
        <f>AVERAGE(B24:F24)</f>
        <v>393.83332</v>
      </c>
      <c r="I24" s="111">
        <f>(H24/G24-1)*100</f>
        <v>-2.9235915054828476</v>
      </c>
      <c r="J24" s="110">
        <v>335.19</v>
      </c>
      <c r="K24" s="28">
        <v>402.47</v>
      </c>
      <c r="L24" s="111">
        <f>(K24/J24-1)*100</f>
        <v>20.07219785793133</v>
      </c>
    </row>
    <row r="25" spans="1:12" ht="15" customHeight="1">
      <c r="A25" s="115" t="s">
        <v>39</v>
      </c>
      <c r="B25" s="87">
        <v>492.5</v>
      </c>
      <c r="C25" s="87">
        <v>499.5</v>
      </c>
      <c r="D25" s="87">
        <v>489.2</v>
      </c>
      <c r="E25" s="29">
        <v>492.5</v>
      </c>
      <c r="F25" s="87">
        <v>498.5</v>
      </c>
      <c r="G25" s="174">
        <v>500.64</v>
      </c>
      <c r="H25" s="29">
        <f>AVERAGE(B25:F25)</f>
        <v>494.43999999999994</v>
      </c>
      <c r="I25" s="29">
        <f>(H25/G25-1)*100</f>
        <v>-1.2384148290188635</v>
      </c>
      <c r="J25" s="106">
        <v>446.39</v>
      </c>
      <c r="K25" s="106">
        <v>498.22</v>
      </c>
      <c r="L25" s="87">
        <f>(K25/J25-1)*100</f>
        <v>11.610923183763088</v>
      </c>
    </row>
    <row r="26" spans="1:12" ht="15" customHeight="1">
      <c r="A26" s="114" t="s">
        <v>40</v>
      </c>
      <c r="B26" s="28">
        <v>401.6818</v>
      </c>
      <c r="C26" s="28">
        <v>407.4138</v>
      </c>
      <c r="D26" s="28">
        <v>395.2884</v>
      </c>
      <c r="E26" s="111">
        <v>396.6111</v>
      </c>
      <c r="F26" s="28">
        <v>401.9022</v>
      </c>
      <c r="G26" s="173">
        <v>408.69241999999997</v>
      </c>
      <c r="H26" s="111">
        <f>AVERAGE(B26:F26)</f>
        <v>400.57946000000004</v>
      </c>
      <c r="I26" s="111">
        <f>(H26/G26-1)*100</f>
        <v>-1.9851016566443613</v>
      </c>
      <c r="J26" s="105">
        <v>350.89</v>
      </c>
      <c r="K26" s="105">
        <v>406.84</v>
      </c>
      <c r="L26" s="111">
        <f>(K26/J26-1)*100</f>
        <v>15.945168001367938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6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80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3077.0704499999997</v>
      </c>
      <c r="C29" s="87">
        <v>3093.0538</v>
      </c>
      <c r="D29" s="134">
        <v>3111.24175</v>
      </c>
      <c r="E29" s="106">
        <v>3121.7135999999996</v>
      </c>
      <c r="F29" s="183">
        <v>3131.6343</v>
      </c>
      <c r="G29" s="134">
        <v>3033.5295999999994</v>
      </c>
      <c r="H29" s="87">
        <f>AVERAGE(B29:F29)</f>
        <v>3106.94278</v>
      </c>
      <c r="I29" s="87">
        <f>(H29/G29-1)*100</f>
        <v>2.4200581395348975</v>
      </c>
      <c r="J29" s="138">
        <v>2521.7143052631577</v>
      </c>
      <c r="K29" s="138">
        <v>3033.7906710526313</v>
      </c>
      <c r="L29" s="138">
        <f>(K29/J29-1)*100</f>
        <v>20.30667648276814</v>
      </c>
    </row>
    <row r="30" spans="1:12" ht="15" customHeight="1">
      <c r="A30" s="129" t="s">
        <v>73</v>
      </c>
      <c r="B30" s="28">
        <v>3594.04915</v>
      </c>
      <c r="C30" s="28">
        <v>3608.9302</v>
      </c>
      <c r="D30" s="135">
        <v>3678.92625</v>
      </c>
      <c r="E30" s="135">
        <v>3675.61935</v>
      </c>
      <c r="F30" s="184">
        <v>3661.8406</v>
      </c>
      <c r="G30" s="135">
        <v>3502.2275600000003</v>
      </c>
      <c r="H30" s="186">
        <f>AVERAGE(B30:F30)</f>
        <v>3643.8731099999995</v>
      </c>
      <c r="I30" s="187">
        <f>(H30/G30-1)*100</f>
        <v>4.044441646732944</v>
      </c>
      <c r="J30" s="139">
        <v>2986.623834210526</v>
      </c>
      <c r="K30" s="139">
        <v>3556.164839473684</v>
      </c>
      <c r="L30" s="139">
        <f>(K30/J30-1)*100</f>
        <v>19.069726784448182</v>
      </c>
    </row>
    <row r="31" spans="1:12" ht="18">
      <c r="A31" s="133" t="s">
        <v>74</v>
      </c>
      <c r="B31" s="106">
        <v>1950.51985</v>
      </c>
      <c r="C31" s="136">
        <v>1943.3549</v>
      </c>
      <c r="D31" s="136">
        <v>1925.7180999999998</v>
      </c>
      <c r="E31" s="136">
        <v>1905.8767</v>
      </c>
      <c r="F31" s="185">
        <v>1918.55315</v>
      </c>
      <c r="G31" s="136">
        <v>1925.7180999999996</v>
      </c>
      <c r="H31" s="188">
        <f>AVERAGE(B31:F31)</f>
        <v>1928.8045399999999</v>
      </c>
      <c r="I31" s="189">
        <f>(H31/G31-1)*100</f>
        <v>0.16027475672582003</v>
      </c>
      <c r="J31" s="140">
        <v>1522.4793552631575</v>
      </c>
      <c r="K31" s="140">
        <v>1823.726342105263</v>
      </c>
      <c r="L31" s="140">
        <f>(K31/J31-1)*100</f>
        <v>19.786605696865788</v>
      </c>
    </row>
    <row r="32" spans="1:12" ht="18">
      <c r="A32" s="216" t="s">
        <v>83</v>
      </c>
      <c r="B32" s="217"/>
      <c r="C32" s="217"/>
      <c r="D32" s="217"/>
      <c r="E32" s="217"/>
      <c r="F32" s="217"/>
      <c r="G32" s="218"/>
      <c r="H32" s="218"/>
      <c r="I32" s="218"/>
      <c r="J32" s="218"/>
      <c r="K32" s="218"/>
      <c r="L32" s="218"/>
    </row>
    <row r="33" spans="1:12" ht="18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2022-02-07T00:59:08Z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