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<sst xmlns="http://schemas.openxmlformats.org/spreadsheetml/2006/main" count="277" uniqueCount="147">
  <si>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</si>
  <si>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</si>
  <si>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</si>
  <si>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</si>
  <si>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</si>
  <si>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</si>
  <si>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</si>
  <si>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</si>
  <si>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</si>
  <si>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</si>
  <si>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</si>
  <si>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</si>
  <si>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</si>
  <si>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</si>
  <si>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</si>
  <si>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</si>
  <si>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</si>
  <si>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</si>
  <si>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</si>
  <si>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</si>
  <si>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</si>
  <si>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</si>
  <si>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</si>
  <si>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</si>
  <si>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</si>
  <si>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</si>
  <si>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</si>
  <si>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</si>
  <si>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</si>
  <si>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</si>
  <si>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</si>
  <si>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</si>
  <si>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</si>
  <si>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</si>
  <si>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</si>
  <si>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</si>
  <si>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</si>
  <si>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</si>
  <si>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</si>
  <si>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</si>
  <si>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</si>
  <si>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</si>
  <si>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</si>
  <si>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</si>
  <si>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</si>
  <si>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</si>
  <si>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</si>
  <si>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</si>
  <si>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</si>
  <si>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</si>
  <si>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</si>
  <si>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</si>
  <si>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</si>
  <si>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</si>
  <si>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</si>
  <si>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</si>
  <si>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</si>
  <si>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</si>
  <si>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</si>
  <si>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</si>
  <si>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</si>
  <si>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</si>
  <si>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</si>
  <si>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</si>
  <si>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</si>
  <si>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</si>
  <si>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</si>
  <si>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</si>
  <si>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</si>
  <si>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</si>
  <si>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</si>
  <si>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</si>
  <si>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</si>
  <si>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</si>
  <si>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</si>
  <si>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</si>
  <si>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</si>
  <si>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</si>
  <si>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</si>
  <si>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</si>
  <si>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</si>
  <si>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</si>
  <si>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</si>
  <si>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</si>
  <si>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</si>
  <si>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</si>
  <si>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</si>
  <si>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</si>
  <si>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</si>
  <si>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</si>
  <si>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</si>
  <si>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</si>
  <si>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</si>
  <si>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</si>
  <si>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</si>
  <si>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</si>
  <si>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</si>
  <si>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</si>
  <si>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</si>
  <si>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</si>
  <si>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</si>
  <si>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</si>
  <si>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</si>
  <si>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</si>
  <si>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</si>
  <si>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</si>
  <si>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</si>
  <si>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</si>
  <si>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</si>
  <si>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</si>
  <si>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</si>
  <si>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</si>
  <si>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</si>
  <si>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</si>
  <si>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</si>
  <si>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</si>
  <si>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</si>
  <si>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</si>
  <si>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</si>
  <si>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</si>
  <si>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</si>
  <si>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</si>
  <si>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</si>
  <si>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</si>
  <si>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</si>
  <si>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</si>
  <si>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</si>
  <si>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</si>
  <si>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</si>
  <si>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</si>
  <si>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</si>
  <si>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</si>
  <si>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</si>
  <si>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</si>
  <si>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</si>
  <si>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</si>
  <si>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</si>
  <si>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</si>
  <si>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</si>
  <si>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</si>
  <si>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</si>
  <si>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</si>
  <si>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</si>
  <si>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</si>
  <si>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</si>
  <si>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>*Primas USWheat.org del 14 de enero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</si>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</sst>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M20" sqref="M20:N20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Enero</v>
      </c>
      <c r="G6" s="55"/>
      <c r="H6" s="86">
        <f>Datos!I23</f>
        <v>2022</v>
      </c>
      <c r="I6" s="4"/>
      <c r="J6" s="3"/>
      <c r="K6" s="3"/>
      <c r="L6" s="4" t="str">
        <f>Datos!D23</f>
        <v>Miércoles</v>
      </c>
      <c r="M6" s="4">
        <f>Datos!E23</f>
        <v>19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95</v>
      </c>
      <c r="D14" s="115" t="s">
        <v>96</v>
      </c>
      <c r="E14" s="114" t="s">
        <v>20</v>
      </c>
      <c r="F14" s="114" t="s">
        <v>95</v>
      </c>
      <c r="G14" s="115" t="s">
        <v>96</v>
      </c>
      <c r="H14" s="17"/>
      <c r="I14" s="114" t="s">
        <v>95</v>
      </c>
      <c r="J14" s="114" t="s">
        <v>95</v>
      </c>
      <c r="K14" s="114" t="s">
        <v>95</v>
      </c>
      <c r="L14" s="114" t="s">
        <v>20</v>
      </c>
      <c r="M14" s="114" t="s">
        <v>95</v>
      </c>
      <c r="N14" s="115" t="s">
        <v>96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37</v>
      </c>
      <c r="B16" s="49"/>
      <c r="C16" s="72"/>
      <c r="D16" s="112"/>
      <c r="E16" s="54"/>
      <c r="F16" s="72"/>
      <c r="G16" s="72"/>
      <c r="H16" s="72"/>
      <c r="I16" s="72"/>
      <c r="J16" s="88"/>
      <c r="K16" s="88"/>
      <c r="L16" s="54"/>
      <c r="M16" s="73"/>
      <c r="N16" s="73"/>
      <c r="O16"/>
      <c r="P16" s="120" t="s">
        <v>107</v>
      </c>
      <c r="Q16" s="120" t="s">
        <v>106</v>
      </c>
    </row>
    <row r="17" spans="1:17" ht="19.5" customHeight="1">
      <c r="A17" s="67" t="s">
        <v>15</v>
      </c>
      <c r="B17" s="66"/>
      <c r="C17" s="68"/>
      <c r="D17" s="97"/>
      <c r="E17" s="69"/>
      <c r="F17" s="68"/>
      <c r="G17" s="68"/>
      <c r="H17" s="68"/>
      <c r="I17" s="68"/>
      <c r="J17" s="99"/>
      <c r="K17" s="99"/>
      <c r="L17" s="69"/>
      <c r="M17" s="66"/>
      <c r="N17" s="66"/>
      <c r="O17"/>
      <c r="P17" s="120" t="s">
        <v>108</v>
      </c>
      <c r="Q17" s="120" t="s">
        <v>109</v>
      </c>
    </row>
    <row r="18" spans="1:17" ht="19.5" customHeight="1">
      <c r="A18" s="16">
        <v>2022</v>
      </c>
      <c r="B18" s="19"/>
      <c r="C18" s="17"/>
      <c r="D18" s="20"/>
      <c r="E18" s="18"/>
      <c r="F18" s="17"/>
      <c r="G18" s="17"/>
      <c r="H18" s="17"/>
      <c r="I18" s="17"/>
      <c r="J18" s="19"/>
      <c r="K18" s="20"/>
      <c r="L18" s="21"/>
      <c r="M18" s="19"/>
      <c r="N18" s="19"/>
      <c r="O18"/>
      <c r="P18"/>
      <c r="Q18"/>
    </row>
    <row r="19" spans="1:17" ht="19.5" customHeight="1">
      <c r="A19" s="48" t="s">
        <v>40</v>
      </c>
      <c r="B19" s="49"/>
      <c r="C19" s="112"/>
      <c r="D19" s="136"/>
      <c r="E19" s="78"/>
      <c r="F19" s="73"/>
      <c r="G19" s="73"/>
      <c r="H19" s="73"/>
      <c r="I19" s="87"/>
      <c r="J19" s="87"/>
      <c r="K19" s="88"/>
      <c r="L19" s="78"/>
      <c r="M19" s="73"/>
      <c r="N19" s="73"/>
      <c r="O19"/>
      <c r="P19"/>
      <c r="Q19"/>
    </row>
    <row r="20" spans="1:17" ht="19.5" customHeight="1">
      <c r="A20" s="67" t="s">
        <v>41</v>
      </c>
      <c r="B20" s="66"/>
      <c r="C20" s="70"/>
      <c r="D20" s="110"/>
      <c r="E20" s="102"/>
      <c r="F20" s="71">
        <f>E21+'Primas HRW'!B9</f>
        <v>1035</v>
      </c>
      <c r="G20" s="71">
        <f>F20*$B$46</f>
        <v>380.30039999999997</v>
      </c>
      <c r="H20" s="71"/>
      <c r="I20" s="103"/>
      <c r="J20" s="103">
        <f>E21+'Primas HRW'!F9</f>
        <v>1045</v>
      </c>
      <c r="K20" s="101">
        <f>E21+'Primas HRW'!G9</f>
        <v>1020</v>
      </c>
      <c r="L20" s="102"/>
      <c r="M20" s="71"/>
      <c r="N20" s="71"/>
      <c r="O20"/>
      <c r="P20"/>
      <c r="Q20"/>
    </row>
    <row r="21" spans="1:17" ht="19.5" customHeight="1">
      <c r="A21" s="16" t="s">
        <v>11</v>
      </c>
      <c r="B21" s="52">
        <f>Datos!E7</f>
        <v>796.5</v>
      </c>
      <c r="C21" s="23">
        <f>B21+'Primas SRW'!B11</f>
        <v>931.5</v>
      </c>
      <c r="D21" s="112">
        <f>C21*$B$46</f>
        <v>342.27036</v>
      </c>
      <c r="E21" s="53">
        <f>Datos!K7</f>
        <v>800</v>
      </c>
      <c r="F21" s="24">
        <f>E21+'Primas HRW'!B10</f>
        <v>1030</v>
      </c>
      <c r="G21" s="24">
        <f>F21*$B$46</f>
        <v>378.4632</v>
      </c>
      <c r="H21" s="24"/>
      <c r="I21" s="24"/>
      <c r="J21" s="139">
        <f>E21+'Primas HRW'!F10</f>
        <v>1020</v>
      </c>
      <c r="K21" s="140">
        <f>E21+'Primas HRW'!G10</f>
        <v>995</v>
      </c>
      <c r="L21" s="53">
        <f>Datos!O7</f>
        <v>610.5</v>
      </c>
      <c r="M21" s="24">
        <f>L21+'Primas maíz'!B13</f>
        <v>715.5</v>
      </c>
      <c r="N21" s="24">
        <f>M21*$F$46</f>
        <v>281.67804</v>
      </c>
      <c r="O21"/>
      <c r="P21"/>
      <c r="Q21"/>
    </row>
    <row r="22" spans="1:17" ht="19.5" customHeight="1">
      <c r="A22" s="67" t="s">
        <v>42</v>
      </c>
      <c r="B22" s="66"/>
      <c r="C22" s="68">
        <f>B23+'Primas SRW'!B12</f>
        <v>929</v>
      </c>
      <c r="D22" s="110">
        <f>C22*$B$46</f>
        <v>341.35176</v>
      </c>
      <c r="E22" s="69"/>
      <c r="F22" s="70">
        <f>E23+'Primas HRW'!B11</f>
        <v>1033.5</v>
      </c>
      <c r="G22" s="71">
        <f>F22*$B$46</f>
        <v>379.74924</v>
      </c>
      <c r="H22" s="70"/>
      <c r="I22" s="70"/>
      <c r="J22" s="101">
        <f>E23+'Primas HRW'!F11</f>
        <v>1018.5</v>
      </c>
      <c r="K22" s="101">
        <f>E23+'Primas HRW'!G11</f>
        <v>993.5</v>
      </c>
      <c r="L22" s="69"/>
      <c r="M22" s="71">
        <f>L23+'Primas maíz'!B14</f>
        <v>697</v>
      </c>
      <c r="N22" s="71">
        <f>M22*$F$46</f>
        <v>274.39495999999997</v>
      </c>
      <c r="O22"/>
      <c r="P22"/>
      <c r="Q22"/>
    </row>
    <row r="23" spans="1:17" ht="19.5" customHeight="1">
      <c r="A23" s="119" t="s">
        <v>12</v>
      </c>
      <c r="B23" s="52">
        <f>Datos!E8</f>
        <v>799</v>
      </c>
      <c r="C23" s="89">
        <f>B23+'Primas SRW'!B13</f>
        <v>924</v>
      </c>
      <c r="D23" s="113">
        <f>C23*$B$46</f>
        <v>339.51456</v>
      </c>
      <c r="E23" s="53">
        <f>Datos!K8</f>
        <v>803.5</v>
      </c>
      <c r="F23" s="89"/>
      <c r="G23" s="89"/>
      <c r="H23" s="89"/>
      <c r="I23" s="89"/>
      <c r="J23" s="89"/>
      <c r="K23" s="89"/>
      <c r="L23" s="53">
        <f>Datos!O8</f>
        <v>611</v>
      </c>
      <c r="M23" s="52">
        <f>L23+'Primas maíz'!B15</f>
        <v>696</v>
      </c>
      <c r="N23" s="52">
        <f>M23*$F$46</f>
        <v>274.00128</v>
      </c>
      <c r="O23"/>
      <c r="P23"/>
      <c r="Q23"/>
    </row>
    <row r="24" spans="1:17" ht="19.5" customHeight="1">
      <c r="A24" s="67" t="s">
        <v>43</v>
      </c>
      <c r="B24" s="66"/>
      <c r="C24" s="68"/>
      <c r="D24" s="97"/>
      <c r="E24" s="69"/>
      <c r="F24" s="68"/>
      <c r="G24" s="68"/>
      <c r="H24" s="68"/>
      <c r="I24" s="68"/>
      <c r="J24" s="68"/>
      <c r="K24" s="68"/>
      <c r="L24" s="69"/>
      <c r="M24" s="66"/>
      <c r="N24" s="66"/>
      <c r="O24"/>
      <c r="P24"/>
      <c r="Q24"/>
    </row>
    <row r="25" spans="1:17" ht="19.5" customHeight="1">
      <c r="A25" s="119" t="s">
        <v>13</v>
      </c>
      <c r="B25" s="52">
        <f>Datos!E9</f>
        <v>787.25</v>
      </c>
      <c r="C25" s="89"/>
      <c r="D25" s="113"/>
      <c r="E25" s="53">
        <f>Datos!K9</f>
        <v>805.5</v>
      </c>
      <c r="F25" s="52"/>
      <c r="G25" s="52"/>
      <c r="H25" s="52"/>
      <c r="I25" s="52"/>
      <c r="J25" s="52"/>
      <c r="K25" s="89"/>
      <c r="L25" s="53">
        <f>Datos!O9</f>
        <v>607.25</v>
      </c>
      <c r="M25" s="52"/>
      <c r="N25" s="52"/>
      <c r="O25"/>
      <c r="P25"/>
      <c r="Q25"/>
    </row>
    <row r="26" spans="1:17" ht="19.5" customHeight="1">
      <c r="A26" s="67" t="s">
        <v>44</v>
      </c>
      <c r="B26" s="66"/>
      <c r="C26" s="68"/>
      <c r="D26" s="110"/>
      <c r="E26" s="69"/>
      <c r="F26" s="70"/>
      <c r="G26" s="70"/>
      <c r="H26" s="70"/>
      <c r="I26" s="70"/>
      <c r="J26" s="70"/>
      <c r="K26" s="70"/>
      <c r="L26" s="69"/>
      <c r="M26" s="71"/>
      <c r="N26" s="71"/>
      <c r="O26"/>
      <c r="P26"/>
      <c r="Q26"/>
    </row>
    <row r="27" spans="1:17" ht="19.5" customHeight="1">
      <c r="A27" s="119" t="s">
        <v>14</v>
      </c>
      <c r="B27" s="52">
        <f>Datos!E10</f>
        <v>786.75</v>
      </c>
      <c r="C27" s="89"/>
      <c r="D27" s="113"/>
      <c r="E27" s="53">
        <f>Datos!K10</f>
        <v>809.25</v>
      </c>
      <c r="F27" s="89"/>
      <c r="G27" s="89"/>
      <c r="H27" s="89"/>
      <c r="I27" s="89"/>
      <c r="J27" s="89"/>
      <c r="K27" s="89"/>
      <c r="L27" s="53">
        <f>Datos!O10</f>
        <v>578</v>
      </c>
      <c r="M27" s="52"/>
      <c r="N27" s="52"/>
      <c r="O27"/>
      <c r="P27"/>
      <c r="Q27"/>
    </row>
    <row r="28" spans="1:17" ht="19.5" customHeight="1">
      <c r="A28" s="67" t="s">
        <v>45</v>
      </c>
      <c r="B28" s="66"/>
      <c r="C28" s="68"/>
      <c r="D28" s="97"/>
      <c r="E28" s="69"/>
      <c r="F28" s="68"/>
      <c r="G28" s="68"/>
      <c r="H28" s="68"/>
      <c r="I28" s="68"/>
      <c r="J28" s="68"/>
      <c r="K28" s="68"/>
      <c r="L28" s="69"/>
      <c r="M28" s="66"/>
      <c r="N28" s="66"/>
      <c r="O28"/>
      <c r="P28"/>
      <c r="Q28"/>
    </row>
    <row r="29" spans="1:17" ht="19.5" customHeight="1">
      <c r="A29" s="119" t="s">
        <v>37</v>
      </c>
      <c r="B29" s="52"/>
      <c r="C29" s="89"/>
      <c r="D29" s="113"/>
      <c r="E29" s="53"/>
      <c r="F29" s="89"/>
      <c r="G29" s="89"/>
      <c r="H29" s="89"/>
      <c r="I29" s="89"/>
      <c r="J29" s="89"/>
      <c r="K29" s="89"/>
      <c r="L29" s="53"/>
      <c r="M29" s="52"/>
      <c r="N29" s="52"/>
      <c r="O29"/>
      <c r="P29"/>
      <c r="Q29"/>
    </row>
    <row r="30" spans="1:17" ht="19.5" customHeight="1">
      <c r="A30" s="67" t="s">
        <v>15</v>
      </c>
      <c r="B30" s="66">
        <f>Datos!E11</f>
        <v>790.75</v>
      </c>
      <c r="C30" s="68"/>
      <c r="D30" s="97"/>
      <c r="E30" s="69">
        <f>Datos!K11</f>
        <v>816</v>
      </c>
      <c r="F30" s="68"/>
      <c r="G30" s="68"/>
      <c r="H30" s="68"/>
      <c r="I30" s="68"/>
      <c r="J30" s="68"/>
      <c r="K30" s="68"/>
      <c r="L30" s="69">
        <f>Datos!O11</f>
        <v>564.75</v>
      </c>
      <c r="M30" s="66"/>
      <c r="N30" s="66"/>
      <c r="O30"/>
      <c r="P30"/>
      <c r="Q30"/>
    </row>
    <row r="31" spans="1:17" ht="19.5" customHeight="1">
      <c r="A31" s="16">
        <v>2023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2">
        <f>Datos!E12</f>
        <v>793.5</v>
      </c>
      <c r="C32" s="23"/>
      <c r="D32" s="112"/>
      <c r="E32" s="53">
        <f>Datos!K12</f>
        <v>818.75</v>
      </c>
      <c r="F32" s="24"/>
      <c r="G32" s="24"/>
      <c r="H32" s="24"/>
      <c r="I32" s="24"/>
      <c r="J32" s="24"/>
      <c r="K32" s="23"/>
      <c r="L32" s="53">
        <f>Datos!O12</f>
        <v>572.5</v>
      </c>
      <c r="M32" s="24"/>
      <c r="N32" s="24"/>
      <c r="O32"/>
      <c r="P32"/>
      <c r="Q32"/>
    </row>
    <row r="33" spans="1:17" ht="19.5" customHeight="1">
      <c r="A33" s="67" t="s">
        <v>12</v>
      </c>
      <c r="B33" s="66">
        <f>Datos!E13</f>
        <v>787.75</v>
      </c>
      <c r="C33" s="70"/>
      <c r="D33" s="110"/>
      <c r="E33" s="69">
        <f>Datos!K13</f>
        <v>809.25</v>
      </c>
      <c r="F33" s="70"/>
      <c r="G33" s="70"/>
      <c r="H33" s="70"/>
      <c r="I33" s="70"/>
      <c r="J33" s="70"/>
      <c r="K33" s="70"/>
      <c r="L33" s="69">
        <f>Datos!O13</f>
        <v>575.5</v>
      </c>
      <c r="M33" s="71"/>
      <c r="N33" s="71"/>
      <c r="O33"/>
      <c r="P33"/>
      <c r="Q33"/>
    </row>
    <row r="34" spans="1:17" ht="19.5" customHeight="1">
      <c r="A34" s="16" t="s">
        <v>13</v>
      </c>
      <c r="B34" s="52">
        <f>Datos!E14</f>
        <v>759.5</v>
      </c>
      <c r="C34" s="23"/>
      <c r="D34" s="112"/>
      <c r="E34" s="53">
        <f>Datos!J14</f>
        <v>774.25</v>
      </c>
      <c r="F34" s="24"/>
      <c r="G34" s="24"/>
      <c r="H34" s="24"/>
      <c r="I34" s="24"/>
      <c r="J34" s="24"/>
      <c r="K34" s="23"/>
      <c r="L34" s="53">
        <f>Datos!O14</f>
        <v>575</v>
      </c>
      <c r="M34" s="24"/>
      <c r="N34" s="24"/>
      <c r="O34"/>
      <c r="P34"/>
      <c r="Q34"/>
    </row>
    <row r="35" spans="1:17" ht="19.5" customHeight="1">
      <c r="A35" s="67" t="s">
        <v>14</v>
      </c>
      <c r="B35" s="66">
        <f>Datos!E15</f>
        <v>758.25</v>
      </c>
      <c r="C35" s="70"/>
      <c r="D35" s="110"/>
      <c r="E35" s="69">
        <f>Datos!J15</f>
        <v>773.75</v>
      </c>
      <c r="F35" s="70"/>
      <c r="G35" s="70"/>
      <c r="H35" s="70"/>
      <c r="I35" s="70"/>
      <c r="J35" s="70"/>
      <c r="K35" s="70"/>
      <c r="L35" s="69">
        <f>Datos!O15</f>
        <v>543.5</v>
      </c>
      <c r="M35" s="71"/>
      <c r="N35" s="71"/>
      <c r="O35"/>
      <c r="P35"/>
      <c r="Q35"/>
    </row>
    <row r="36" spans="1:17" ht="19.5" customHeight="1">
      <c r="A36" s="48" t="s">
        <v>15</v>
      </c>
      <c r="B36" s="52">
        <f>Datos!E16</f>
        <v>763</v>
      </c>
      <c r="C36" s="89"/>
      <c r="D36" s="113"/>
      <c r="E36" s="53">
        <f>Datos!J16</f>
        <v>779.5</v>
      </c>
      <c r="F36" s="89"/>
      <c r="G36" s="89"/>
      <c r="H36" s="89"/>
      <c r="I36" s="89"/>
      <c r="J36" s="89"/>
      <c r="K36" s="89"/>
      <c r="L36" s="53">
        <f>Datos!O16</f>
        <v>538.5</v>
      </c>
      <c r="M36" s="52"/>
      <c r="N36" s="52"/>
      <c r="O36"/>
      <c r="P36"/>
      <c r="Q36"/>
    </row>
    <row r="37" spans="1:17" ht="19.5" customHeight="1">
      <c r="A37" s="16">
        <v>2024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2">
        <f>Datos!E17</f>
        <v>764.75</v>
      </c>
      <c r="C38" s="23"/>
      <c r="D38" s="112"/>
      <c r="E38" s="53">
        <f>Datos!J17</f>
        <v>772.75</v>
      </c>
      <c r="F38" s="24"/>
      <c r="G38" s="24"/>
      <c r="H38" s="24"/>
      <c r="I38" s="24"/>
      <c r="J38" s="24"/>
      <c r="K38" s="23"/>
      <c r="L38" s="53"/>
      <c r="M38" s="24"/>
      <c r="N38" s="24"/>
      <c r="O38"/>
      <c r="P38"/>
      <c r="Q38"/>
    </row>
    <row r="39" spans="1:17" ht="19.5" customHeight="1">
      <c r="A39" s="67" t="s">
        <v>12</v>
      </c>
      <c r="B39" s="66">
        <f>Datos!E18</f>
        <v>755</v>
      </c>
      <c r="C39" s="70"/>
      <c r="D39" s="110"/>
      <c r="E39" s="69">
        <f>Datos!J18</f>
        <v>770</v>
      </c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16" t="s">
        <v>13</v>
      </c>
      <c r="B40" s="52">
        <f>Datos!E19</f>
        <v>695.5</v>
      </c>
      <c r="C40" s="23"/>
      <c r="D40" s="112"/>
      <c r="E40" s="53">
        <f>Datos!J19</f>
        <v>697</v>
      </c>
      <c r="F40" s="24"/>
      <c r="G40" s="24"/>
      <c r="H40" s="24"/>
      <c r="I40" s="24"/>
      <c r="J40" s="24"/>
      <c r="K40" s="23"/>
      <c r="L40" s="53">
        <f>Datos!O17</f>
        <v>546.5</v>
      </c>
      <c r="M40" s="24"/>
      <c r="N40" s="24"/>
      <c r="O40"/>
      <c r="P40"/>
      <c r="Q40"/>
    </row>
    <row r="41" spans="1:17" ht="19.5" customHeight="1">
      <c r="A41" s="67" t="s">
        <v>14</v>
      </c>
      <c r="B41" s="66"/>
      <c r="C41" s="70"/>
      <c r="D41" s="110"/>
      <c r="E41" s="69"/>
      <c r="F41" s="70"/>
      <c r="G41" s="70"/>
      <c r="H41" s="70"/>
      <c r="I41" s="70"/>
      <c r="J41" s="70"/>
      <c r="K41" s="70"/>
      <c r="L41" s="69"/>
      <c r="M41" s="71"/>
      <c r="N41" s="71"/>
      <c r="O41"/>
      <c r="P41"/>
      <c r="Q41"/>
    </row>
    <row r="42" spans="1:17" ht="19.5" customHeight="1">
      <c r="A42" s="48" t="s">
        <v>15</v>
      </c>
      <c r="B42" s="52"/>
      <c r="C42" s="89"/>
      <c r="D42" s="113"/>
      <c r="E42" s="53"/>
      <c r="F42" s="89"/>
      <c r="G42" s="89"/>
      <c r="H42" s="89"/>
      <c r="I42" s="89"/>
      <c r="J42" s="89"/>
      <c r="K42" s="89"/>
      <c r="L42" s="53">
        <f>Datos!O18</f>
        <v>499.25</v>
      </c>
      <c r="M42" s="52"/>
      <c r="N42" s="52"/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3" formula="1"/>
    <ignoredError sqref="E40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Enero</v>
      </c>
      <c r="F7" s="3">
        <f>Datos!I23</f>
        <v>2022</v>
      </c>
      <c r="G7" s="3"/>
      <c r="H7" s="3"/>
      <c r="I7" s="3"/>
      <c r="J7" s="4" t="str">
        <f>Datos!D23</f>
        <v>Miércoles</v>
      </c>
      <c r="K7" s="3">
        <f>Datos!E23</f>
        <v>19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7"/>
      <c r="G15" s="138"/>
      <c r="H15" s="88"/>
      <c r="I15" s="88"/>
      <c r="J15" s="54"/>
      <c r="K15" s="73"/>
    </row>
    <row r="16" spans="1:11" ht="19.5" customHeight="1">
      <c r="A16" s="67" t="s">
        <v>15</v>
      </c>
      <c r="B16" s="66"/>
      <c r="C16" s="68"/>
      <c r="D16" s="69"/>
      <c r="E16" s="68"/>
      <c r="F16" s="68"/>
      <c r="G16" s="68"/>
      <c r="H16" s="99"/>
      <c r="I16" s="99"/>
      <c r="J16" s="69"/>
      <c r="K16" s="66"/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/>
      <c r="D18" s="50"/>
      <c r="E18" s="56"/>
      <c r="F18" s="24"/>
      <c r="G18" s="64"/>
      <c r="H18" s="64"/>
      <c r="I18" s="65"/>
      <c r="J18" s="50"/>
      <c r="K18" s="63"/>
    </row>
    <row r="19" spans="1:11" ht="19.5" customHeight="1">
      <c r="A19" s="67" t="s">
        <v>41</v>
      </c>
      <c r="B19" s="66"/>
      <c r="C19" s="97"/>
      <c r="D19" s="98"/>
      <c r="E19" s="68">
        <v>380.2</v>
      </c>
      <c r="F19" s="68" t="s">
        <v>124</v>
      </c>
      <c r="G19" s="99"/>
      <c r="H19" s="99">
        <f>BUSHEL!J20*TONELADA!$B$47</f>
        <v>383.9748</v>
      </c>
      <c r="I19" s="99">
        <f>BUSHEL!K20*TONELADA!$B$47</f>
        <v>374.7888</v>
      </c>
      <c r="J19" s="69"/>
      <c r="K19" s="66"/>
    </row>
    <row r="20" spans="1:11" ht="19.5" customHeight="1">
      <c r="A20" s="16" t="s">
        <v>11</v>
      </c>
      <c r="B20" s="52">
        <f>BUSHEL!B21*TONELADA!$B$47</f>
        <v>292.66596</v>
      </c>
      <c r="C20" s="23">
        <v>342.2</v>
      </c>
      <c r="D20" s="53">
        <f>BUSHEL!E21*TONELADA!$B$47</f>
        <v>293.952</v>
      </c>
      <c r="E20" s="24">
        <v>378.4</v>
      </c>
      <c r="F20" s="24"/>
      <c r="G20" s="24"/>
      <c r="H20" s="139">
        <f>BUSHEL!J21*TONELADA!$B$47</f>
        <v>374.7888</v>
      </c>
      <c r="I20" s="140">
        <f>BUSHEL!K21*TONELADA!$B$47</f>
        <v>365.6028</v>
      </c>
      <c r="J20" s="53">
        <f>BUSHEL!L21*TONELADA!$B$47</f>
        <v>224.32211999999998</v>
      </c>
      <c r="K20" s="24">
        <f>BUSHEL!M21*$E$47</f>
        <v>281.67804</v>
      </c>
    </row>
    <row r="21" spans="1:11" ht="19.5" customHeight="1">
      <c r="A21" s="67" t="s">
        <v>42</v>
      </c>
      <c r="B21" s="66"/>
      <c r="C21" s="97">
        <v>341.3</v>
      </c>
      <c r="D21" s="98"/>
      <c r="E21" s="68">
        <v>379.7</v>
      </c>
      <c r="F21" s="68"/>
      <c r="G21" s="99"/>
      <c r="H21" s="99">
        <f>BUSHEL!J22*TONELADA!$B$47</f>
        <v>374.23764</v>
      </c>
      <c r="I21" s="99">
        <f>BUSHEL!K22*TONELADA!$B$47</f>
        <v>365.05163999999996</v>
      </c>
      <c r="J21" s="69"/>
      <c r="K21" s="66">
        <f>BUSHEL!M22*$E$47</f>
        <v>274.39495999999997</v>
      </c>
    </row>
    <row r="22" spans="1:11" ht="19.5" customHeight="1">
      <c r="A22" s="119" t="s">
        <v>12</v>
      </c>
      <c r="B22" s="52">
        <f>BUSHEL!B23*TONELADA!$B$47</f>
        <v>293.58456</v>
      </c>
      <c r="C22" s="89">
        <v>339.5</v>
      </c>
      <c r="D22" s="53">
        <f>BUSHEL!E23*TONELADA!$B$47</f>
        <v>295.23804</v>
      </c>
      <c r="E22" s="89"/>
      <c r="F22" s="89"/>
      <c r="G22" s="89"/>
      <c r="H22" s="89"/>
      <c r="I22" s="89"/>
      <c r="J22" s="53">
        <f>BUSHEL!L23*TONELADA!$B$47</f>
        <v>224.50584</v>
      </c>
      <c r="K22" s="24">
        <f>BUSHEL!M23*$E$47</f>
        <v>274.00128</v>
      </c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BUSHEL!B25*TONELADA!$B$47</f>
        <v>289.26714</v>
      </c>
      <c r="C24" s="23"/>
      <c r="D24" s="53">
        <f>BUSHEL!E25*TONELADA!$B$47</f>
        <v>295.97292</v>
      </c>
      <c r="E24" s="24"/>
      <c r="F24" s="24"/>
      <c r="G24" s="24"/>
      <c r="H24" s="24"/>
      <c r="I24" s="23"/>
      <c r="J24" s="53">
        <f>BUSHEL!L25*TONELADA!$B$47</f>
        <v>223.12794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289.08342</v>
      </c>
      <c r="C26" s="89"/>
      <c r="D26" s="53">
        <f>BUSHEL!E27*TONELADA!$B$47</f>
        <v>297.35082</v>
      </c>
      <c r="E26" s="89"/>
      <c r="F26" s="89"/>
      <c r="G26" s="89"/>
      <c r="H26" s="89"/>
      <c r="I26" s="89"/>
      <c r="J26" s="53">
        <f>BUSHEL!L27*TONELADA!$B$47</f>
        <v>212.38031999999998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BUSHEL!B30*TONELADA!$B$47</f>
        <v>290.55318</v>
      </c>
      <c r="C29" s="68"/>
      <c r="D29" s="69">
        <f>BUSHEL!E30*TONELADA!$B$47</f>
        <v>299.83104</v>
      </c>
      <c r="E29" s="68"/>
      <c r="F29" s="68"/>
      <c r="G29" s="68"/>
      <c r="H29" s="68"/>
      <c r="I29" s="68"/>
      <c r="J29" s="69">
        <f>BUSHEL!L30*TONELADA!$B$47</f>
        <v>207.51174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BUSHEL!B32*TONELADA!$B$47</f>
        <v>291.56363999999996</v>
      </c>
      <c r="C31" s="104"/>
      <c r="D31" s="106">
        <f>BUSHEL!E32*TONELADA!$B$47</f>
        <v>300.8415</v>
      </c>
      <c r="E31" s="94"/>
      <c r="F31" s="94"/>
      <c r="G31" s="94"/>
      <c r="H31" s="94"/>
      <c r="I31" s="107"/>
      <c r="J31" s="125">
        <f>BUSHEL!L32*TONELADA!$B$47</f>
        <v>210.3594</v>
      </c>
      <c r="K31" s="94"/>
    </row>
    <row r="32" spans="1:11" ht="19.5" customHeight="1">
      <c r="A32" s="22" t="s">
        <v>12</v>
      </c>
      <c r="B32" s="96">
        <f>BUSHEL!B33*TONELADA!$B$47</f>
        <v>289.45086</v>
      </c>
      <c r="C32" s="105"/>
      <c r="D32" s="108">
        <f>BUSHEL!E33*TONELADA!$B$47</f>
        <v>297.35082</v>
      </c>
      <c r="E32" s="34"/>
      <c r="F32" s="34"/>
      <c r="G32" s="34"/>
      <c r="H32" s="34"/>
      <c r="I32" s="109"/>
      <c r="J32" s="126">
        <f>BUSHEL!L33*TONELADA!$B$47</f>
        <v>211.46171999999999</v>
      </c>
      <c r="K32" s="34"/>
    </row>
    <row r="33" spans="1:11" ht="19.5" customHeight="1">
      <c r="A33" s="67" t="s">
        <v>13</v>
      </c>
      <c r="B33" s="66">
        <f>BUSHEL!B34*TONELADA!$B$47</f>
        <v>279.07068</v>
      </c>
      <c r="C33" s="70"/>
      <c r="D33" s="69">
        <f>BUSHEL!E34*TONELADA!$B$47</f>
        <v>284.49042</v>
      </c>
      <c r="E33" s="71"/>
      <c r="F33" s="71"/>
      <c r="G33" s="71"/>
      <c r="H33" s="71"/>
      <c r="I33" s="110"/>
      <c r="J33" s="122">
        <f>BUSHEL!L34*TONELADA!$B$47</f>
        <v>211.278</v>
      </c>
      <c r="K33" s="71"/>
    </row>
    <row r="34" spans="1:11" ht="19.5" customHeight="1">
      <c r="A34" s="16" t="s">
        <v>14</v>
      </c>
      <c r="B34" s="96">
        <f>BUSHEL!B35*TONELADA!$B$47</f>
        <v>278.61138</v>
      </c>
      <c r="C34" s="23"/>
      <c r="D34" s="108">
        <f>BUSHEL!E35*TONELADA!$B$47</f>
        <v>284.3067</v>
      </c>
      <c r="E34" s="23"/>
      <c r="F34" s="23"/>
      <c r="G34" s="23"/>
      <c r="H34" s="23"/>
      <c r="I34" s="23"/>
      <c r="J34" s="123">
        <f>BUSHEL!L35*TONELADA!$B$47</f>
        <v>199.70364</v>
      </c>
      <c r="K34" s="24"/>
    </row>
    <row r="35" spans="1:11" ht="19.5" customHeight="1">
      <c r="A35" s="67" t="s">
        <v>15</v>
      </c>
      <c r="B35" s="66">
        <f>BUSHEL!B36*TONELADA!$B$47</f>
        <v>280.35672</v>
      </c>
      <c r="C35" s="70"/>
      <c r="D35" s="69">
        <f>BUSHEL!E36*TONELADA!$B$47</f>
        <v>286.41947999999996</v>
      </c>
      <c r="E35" s="70"/>
      <c r="F35" s="70"/>
      <c r="G35" s="70"/>
      <c r="H35" s="70"/>
      <c r="I35" s="70"/>
      <c r="J35" s="124">
        <f>BUSHEL!L36*TONELADA!$B$47</f>
        <v>197.86643999999998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BUSHEL!B38*TONELADA!$B$47</f>
        <v>280.99974</v>
      </c>
      <c r="C37" s="104"/>
      <c r="D37" s="69">
        <f>BUSHEL!E38*TONELADA!$B$47</f>
        <v>283.93926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BUSHEL!B39*TONELADA!$B$47</f>
        <v>277.4172</v>
      </c>
      <c r="C38" s="105"/>
      <c r="D38" s="108">
        <f>BUSHEL!E39*TONELADA!$B$47</f>
        <v>282.92879999999997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BUSHEL!B40*TONELADA!$B$47</f>
        <v>255.55452</v>
      </c>
      <c r="C39" s="68"/>
      <c r="D39" s="69">
        <f>BUSHEL!E40*TONELADA!$B$47</f>
        <v>256.10568</v>
      </c>
      <c r="E39" s="68"/>
      <c r="F39" s="71"/>
      <c r="G39" s="99"/>
      <c r="H39" s="99"/>
      <c r="I39" s="100"/>
      <c r="J39" s="122">
        <f>BUSHEL!L40*TONELADA!$B$47</f>
        <v>200.80596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BUSHEL!L42*TONELADA!$B$47</f>
        <v>183.44442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0" sqref="B10:C10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105</v>
      </c>
      <c r="B6" s="62"/>
      <c r="C6" s="74"/>
    </row>
    <row r="7" spans="1:3" ht="15">
      <c r="A7" s="43" t="s">
        <v>109</v>
      </c>
      <c r="B7" s="62"/>
      <c r="C7" s="74"/>
    </row>
    <row r="8" spans="1:3" ht="15.75">
      <c r="A8" s="75">
        <v>2022</v>
      </c>
      <c r="B8" s="76"/>
      <c r="C8" s="77"/>
    </row>
    <row r="9" spans="1:3" ht="15">
      <c r="A9" s="40" t="s">
        <v>125</v>
      </c>
      <c r="B9" s="44"/>
      <c r="C9" s="44"/>
    </row>
    <row r="10" spans="1:3" ht="15">
      <c r="A10" s="43" t="s">
        <v>126</v>
      </c>
      <c r="B10" s="62"/>
      <c r="C10" s="74"/>
    </row>
    <row r="11" spans="1:3" ht="15">
      <c r="A11" s="40" t="s">
        <v>101</v>
      </c>
      <c r="B11" s="44">
        <v>135</v>
      </c>
      <c r="C11" s="44" t="s">
        <v>127</v>
      </c>
    </row>
    <row r="12" spans="1:3" ht="15">
      <c r="A12" s="43" t="s">
        <v>102</v>
      </c>
      <c r="B12" s="135">
        <v>130</v>
      </c>
      <c r="C12" s="74" t="s">
        <v>142</v>
      </c>
    </row>
    <row r="13" spans="1:3" ht="15">
      <c r="A13" s="40" t="s">
        <v>104</v>
      </c>
      <c r="B13" s="44">
        <v>125</v>
      </c>
      <c r="C13" s="44" t="s">
        <v>142</v>
      </c>
    </row>
    <row r="14" spans="1:3" ht="15">
      <c r="A14" s="43" t="s">
        <v>143</v>
      </c>
      <c r="B14" s="135"/>
      <c r="C14" s="74"/>
    </row>
    <row r="15" spans="1:3" ht="15">
      <c r="A15" s="40" t="s">
        <v>144</v>
      </c>
      <c r="B15" s="44"/>
      <c r="C15" s="44"/>
    </row>
    <row r="16" spans="1:3" ht="15">
      <c r="A16" s="43" t="s">
        <v>105</v>
      </c>
      <c r="B16" s="135"/>
      <c r="C16" s="74"/>
    </row>
    <row r="19" spans="1:3" ht="15.75">
      <c r="A19" s="93" t="s">
        <v>78</v>
      </c>
      <c r="B19" s="92"/>
      <c r="C19" s="91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110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111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109</v>
      </c>
      <c r="B6" s="80"/>
      <c r="C6" s="80"/>
      <c r="D6" s="80"/>
      <c r="E6" s="80"/>
      <c r="F6" s="80"/>
      <c r="G6" s="81"/>
      <c r="H6" s="80"/>
    </row>
    <row r="7" spans="1:8" ht="15.75">
      <c r="A7" s="83">
        <v>2022</v>
      </c>
      <c r="B7" s="84"/>
      <c r="C7" s="84"/>
      <c r="D7" s="84"/>
      <c r="E7" s="84"/>
      <c r="F7" s="84"/>
      <c r="G7" s="84"/>
      <c r="H7" s="85"/>
    </row>
    <row r="8" spans="1:8" ht="15">
      <c r="A8" s="40" t="s">
        <v>125</v>
      </c>
      <c r="B8" s="44"/>
      <c r="C8" s="44"/>
      <c r="D8" s="44"/>
      <c r="E8" s="44"/>
      <c r="F8" s="41"/>
      <c r="G8" s="41"/>
      <c r="H8" s="44"/>
    </row>
    <row r="9" spans="1:8" ht="15">
      <c r="A9" s="79" t="s">
        <v>126</v>
      </c>
      <c r="B9" s="80">
        <v>235</v>
      </c>
      <c r="C9" s="80" t="s">
        <v>127</v>
      </c>
      <c r="D9" s="80"/>
      <c r="E9" s="80"/>
      <c r="F9" s="81">
        <v>245</v>
      </c>
      <c r="G9" s="81">
        <v>220</v>
      </c>
      <c r="H9" s="80" t="s">
        <v>127</v>
      </c>
    </row>
    <row r="10" spans="1:8" ht="15">
      <c r="A10" s="40" t="s">
        <v>101</v>
      </c>
      <c r="B10" s="44">
        <v>230</v>
      </c>
      <c r="C10" s="44" t="s">
        <v>127</v>
      </c>
      <c r="D10" s="44"/>
      <c r="E10" s="44"/>
      <c r="F10" s="41">
        <v>220</v>
      </c>
      <c r="G10" s="41">
        <v>195</v>
      </c>
      <c r="H10" s="44" t="s">
        <v>127</v>
      </c>
    </row>
    <row r="11" spans="1:8" ht="15">
      <c r="A11" s="79" t="s">
        <v>102</v>
      </c>
      <c r="B11" s="80">
        <v>230</v>
      </c>
      <c r="C11" s="80" t="s">
        <v>142</v>
      </c>
      <c r="D11" s="80"/>
      <c r="E11" s="80"/>
      <c r="F11" s="142">
        <v>215</v>
      </c>
      <c r="G11" s="142">
        <v>190</v>
      </c>
      <c r="H11" s="80" t="s">
        <v>142</v>
      </c>
    </row>
    <row r="12" spans="1:8" ht="15">
      <c r="A12" s="40" t="s">
        <v>104</v>
      </c>
      <c r="B12" s="44"/>
      <c r="C12" s="44"/>
      <c r="D12" s="44"/>
      <c r="E12" s="44"/>
      <c r="F12" s="41"/>
      <c r="G12" s="41"/>
      <c r="H12" s="44"/>
    </row>
    <row r="13" spans="1:8" ht="15">
      <c r="A13" s="79" t="s">
        <v>143</v>
      </c>
      <c r="B13" s="80"/>
      <c r="C13" s="80"/>
      <c r="D13" s="80"/>
      <c r="E13" s="80"/>
      <c r="F13" s="142"/>
      <c r="G13" s="142"/>
      <c r="H13" s="80"/>
    </row>
    <row r="14" spans="1:8" ht="15">
      <c r="A14" s="40" t="s">
        <v>144</v>
      </c>
      <c r="B14" s="44"/>
      <c r="C14" s="44"/>
      <c r="D14" s="44"/>
      <c r="E14" s="44"/>
      <c r="F14" s="41"/>
      <c r="G14" s="41"/>
      <c r="H14" s="44"/>
    </row>
    <row r="15" spans="1:8" ht="15">
      <c r="A15" s="79" t="s">
        <v>105</v>
      </c>
      <c r="B15" s="80"/>
      <c r="C15" s="80"/>
      <c r="D15" s="80"/>
      <c r="E15" s="80"/>
      <c r="F15" s="142"/>
      <c r="G15" s="142"/>
      <c r="H15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spans="1:8" ht="15">
      <c r="A23" t="s">
        <v>26</v>
      </c>
      <c r="B23" s="131"/>
      <c r="C23" s="131"/>
      <c r="D23" s="131"/>
      <c r="E23" s="131"/>
      <c r="F23" s="131"/>
      <c r="G23" s="131"/>
      <c r="H23" s="131"/>
    </row>
    <row r="24" spans="2:8" ht="15">
      <c r="B24" s="131"/>
      <c r="C24" s="131"/>
      <c r="D24" s="131"/>
      <c r="E24" s="131"/>
      <c r="F24" s="131"/>
      <c r="G24" s="131"/>
      <c r="H24" s="131"/>
    </row>
    <row r="25" spans="1:8" ht="15">
      <c r="A25" t="s">
        <v>145</v>
      </c>
      <c r="B25" s="131"/>
      <c r="C25" s="131"/>
      <c r="D25" s="131"/>
      <c r="E25" s="131"/>
      <c r="F25" s="131"/>
      <c r="G25" s="131"/>
      <c r="H25" s="131"/>
    </row>
    <row r="26" spans="1:8" ht="15">
      <c r="A26" t="s">
        <v>67</v>
      </c>
      <c r="B26" s="131"/>
      <c r="C26" s="131"/>
      <c r="D26" s="131"/>
      <c r="E26" s="131"/>
      <c r="F26" s="131"/>
      <c r="G26" s="131"/>
      <c r="H26" s="131"/>
    </row>
    <row r="27" spans="2:8" ht="15"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9"/>
  <sheetViews>
    <sheetView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122</v>
      </c>
      <c r="B7" s="34"/>
      <c r="C7" s="34"/>
      <c r="E7" t="s">
        <v>25</v>
      </c>
    </row>
    <row r="8" spans="1:5" ht="15">
      <c r="A8" s="40" t="s">
        <v>123</v>
      </c>
      <c r="B8" s="41"/>
      <c r="C8" s="41"/>
      <c r="E8" t="s">
        <v>26</v>
      </c>
    </row>
    <row r="9" spans="1:3" ht="15">
      <c r="A9" s="42" t="s">
        <v>109</v>
      </c>
      <c r="B9" s="34"/>
      <c r="C9" s="34"/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125</v>
      </c>
      <c r="B11" s="41"/>
      <c r="C11" s="41"/>
    </row>
    <row r="12" spans="1:3" ht="15">
      <c r="A12" s="133" t="s">
        <v>126</v>
      </c>
      <c r="B12" s="134"/>
      <c r="C12" s="134"/>
    </row>
    <row r="13" spans="1:3" ht="15">
      <c r="A13" s="132" t="s">
        <v>101</v>
      </c>
      <c r="B13" s="41">
        <v>105</v>
      </c>
      <c r="C13" s="41" t="s">
        <v>127</v>
      </c>
    </row>
    <row r="14" spans="1:3" ht="15">
      <c r="A14" s="133" t="s">
        <v>102</v>
      </c>
      <c r="B14" s="134">
        <v>86</v>
      </c>
      <c r="C14" s="134" t="s">
        <v>142</v>
      </c>
    </row>
    <row r="15" spans="1:3" ht="15">
      <c r="A15" s="132" t="s">
        <v>104</v>
      </c>
      <c r="B15" s="41">
        <v>85</v>
      </c>
      <c r="C15" s="41" t="s">
        <v>142</v>
      </c>
    </row>
    <row r="16" spans="1:3" ht="15">
      <c r="A16" s="42" t="s">
        <v>143</v>
      </c>
      <c r="B16" s="34"/>
      <c r="C16" s="34"/>
    </row>
    <row r="17" spans="1:3" ht="15">
      <c r="A17" s="40" t="s">
        <v>144</v>
      </c>
      <c r="B17" s="41"/>
      <c r="C17" s="41"/>
    </row>
    <row r="18" spans="1:3" ht="15">
      <c r="A18" s="42" t="s">
        <v>105</v>
      </c>
      <c r="B18" s="34"/>
      <c r="C18" s="34"/>
    </row>
    <row r="19" spans="1:3" ht="15">
      <c r="A19" s="40" t="s">
        <v>106</v>
      </c>
      <c r="B19" s="41"/>
      <c r="C19" s="41"/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51</v>
      </c>
      <c r="C7" t="s">
        <v>52</v>
      </c>
      <c r="D7" s="51">
        <v>44580</v>
      </c>
      <c r="E7">
        <v>796.5</v>
      </c>
      <c r="F7">
        <v>796.5</v>
      </c>
      <c r="G7" t="s">
        <v>53</v>
      </c>
      <c r="H7" t="s">
        <v>54</v>
      </c>
      <c r="I7" s="51">
        <v>44580</v>
      </c>
      <c r="J7">
        <v>800</v>
      </c>
      <c r="K7">
        <v>800</v>
      </c>
      <c r="L7" t="s">
        <v>68</v>
      </c>
      <c r="M7" t="s">
        <v>69</v>
      </c>
      <c r="N7" s="51">
        <v>44580</v>
      </c>
      <c r="O7">
        <v>610.5</v>
      </c>
      <c r="P7">
        <v>599.5</v>
      </c>
      <c r="Q7" s="47" t="s">
        <v>103</v>
      </c>
    </row>
    <row r="8" spans="2:17" ht="15">
      <c r="B8" t="s">
        <v>57</v>
      </c>
      <c r="C8" t="s">
        <v>58</v>
      </c>
      <c r="D8" s="51">
        <v>44580</v>
      </c>
      <c r="E8">
        <v>799</v>
      </c>
      <c r="F8">
        <v>799</v>
      </c>
      <c r="G8" t="s">
        <v>59</v>
      </c>
      <c r="H8" t="s">
        <v>60</v>
      </c>
      <c r="I8" s="51">
        <v>44580</v>
      </c>
      <c r="J8">
        <v>803.5</v>
      </c>
      <c r="K8">
        <v>803.5</v>
      </c>
      <c r="L8" t="s">
        <v>70</v>
      </c>
      <c r="M8" t="s">
        <v>71</v>
      </c>
      <c r="N8" s="51">
        <v>44580</v>
      </c>
      <c r="O8">
        <v>611</v>
      </c>
      <c r="P8">
        <v>600</v>
      </c>
      <c r="Q8" s="47" t="s">
        <v>103</v>
      </c>
    </row>
    <row r="9" spans="2:17" ht="15">
      <c r="B9" t="s">
        <v>63</v>
      </c>
      <c r="C9" t="s">
        <v>64</v>
      </c>
      <c r="D9" s="51">
        <v>44580</v>
      </c>
      <c r="E9">
        <v>787.25</v>
      </c>
      <c r="F9">
        <v>787.25</v>
      </c>
      <c r="G9" t="s">
        <v>65</v>
      </c>
      <c r="H9" t="s">
        <v>66</v>
      </c>
      <c r="I9" s="51">
        <v>44580</v>
      </c>
      <c r="J9">
        <v>805.5</v>
      </c>
      <c r="K9">
        <v>805.5</v>
      </c>
      <c r="L9" t="s">
        <v>55</v>
      </c>
      <c r="M9" t="s">
        <v>56</v>
      </c>
      <c r="N9" s="51">
        <v>44580</v>
      </c>
      <c r="O9">
        <v>607.25</v>
      </c>
      <c r="P9">
        <v>596.5</v>
      </c>
      <c r="Q9" s="47" t="s">
        <v>103</v>
      </c>
    </row>
    <row r="10" spans="2:17" ht="15">
      <c r="B10" t="s">
        <v>79</v>
      </c>
      <c r="C10" t="s">
        <v>80</v>
      </c>
      <c r="D10" s="51">
        <v>44580</v>
      </c>
      <c r="E10">
        <v>786.75</v>
      </c>
      <c r="F10">
        <v>786.75</v>
      </c>
      <c r="G10" t="s">
        <v>81</v>
      </c>
      <c r="H10" t="s">
        <v>82</v>
      </c>
      <c r="I10" s="51">
        <v>44580</v>
      </c>
      <c r="J10">
        <v>809.25</v>
      </c>
      <c r="K10">
        <v>809.25</v>
      </c>
      <c r="L10" t="s">
        <v>72</v>
      </c>
      <c r="M10" t="s">
        <v>73</v>
      </c>
      <c r="N10" s="51">
        <v>44580</v>
      </c>
      <c r="O10">
        <v>578</v>
      </c>
      <c r="P10">
        <v>570.5</v>
      </c>
      <c r="Q10" s="47" t="s">
        <v>103</v>
      </c>
    </row>
    <row r="11" spans="2:17" ht="15">
      <c r="B11" t="s">
        <v>83</v>
      </c>
      <c r="C11" t="s">
        <v>84</v>
      </c>
      <c r="D11" s="51">
        <v>44580</v>
      </c>
      <c r="E11">
        <v>790.75</v>
      </c>
      <c r="F11">
        <v>790.75</v>
      </c>
      <c r="G11" t="s">
        <v>85</v>
      </c>
      <c r="H11" t="s">
        <v>86</v>
      </c>
      <c r="I11" s="51">
        <v>44580</v>
      </c>
      <c r="J11">
        <v>816</v>
      </c>
      <c r="K11">
        <v>816</v>
      </c>
      <c r="L11" t="s">
        <v>61</v>
      </c>
      <c r="M11" t="s">
        <v>62</v>
      </c>
      <c r="N11" s="51">
        <v>44580</v>
      </c>
      <c r="O11">
        <v>564.75</v>
      </c>
      <c r="P11">
        <v>557.75</v>
      </c>
      <c r="Q11" s="47" t="s">
        <v>103</v>
      </c>
    </row>
    <row r="12" spans="2:17" ht="15">
      <c r="B12" t="s">
        <v>87</v>
      </c>
      <c r="C12" t="s">
        <v>88</v>
      </c>
      <c r="D12" s="51">
        <v>44580</v>
      </c>
      <c r="E12">
        <v>793.5</v>
      </c>
      <c r="F12">
        <v>793.5</v>
      </c>
      <c r="G12" t="s">
        <v>89</v>
      </c>
      <c r="H12" t="s">
        <v>90</v>
      </c>
      <c r="I12" s="51">
        <v>44580</v>
      </c>
      <c r="J12">
        <v>818.75</v>
      </c>
      <c r="K12">
        <v>818.75</v>
      </c>
      <c r="L12" t="s">
        <v>112</v>
      </c>
      <c r="M12" t="s">
        <v>113</v>
      </c>
      <c r="N12" s="51">
        <v>44580</v>
      </c>
      <c r="O12">
        <v>572.5</v>
      </c>
      <c r="P12">
        <v>565.5</v>
      </c>
      <c r="Q12" s="47" t="s">
        <v>103</v>
      </c>
    </row>
    <row r="13" spans="2:17" ht="15">
      <c r="B13" t="s">
        <v>91</v>
      </c>
      <c r="C13" t="s">
        <v>92</v>
      </c>
      <c r="D13" s="51">
        <v>44580</v>
      </c>
      <c r="E13">
        <v>787.75</v>
      </c>
      <c r="F13">
        <v>787.75</v>
      </c>
      <c r="G13" t="s">
        <v>93</v>
      </c>
      <c r="H13" t="s">
        <v>94</v>
      </c>
      <c r="I13" s="51">
        <v>44580</v>
      </c>
      <c r="J13">
        <v>809.25</v>
      </c>
      <c r="K13">
        <v>809.25</v>
      </c>
      <c r="L13" t="s">
        <v>114</v>
      </c>
      <c r="M13" t="s">
        <v>115</v>
      </c>
      <c r="N13" s="51">
        <v>44580</v>
      </c>
      <c r="O13">
        <v>575.5</v>
      </c>
      <c r="P13">
        <v>568.5</v>
      </c>
      <c r="Q13" s="47" t="s">
        <v>103</v>
      </c>
    </row>
    <row r="14" spans="2:16" ht="15">
      <c r="B14" t="s">
        <v>97</v>
      </c>
      <c r="C14" t="s">
        <v>98</v>
      </c>
      <c r="D14" s="51">
        <v>44580</v>
      </c>
      <c r="E14">
        <v>759.5</v>
      </c>
      <c r="F14">
        <v>759.5</v>
      </c>
      <c r="G14" t="s">
        <v>99</v>
      </c>
      <c r="H14" t="s">
        <v>100</v>
      </c>
      <c r="I14" s="51">
        <v>44580</v>
      </c>
      <c r="J14">
        <v>774.25</v>
      </c>
      <c r="K14">
        <v>774.25</v>
      </c>
      <c r="L14" t="s">
        <v>74</v>
      </c>
      <c r="M14" t="s">
        <v>75</v>
      </c>
      <c r="N14" s="51">
        <v>44580</v>
      </c>
      <c r="O14">
        <v>575</v>
      </c>
      <c r="P14">
        <v>568.25</v>
      </c>
    </row>
    <row r="15" spans="2:16" ht="15">
      <c r="B15" t="s">
        <v>128</v>
      </c>
      <c r="C15" t="s">
        <v>129</v>
      </c>
      <c r="D15" s="51">
        <v>44580</v>
      </c>
      <c r="E15">
        <v>758.25</v>
      </c>
      <c r="F15">
        <v>758.25</v>
      </c>
      <c r="G15" t="s">
        <v>130</v>
      </c>
      <c r="H15" t="s">
        <v>131</v>
      </c>
      <c r="I15" s="51">
        <v>44580</v>
      </c>
      <c r="J15">
        <v>773.75</v>
      </c>
      <c r="K15">
        <v>773.75</v>
      </c>
      <c r="L15" t="s">
        <v>116</v>
      </c>
      <c r="M15" t="s">
        <v>117</v>
      </c>
      <c r="N15" s="51">
        <v>44580</v>
      </c>
      <c r="O15">
        <v>543.5</v>
      </c>
      <c r="P15">
        <v>534.25</v>
      </c>
    </row>
    <row r="16" spans="2:16" ht="15">
      <c r="B16" t="s">
        <v>132</v>
      </c>
      <c r="C16" t="s">
        <v>133</v>
      </c>
      <c r="D16" s="51">
        <v>44580</v>
      </c>
      <c r="E16">
        <v>763</v>
      </c>
      <c r="F16">
        <v>763</v>
      </c>
      <c r="G16" t="s">
        <v>134</v>
      </c>
      <c r="H16" t="s">
        <v>135</v>
      </c>
      <c r="I16" s="51">
        <v>44580</v>
      </c>
      <c r="J16">
        <v>779.5</v>
      </c>
      <c r="K16">
        <v>779.5</v>
      </c>
      <c r="L16" t="s">
        <v>76</v>
      </c>
      <c r="M16" t="s">
        <v>77</v>
      </c>
      <c r="N16" s="51">
        <v>44580</v>
      </c>
      <c r="O16">
        <v>538.5</v>
      </c>
      <c r="P16">
        <v>528.25</v>
      </c>
    </row>
    <row r="17" spans="2:16" ht="15">
      <c r="B17" t="s">
        <v>136</v>
      </c>
      <c r="C17" t="s">
        <v>52</v>
      </c>
      <c r="D17" s="51">
        <v>44580</v>
      </c>
      <c r="E17">
        <v>764.75</v>
      </c>
      <c r="F17">
        <v>764.75</v>
      </c>
      <c r="G17" t="s">
        <v>137</v>
      </c>
      <c r="H17" t="s">
        <v>54</v>
      </c>
      <c r="I17" s="51">
        <v>44580</v>
      </c>
      <c r="J17">
        <v>772.75</v>
      </c>
      <c r="K17">
        <v>772.75</v>
      </c>
      <c r="L17" t="s">
        <v>118</v>
      </c>
      <c r="M17" t="s">
        <v>119</v>
      </c>
      <c r="N17" s="51">
        <v>44580</v>
      </c>
      <c r="O17">
        <v>546.5</v>
      </c>
      <c r="P17">
        <v>536.25</v>
      </c>
    </row>
    <row r="18" spans="2:16" ht="15">
      <c r="B18" t="s">
        <v>138</v>
      </c>
      <c r="C18" t="s">
        <v>58</v>
      </c>
      <c r="D18" s="51">
        <v>44580</v>
      </c>
      <c r="E18">
        <v>755</v>
      </c>
      <c r="F18">
        <v>755</v>
      </c>
      <c r="G18" t="s">
        <v>139</v>
      </c>
      <c r="H18" s="51" t="s">
        <v>60</v>
      </c>
      <c r="I18" s="51">
        <v>44580</v>
      </c>
      <c r="J18">
        <v>770</v>
      </c>
      <c r="K18">
        <v>770</v>
      </c>
      <c r="L18" t="s">
        <v>120</v>
      </c>
      <c r="M18" t="s">
        <v>121</v>
      </c>
      <c r="N18" s="51">
        <v>44580</v>
      </c>
      <c r="O18">
        <v>499.25</v>
      </c>
      <c r="P18">
        <v>491.5</v>
      </c>
    </row>
    <row r="19" spans="2:16" ht="15">
      <c r="B19" s="47" t="s">
        <v>140</v>
      </c>
      <c r="C19" s="47" t="s">
        <v>64</v>
      </c>
      <c r="D19" s="51">
        <v>44580</v>
      </c>
      <c r="E19" s="47">
        <v>695.5</v>
      </c>
      <c r="F19" s="47">
        <v>695.5</v>
      </c>
      <c r="G19" s="47" t="s">
        <v>141</v>
      </c>
      <c r="H19" s="47" t="s">
        <v>66</v>
      </c>
      <c r="I19" s="51">
        <v>44580</v>
      </c>
      <c r="J19" s="141">
        <v>697</v>
      </c>
      <c r="K19" s="141">
        <v>697</v>
      </c>
      <c r="L19"/>
      <c r="M19"/>
      <c r="N19" s="51"/>
      <c r="O19"/>
      <c r="P19"/>
    </row>
    <row r="20" spans="4:16" ht="15">
      <c r="D20" s="51"/>
      <c r="I20" s="51"/>
      <c r="J20" s="141"/>
      <c r="K20" s="141"/>
      <c r="L20"/>
      <c r="M20"/>
      <c r="N20" s="51"/>
      <c r="O20"/>
      <c r="P20"/>
    </row>
    <row r="21" spans="4:16" ht="15">
      <c r="D21" s="51"/>
      <c r="I21" s="51"/>
      <c r="J21" s="141"/>
      <c r="K21" s="141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19</v>
      </c>
      <c r="F23" s="127"/>
      <c r="G23" s="47" t="s">
        <v>125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2022-01-20T12:36:21Z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