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epa.sharepoint.com/sites/PoliticasAgrarias/Documentos compartidos/General/Cereales/2015 EN ADELANTE/CEREALES/BOLETINES/Boletín avena/2021/"/>
    </mc:Choice>
  </mc:AlternateContent>
  <xr:revisionPtr revIDLastSave="0" documentId="8_{6CF86776-C496-4D55-B421-EDBF1368A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7" sheetId="58" r:id="rId9"/>
    <sheet name="8" sheetId="51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31" r:id="rId23"/>
  </sheets>
  <definedNames>
    <definedName name="_xlnm.Print_Area" localSheetId="13">'12'!$B$2:$N$26</definedName>
    <definedName name="_xlnm.Print_Area" localSheetId="14">'13'!$B$2:$O$23</definedName>
    <definedName name="_xlnm.Print_Area" localSheetId="16">'15'!$B$2:$J$48</definedName>
    <definedName name="_xlnm.Print_Area" localSheetId="18">'17'!$B$2:$N$28</definedName>
    <definedName name="_xlnm.Print_Area" localSheetId="19">'18'!$B$2:$O$39</definedName>
    <definedName name="_xlnm.Print_Area" localSheetId="20">'19'!$B$2:$O$39</definedName>
    <definedName name="_xlnm.Print_Area" localSheetId="3">'2'!$A$1:$G$24</definedName>
    <definedName name="_xlnm.Print_Area" localSheetId="6">'5'!$B$1:$K$31</definedName>
    <definedName name="_xlnm.Print_Area" localSheetId="9">'8'!$B$1:$K$32</definedName>
    <definedName name="_xlnm.Print_Area" localSheetId="1">Contenido!$A$1:$G$42</definedName>
    <definedName name="_xlnm.Print_Area" localSheetId="0">Portada!$A$1:$H$84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7" l="1"/>
  <c r="F22" i="12"/>
  <c r="G5" i="27"/>
  <c r="G8" i="27" l="1"/>
  <c r="G22" i="12" l="1"/>
  <c r="I20" i="12" l="1"/>
  <c r="I6" i="12" l="1"/>
  <c r="I7" i="12"/>
  <c r="I8" i="12"/>
  <c r="I9" i="12"/>
  <c r="I10" i="12"/>
  <c r="I11" i="12"/>
  <c r="I12" i="12"/>
  <c r="I13" i="12"/>
  <c r="I14" i="12"/>
  <c r="I15" i="12"/>
  <c r="I16" i="12"/>
  <c r="L20" i="12" l="1"/>
  <c r="Q20" i="12" l="1"/>
  <c r="R20" i="12" s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M7" i="12"/>
  <c r="M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  <c r="G9" i="27"/>
  <c r="H22" i="12" l="1"/>
  <c r="I22" i="12" s="1"/>
</calcChain>
</file>

<file path=xl/sharedStrings.xml><?xml version="1.0" encoding="utf-8"?>
<sst xmlns="http://schemas.openxmlformats.org/spreadsheetml/2006/main" count="800" uniqueCount="210">
  <si>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</si>
  <si>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</si>
  <si>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</si>
  <si>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</si>
  <si>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</si>
  <si>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</si>
  <si>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</si>
  <si>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</si>
  <si>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</si>
  <si>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</si>
  <si>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</si>
  <si>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</si>
  <si>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</si>
  <si>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</si>
  <si>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</si>
  <si>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</si>
  <si>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Sudáfrica</t>
  </si>
  <si>
    <t>India</t>
  </si>
  <si>
    <t>11041200</t>
  </si>
  <si>
    <t>El Salvador</t>
  </si>
  <si>
    <t>Uruguay</t>
  </si>
  <si>
    <t>Jamaica</t>
  </si>
  <si>
    <t>Paraguay</t>
  </si>
  <si>
    <t>China</t>
  </si>
  <si>
    <t>Puerto Rico</t>
  </si>
  <si>
    <t>Argentina</t>
  </si>
  <si>
    <t>Taiwán</t>
  </si>
  <si>
    <t>Corea del Sur</t>
  </si>
  <si>
    <t>Haití</t>
  </si>
  <si>
    <t>Japón</t>
  </si>
  <si>
    <t>Terr. británico en América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</si>
  <si>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</si>
  <si>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</si>
  <si>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</si>
  <si>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</si>
  <si>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</si>
  <si>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</si>
  <si>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</si>
  <si>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</si>
  <si>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Nepal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</si>
  <si>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</si>
  <si>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</si>
  <si>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</si>
  <si>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</si>
  <si>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</si>
  <si>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</si>
  <si>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</si>
  <si>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</si>
  <si>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19042000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</si>
  <si>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</si>
  <si>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</si>
  <si>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</si>
  <si>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</si>
  <si>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</si>
  <si>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</si>
  <si>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</si>
  <si>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</si>
  <si>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</si>
  <si>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</si>
  <si>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Total</t>
  </si>
  <si>
    <t>Indice de concentración de empresa</t>
  </si>
  <si>
    <t> 52</t>
  </si>
  <si>
    <t>Tabla 2</t>
  </si>
  <si>
    <t>Tabla 3</t>
  </si>
  <si>
    <t>Tabla 4</t>
  </si>
  <si>
    <t>País de destino</t>
  </si>
  <si>
    <t>Barra cereal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</si>
  <si>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</si>
  <si>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</si>
  <si>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</si>
  <si>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</si>
  <si>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</si>
  <si>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</si>
  <si>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</si>
  <si>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</si>
  <si>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</si>
  <si>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Alemania</t>
  </si>
  <si>
    <t>Argelia</t>
  </si>
  <si>
    <t>Vietnam</t>
  </si>
  <si>
    <t>Chile: Exportaciones de avena pelada por país de destino</t>
  </si>
  <si>
    <t>Chile: Exportaciones de avena en hojuelas por país de destino</t>
  </si>
  <si>
    <t>Andrea García L.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</si>
  <si>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</si>
  <si>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</si>
  <si>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</si>
  <si>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</si>
  <si>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</si>
  <si>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</si>
  <si>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</si>
  <si>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</si>
  <si>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</si>
  <si>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</si>
  <si>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</si>
  <si>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</si>
  <si>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</si>
  <si>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</si>
  <si>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</si>
  <si>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</si>
  <si>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</si>
  <si>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</si>
  <si>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</si>
  <si>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</si>
  <si>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</si>
  <si>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</si>
  <si>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</si>
  <si>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</si>
  <si>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</si>
  <si>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</si>
  <si>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</si>
  <si>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</si>
  <si>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</si>
  <si>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</si>
  <si>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</si>
  <si>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</si>
  <si>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Terr. Brit. en América</t>
  </si>
  <si>
    <t>11041200 
11042210</t>
  </si>
  <si>
    <t>Chile: Exportaciones de avena bruta por glosa arancelaria y país de destino</t>
  </si>
  <si>
    <t>País de destino\
glosa arancelaria</t>
  </si>
  <si>
    <t>Chile: Exportaciones de avena pelada por glosa arancelaria y país de destino</t>
  </si>
  <si>
    <t>Chile: Exportaciones de avena en hojuelas por glosa arancelaria y país de destino</t>
  </si>
  <si>
    <t>E. Unidos</t>
  </si>
  <si>
    <t>Rep. Dom.</t>
  </si>
  <si>
    <t>Trin. y Tob.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</si>
  <si>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</si>
  <si>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</si>
  <si>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</si>
  <si>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</si>
  <si>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</si>
  <si>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</si>
  <si>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</si>
  <si>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</si>
  <si>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</si>
  <si>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</si>
  <si>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</si>
  <si>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</si>
  <si>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</si>
  <si>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</si>
  <si>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</si>
  <si>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</si>
  <si>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</si>
  <si>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</si>
  <si>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</si>
  <si>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</si>
  <si>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</si>
  <si>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</si>
  <si>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</si>
  <si>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</si>
  <si>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</si>
  <si>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</si>
  <si>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</si>
  <si>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 xml:space="preserve">Enero 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</si>
  <si>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</si>
  <si>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</si>
  <si>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</si>
  <si>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</si>
  <si>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</si>
  <si>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</si>
  <si>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</si>
  <si>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</si>
  <si>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</si>
  <si>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Chile: Exportaciones mensuales de avena pelada por región y país de destino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</si>
  <si>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</si>
  <si>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</si>
  <si>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</si>
  <si>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</si>
  <si>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</si>
  <si>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</si>
  <si>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</si>
  <si>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</si>
  <si>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</si>
  <si>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</si>
  <si>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</si>
  <si>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Medio Oriente</t>
  </si>
  <si>
    <t>Norteamérica</t>
  </si>
  <si>
    <t>Centro américa</t>
  </si>
  <si>
    <t>Norte américa</t>
  </si>
  <si>
    <t>Tabla 16</t>
  </si>
  <si>
    <t>Tabla 17</t>
  </si>
  <si>
    <t>Sud
américa</t>
  </si>
  <si>
    <t>Diciembre</t>
  </si>
  <si>
    <t>Fuente: Elaborado por Odepa con información del Servicio Nacional de Aduanas.</t>
  </si>
  <si>
    <t>Fuente: elaborado por Odepa con información del Servicio Nacional de Aduanas.</t>
  </si>
  <si>
    <t>C. Rica</t>
  </si>
  <si>
    <t>El Salvad.</t>
  </si>
  <si>
    <t>Guatem.</t>
  </si>
  <si>
    <t>Venez.</t>
  </si>
  <si>
    <t>Tabla 8. Chile: Exportaciones mensuales de avena pelada por región de destino
2021
(ton)</t>
  </si>
  <si>
    <t>Tabla 9. Chile: Exportaciones mensuales de avena pelada por región y país de destino
2021
(ton)</t>
  </si>
  <si>
    <t>Tabla 13. Chile: Exportaciones mensuales de avena en hojuelas por región de destino
2021
(ton)</t>
  </si>
  <si>
    <t>Tabla 14. Chile: Exportaciones mensuales de avena en hojuelas por región y país de destino
2021
(ton)</t>
  </si>
  <si>
    <t>-</t>
  </si>
  <si>
    <t>(USD/
ton)</t>
  </si>
  <si>
    <t>Italia</t>
  </si>
  <si>
    <t>Europa</t>
  </si>
  <si>
    <t>2021*</t>
  </si>
  <si>
    <t>Precio FOB</t>
  </si>
  <si>
    <t>Tabla 10. Chile: Precio FOB promedio mensual de avena pelada por región y país de destino
2021
(ton)</t>
  </si>
  <si>
    <t>Tabla 15. Chile: Precio FOB promedio mensual de avena en hojuelas por región y país de destino
2021
(ton)</t>
  </si>
  <si>
    <t>Sólo se consideran cereales cuyo contenido principal sea avena.
Fuente: Elaborado por Odepa con información del Servicio Nacional de Aduanas.</t>
  </si>
  <si>
    <t>Directora y representante legal</t>
  </si>
  <si>
    <t>María José Irarrázaval Jory</t>
  </si>
  <si>
    <t>* Del total de las importaciones registradas en 2021, 99,5% corresponden a importaciones realizadas a través de la glosa arancelaria 1004.
Fuente: Elaborado por Odepa con información del INE y del Servicio Nacional de Aduanas.</t>
  </si>
  <si>
    <t>Singapur</t>
  </si>
  <si>
    <t>Turquía</t>
  </si>
  <si>
    <t>Tri. y Tob</t>
  </si>
  <si>
    <t>Tri. y Tob.</t>
  </si>
  <si>
    <t>Diciembre 2021</t>
  </si>
  <si>
    <t>Avance información al 30 de noviembre de 2021</t>
  </si>
  <si>
    <t>Las exportaciones de avena forrajera se realizan a través de la partida arancelaria 10049000. En noviembre de 2021 se registra 1 tonelada de avena forrajera exportada a través de la glosa 11042290</t>
  </si>
  <si>
    <t>Total 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</si>
</sst>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</numFmts>
  <fonts count="5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0" borderId="0"/>
  </cellStyleXfs>
  <cellXfs count="304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 wrapText="1"/>
    </xf>
    <xf numFmtId="9" fontId="6" fillId="0" borderId="0" xfId="2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41" fontId="12" fillId="0" borderId="11" xfId="1" applyNumberFormat="1" applyFont="1" applyFill="1" applyBorder="1" applyAlignment="1">
      <alignment horizontal="center" vertical="center"/>
    </xf>
    <xf numFmtId="41" fontId="12" fillId="0" borderId="12" xfId="1" applyNumberFormat="1" applyFont="1" applyFill="1" applyBorder="1" applyAlignment="1">
      <alignment horizontal="center" vertical="center"/>
    </xf>
    <xf numFmtId="41" fontId="15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41" fontId="2" fillId="0" borderId="1" xfId="1" applyFont="1" applyBorder="1" applyAlignment="1">
      <alignment horizontal="center" vertical="center"/>
    </xf>
    <xf numFmtId="41" fontId="2" fillId="0" borderId="1" xfId="1" applyFont="1" applyBorder="1"/>
    <xf numFmtId="41" fontId="2" fillId="0" borderId="12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0" xfId="1" applyNumberFormat="1" applyFont="1"/>
    <xf numFmtId="41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41" fontId="3" fillId="0" borderId="11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2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center" wrapText="1"/>
    </xf>
    <xf numFmtId="41" fontId="12" fillId="0" borderId="21" xfId="1" applyNumberFormat="1" applyFont="1" applyFill="1" applyBorder="1" applyAlignment="1">
      <alignment horizontal="center" vertical="center"/>
    </xf>
    <xf numFmtId="41" fontId="12" fillId="0" borderId="22" xfId="1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0" fontId="3" fillId="0" borderId="13" xfId="0" applyFont="1" applyBorder="1"/>
    <xf numFmtId="41" fontId="3" fillId="0" borderId="16" xfId="1" applyFont="1" applyBorder="1"/>
    <xf numFmtId="41" fontId="3" fillId="0" borderId="16" xfId="0" applyNumberFormat="1" applyFont="1" applyBorder="1"/>
    <xf numFmtId="41" fontId="3" fillId="0" borderId="14" xfId="1" applyFont="1" applyBorder="1"/>
    <xf numFmtId="41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41" fontId="2" fillId="0" borderId="12" xfId="1" applyFont="1" applyFill="1" applyBorder="1"/>
    <xf numFmtId="41" fontId="2" fillId="0" borderId="11" xfId="1" applyFont="1" applyBorder="1" applyAlignment="1">
      <alignment horizontal="left"/>
    </xf>
    <xf numFmtId="0" fontId="17" fillId="0" borderId="0" xfId="17" applyFont="1"/>
    <xf numFmtId="0" fontId="18" fillId="0" borderId="0" xfId="17" applyFont="1"/>
    <xf numFmtId="0" fontId="19" fillId="0" borderId="0" xfId="17" applyFont="1" applyAlignment="1">
      <alignment horizontal="center"/>
    </xf>
    <xf numFmtId="17" fontId="19" fillId="0" borderId="0" xfId="17" quotePrefix="1" applyNumberFormat="1" applyFont="1" applyAlignment="1">
      <alignment horizontal="center"/>
    </xf>
    <xf numFmtId="0" fontId="20" fillId="0" borderId="0" xfId="17" applyFont="1" applyAlignment="1">
      <alignment horizontal="left" indent="15"/>
    </xf>
    <xf numFmtId="0" fontId="23" fillId="0" borderId="0" xfId="17" applyFont="1" applyAlignment="1">
      <alignment horizontal="center"/>
    </xf>
    <xf numFmtId="0" fontId="25" fillId="0" borderId="0" xfId="17" applyFont="1"/>
    <xf numFmtId="0" fontId="26" fillId="0" borderId="0" xfId="17" applyFont="1"/>
    <xf numFmtId="0" fontId="17" fillId="0" borderId="0" xfId="17" quotePrefix="1" applyFont="1"/>
    <xf numFmtId="0" fontId="27" fillId="0" borderId="0" xfId="17" applyFont="1"/>
    <xf numFmtId="0" fontId="30" fillId="0" borderId="0" xfId="17" applyFont="1"/>
    <xf numFmtId="0" fontId="31" fillId="0" borderId="0" xfId="17" applyFont="1"/>
    <xf numFmtId="0" fontId="32" fillId="0" borderId="0" xfId="17" applyFont="1"/>
    <xf numFmtId="0" fontId="27" fillId="0" borderId="0" xfId="17" quotePrefix="1" applyFont="1"/>
    <xf numFmtId="0" fontId="33" fillId="0" borderId="0" xfId="17" applyFont="1"/>
    <xf numFmtId="0" fontId="34" fillId="0" borderId="0" xfId="17" applyFont="1"/>
    <xf numFmtId="0" fontId="35" fillId="0" borderId="0" xfId="0" applyFont="1"/>
    <xf numFmtId="0" fontId="7" fillId="0" borderId="0" xfId="0" applyFont="1" applyAlignment="1">
      <alignment vertical="center"/>
    </xf>
    <xf numFmtId="0" fontId="29" fillId="0" borderId="0" xfId="17" applyFont="1" applyAlignment="1">
      <alignment vertical="center"/>
    </xf>
    <xf numFmtId="0" fontId="34" fillId="0" borderId="0" xfId="19" applyFont="1" applyAlignment="1">
      <alignment horizontal="center" vertical="center"/>
    </xf>
    <xf numFmtId="0" fontId="34" fillId="0" borderId="31" xfId="19" applyFont="1" applyBorder="1" applyAlignment="1">
      <alignment horizontal="left" vertical="center"/>
    </xf>
    <xf numFmtId="0" fontId="34" fillId="0" borderId="31" xfId="19" applyFont="1" applyBorder="1" applyAlignment="1">
      <alignment vertical="center"/>
    </xf>
    <xf numFmtId="0" fontId="34" fillId="0" borderId="31" xfId="19" applyFont="1" applyBorder="1" applyAlignment="1">
      <alignment horizontal="center" vertical="center"/>
    </xf>
    <xf numFmtId="17" fontId="28" fillId="0" borderId="0" xfId="17" applyNumberFormat="1" applyFont="1" applyAlignment="1">
      <alignment horizontal="left" vertical="center"/>
    </xf>
    <xf numFmtId="0" fontId="7" fillId="0" borderId="0" xfId="19" applyFont="1" applyAlignment="1">
      <alignment vertical="center"/>
    </xf>
    <xf numFmtId="0" fontId="7" fillId="0" borderId="0" xfId="19" applyFont="1" applyAlignment="1">
      <alignment horizontal="center" vertical="center"/>
    </xf>
    <xf numFmtId="0" fontId="7" fillId="0" borderId="0" xfId="19" applyFont="1" applyAlignment="1">
      <alignment horizontal="left" vertical="center"/>
    </xf>
    <xf numFmtId="0" fontId="38" fillId="0" borderId="0" xfId="17" applyFont="1" applyAlignment="1">
      <alignment vertical="center"/>
    </xf>
    <xf numFmtId="9" fontId="29" fillId="0" borderId="0" xfId="17" applyNumberFormat="1" applyFont="1" applyAlignment="1">
      <alignment vertical="center"/>
    </xf>
    <xf numFmtId="0" fontId="34" fillId="0" borderId="0" xfId="19" applyFont="1" applyAlignment="1">
      <alignment horizontal="left" vertical="center"/>
    </xf>
    <xf numFmtId="0" fontId="29" fillId="0" borderId="0" xfId="17" applyFont="1" applyAlignment="1">
      <alignment horizontal="left" vertical="center"/>
    </xf>
    <xf numFmtId="0" fontId="39" fillId="0" borderId="0" xfId="17" applyFont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7" fillId="0" borderId="0" xfId="0" applyFont="1" applyAlignment="1">
      <alignment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0" fontId="41" fillId="0" borderId="0" xfId="18" applyFont="1" applyAlignment="1">
      <alignment horizontal="center" vertical="center"/>
    </xf>
    <xf numFmtId="0" fontId="10" fillId="0" borderId="0" xfId="18" applyFont="1" applyAlignment="1">
      <alignment horizontal="center" vertical="center"/>
    </xf>
    <xf numFmtId="0" fontId="10" fillId="0" borderId="0" xfId="18" quotePrefix="1" applyFont="1" applyAlignment="1">
      <alignment horizontal="center" vertical="center"/>
    </xf>
    <xf numFmtId="41" fontId="2" fillId="0" borderId="12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41" fontId="6" fillId="0" borderId="1" xfId="1" applyFont="1" applyBorder="1"/>
    <xf numFmtId="41" fontId="6" fillId="0" borderId="12" xfId="1" applyFont="1" applyBorder="1"/>
    <xf numFmtId="0" fontId="43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/>
    <xf numFmtId="41" fontId="6" fillId="0" borderId="12" xfId="0" applyNumberFormat="1" applyFont="1" applyFill="1" applyBorder="1"/>
    <xf numFmtId="41" fontId="11" fillId="0" borderId="0" xfId="1" applyFont="1"/>
    <xf numFmtId="0" fontId="12" fillId="0" borderId="0" xfId="0" applyFont="1" applyAlignment="1">
      <alignment vertical="center" wrapText="1"/>
    </xf>
    <xf numFmtId="0" fontId="11" fillId="0" borderId="0" xfId="0" applyFont="1" applyAlignment="1"/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vertical="center"/>
    </xf>
    <xf numFmtId="0" fontId="10" fillId="0" borderId="0" xfId="18" applyFont="1" applyAlignment="1">
      <alignment horizontal="center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45" fillId="0" borderId="0" xfId="1" applyFont="1"/>
    <xf numFmtId="0" fontId="45" fillId="0" borderId="0" xfId="0" applyFont="1"/>
    <xf numFmtId="0" fontId="4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1" fontId="44" fillId="0" borderId="1" xfId="1" applyFont="1" applyBorder="1"/>
    <xf numFmtId="41" fontId="44" fillId="0" borderId="1" xfId="1" applyFont="1" applyBorder="1" applyAlignment="1">
      <alignment horizontal="center" vertical="center"/>
    </xf>
    <xf numFmtId="41" fontId="44" fillId="0" borderId="12" xfId="1" applyFont="1" applyBorder="1" applyAlignment="1">
      <alignment horizontal="center" vertical="center"/>
    </xf>
    <xf numFmtId="41" fontId="44" fillId="0" borderId="16" xfId="1" applyFont="1" applyBorder="1" applyAlignment="1">
      <alignment horizontal="center" vertical="center"/>
    </xf>
    <xf numFmtId="41" fontId="44" fillId="0" borderId="14" xfId="1" applyFont="1" applyBorder="1" applyAlignment="1">
      <alignment horizontal="center" vertical="center"/>
    </xf>
    <xf numFmtId="41" fontId="44" fillId="0" borderId="12" xfId="1" applyFont="1" applyBorder="1"/>
    <xf numFmtId="41" fontId="44" fillId="0" borderId="16" xfId="1" applyFont="1" applyBorder="1"/>
    <xf numFmtId="41" fontId="44" fillId="0" borderId="14" xfId="1" applyFont="1" applyBorder="1"/>
    <xf numFmtId="41" fontId="3" fillId="0" borderId="13" xfId="1" applyFont="1" applyBorder="1"/>
    <xf numFmtId="41" fontId="3" fillId="0" borderId="16" xfId="1" applyFont="1" applyBorder="1" applyAlignment="1">
      <alignment horizontal="center" vertical="center"/>
    </xf>
    <xf numFmtId="41" fontId="3" fillId="0" borderId="14" xfId="1" applyFont="1" applyFill="1" applyBorder="1" applyAlignment="1">
      <alignment horizontal="center" vertical="center"/>
    </xf>
    <xf numFmtId="41" fontId="3" fillId="0" borderId="11" xfId="1" applyFont="1" applyBorder="1" applyAlignment="1">
      <alignment horizontal="left" vertical="center" wrapText="1"/>
    </xf>
    <xf numFmtId="0" fontId="10" fillId="0" borderId="0" xfId="18" applyFont="1" applyFill="1" applyAlignment="1">
      <alignment horizontal="center" vertical="center"/>
    </xf>
    <xf numFmtId="41" fontId="3" fillId="0" borderId="14" xfId="1" applyFont="1" applyFill="1" applyBorder="1"/>
    <xf numFmtId="0" fontId="48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41" fontId="46" fillId="0" borderId="11" xfId="1" applyFont="1" applyBorder="1" applyAlignment="1">
      <alignment horizontal="left" vertical="center"/>
    </xf>
    <xf numFmtId="41" fontId="46" fillId="0" borderId="13" xfId="1" applyFont="1" applyBorder="1" applyAlignment="1">
      <alignment horizontal="left" vertical="center"/>
    </xf>
    <xf numFmtId="41" fontId="46" fillId="0" borderId="1" xfId="1" applyFont="1" applyBorder="1"/>
    <xf numFmtId="41" fontId="46" fillId="0" borderId="16" xfId="1" applyFont="1" applyBorder="1"/>
    <xf numFmtId="41" fontId="46" fillId="0" borderId="1" xfId="1" applyFont="1" applyBorder="1" applyAlignment="1">
      <alignment horizontal="center" vertical="center"/>
    </xf>
    <xf numFmtId="41" fontId="46" fillId="0" borderId="1" xfId="1" applyFont="1" applyBorder="1" applyAlignment="1">
      <alignment horizontal="center" vertical="center" textRotation="90"/>
    </xf>
    <xf numFmtId="41" fontId="46" fillId="0" borderId="13" xfId="1" applyFont="1" applyBorder="1" applyAlignment="1">
      <alignment horizontal="left" vertical="center" wrapText="1"/>
    </xf>
    <xf numFmtId="0" fontId="29" fillId="0" borderId="0" xfId="17" applyFont="1" applyFill="1" applyAlignment="1">
      <alignment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19" applyFont="1" applyFill="1" applyAlignment="1">
      <alignment horizontal="left" vertical="center"/>
    </xf>
    <xf numFmtId="0" fontId="45" fillId="0" borderId="0" xfId="0" applyFont="1" applyAlignment="1">
      <alignment horizontal="left"/>
    </xf>
    <xf numFmtId="0" fontId="38" fillId="0" borderId="0" xfId="17" applyFont="1" applyFill="1" applyAlignment="1">
      <alignment vertical="center"/>
    </xf>
    <xf numFmtId="0" fontId="29" fillId="0" borderId="0" xfId="17" applyFont="1" applyFill="1" applyAlignment="1">
      <alignment horizontal="left" vertical="center" wrapText="1"/>
    </xf>
    <xf numFmtId="0" fontId="49" fillId="0" borderId="0" xfId="0" applyFont="1"/>
    <xf numFmtId="0" fontId="0" fillId="0" borderId="0" xfId="0" applyAlignment="1">
      <alignment horizontal="left"/>
    </xf>
    <xf numFmtId="41" fontId="2" fillId="0" borderId="1" xfId="1" applyFont="1" applyFill="1" applyBorder="1"/>
    <xf numFmtId="41" fontId="3" fillId="0" borderId="16" xfId="1" applyFont="1" applyFill="1" applyBorder="1"/>
    <xf numFmtId="9" fontId="0" fillId="0" borderId="0" xfId="2" applyFont="1"/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46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1" fontId="50" fillId="0" borderId="0" xfId="0" applyNumberFormat="1" applyFont="1"/>
    <xf numFmtId="0" fontId="3" fillId="0" borderId="13" xfId="0" applyFont="1" applyFill="1" applyBorder="1"/>
    <xf numFmtId="41" fontId="3" fillId="0" borderId="16" xfId="1" applyFont="1" applyFill="1" applyBorder="1" applyAlignment="1">
      <alignment horizontal="center" vertical="center"/>
    </xf>
    <xf numFmtId="41" fontId="46" fillId="0" borderId="12" xfId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41" fontId="2" fillId="0" borderId="32" xfId="1" applyFont="1" applyBorder="1"/>
    <xf numFmtId="0" fontId="3" fillId="0" borderId="21" xfId="0" applyFont="1" applyFill="1" applyBorder="1" applyAlignment="1">
      <alignment horizontal="left" vertical="center" wrapText="1"/>
    </xf>
    <xf numFmtId="41" fontId="43" fillId="0" borderId="20" xfId="0" applyNumberFormat="1" applyFont="1" applyFill="1" applyBorder="1"/>
    <xf numFmtId="41" fontId="43" fillId="0" borderId="22" xfId="0" applyNumberFormat="1" applyFont="1" applyFill="1" applyBorder="1"/>
    <xf numFmtId="41" fontId="46" fillId="0" borderId="36" xfId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1" fontId="46" fillId="0" borderId="11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 wrapText="1"/>
    </xf>
    <xf numFmtId="0" fontId="29" fillId="0" borderId="0" xfId="17" applyFont="1" applyAlignment="1">
      <alignment horizontal="center"/>
    </xf>
    <xf numFmtId="0" fontId="22" fillId="0" borderId="0" xfId="17" applyFont="1" applyAlignment="1">
      <alignment horizontal="left" wrapText="1"/>
    </xf>
    <xf numFmtId="0" fontId="24" fillId="0" borderId="0" xfId="17" applyFont="1" applyAlignment="1">
      <alignment horizontal="center"/>
    </xf>
    <xf numFmtId="0" fontId="21" fillId="0" borderId="0" xfId="17" applyFont="1" applyAlignment="1">
      <alignment horizontal="center" wrapText="1"/>
    </xf>
    <xf numFmtId="49" fontId="27" fillId="0" borderId="0" xfId="17" applyNumberFormat="1" applyFont="1" applyAlignment="1">
      <alignment horizontal="center" vertical="center"/>
    </xf>
    <xf numFmtId="0" fontId="28" fillId="0" borderId="0" xfId="17" applyFont="1" applyAlignment="1">
      <alignment horizontal="center" wrapText="1"/>
    </xf>
    <xf numFmtId="17" fontId="29" fillId="0" borderId="0" xfId="17" applyNumberFormat="1" applyFont="1" applyAlignment="1">
      <alignment horizontal="center" wrapText="1"/>
    </xf>
    <xf numFmtId="0" fontId="7" fillId="2" borderId="0" xfId="17" applyFont="1" applyFill="1" applyAlignment="1">
      <alignment horizontal="center"/>
    </xf>
    <xf numFmtId="0" fontId="28" fillId="0" borderId="0" xfId="17" applyFont="1" applyAlignment="1">
      <alignment horizontal="center"/>
    </xf>
    <xf numFmtId="0" fontId="7" fillId="0" borderId="0" xfId="17" applyFont="1" applyAlignment="1">
      <alignment horizontal="left" vertical="center" wrapText="1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 wrapText="1"/>
    </xf>
    <xf numFmtId="0" fontId="7" fillId="0" borderId="0" xfId="17" applyFont="1" applyFill="1" applyAlignment="1">
      <alignment horizontal="left" vertical="center" wrapText="1"/>
    </xf>
    <xf numFmtId="0" fontId="29" fillId="0" borderId="0" xfId="17" applyFont="1" applyFill="1" applyAlignment="1">
      <alignment horizontal="left" vertical="center" wrapText="1"/>
    </xf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horizontal="left" vertical="top" wrapText="1"/>
    </xf>
    <xf numFmtId="0" fontId="7" fillId="0" borderId="0" xfId="17" applyFont="1" applyAlignment="1">
      <alignment horizontal="left" vertical="center"/>
    </xf>
    <xf numFmtId="0" fontId="29" fillId="0" borderId="0" xfId="17" applyFont="1" applyAlignment="1">
      <alignment vertical="center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41" fontId="3" fillId="0" borderId="9" xfId="1" applyFont="1" applyBorder="1" applyAlignment="1">
      <alignment horizontal="center"/>
    </xf>
    <xf numFmtId="41" fontId="3" fillId="0" borderId="15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3" fillId="0" borderId="12" xfId="1" applyNumberFormat="1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1" fontId="3" fillId="0" borderId="11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1" fontId="44" fillId="0" borderId="30" xfId="1" applyFont="1" applyBorder="1" applyAlignment="1">
      <alignment horizontal="left" wrapText="1"/>
    </xf>
    <xf numFmtId="41" fontId="44" fillId="0" borderId="29" xfId="1" applyFont="1" applyBorder="1" applyAlignment="1">
      <alignment horizontal="left"/>
    </xf>
    <xf numFmtId="41" fontId="44" fillId="0" borderId="6" xfId="1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4" fillId="0" borderId="30" xfId="1" applyFont="1" applyBorder="1" applyAlignment="1">
      <alignment horizontal="left" vertical="center" wrapText="1"/>
    </xf>
    <xf numFmtId="41" fontId="44" fillId="0" borderId="29" xfId="1" applyFont="1" applyBorder="1" applyAlignment="1">
      <alignment horizontal="left" vertical="center" wrapText="1"/>
    </xf>
    <xf numFmtId="41" fontId="44" fillId="0" borderId="6" xfId="1" applyFont="1" applyBorder="1" applyAlignment="1">
      <alignment horizontal="left" vertical="center" wrapText="1"/>
    </xf>
    <xf numFmtId="41" fontId="46" fillId="0" borderId="11" xfId="1" applyFont="1" applyBorder="1" applyAlignment="1">
      <alignment horizontal="left" vertical="center"/>
    </xf>
    <xf numFmtId="41" fontId="44" fillId="0" borderId="29" xfId="1" applyFont="1" applyBorder="1" applyAlignment="1">
      <alignment horizontal="left" vertical="center"/>
    </xf>
    <xf numFmtId="41" fontId="44" fillId="0" borderId="6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1" fontId="46" fillId="0" borderId="21" xfId="1" applyFont="1" applyBorder="1" applyAlignment="1">
      <alignment horizontal="center" vertical="center" wrapText="1"/>
    </xf>
    <xf numFmtId="41" fontId="46" fillId="0" borderId="37" xfId="1" applyFont="1" applyBorder="1" applyAlignment="1">
      <alignment horizontal="center" vertical="center" wrapText="1"/>
    </xf>
    <xf numFmtId="41" fontId="46" fillId="0" borderId="38" xfId="1" applyFont="1" applyBorder="1" applyAlignment="1">
      <alignment horizontal="center" vertical="center" wrapText="1"/>
    </xf>
    <xf numFmtId="41" fontId="46" fillId="0" borderId="11" xfId="1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41" fontId="43" fillId="0" borderId="16" xfId="1" applyFont="1" applyBorder="1" applyAlignment="1">
      <alignment horizontal="center" vertical="center"/>
    </xf>
    <xf numFmtId="41" fontId="43" fillId="0" borderId="14" xfId="1" applyFont="1" applyBorder="1" applyAlignment="1">
      <alignment horizontal="center" vertical="center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2000 - 2021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'1'!$B$6:$B$22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2021*</c:v>
                </c:pt>
              </c:strCache>
            </c:strRef>
          </c:cat>
          <c:val>
            <c:numRef>
              <c:f>'1'!$D$6:$D$22</c:f>
              <c:numCache>
                <c:formatCode>#,##0</c:formatCode>
                <c:ptCount val="17"/>
                <c:pt idx="0">
                  <c:v>357352</c:v>
                </c:pt>
                <c:pt idx="1">
                  <c:v>435041</c:v>
                </c:pt>
                <c:pt idx="2">
                  <c:v>341911</c:v>
                </c:pt>
                <c:pt idx="3">
                  <c:v>383759</c:v>
                </c:pt>
                <c:pt idx="4">
                  <c:v>344212</c:v>
                </c:pt>
                <c:pt idx="5">
                  <c:v>380853</c:v>
                </c:pt>
                <c:pt idx="6">
                  <c:v>563812</c:v>
                </c:pt>
                <c:pt idx="7">
                  <c:v>450798</c:v>
                </c:pt>
                <c:pt idx="8">
                  <c:v>680382</c:v>
                </c:pt>
                <c:pt idx="9">
                  <c:v>609926</c:v>
                </c:pt>
                <c:pt idx="10">
                  <c:v>421048</c:v>
                </c:pt>
                <c:pt idx="11">
                  <c:v>533080</c:v>
                </c:pt>
                <c:pt idx="12">
                  <c:v>713102</c:v>
                </c:pt>
                <c:pt idx="13">
                  <c:v>571471</c:v>
                </c:pt>
                <c:pt idx="14">
                  <c:v>384922</c:v>
                </c:pt>
                <c:pt idx="15">
                  <c:v>455968.79399999994</c:v>
                </c:pt>
                <c:pt idx="16">
                  <c:v>525244.63012784102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'1'!$B$6:$B$22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2021*</c:v>
                </c:pt>
              </c:strCache>
            </c:strRef>
          </c:cat>
          <c:val>
            <c:numRef>
              <c:f>'1'!$C$6:$C$22</c:f>
              <c:numCache>
                <c:formatCode>#,##0</c:formatCode>
                <c:ptCount val="17"/>
                <c:pt idx="0">
                  <c:v>76680</c:v>
                </c:pt>
                <c:pt idx="1">
                  <c:v>90190</c:v>
                </c:pt>
                <c:pt idx="2">
                  <c:v>82471</c:v>
                </c:pt>
                <c:pt idx="3">
                  <c:v>97936</c:v>
                </c:pt>
                <c:pt idx="4">
                  <c:v>101101</c:v>
                </c:pt>
                <c:pt idx="5">
                  <c:v>75873</c:v>
                </c:pt>
                <c:pt idx="6">
                  <c:v>105643</c:v>
                </c:pt>
                <c:pt idx="7">
                  <c:v>100936</c:v>
                </c:pt>
                <c:pt idx="8">
                  <c:v>126833</c:v>
                </c:pt>
                <c:pt idx="9">
                  <c:v>136339</c:v>
                </c:pt>
                <c:pt idx="10">
                  <c:v>90449</c:v>
                </c:pt>
                <c:pt idx="11">
                  <c:v>107805</c:v>
                </c:pt>
                <c:pt idx="12">
                  <c:v>136818</c:v>
                </c:pt>
                <c:pt idx="13">
                  <c:v>107528</c:v>
                </c:pt>
                <c:pt idx="14">
                  <c:v>74617</c:v>
                </c:pt>
                <c:pt idx="15">
                  <c:v>96994</c:v>
                </c:pt>
                <c:pt idx="16">
                  <c:v>112640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2.5516004989160866E-2"/>
              <c:y val="0.93917378504479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2000 - 2021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'1'!$B$5:$B$22</c15:sqref>
                  </c15:fullRef>
                </c:ext>
              </c:extLst>
              <c:f>'1'!$B$6:$B$22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'1'!$F$5:$F$22</c15:sqref>
                  </c15:fullRef>
                </c:ext>
              </c:extLst>
              <c:f>'1'!$F$6:$F$22</c:f>
              <c:numCache>
                <c:formatCode>#,##0</c:formatCode>
                <c:ptCount val="17"/>
                <c:pt idx="0">
                  <c:v>1827</c:v>
                </c:pt>
                <c:pt idx="1">
                  <c:v>2369</c:v>
                </c:pt>
                <c:pt idx="2">
                  <c:v>2411</c:v>
                </c:pt>
                <c:pt idx="3">
                  <c:v>1998</c:v>
                </c:pt>
                <c:pt idx="4">
                  <c:v>4990</c:v>
                </c:pt>
                <c:pt idx="5">
                  <c:v>3801</c:v>
                </c:pt>
                <c:pt idx="6">
                  <c:v>4246</c:v>
                </c:pt>
                <c:pt idx="7">
                  <c:v>2614</c:v>
                </c:pt>
                <c:pt idx="8">
                  <c:v>2697</c:v>
                </c:pt>
                <c:pt idx="9">
                  <c:v>2399</c:v>
                </c:pt>
                <c:pt idx="10">
                  <c:v>9175</c:v>
                </c:pt>
                <c:pt idx="11">
                  <c:v>2757.15</c:v>
                </c:pt>
                <c:pt idx="12">
                  <c:v>2799.5250000000001</c:v>
                </c:pt>
                <c:pt idx="13">
                  <c:v>5407</c:v>
                </c:pt>
                <c:pt idx="14">
                  <c:v>5750.9539999999997</c:v>
                </c:pt>
                <c:pt idx="15">
                  <c:v>2155.9</c:v>
                </c:pt>
                <c:pt idx="16">
                  <c:v>895.75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9B6-967C-2721FBE367FF}"/>
            </c:ext>
          </c:extLst>
        </c:ser>
        <c:ser>
          <c:idx val="4"/>
          <c:order val="1"/>
          <c:tx>
            <c:strRef>
              <c:f>'1'!$G$4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'1'!$B$5:$B$22</c15:sqref>
                  </c15:fullRef>
                </c:ext>
              </c:extLst>
              <c:f>'1'!$B$6:$B$22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'1'!$G$5:$G$22</c15:sqref>
                  </c15:fullRef>
                </c:ext>
              </c:extLst>
              <c:f>'1'!$G$6:$G$22</c:f>
              <c:numCache>
                <c:formatCode>#,##0</c:formatCode>
                <c:ptCount val="17"/>
                <c:pt idx="0">
                  <c:v>20284</c:v>
                </c:pt>
                <c:pt idx="1">
                  <c:v>23967</c:v>
                </c:pt>
                <c:pt idx="2">
                  <c:v>31264</c:v>
                </c:pt>
                <c:pt idx="3">
                  <c:v>22055</c:v>
                </c:pt>
                <c:pt idx="4">
                  <c:v>33317</c:v>
                </c:pt>
                <c:pt idx="5">
                  <c:v>56010</c:v>
                </c:pt>
                <c:pt idx="6">
                  <c:v>134775</c:v>
                </c:pt>
                <c:pt idx="7">
                  <c:v>62313</c:v>
                </c:pt>
                <c:pt idx="8">
                  <c:v>44168</c:v>
                </c:pt>
                <c:pt idx="9">
                  <c:v>54349</c:v>
                </c:pt>
                <c:pt idx="10">
                  <c:v>61219</c:v>
                </c:pt>
                <c:pt idx="11">
                  <c:v>7170.78</c:v>
                </c:pt>
                <c:pt idx="12">
                  <c:v>31021.99</c:v>
                </c:pt>
                <c:pt idx="13">
                  <c:v>32688.458999999999</c:v>
                </c:pt>
                <c:pt idx="14">
                  <c:v>16789.53</c:v>
                </c:pt>
                <c:pt idx="15">
                  <c:v>665.71199999999999</c:v>
                </c:pt>
                <c:pt idx="16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9B6-967C-2721FBE367FF}"/>
            </c:ext>
          </c:extLst>
        </c:ser>
        <c:ser>
          <c:idx val="5"/>
          <c:order val="2"/>
          <c:tx>
            <c:strRef>
              <c:f>'1'!$H$4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'1'!$B$5:$B$22</c15:sqref>
                  </c15:fullRef>
                </c:ext>
              </c:extLst>
              <c:f>'1'!$B$6:$B$22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'1'!$H$5:$H$22</c15:sqref>
                  </c15:fullRef>
                </c:ext>
              </c:extLst>
              <c:f>'1'!$H$6:$H$22</c:f>
              <c:numCache>
                <c:formatCode>#,##0</c:formatCode>
                <c:ptCount val="17"/>
                <c:pt idx="0">
                  <c:v>78785</c:v>
                </c:pt>
                <c:pt idx="1">
                  <c:v>91931</c:v>
                </c:pt>
                <c:pt idx="2">
                  <c:v>110464</c:v>
                </c:pt>
                <c:pt idx="3">
                  <c:v>107056</c:v>
                </c:pt>
                <c:pt idx="4">
                  <c:v>105497</c:v>
                </c:pt>
                <c:pt idx="5">
                  <c:v>124718</c:v>
                </c:pt>
                <c:pt idx="6">
                  <c:v>168173</c:v>
                </c:pt>
                <c:pt idx="7">
                  <c:v>151219</c:v>
                </c:pt>
                <c:pt idx="8">
                  <c:v>162688</c:v>
                </c:pt>
                <c:pt idx="9">
                  <c:v>173847</c:v>
                </c:pt>
                <c:pt idx="10">
                  <c:v>200598</c:v>
                </c:pt>
                <c:pt idx="11">
                  <c:v>178449.01858000003</c:v>
                </c:pt>
                <c:pt idx="12">
                  <c:v>191762.88280999998</c:v>
                </c:pt>
                <c:pt idx="13">
                  <c:v>188669.52496000001</c:v>
                </c:pt>
                <c:pt idx="14">
                  <c:v>211409.03488000005</c:v>
                </c:pt>
                <c:pt idx="15">
                  <c:v>251212.99320000014</c:v>
                </c:pt>
                <c:pt idx="16">
                  <c:v>185816.24683999977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A-49B6-967C-2721FBE3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7.6726528502798373E-3"/>
              <c:y val="0.95304542618502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48510001231792"/>
          <c:y val="0.81678368912356603"/>
          <c:w val="0.75774284713075191"/>
          <c:h val="0.12200569577165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3. Chile: Exportaciones mensuales de avena forrajera por país de destino</a:t>
            </a:r>
          </a:p>
          <a:p>
            <a:pPr>
              <a:defRPr b="1"/>
            </a:pPr>
            <a:r>
              <a:rPr lang="es-CL" b="1"/>
              <a:t>2021</a:t>
            </a:r>
          </a:p>
          <a:p>
            <a:pPr>
              <a:defRPr b="1"/>
            </a:pPr>
            <a:r>
              <a:rPr lang="es-CL" b="1"/>
              <a:t>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760806235771158E-2"/>
          <c:y val="0.25101260416278492"/>
          <c:w val="0.7929722066735122"/>
          <c:h val="0.65186912539092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'5'!$M$1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'5'!$M$2:$M$13</c:f>
              <c:numCache>
                <c:formatCode>_(* #,##0_);_(* \(#,##0\);_(* "-"_);_(@_)</c:formatCode>
                <c:ptCount val="12"/>
                <c:pt idx="7" formatCode="General">
                  <c:v>2</c:v>
                </c:pt>
                <c:pt idx="8">
                  <c:v>52</c:v>
                </c:pt>
                <c:pt idx="9">
                  <c:v>52</c:v>
                </c:pt>
                <c:pt idx="10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'5'!$N$1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'5'!$N$2:$N$13</c:f>
              <c:numCache>
                <c:formatCode>_(* #,##0_);_(* \(#,##0\);_(* "-"_);_(@_)</c:formatCode>
                <c:ptCount val="12"/>
                <c:pt idx="3">
                  <c:v>53</c:v>
                </c:pt>
                <c:pt idx="9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2"/>
          <c:order val="2"/>
          <c:tx>
            <c:strRef>
              <c:f>'5'!$O$1</c:f>
              <c:strCache>
                <c:ptCount val="1"/>
                <c:pt idx="0">
                  <c:v> Guatemala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'5'!$O$2:$O$13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63E-42FB-95A2-30C2B32FE140}"/>
            </c:ext>
          </c:extLst>
        </c:ser>
        <c:ser>
          <c:idx val="3"/>
          <c:order val="3"/>
          <c:tx>
            <c:strRef>
              <c:f>'5'!$P$1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'5'!$P$2:$P$13</c:f>
              <c:numCache>
                <c:formatCode>_(* #,##0_);_(* \(#,##0\);_(* "-"_);_(@_)</c:formatCode>
                <c:ptCount val="12"/>
                <c:pt idx="3">
                  <c:v>27</c:v>
                </c:pt>
                <c:pt idx="7" formatCode="General">
                  <c:v>131</c:v>
                </c:pt>
                <c:pt idx="8">
                  <c:v>78</c:v>
                </c:pt>
                <c:pt idx="9">
                  <c:v>52</c:v>
                </c:pt>
                <c:pt idx="10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4"/>
          <c:tx>
            <c:strRef>
              <c:f>'5'!$Q$1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'5'!$Q$2:$Q$13</c:f>
              <c:numCache>
                <c:formatCode>_(* #,##0_);_(* \(#,##0\);_(* "-"_);_(@_)</c:formatCode>
                <c:ptCount val="12"/>
                <c:pt idx="2">
                  <c:v>54</c:v>
                </c:pt>
                <c:pt idx="8">
                  <c:v>54</c:v>
                </c:pt>
                <c:pt idx="10" formatCode="General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ser>
          <c:idx val="5"/>
          <c:order val="5"/>
          <c:tx>
            <c:strRef>
              <c:f>'5'!$R$1</c:f>
              <c:strCache>
                <c:ptCount val="1"/>
                <c:pt idx="0">
                  <c:v> Venezuela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'5'!$R$2:$R$13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3DF-4AF0-8AAC-950A945C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287219243"/>
          <c:y val="0.19546306037213382"/>
          <c:w val="0.12345319755911437"/>
          <c:h val="0.6189032343135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4. Chile: Precio FOB promedio mensual de avena forrajera por país de destino</a:t>
            </a:r>
          </a:p>
          <a:p>
            <a:pPr>
              <a:defRPr b="1"/>
            </a:pPr>
            <a:r>
              <a:rPr lang="es-CL" b="1"/>
              <a:t>2021</a:t>
            </a:r>
          </a:p>
          <a:p>
            <a:pPr>
              <a:defRPr b="1"/>
            </a:pPr>
            <a:r>
              <a:rPr lang="es-CL" b="1"/>
              <a:t>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'5'!$M$18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'5'!$M$19:$M$30</c:f>
              <c:numCache>
                <c:formatCode>_(* #,##0_);_(* \(#,##0\);_(* "-"_);_(@_)</c:formatCode>
                <c:ptCount val="12"/>
                <c:pt idx="7" formatCode="General">
                  <c:v>430</c:v>
                </c:pt>
                <c:pt idx="8">
                  <c:v>329</c:v>
                </c:pt>
                <c:pt idx="9" formatCode="General">
                  <c:v>395</c:v>
                </c:pt>
                <c:pt idx="10" formatCode="General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'5'!$N$18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'5'!$N$19:$N$30</c:f>
              <c:numCache>
                <c:formatCode>_(* #,##0_);_(* \(#,##0\);_(* "-"_);_(@_)</c:formatCode>
                <c:ptCount val="12"/>
                <c:pt idx="3">
                  <c:v>530</c:v>
                </c:pt>
                <c:pt idx="9" formatCode="General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2"/>
          <c:order val="2"/>
          <c:tx>
            <c:strRef>
              <c:f>'5'!$O$18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'5'!$O$19:$O$30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A-4A87-BEF2-135B3D774D72}"/>
            </c:ext>
          </c:extLst>
        </c:ser>
        <c:ser>
          <c:idx val="3"/>
          <c:order val="3"/>
          <c:tx>
            <c:strRef>
              <c:f>'5'!$P$18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'5'!$P$19:$P$30</c:f>
              <c:numCache>
                <c:formatCode>_(* #,##0_);_(* \(#,##0\);_(* "-"_);_(@_)</c:formatCode>
                <c:ptCount val="12"/>
                <c:pt idx="3">
                  <c:v>458</c:v>
                </c:pt>
                <c:pt idx="7" formatCode="General">
                  <c:v>436</c:v>
                </c:pt>
                <c:pt idx="8">
                  <c:v>343</c:v>
                </c:pt>
                <c:pt idx="9" formatCode="General">
                  <c:v>367</c:v>
                </c:pt>
                <c:pt idx="10" formatCode="General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4"/>
          <c:tx>
            <c:strRef>
              <c:f>'5'!$Q$18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'5'!$Q$19:$Q$30</c:f>
              <c:numCache>
                <c:formatCode>_(* #,##0_);_(* \(#,##0\);_(* "-"_);_(@_)</c:formatCode>
                <c:ptCount val="12"/>
                <c:pt idx="2">
                  <c:v>380</c:v>
                </c:pt>
                <c:pt idx="8">
                  <c:v>361</c:v>
                </c:pt>
                <c:pt idx="10" formatCode="General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ser>
          <c:idx val="5"/>
          <c:order val="5"/>
          <c:tx>
            <c:strRef>
              <c:f>'5'!$R$18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'5'!$R$19:$R$30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E-43A0-A98C-6E0322AE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07548423535661"/>
          <c:y val="0.19151236059391488"/>
          <c:w val="0.14348569719924251"/>
          <c:h val="0.66408330727612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5. Chile: Exportaciones mensuales de avena bruta por país de destino</a:t>
            </a:r>
          </a:p>
          <a:p>
            <a:pPr>
              <a:defRPr sz="1000" b="1"/>
            </a:pPr>
            <a:r>
              <a:rPr lang="es-CL" sz="1000" b="1"/>
              <a:t>2021</a:t>
            </a:r>
          </a:p>
          <a:p>
            <a:pPr>
              <a:defRPr sz="1000" b="1"/>
            </a:pPr>
            <a:r>
              <a:rPr lang="es-CL" sz="1000" b="1"/>
              <a:t>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'8'!$P$2</c:f>
              <c:strCache>
                <c:ptCount val="1"/>
                <c:pt idx="0">
                  <c:v>Guatemala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'8'!$P$3:$P$14</c:f>
              <c:numCache>
                <c:formatCode>General</c:formatCode>
                <c:ptCount val="12"/>
                <c:pt idx="1">
                  <c:v>105</c:v>
                </c:pt>
                <c:pt idx="5">
                  <c:v>64</c:v>
                </c:pt>
                <c:pt idx="6">
                  <c:v>26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6-449D-8B1D-E6C54DBAFF42}"/>
            </c:ext>
          </c:extLst>
        </c:ser>
        <c:ser>
          <c:idx val="0"/>
          <c:order val="1"/>
          <c:tx>
            <c:strRef>
              <c:f>'8'!$N$2</c:f>
              <c:strCache>
                <c:ptCount val="1"/>
                <c:pt idx="0">
                  <c:v>Ecuador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'8'!$N$3:$N$14</c:f>
              <c:numCache>
                <c:formatCode>General</c:formatCode>
                <c:ptCount val="12"/>
                <c:pt idx="6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1-4444-B120-F90467B9D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73862002954839"/>
          <c:y val="0.42072699816632519"/>
          <c:w val="7.9521771164180854E-2"/>
          <c:h val="0.1477770499400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promedio mensual de avena bruta por país de destino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2021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'8'!$P$17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'8'!$P$18:$P$29</c:f>
              <c:numCache>
                <c:formatCode>_(* #,##0_);_(* \(#,##0\);_(* "-"_);_(@_)</c:formatCode>
                <c:ptCount val="12"/>
                <c:pt idx="1">
                  <c:v>699</c:v>
                </c:pt>
                <c:pt idx="5" formatCode="General">
                  <c:v>408</c:v>
                </c:pt>
                <c:pt idx="6" formatCode="General">
                  <c:v>500</c:v>
                </c:pt>
                <c:pt idx="7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0-4ACE-9000-B61906F01FAA}"/>
            </c:ext>
          </c:extLst>
        </c:ser>
        <c:ser>
          <c:idx val="1"/>
          <c:order val="1"/>
          <c:tx>
            <c:strRef>
              <c:f>'8'!$N$17</c:f>
              <c:strCache>
                <c:ptCount val="1"/>
                <c:pt idx="0">
                  <c:v>Ecuador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'8'!$N$18:$N$29</c:f>
              <c:numCache>
                <c:formatCode>_(* #,##0_);_(* \(#,##0\);_(* "-"_);_(@_)</c:formatCode>
                <c:ptCount val="12"/>
                <c:pt idx="6" formatCode="General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D-4FCD-A42C-458D29D0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31157838986603"/>
          <c:y val="0.34178618612270784"/>
          <c:w val="7.9930273413311922E-2"/>
          <c:h val="0.14482642664675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_(* #,##0_);_(* \(#,##0\);_(* "-"_);_(@_)</c:formatCode>
                <c:ptCount val="12"/>
                <c:pt idx="4">
                  <c:v>68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_(* #,##0_);_(* \(#,##0\);_(* "-"_);_(@_)</c:formatCode>
                <c:ptCount val="12"/>
                <c:pt idx="0">
                  <c:v>1152</c:v>
                </c:pt>
                <c:pt idx="1">
                  <c:v>553</c:v>
                </c:pt>
                <c:pt idx="2">
                  <c:v>1249</c:v>
                </c:pt>
                <c:pt idx="3">
                  <c:v>982</c:v>
                </c:pt>
                <c:pt idx="4">
                  <c:v>1037</c:v>
                </c:pt>
                <c:pt idx="5">
                  <c:v>758</c:v>
                </c:pt>
                <c:pt idx="6">
                  <c:v>880</c:v>
                </c:pt>
                <c:pt idx="7">
                  <c:v>128</c:v>
                </c:pt>
                <c:pt idx="8">
                  <c:v>1559</c:v>
                </c:pt>
                <c:pt idx="9">
                  <c:v>499</c:v>
                </c:pt>
                <c:pt idx="10">
                  <c:v>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_(* #,##0_);_(* \(#,##0\);_(* "-"_);_(@_)</c:formatCode>
                <c:ptCount val="12"/>
                <c:pt idx="0">
                  <c:v>2333</c:v>
                </c:pt>
                <c:pt idx="1">
                  <c:v>1769</c:v>
                </c:pt>
                <c:pt idx="2">
                  <c:v>2007</c:v>
                </c:pt>
                <c:pt idx="3">
                  <c:v>3422</c:v>
                </c:pt>
                <c:pt idx="4">
                  <c:v>1407</c:v>
                </c:pt>
                <c:pt idx="5">
                  <c:v>640</c:v>
                </c:pt>
                <c:pt idx="6">
                  <c:v>2429</c:v>
                </c:pt>
                <c:pt idx="7">
                  <c:v>1982</c:v>
                </c:pt>
                <c:pt idx="8">
                  <c:v>1342</c:v>
                </c:pt>
                <c:pt idx="9">
                  <c:v>1569</c:v>
                </c:pt>
                <c:pt idx="10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'12'!$B$8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_(* #,##0_);_(* \(#,##0\);_(* "-"_);_(@_)</c:formatCode>
                <c:ptCount val="12"/>
                <c:pt idx="0">
                  <c:v>3589</c:v>
                </c:pt>
                <c:pt idx="1">
                  <c:v>4903</c:v>
                </c:pt>
                <c:pt idx="2">
                  <c:v>5320</c:v>
                </c:pt>
                <c:pt idx="3">
                  <c:v>4332</c:v>
                </c:pt>
                <c:pt idx="4">
                  <c:v>5976</c:v>
                </c:pt>
                <c:pt idx="5">
                  <c:v>4919</c:v>
                </c:pt>
                <c:pt idx="6">
                  <c:v>6937</c:v>
                </c:pt>
                <c:pt idx="7">
                  <c:v>5335</c:v>
                </c:pt>
                <c:pt idx="8">
                  <c:v>4561</c:v>
                </c:pt>
                <c:pt idx="9">
                  <c:v>4633</c:v>
                </c:pt>
                <c:pt idx="10">
                  <c:v>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'12'!$B$9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_(* #,##0_);_(* \(#,##0\);_(* "-"_);_(@_)</c:formatCode>
                <c:ptCount val="12"/>
                <c:pt idx="2">
                  <c:v>2</c:v>
                </c:pt>
                <c:pt idx="4">
                  <c:v>4</c:v>
                </c:pt>
                <c:pt idx="5">
                  <c:v>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'12'!$B$10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'12'!$C$10:$N$10</c:f>
              <c:numCache>
                <c:formatCode>_(* #,##0_);_(* \(#,##0\);_(* "-"_);_(@_)</c:formatCode>
                <c:ptCount val="12"/>
                <c:pt idx="2">
                  <c:v>276</c:v>
                </c:pt>
                <c:pt idx="4">
                  <c:v>276</c:v>
                </c:pt>
                <c:pt idx="6">
                  <c:v>276</c:v>
                </c:pt>
                <c:pt idx="7">
                  <c:v>161</c:v>
                </c:pt>
                <c:pt idx="10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2031216761459325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_(* #,##0_);_(* \(#,##0\);_(* "-"_);_(@_)</c:formatCode>
                <c:ptCount val="12"/>
                <c:pt idx="1">
                  <c:v>334</c:v>
                </c:pt>
                <c:pt idx="2">
                  <c:v>905</c:v>
                </c:pt>
                <c:pt idx="3">
                  <c:v>584</c:v>
                </c:pt>
                <c:pt idx="4">
                  <c:v>363</c:v>
                </c:pt>
                <c:pt idx="5">
                  <c:v>208</c:v>
                </c:pt>
                <c:pt idx="6">
                  <c:v>311</c:v>
                </c:pt>
                <c:pt idx="7">
                  <c:v>341</c:v>
                </c:pt>
                <c:pt idx="8">
                  <c:v>416</c:v>
                </c:pt>
                <c:pt idx="9">
                  <c:v>158</c:v>
                </c:pt>
                <c:pt idx="10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_(* #,##0_);_(* \(#,##0\);_(* "-"_);_(@_)</c:formatCode>
                <c:ptCount val="12"/>
                <c:pt idx="0">
                  <c:v>206</c:v>
                </c:pt>
                <c:pt idx="1">
                  <c:v>376</c:v>
                </c:pt>
                <c:pt idx="2">
                  <c:v>599</c:v>
                </c:pt>
                <c:pt idx="3">
                  <c:v>735</c:v>
                </c:pt>
                <c:pt idx="4">
                  <c:v>206</c:v>
                </c:pt>
                <c:pt idx="5">
                  <c:v>480</c:v>
                </c:pt>
                <c:pt idx="6">
                  <c:v>510</c:v>
                </c:pt>
                <c:pt idx="7">
                  <c:v>603</c:v>
                </c:pt>
                <c:pt idx="8">
                  <c:v>352</c:v>
                </c:pt>
                <c:pt idx="9">
                  <c:v>530</c:v>
                </c:pt>
                <c:pt idx="10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_(* #,##0_);_(* \(#,##0\);_(* "-"_);_(@_)</c:formatCode>
                <c:ptCount val="12"/>
                <c:pt idx="0">
                  <c:v>1770</c:v>
                </c:pt>
                <c:pt idx="1">
                  <c:v>1633</c:v>
                </c:pt>
                <c:pt idx="2">
                  <c:v>1783</c:v>
                </c:pt>
                <c:pt idx="3">
                  <c:v>2434</c:v>
                </c:pt>
                <c:pt idx="4">
                  <c:v>961</c:v>
                </c:pt>
                <c:pt idx="5">
                  <c:v>1207</c:v>
                </c:pt>
                <c:pt idx="6">
                  <c:v>1023</c:v>
                </c:pt>
                <c:pt idx="7">
                  <c:v>1450</c:v>
                </c:pt>
                <c:pt idx="8">
                  <c:v>1287</c:v>
                </c:pt>
                <c:pt idx="9">
                  <c:v>1473</c:v>
                </c:pt>
                <c:pt idx="10">
                  <c:v>1470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'17'!$B$8</c:f>
              <c:strCache>
                <c:ptCount val="1"/>
                <c:pt idx="0">
                  <c:v> Medio Oriente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_(* #,##0_);_(* \(#,##0\);_(* "-"_);_(@_)</c:formatCode>
                <c:ptCount val="12"/>
                <c:pt idx="5">
                  <c:v>14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'17'!$B$9</c:f>
              <c:strCache>
                <c:ptCount val="1"/>
                <c:pt idx="0">
                  <c:v> Norteamérica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_(* #,##0_);_(* \(#,##0\);_(* "-"_);_(@_)</c:formatCode>
                <c:ptCount val="12"/>
                <c:pt idx="1">
                  <c:v>758</c:v>
                </c:pt>
                <c:pt idx="2">
                  <c:v>650</c:v>
                </c:pt>
                <c:pt idx="3">
                  <c:v>147</c:v>
                </c:pt>
                <c:pt idx="4">
                  <c:v>51</c:v>
                </c:pt>
                <c:pt idx="5">
                  <c:v>382</c:v>
                </c:pt>
                <c:pt idx="6">
                  <c:v>692</c:v>
                </c:pt>
                <c:pt idx="7">
                  <c:v>788</c:v>
                </c:pt>
                <c:pt idx="8">
                  <c:v>332</c:v>
                </c:pt>
                <c:pt idx="9">
                  <c:v>293</c:v>
                </c:pt>
                <c:pt idx="10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'17'!$B$10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_(* #,##0_);_(* \(#,##0\);_(* "-"_);_(@_)</c:formatCode>
                <c:ptCount val="12"/>
                <c:pt idx="0">
                  <c:v>2925</c:v>
                </c:pt>
                <c:pt idx="1">
                  <c:v>3917</c:v>
                </c:pt>
                <c:pt idx="2">
                  <c:v>5620</c:v>
                </c:pt>
                <c:pt idx="3">
                  <c:v>7016</c:v>
                </c:pt>
                <c:pt idx="4">
                  <c:v>5609</c:v>
                </c:pt>
                <c:pt idx="5">
                  <c:v>6966</c:v>
                </c:pt>
                <c:pt idx="6">
                  <c:v>8054</c:v>
                </c:pt>
                <c:pt idx="7">
                  <c:v>8297</c:v>
                </c:pt>
                <c:pt idx="8">
                  <c:v>4796</c:v>
                </c:pt>
                <c:pt idx="9">
                  <c:v>6089</c:v>
                </c:pt>
                <c:pt idx="10">
                  <c:v>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'17'!$B$11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_(* #,##0_);_(* \(#,##0\);_(* "-"_);_(@_)</c:formatCode>
                <c:ptCount val="12"/>
                <c:pt idx="0">
                  <c:v>43</c:v>
                </c:pt>
                <c:pt idx="1">
                  <c:v>40</c:v>
                </c:pt>
                <c:pt idx="2">
                  <c:v>36</c:v>
                </c:pt>
                <c:pt idx="3">
                  <c:v>52</c:v>
                </c:pt>
                <c:pt idx="4">
                  <c:v>61</c:v>
                </c:pt>
                <c:pt idx="5">
                  <c:v>51</c:v>
                </c:pt>
                <c:pt idx="7">
                  <c:v>43</c:v>
                </c:pt>
                <c:pt idx="8">
                  <c:v>29</c:v>
                </c:pt>
                <c:pt idx="1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'17'!$B$12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'17'!$C$12:$N$12</c:f>
              <c:numCache>
                <c:formatCode>_(* #,##0_);_(* \(#,##0\);_(* "-"_);_(@_)</c:formatCode>
                <c:ptCount val="12"/>
                <c:pt idx="0">
                  <c:v>416</c:v>
                </c:pt>
                <c:pt idx="1">
                  <c:v>208</c:v>
                </c:pt>
                <c:pt idx="2">
                  <c:v>442</c:v>
                </c:pt>
                <c:pt idx="3">
                  <c:v>208</c:v>
                </c:pt>
                <c:pt idx="4">
                  <c:v>104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7725170612951264"/>
          <c:w val="0.96707202601952658"/>
          <c:h val="0.12274829387048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57150</xdr:rowOff>
    </xdr:from>
    <xdr:to>
      <xdr:col>1</xdr:col>
      <xdr:colOff>447675</xdr:colOff>
      <xdr:row>40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8102" y="66675"/>
    <xdr:ext cx="5257798" cy="42767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8DE5B5-150E-4048-AACF-B0D5501FEE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6676" y="85726"/>
    <xdr:ext cx="5238749" cy="43052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2B5C17-0B56-4397-B4AF-6FAD5A3364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10</xdr:col>
      <xdr:colOff>714374</xdr:colOff>
      <xdr:row>14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19050</xdr:rowOff>
    </xdr:from>
    <xdr:to>
      <xdr:col>10</xdr:col>
      <xdr:colOff>676275</xdr:colOff>
      <xdr:row>29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10</xdr:col>
      <xdr:colOff>657225</xdr:colOff>
      <xdr:row>14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16</xdr:row>
      <xdr:rowOff>9525</xdr:rowOff>
    </xdr:from>
    <xdr:to>
      <xdr:col>10</xdr:col>
      <xdr:colOff>619125</xdr:colOff>
      <xdr:row>30</xdr:row>
      <xdr:rowOff>180975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13</xdr:col>
      <xdr:colOff>752475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95249</xdr:rowOff>
    </xdr:from>
    <xdr:to>
      <xdr:col>14</xdr:col>
      <xdr:colOff>0</xdr:colOff>
      <xdr:row>26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topLeftCell="A22" workbookViewId="0">
      <selection activeCell="A55" sqref="A55:E55"/>
    </sheetView>
  </sheetViews>
  <sheetFormatPr baseColWidth="10" defaultRowHeight="15" x14ac:dyDescent="0.25"/>
  <cols>
    <col min="1" max="4" width="10.85546875" style="44" customWidth="1"/>
    <col min="5" max="5" width="10.5703125" style="44" customWidth="1"/>
    <col min="6" max="16384" width="11.42578125" style="44"/>
  </cols>
  <sheetData>
    <row r="1" spans="1:5" ht="15.75" x14ac:dyDescent="0.25">
      <c r="A1" s="54"/>
      <c r="B1" s="55"/>
      <c r="C1" s="55"/>
      <c r="D1" s="55"/>
      <c r="E1" s="55"/>
    </row>
    <row r="2" spans="1:5" x14ac:dyDescent="0.25">
      <c r="A2" s="55"/>
      <c r="B2" s="55"/>
      <c r="C2" s="55"/>
      <c r="D2" s="55"/>
      <c r="E2" s="55"/>
    </row>
    <row r="3" spans="1:5" x14ac:dyDescent="0.25">
      <c r="B3" s="55"/>
      <c r="C3" s="55"/>
      <c r="D3" s="55"/>
      <c r="E3" s="55"/>
    </row>
    <row r="4" spans="1:5" x14ac:dyDescent="0.25">
      <c r="A4" s="55"/>
      <c r="B4" s="55"/>
      <c r="C4" s="55"/>
      <c r="D4" s="56"/>
      <c r="E4" s="55"/>
    </row>
    <row r="5" spans="1:5" ht="15.75" x14ac:dyDescent="0.25">
      <c r="A5" s="54"/>
      <c r="C5" s="55"/>
      <c r="D5" s="57"/>
      <c r="E5" s="55"/>
    </row>
    <row r="6" spans="1:5" ht="15.75" x14ac:dyDescent="0.25">
      <c r="A6" s="54"/>
      <c r="B6" s="55"/>
      <c r="C6" s="55"/>
      <c r="D6" s="55"/>
      <c r="E6" s="55"/>
    </row>
    <row r="7" spans="1:5" ht="15.75" x14ac:dyDescent="0.25">
      <c r="A7" s="54"/>
      <c r="B7" s="55"/>
      <c r="C7" s="55"/>
      <c r="D7" s="55"/>
      <c r="E7" s="55"/>
    </row>
    <row r="8" spans="1:5" x14ac:dyDescent="0.25">
      <c r="A8" s="55"/>
      <c r="B8" s="55"/>
      <c r="C8" s="55"/>
      <c r="D8" s="56"/>
      <c r="E8" s="55"/>
    </row>
    <row r="9" spans="1:5" ht="15.75" x14ac:dyDescent="0.25">
      <c r="A9" s="58"/>
      <c r="B9" s="55"/>
      <c r="C9" s="55"/>
      <c r="D9" s="55"/>
      <c r="E9" s="55"/>
    </row>
    <row r="10" spans="1:5" ht="15.75" x14ac:dyDescent="0.25">
      <c r="A10" s="54"/>
      <c r="B10" s="55"/>
      <c r="C10" s="55"/>
      <c r="D10" s="55"/>
      <c r="E10" s="55"/>
    </row>
    <row r="11" spans="1:5" ht="15.75" x14ac:dyDescent="0.25">
      <c r="A11" s="54"/>
      <c r="B11" s="55"/>
      <c r="C11" s="55"/>
      <c r="D11" s="55"/>
      <c r="E11" s="55"/>
    </row>
    <row r="12" spans="1:5" ht="15.75" x14ac:dyDescent="0.25">
      <c r="A12" s="54"/>
      <c r="B12" s="55"/>
      <c r="C12" s="55"/>
      <c r="D12" s="55"/>
      <c r="E12" s="55"/>
    </row>
    <row r="13" spans="1:5" ht="15.75" x14ac:dyDescent="0.25">
      <c r="A13" s="54"/>
      <c r="B13" s="55"/>
      <c r="C13" s="55"/>
      <c r="D13" s="55"/>
      <c r="E13" s="55"/>
    </row>
    <row r="14" spans="1:5" ht="15.75" x14ac:dyDescent="0.25">
      <c r="A14" s="54"/>
      <c r="B14" s="55"/>
      <c r="C14" s="55"/>
      <c r="D14" s="55"/>
      <c r="E14" s="55"/>
    </row>
    <row r="15" spans="1:5" ht="15.75" x14ac:dyDescent="0.25">
      <c r="A15" s="54"/>
      <c r="B15" s="55"/>
      <c r="C15" s="55"/>
      <c r="D15" s="55"/>
      <c r="E15" s="55"/>
    </row>
    <row r="16" spans="1:5" ht="15.75" x14ac:dyDescent="0.25">
      <c r="A16" s="54"/>
      <c r="B16" s="55"/>
      <c r="C16" s="55"/>
      <c r="D16" s="55"/>
      <c r="E16" s="55"/>
    </row>
    <row r="17" spans="1:8" ht="15.75" x14ac:dyDescent="0.25">
      <c r="A17" s="54"/>
      <c r="B17" s="55"/>
      <c r="C17" s="55"/>
      <c r="D17" s="55"/>
      <c r="E17" s="55"/>
    </row>
    <row r="18" spans="1:8" ht="19.350000000000001" customHeight="1" x14ac:dyDescent="0.3">
      <c r="A18" s="192" t="s">
        <v>89</v>
      </c>
      <c r="B18" s="192"/>
      <c r="C18" s="192"/>
      <c r="D18" s="192"/>
      <c r="E18" s="192"/>
      <c r="F18" s="192"/>
      <c r="G18" s="192"/>
      <c r="H18" s="192"/>
    </row>
    <row r="19" spans="1:8" ht="19.5" x14ac:dyDescent="0.25">
      <c r="A19" s="55"/>
      <c r="B19" s="55"/>
      <c r="C19" s="190"/>
      <c r="D19" s="190"/>
      <c r="E19" s="190"/>
    </row>
    <row r="20" spans="1:8" x14ac:dyDescent="0.25">
      <c r="A20" s="55"/>
      <c r="B20" s="55"/>
      <c r="C20" s="55"/>
      <c r="D20" s="55"/>
      <c r="E20" s="55"/>
    </row>
    <row r="21" spans="1:8" x14ac:dyDescent="0.25">
      <c r="A21" s="55"/>
      <c r="B21" s="55"/>
      <c r="C21" s="55"/>
      <c r="D21" s="59"/>
      <c r="E21" s="55"/>
    </row>
    <row r="22" spans="1:8" ht="15.75" x14ac:dyDescent="0.25">
      <c r="A22" s="191"/>
      <c r="B22" s="191"/>
      <c r="C22" s="191"/>
      <c r="D22" s="191"/>
      <c r="E22" s="191"/>
    </row>
    <row r="23" spans="1:8" x14ac:dyDescent="0.25">
      <c r="A23" s="55"/>
      <c r="B23" s="55"/>
      <c r="C23" s="55"/>
      <c r="D23" s="55"/>
      <c r="E23" s="55"/>
    </row>
    <row r="24" spans="1:8" ht="15.75" x14ac:dyDescent="0.25">
      <c r="A24" s="54"/>
      <c r="B24" s="55"/>
      <c r="C24" s="55"/>
      <c r="D24" s="55"/>
      <c r="E24" s="55"/>
    </row>
    <row r="25" spans="1:8" ht="15.75" x14ac:dyDescent="0.25">
      <c r="A25" s="54"/>
      <c r="B25" s="55"/>
      <c r="C25" s="55"/>
      <c r="D25" s="56"/>
      <c r="E25" s="55"/>
    </row>
    <row r="26" spans="1:8" ht="15.75" x14ac:dyDescent="0.25">
      <c r="A26" s="54"/>
      <c r="B26" s="55"/>
      <c r="C26" s="55"/>
      <c r="D26" s="59"/>
      <c r="E26" s="55"/>
    </row>
    <row r="27" spans="1:8" x14ac:dyDescent="0.25">
      <c r="B27" s="55"/>
      <c r="C27" s="55"/>
      <c r="D27" s="55"/>
      <c r="E27" s="55"/>
    </row>
    <row r="28" spans="1:8" ht="15.75" x14ac:dyDescent="0.25">
      <c r="A28" s="54"/>
      <c r="B28" s="55"/>
      <c r="C28" s="55"/>
      <c r="D28" s="55"/>
      <c r="E28" s="55"/>
    </row>
    <row r="29" spans="1:8" ht="15.75" x14ac:dyDescent="0.25">
      <c r="A29" s="54"/>
      <c r="B29" s="55"/>
      <c r="C29" s="55"/>
      <c r="D29" s="55"/>
      <c r="E29" s="55"/>
    </row>
    <row r="30" spans="1:8" ht="15.75" x14ac:dyDescent="0.25">
      <c r="A30" s="54"/>
      <c r="B30" s="55"/>
      <c r="C30" s="55"/>
      <c r="D30" s="56"/>
      <c r="E30" s="55"/>
    </row>
    <row r="31" spans="1:8" ht="15.75" x14ac:dyDescent="0.25">
      <c r="A31" s="54"/>
      <c r="B31" s="55"/>
      <c r="C31" s="55"/>
      <c r="D31" s="55"/>
      <c r="E31" s="55"/>
    </row>
    <row r="32" spans="1:8" ht="15.75" x14ac:dyDescent="0.25">
      <c r="A32" s="54"/>
      <c r="B32" s="55"/>
      <c r="C32" s="55"/>
      <c r="D32" s="55"/>
      <c r="E32" s="55"/>
    </row>
    <row r="33" spans="1:8" ht="15.75" x14ac:dyDescent="0.25">
      <c r="A33" s="54"/>
      <c r="B33" s="55"/>
      <c r="C33" s="55"/>
      <c r="D33" s="55"/>
      <c r="E33" s="55"/>
    </row>
    <row r="34" spans="1:8" ht="15.75" x14ac:dyDescent="0.25">
      <c r="A34" s="54"/>
      <c r="B34" s="55"/>
      <c r="C34" s="55"/>
      <c r="D34" s="55"/>
      <c r="E34" s="55"/>
    </row>
    <row r="35" spans="1:8" x14ac:dyDescent="0.25">
      <c r="A35" s="60"/>
      <c r="B35" s="60"/>
      <c r="C35" s="60"/>
      <c r="D35" s="60"/>
      <c r="E35" s="60"/>
    </row>
    <row r="36" spans="1:8" x14ac:dyDescent="0.25">
      <c r="A36" s="60"/>
      <c r="B36" s="60"/>
      <c r="C36" s="60"/>
      <c r="D36" s="60"/>
      <c r="E36" s="60"/>
    </row>
    <row r="37" spans="1:8" ht="15.75" x14ac:dyDescent="0.25">
      <c r="A37" s="54"/>
      <c r="B37" s="55"/>
      <c r="C37" s="55"/>
      <c r="D37" s="55"/>
      <c r="E37" s="55"/>
    </row>
    <row r="38" spans="1:8" ht="15.75" x14ac:dyDescent="0.25">
      <c r="A38" s="54"/>
      <c r="B38" s="55"/>
      <c r="C38" s="55"/>
      <c r="D38" s="55"/>
      <c r="E38" s="55"/>
    </row>
    <row r="39" spans="1:8" ht="15.75" x14ac:dyDescent="0.25">
      <c r="A39" s="54"/>
      <c r="B39" s="55"/>
      <c r="C39" s="55"/>
      <c r="D39" s="55"/>
      <c r="E39" s="55"/>
    </row>
    <row r="40" spans="1:8" ht="15.75" x14ac:dyDescent="0.25">
      <c r="A40" s="61"/>
      <c r="B40" s="55"/>
      <c r="C40" s="61"/>
      <c r="D40" s="62"/>
      <c r="E40" s="55"/>
    </row>
    <row r="41" spans="1:8" ht="15.75" customHeight="1" x14ac:dyDescent="0.25">
      <c r="A41" s="193" t="s">
        <v>206</v>
      </c>
      <c r="B41" s="193"/>
      <c r="C41" s="193"/>
      <c r="D41" s="193"/>
      <c r="E41" s="193"/>
      <c r="F41" s="193"/>
      <c r="G41" s="193"/>
      <c r="H41" s="193"/>
    </row>
    <row r="42" spans="1:8" x14ac:dyDescent="0.25">
      <c r="A42" s="60"/>
      <c r="B42" s="60"/>
      <c r="E42" s="55"/>
    </row>
    <row r="43" spans="1:8" x14ac:dyDescent="0.25">
      <c r="A43" s="60"/>
      <c r="B43" s="60"/>
      <c r="C43" s="60"/>
      <c r="D43" s="60"/>
      <c r="E43" s="60"/>
    </row>
    <row r="44" spans="1:8" x14ac:dyDescent="0.25">
      <c r="A44" s="60"/>
      <c r="B44" s="60"/>
      <c r="C44" s="60"/>
      <c r="D44" s="60"/>
      <c r="E44" s="60"/>
    </row>
    <row r="45" spans="1:8" x14ac:dyDescent="0.25">
      <c r="A45" s="60"/>
      <c r="B45" s="60"/>
      <c r="C45" s="60"/>
      <c r="D45" s="60"/>
      <c r="E45" s="60"/>
    </row>
    <row r="46" spans="1:8" x14ac:dyDescent="0.25">
      <c r="A46" s="60"/>
      <c r="B46" s="60"/>
      <c r="C46" s="60"/>
      <c r="D46" s="60"/>
      <c r="E46" s="60"/>
    </row>
    <row r="47" spans="1:8" x14ac:dyDescent="0.25">
      <c r="A47" s="60"/>
      <c r="B47" s="60"/>
      <c r="C47" s="60"/>
      <c r="D47" s="60"/>
      <c r="E47" s="60"/>
    </row>
    <row r="48" spans="1:8" x14ac:dyDescent="0.25">
      <c r="A48" s="60"/>
      <c r="B48" s="60"/>
      <c r="C48" s="60"/>
      <c r="D48" s="60"/>
      <c r="E48" s="60"/>
    </row>
    <row r="49" spans="1:8" x14ac:dyDescent="0.25">
      <c r="A49" s="60"/>
      <c r="B49" s="60"/>
      <c r="C49" s="60"/>
      <c r="D49" s="60"/>
      <c r="E49" s="60"/>
    </row>
    <row r="50" spans="1:8" x14ac:dyDescent="0.25">
      <c r="A50" s="60"/>
      <c r="B50" s="60"/>
      <c r="C50" s="60"/>
      <c r="D50" s="60"/>
      <c r="E50" s="60"/>
    </row>
    <row r="51" spans="1:8" ht="15" customHeight="1" x14ac:dyDescent="0.25">
      <c r="A51" s="194" t="s">
        <v>90</v>
      </c>
      <c r="B51" s="194"/>
      <c r="C51" s="194"/>
      <c r="D51" s="194"/>
      <c r="E51" s="194"/>
      <c r="F51" s="194"/>
      <c r="G51" s="194"/>
      <c r="H51" s="194"/>
    </row>
    <row r="52" spans="1:8" ht="48" customHeight="1" x14ac:dyDescent="0.25">
      <c r="A52" s="195" t="s">
        <v>207</v>
      </c>
      <c r="B52" s="195"/>
      <c r="C52" s="195"/>
      <c r="D52" s="195"/>
      <c r="E52" s="195"/>
      <c r="F52" s="195"/>
      <c r="G52" s="195"/>
      <c r="H52" s="195"/>
    </row>
    <row r="53" spans="1:8" x14ac:dyDescent="0.25">
      <c r="A53" s="189"/>
      <c r="B53" s="189"/>
      <c r="C53" s="189"/>
      <c r="D53" s="189"/>
      <c r="E53" s="189"/>
    </row>
    <row r="54" spans="1:8" x14ac:dyDescent="0.25">
      <c r="A54" s="189"/>
      <c r="B54" s="189"/>
      <c r="C54" s="189"/>
      <c r="D54" s="189"/>
      <c r="E54" s="189"/>
    </row>
    <row r="55" spans="1:8" x14ac:dyDescent="0.25">
      <c r="A55" s="189"/>
      <c r="B55" s="189"/>
      <c r="C55" s="189"/>
      <c r="D55" s="189"/>
      <c r="E55" s="189"/>
    </row>
    <row r="57" spans="1:8" x14ac:dyDescent="0.25">
      <c r="A57" s="189"/>
      <c r="B57" s="189"/>
      <c r="C57" s="189"/>
      <c r="D57" s="189"/>
      <c r="E57" s="189"/>
    </row>
    <row r="58" spans="1:8" x14ac:dyDescent="0.25">
      <c r="A58" s="189" t="s">
        <v>81</v>
      </c>
      <c r="B58" s="189"/>
      <c r="C58" s="189"/>
      <c r="D58" s="189"/>
      <c r="E58" s="189"/>
      <c r="F58" s="189"/>
      <c r="G58" s="189"/>
      <c r="H58" s="189"/>
    </row>
    <row r="59" spans="1:8" x14ac:dyDescent="0.25">
      <c r="A59" s="189"/>
      <c r="B59" s="189"/>
      <c r="C59" s="189"/>
      <c r="D59" s="189"/>
      <c r="E59" s="189"/>
    </row>
    <row r="60" spans="1:8" x14ac:dyDescent="0.25">
      <c r="A60" s="60"/>
      <c r="B60" s="60"/>
      <c r="C60" s="60"/>
      <c r="D60" s="60"/>
      <c r="E60" s="60"/>
    </row>
    <row r="61" spans="1:8" x14ac:dyDescent="0.25">
      <c r="A61" s="196" t="s">
        <v>82</v>
      </c>
      <c r="B61" s="196"/>
      <c r="C61" s="196"/>
      <c r="D61" s="196"/>
      <c r="E61" s="196"/>
      <c r="F61" s="196"/>
      <c r="G61" s="196"/>
      <c r="H61" s="196"/>
    </row>
    <row r="62" spans="1:8" x14ac:dyDescent="0.25">
      <c r="A62" s="189" t="s">
        <v>83</v>
      </c>
      <c r="B62" s="189"/>
      <c r="C62" s="189"/>
      <c r="D62" s="189"/>
      <c r="E62" s="189"/>
      <c r="F62" s="189"/>
      <c r="G62" s="189"/>
      <c r="H62" s="189"/>
    </row>
    <row r="63" spans="1:8" x14ac:dyDescent="0.25">
      <c r="A63" s="60"/>
      <c r="B63" s="60"/>
      <c r="C63" s="60"/>
      <c r="D63" s="60"/>
      <c r="E63" s="60"/>
    </row>
    <row r="64" spans="1:8" x14ac:dyDescent="0.25">
      <c r="A64" s="60"/>
      <c r="B64" s="60"/>
      <c r="C64" s="60"/>
      <c r="D64" s="60"/>
      <c r="E64" s="60"/>
    </row>
    <row r="65" spans="1:8" x14ac:dyDescent="0.25">
      <c r="A65" s="60"/>
      <c r="B65" s="60"/>
      <c r="C65" s="60"/>
      <c r="D65" s="60"/>
      <c r="E65" s="60"/>
    </row>
    <row r="66" spans="1:8" x14ac:dyDescent="0.25">
      <c r="A66" s="60"/>
      <c r="B66" s="60"/>
      <c r="C66" s="60"/>
      <c r="D66" s="60"/>
      <c r="E66" s="60"/>
    </row>
    <row r="67" spans="1:8" ht="15.75" x14ac:dyDescent="0.25">
      <c r="A67" s="63"/>
      <c r="B67" s="60"/>
      <c r="C67" s="60"/>
      <c r="D67" s="60"/>
      <c r="E67" s="60"/>
    </row>
    <row r="68" spans="1:8" x14ac:dyDescent="0.25">
      <c r="A68" s="197" t="s">
        <v>199</v>
      </c>
      <c r="B68" s="197"/>
      <c r="C68" s="197"/>
      <c r="D68" s="197"/>
      <c r="E68" s="197"/>
      <c r="F68" s="197"/>
      <c r="G68" s="197"/>
      <c r="H68" s="197"/>
    </row>
    <row r="69" spans="1:8" x14ac:dyDescent="0.25">
      <c r="A69" s="197" t="s">
        <v>200</v>
      </c>
      <c r="B69" s="197"/>
      <c r="C69" s="197"/>
      <c r="D69" s="197"/>
      <c r="E69" s="197"/>
      <c r="F69" s="197"/>
      <c r="G69" s="197"/>
      <c r="H69" s="197"/>
    </row>
    <row r="70" spans="1:8" ht="15.75" x14ac:dyDescent="0.25">
      <c r="A70" s="63"/>
      <c r="B70" s="60"/>
      <c r="C70" s="60"/>
      <c r="D70" s="60"/>
      <c r="E70" s="60"/>
    </row>
    <row r="71" spans="1:8" ht="15.75" x14ac:dyDescent="0.25">
      <c r="A71" s="63"/>
      <c r="B71" s="60"/>
      <c r="C71" s="60"/>
      <c r="D71" s="60"/>
      <c r="E71" s="60"/>
    </row>
    <row r="72" spans="1:8" ht="15.75" x14ac:dyDescent="0.25">
      <c r="A72" s="63"/>
      <c r="B72" s="60"/>
      <c r="C72" s="60"/>
      <c r="D72" s="60"/>
      <c r="E72" s="60"/>
    </row>
    <row r="73" spans="1:8" x14ac:dyDescent="0.25">
      <c r="A73" s="197" t="s">
        <v>84</v>
      </c>
      <c r="B73" s="197"/>
      <c r="C73" s="197"/>
      <c r="D73" s="197"/>
      <c r="E73" s="197"/>
      <c r="F73" s="197"/>
      <c r="G73" s="197"/>
      <c r="H73" s="197"/>
    </row>
    <row r="74" spans="1:8" ht="15.75" x14ac:dyDescent="0.25">
      <c r="A74" s="63"/>
      <c r="B74" s="60"/>
      <c r="C74" s="60"/>
      <c r="D74" s="60"/>
      <c r="E74" s="60"/>
    </row>
    <row r="75" spans="1:8" ht="15.75" x14ac:dyDescent="0.25">
      <c r="A75" s="63"/>
      <c r="B75" s="60"/>
      <c r="C75" s="60"/>
      <c r="D75" s="60"/>
      <c r="E75" s="60"/>
    </row>
    <row r="76" spans="1:8" ht="15.75" x14ac:dyDescent="0.25">
      <c r="A76" s="63"/>
      <c r="B76" s="60"/>
      <c r="C76" s="60"/>
      <c r="D76" s="60"/>
      <c r="E76" s="60"/>
    </row>
    <row r="77" spans="1:8" ht="15.75" x14ac:dyDescent="0.25">
      <c r="A77" s="63"/>
      <c r="B77" s="60"/>
      <c r="C77" s="60"/>
      <c r="D77" s="60"/>
      <c r="E77" s="60"/>
    </row>
    <row r="78" spans="1:8" ht="15.75" x14ac:dyDescent="0.25">
      <c r="A78" s="63"/>
      <c r="B78" s="60"/>
      <c r="C78" s="60"/>
      <c r="D78" s="60"/>
      <c r="E78" s="60"/>
    </row>
    <row r="79" spans="1:8" x14ac:dyDescent="0.25">
      <c r="A79" s="64"/>
      <c r="B79" s="64"/>
      <c r="C79" s="60"/>
      <c r="D79" s="60"/>
      <c r="E79" s="60"/>
    </row>
    <row r="80" spans="1:8" x14ac:dyDescent="0.25">
      <c r="A80" s="65" t="s">
        <v>85</v>
      </c>
      <c r="B80" s="60"/>
      <c r="C80" s="60"/>
      <c r="D80" s="60"/>
      <c r="E80" s="60"/>
    </row>
    <row r="81" spans="1:5" x14ac:dyDescent="0.25">
      <c r="A81" s="65" t="s">
        <v>86</v>
      </c>
      <c r="B81" s="60"/>
      <c r="C81" s="60"/>
      <c r="D81" s="60"/>
      <c r="E81" s="60"/>
    </row>
    <row r="82" spans="1:5" ht="15.75" x14ac:dyDescent="0.25">
      <c r="A82" s="65" t="s">
        <v>87</v>
      </c>
      <c r="B82" s="60"/>
      <c r="C82" s="66"/>
      <c r="D82" s="67"/>
      <c r="E82" s="60"/>
    </row>
    <row r="83" spans="1:5" x14ac:dyDescent="0.25">
      <c r="A83" s="68" t="s">
        <v>88</v>
      </c>
      <c r="B83" s="69"/>
      <c r="C83" s="60"/>
      <c r="D83" s="60"/>
      <c r="E83" s="60"/>
    </row>
    <row r="84" spans="1:5" x14ac:dyDescent="0.25">
      <c r="A84" s="60"/>
      <c r="B84" s="60"/>
      <c r="C84" s="60"/>
      <c r="D84" s="60"/>
      <c r="E84" s="60"/>
    </row>
    <row r="85" spans="1:5" ht="18" x14ac:dyDescent="0.25">
      <c r="A85" s="70"/>
      <c r="B85" s="70"/>
      <c r="C85" s="70"/>
      <c r="D85" s="70"/>
      <c r="E85" s="70"/>
    </row>
    <row r="86" spans="1:5" ht="18" x14ac:dyDescent="0.25">
      <c r="A86" s="70"/>
      <c r="B86" s="70"/>
      <c r="C86" s="70"/>
      <c r="D86" s="70"/>
      <c r="E86" s="70"/>
    </row>
    <row r="87" spans="1:5" ht="18" x14ac:dyDescent="0.25">
      <c r="A87" s="70"/>
      <c r="B87" s="70"/>
      <c r="C87" s="70"/>
      <c r="D87" s="70"/>
      <c r="E87" s="70"/>
    </row>
  </sheetData>
  <mergeCells count="17">
    <mergeCell ref="A61:H61"/>
    <mergeCell ref="A62:H62"/>
    <mergeCell ref="A68:H68"/>
    <mergeCell ref="A69:H69"/>
    <mergeCell ref="A73:H73"/>
    <mergeCell ref="A59:E59"/>
    <mergeCell ref="C19:E19"/>
    <mergeCell ref="A22:E22"/>
    <mergeCell ref="A18:H18"/>
    <mergeCell ref="A41:H41"/>
    <mergeCell ref="A51:H51"/>
    <mergeCell ref="A52:H52"/>
    <mergeCell ref="A58:H58"/>
    <mergeCell ref="A53:E53"/>
    <mergeCell ref="A54:E54"/>
    <mergeCell ref="A55:E55"/>
    <mergeCell ref="A57:E57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tabColor theme="9" tint="0.79998168889431442"/>
  </sheetPr>
  <dimension ref="B2:W32"/>
  <sheetViews>
    <sheetView topLeftCell="J19" workbookViewId="0">
      <selection activeCell="M36" sqref="M36"/>
    </sheetView>
  </sheetViews>
  <sheetFormatPr baseColWidth="10" defaultRowHeight="15" x14ac:dyDescent="0.25"/>
  <cols>
    <col min="1" max="1" width="7.7109375" style="112" customWidth="1"/>
    <col min="2" max="12" width="11.42578125" style="112"/>
    <col min="13" max="20" width="11.42578125" style="7"/>
    <col min="21" max="22" width="11.42578125" style="112"/>
    <col min="23" max="23" width="11.42578125" style="177"/>
    <col min="24" max="16384" width="11.42578125" style="112"/>
  </cols>
  <sheetData>
    <row r="2" spans="2:18" x14ac:dyDescent="0.25">
      <c r="N2" s="7" t="s">
        <v>6</v>
      </c>
      <c r="O2" s="7" t="s">
        <v>4</v>
      </c>
      <c r="P2" s="7" t="s">
        <v>12</v>
      </c>
      <c r="Q2" s="7" t="s">
        <v>8</v>
      </c>
      <c r="R2" s="7" t="s">
        <v>7</v>
      </c>
    </row>
    <row r="3" spans="2:18" x14ac:dyDescent="0.25">
      <c r="M3" s="7" t="s">
        <v>124</v>
      </c>
    </row>
    <row r="4" spans="2:18" x14ac:dyDescent="0.25">
      <c r="M4" s="7" t="s">
        <v>125</v>
      </c>
      <c r="P4" s="7">
        <v>105</v>
      </c>
    </row>
    <row r="5" spans="2:18" x14ac:dyDescent="0.25">
      <c r="M5" s="7" t="s">
        <v>126</v>
      </c>
    </row>
    <row r="6" spans="2:18" x14ac:dyDescent="0.25">
      <c r="M6" s="7" t="s">
        <v>127</v>
      </c>
    </row>
    <row r="7" spans="2:18" x14ac:dyDescent="0.25">
      <c r="M7" s="7" t="s">
        <v>128</v>
      </c>
    </row>
    <row r="8" spans="2:18" x14ac:dyDescent="0.25">
      <c r="M8" s="7" t="s">
        <v>129</v>
      </c>
      <c r="P8" s="7">
        <v>64</v>
      </c>
    </row>
    <row r="9" spans="2:18" x14ac:dyDescent="0.25">
      <c r="M9" s="7" t="s">
        <v>130</v>
      </c>
      <c r="N9" s="7">
        <v>106</v>
      </c>
      <c r="P9" s="7">
        <v>26</v>
      </c>
    </row>
    <row r="10" spans="2:18" x14ac:dyDescent="0.25">
      <c r="M10" s="7" t="s">
        <v>131</v>
      </c>
      <c r="P10" s="7">
        <v>53</v>
      </c>
    </row>
    <row r="11" spans="2:18" x14ac:dyDescent="0.25">
      <c r="M11" s="7" t="s">
        <v>132</v>
      </c>
    </row>
    <row r="12" spans="2:18" x14ac:dyDescent="0.25">
      <c r="M12" s="7" t="s">
        <v>148</v>
      </c>
    </row>
    <row r="13" spans="2:18" x14ac:dyDescent="0.25">
      <c r="M13" s="7" t="s">
        <v>149</v>
      </c>
    </row>
    <row r="14" spans="2:18" x14ac:dyDescent="0.25">
      <c r="M14" s="7" t="s">
        <v>179</v>
      </c>
    </row>
    <row r="16" spans="2:18" ht="27.75" customHeight="1" x14ac:dyDescent="0.25">
      <c r="B16" s="238" t="s">
        <v>180</v>
      </c>
      <c r="C16" s="238"/>
      <c r="D16" s="238"/>
      <c r="E16" s="238"/>
      <c r="F16" s="238"/>
      <c r="G16" s="238"/>
      <c r="H16" s="238"/>
      <c r="I16" s="238"/>
      <c r="J16" s="238"/>
      <c r="K16" s="238"/>
    </row>
    <row r="17" spans="2:23" x14ac:dyDescent="0.25">
      <c r="N17" s="7" t="s">
        <v>6</v>
      </c>
      <c r="O17" s="7" t="s">
        <v>4</v>
      </c>
      <c r="P17" s="7" t="s">
        <v>12</v>
      </c>
      <c r="Q17" s="7" t="s">
        <v>8</v>
      </c>
      <c r="R17" s="7" t="s">
        <v>7</v>
      </c>
    </row>
    <row r="18" spans="2:23" x14ac:dyDescent="0.25">
      <c r="M18" s="7" t="s">
        <v>150</v>
      </c>
      <c r="S18" s="101"/>
    </row>
    <row r="19" spans="2:23" x14ac:dyDescent="0.25">
      <c r="M19" s="7" t="s">
        <v>125</v>
      </c>
      <c r="N19" s="101"/>
      <c r="O19" s="101"/>
      <c r="P19" s="101">
        <v>699</v>
      </c>
      <c r="Q19" s="101"/>
      <c r="R19" s="101"/>
      <c r="S19" s="101"/>
    </row>
    <row r="20" spans="2:23" x14ac:dyDescent="0.25">
      <c r="M20" s="7" t="s">
        <v>126</v>
      </c>
      <c r="N20" s="101"/>
      <c r="O20" s="101"/>
      <c r="P20" s="101"/>
      <c r="Q20" s="101"/>
      <c r="R20" s="101"/>
      <c r="S20" s="101"/>
    </row>
    <row r="21" spans="2:23" x14ac:dyDescent="0.25">
      <c r="M21" s="7" t="s">
        <v>127</v>
      </c>
      <c r="N21" s="101"/>
      <c r="O21" s="101"/>
      <c r="P21" s="101"/>
      <c r="Q21" s="101"/>
      <c r="R21" s="101"/>
      <c r="S21" s="101"/>
    </row>
    <row r="22" spans="2:23" x14ac:dyDescent="0.25">
      <c r="M22" s="7" t="s">
        <v>128</v>
      </c>
      <c r="S22" s="101"/>
    </row>
    <row r="23" spans="2:23" x14ac:dyDescent="0.25">
      <c r="M23" s="7" t="s">
        <v>129</v>
      </c>
      <c r="P23" s="7">
        <v>408</v>
      </c>
    </row>
    <row r="24" spans="2:23" x14ac:dyDescent="0.25">
      <c r="M24" s="7" t="s">
        <v>130</v>
      </c>
      <c r="N24" s="7">
        <v>525</v>
      </c>
      <c r="P24" s="7">
        <v>500</v>
      </c>
      <c r="S24" s="101"/>
    </row>
    <row r="25" spans="2:23" x14ac:dyDescent="0.25">
      <c r="M25" s="7" t="s">
        <v>131</v>
      </c>
      <c r="N25" s="101"/>
      <c r="O25" s="101"/>
      <c r="P25" s="101">
        <v>408</v>
      </c>
      <c r="Q25" s="101"/>
      <c r="R25" s="101"/>
    </row>
    <row r="26" spans="2:23" x14ac:dyDescent="0.25">
      <c r="M26" s="7" t="s">
        <v>132</v>
      </c>
      <c r="N26" s="101"/>
      <c r="O26" s="101"/>
      <c r="P26" s="101"/>
      <c r="Q26" s="101"/>
      <c r="R26" s="101"/>
    </row>
    <row r="27" spans="2:23" x14ac:dyDescent="0.25">
      <c r="M27" s="7" t="s">
        <v>148</v>
      </c>
    </row>
    <row r="28" spans="2:23" x14ac:dyDescent="0.25">
      <c r="M28" s="7" t="s">
        <v>149</v>
      </c>
    </row>
    <row r="29" spans="2:23" x14ac:dyDescent="0.25">
      <c r="M29" s="7" t="s">
        <v>179</v>
      </c>
    </row>
    <row r="32" spans="2:23" s="113" customFormat="1" ht="27" customHeight="1" x14ac:dyDescent="0.25">
      <c r="B32" s="238" t="s">
        <v>180</v>
      </c>
      <c r="C32" s="238"/>
      <c r="D32" s="238"/>
      <c r="E32" s="238"/>
      <c r="F32" s="238"/>
      <c r="G32" s="238"/>
      <c r="H32" s="238"/>
      <c r="I32" s="238"/>
      <c r="J32" s="238"/>
      <c r="K32" s="238"/>
      <c r="M32" s="114"/>
      <c r="N32" s="114"/>
      <c r="O32" s="114"/>
      <c r="P32" s="114"/>
      <c r="Q32" s="114"/>
      <c r="R32" s="114"/>
      <c r="S32" s="114"/>
      <c r="T32" s="114"/>
      <c r="W32" s="178"/>
    </row>
  </sheetData>
  <mergeCells count="2">
    <mergeCell ref="B16:K16"/>
    <mergeCell ref="B32:K32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tabColor theme="9" tint="0.79998168889431442"/>
  </sheetPr>
  <dimension ref="B1:G20"/>
  <sheetViews>
    <sheetView workbookViewId="0">
      <selection activeCell="G6" sqref="G6"/>
    </sheetView>
  </sheetViews>
  <sheetFormatPr baseColWidth="10" defaultRowHeight="15" x14ac:dyDescent="0.25"/>
  <cols>
    <col min="1" max="1" width="3.5703125" customWidth="1"/>
    <col min="2" max="2" width="14.85546875" customWidth="1"/>
    <col min="3" max="5" width="13" customWidth="1"/>
    <col min="6" max="6" width="17" customWidth="1"/>
  </cols>
  <sheetData>
    <row r="1" spans="2:7" ht="15.75" thickBot="1" x14ac:dyDescent="0.3"/>
    <row r="2" spans="2:7" x14ac:dyDescent="0.25">
      <c r="B2" s="244" t="s">
        <v>67</v>
      </c>
      <c r="C2" s="245"/>
      <c r="D2" s="245"/>
      <c r="E2" s="245"/>
      <c r="F2" s="245"/>
      <c r="G2" s="246"/>
    </row>
    <row r="3" spans="2:7" ht="30" customHeight="1" x14ac:dyDescent="0.25">
      <c r="B3" s="247" t="s">
        <v>104</v>
      </c>
      <c r="C3" s="248"/>
      <c r="D3" s="248"/>
      <c r="E3" s="248"/>
      <c r="F3" s="248"/>
      <c r="G3" s="249"/>
    </row>
    <row r="4" spans="2:7" x14ac:dyDescent="0.25">
      <c r="B4" s="31" t="s">
        <v>68</v>
      </c>
      <c r="C4" s="162">
        <v>2017</v>
      </c>
      <c r="D4" s="162">
        <v>2018</v>
      </c>
      <c r="E4" s="162">
        <v>2019</v>
      </c>
      <c r="F4" s="167">
        <v>2020</v>
      </c>
      <c r="G4" s="168">
        <v>2021</v>
      </c>
    </row>
    <row r="5" spans="2:7" x14ac:dyDescent="0.25">
      <c r="B5" s="30" t="s">
        <v>44</v>
      </c>
      <c r="C5" s="154">
        <v>106329.8092</v>
      </c>
      <c r="D5" s="154">
        <v>96042.486000000004</v>
      </c>
      <c r="E5" s="154">
        <v>104864.978</v>
      </c>
      <c r="F5" s="154">
        <v>126780.37981</v>
      </c>
      <c r="G5" s="52">
        <f>'10'!K30</f>
        <v>87650.046599999958</v>
      </c>
    </row>
    <row r="6" spans="2:7" x14ac:dyDescent="0.25">
      <c r="B6" s="30" t="s">
        <v>45</v>
      </c>
      <c r="C6" s="154">
        <v>86918.549930000008</v>
      </c>
      <c r="D6" s="154">
        <v>93222.954559999955</v>
      </c>
      <c r="E6" s="154">
        <v>106267.45687999915</v>
      </c>
      <c r="F6" s="154">
        <v>124321.28540999953</v>
      </c>
      <c r="G6" s="52">
        <f>'15'!I47</f>
        <v>98077.862539999813</v>
      </c>
    </row>
    <row r="7" spans="2:7" x14ac:dyDescent="0.25">
      <c r="B7" s="30" t="s">
        <v>46</v>
      </c>
      <c r="C7" s="154">
        <v>0</v>
      </c>
      <c r="D7" s="154">
        <v>0</v>
      </c>
      <c r="E7" s="154">
        <v>276.60000000000002</v>
      </c>
      <c r="F7" s="154">
        <v>0</v>
      </c>
      <c r="G7" s="52">
        <v>0</v>
      </c>
    </row>
    <row r="8" spans="2:7" x14ac:dyDescent="0.25">
      <c r="B8" s="30" t="s">
        <v>66</v>
      </c>
      <c r="C8" s="154">
        <v>50.239659999999979</v>
      </c>
      <c r="D8" s="154">
        <v>19.380899999999997</v>
      </c>
      <c r="E8" s="154">
        <v>0</v>
      </c>
      <c r="F8" s="154">
        <v>111.32798000000001</v>
      </c>
      <c r="G8" s="52">
        <f>'21'!I18</f>
        <v>88.337700000000027</v>
      </c>
    </row>
    <row r="9" spans="2:7" ht="15.75" thickBot="1" x14ac:dyDescent="0.3">
      <c r="B9" s="45" t="s">
        <v>59</v>
      </c>
      <c r="C9" s="155">
        <v>193298.59879000002</v>
      </c>
      <c r="D9" s="155">
        <v>189284.82145999998</v>
      </c>
      <c r="E9" s="155">
        <v>211409.03487999915</v>
      </c>
      <c r="F9" s="155">
        <v>251212.99319999953</v>
      </c>
      <c r="G9" s="128">
        <f>SUM(G5:G8)</f>
        <v>185816.24683999977</v>
      </c>
    </row>
    <row r="10" spans="2:7" ht="31.5" customHeight="1" thickBot="1" x14ac:dyDescent="0.3">
      <c r="B10" s="250" t="s">
        <v>180</v>
      </c>
      <c r="C10" s="251"/>
      <c r="D10" s="251"/>
      <c r="E10" s="251"/>
      <c r="F10" s="251"/>
      <c r="G10" s="252"/>
    </row>
    <row r="15" spans="2:7" x14ac:dyDescent="0.25">
      <c r="C15" s="1"/>
      <c r="D15" s="1"/>
      <c r="E15" s="1"/>
      <c r="F15" s="1"/>
    </row>
    <row r="16" spans="2:7" x14ac:dyDescent="0.25">
      <c r="C16" s="1"/>
      <c r="D16" s="1"/>
      <c r="E16" s="1"/>
      <c r="F16" s="1"/>
    </row>
    <row r="17" spans="3:6" x14ac:dyDescent="0.25">
      <c r="C17" s="1"/>
      <c r="D17" s="1"/>
      <c r="E17" s="1"/>
      <c r="F17" s="1"/>
    </row>
    <row r="18" spans="3:6" x14ac:dyDescent="0.25">
      <c r="C18" s="1"/>
      <c r="D18" s="1"/>
      <c r="E18" s="1"/>
      <c r="F18" s="1"/>
    </row>
    <row r="19" spans="3:6" x14ac:dyDescent="0.25">
      <c r="C19" s="1"/>
      <c r="D19" s="1"/>
      <c r="E19" s="1"/>
      <c r="F19" s="1"/>
    </row>
    <row r="20" spans="3:6" x14ac:dyDescent="0.25">
      <c r="C20" s="1"/>
      <c r="D20" s="1"/>
      <c r="E20" s="1"/>
      <c r="F20" s="1"/>
    </row>
  </sheetData>
  <mergeCells count="3">
    <mergeCell ref="B2:G2"/>
    <mergeCell ref="B3:G3"/>
    <mergeCell ref="B10:G10"/>
  </mergeCells>
  <pageMargins left="0.7" right="0.7" top="0.75" bottom="0.75" header="0.3" footer="0.3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tabColor theme="9" tint="0.79998168889431442"/>
  </sheetPr>
  <dimension ref="A1:Q31"/>
  <sheetViews>
    <sheetView topLeftCell="A16" workbookViewId="0">
      <selection activeCell="K6" sqref="K6:L30"/>
    </sheetView>
  </sheetViews>
  <sheetFormatPr baseColWidth="10" defaultRowHeight="15" x14ac:dyDescent="0.25"/>
  <cols>
    <col min="1" max="1" width="8.42578125" customWidth="1"/>
    <col min="2" max="2" width="13.42578125" customWidth="1"/>
    <col min="3" max="12" width="9.140625" customWidth="1"/>
    <col min="13" max="13" width="11.5703125" bestFit="1" customWidth="1"/>
    <col min="14" max="15" width="12" bestFit="1" customWidth="1"/>
    <col min="16" max="17" width="11.5703125" bestFit="1" customWidth="1"/>
  </cols>
  <sheetData>
    <row r="1" spans="1:17" x14ac:dyDescent="0.25">
      <c r="B1" s="244" t="s">
        <v>70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7" x14ac:dyDescent="0.25">
      <c r="B2" s="253" t="s">
        <v>79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17" x14ac:dyDescent="0.25">
      <c r="B3" s="30"/>
      <c r="C3" s="237">
        <v>2017</v>
      </c>
      <c r="D3" s="237"/>
      <c r="E3" s="248">
        <v>2018</v>
      </c>
      <c r="F3" s="248"/>
      <c r="G3" s="248">
        <v>2019</v>
      </c>
      <c r="H3" s="248"/>
      <c r="I3" s="254">
        <v>2020</v>
      </c>
      <c r="J3" s="254"/>
      <c r="K3" s="254">
        <v>2021</v>
      </c>
      <c r="L3" s="255"/>
    </row>
    <row r="4" spans="1:17" ht="25.5" x14ac:dyDescent="0.25">
      <c r="B4" s="30"/>
      <c r="C4" s="163" t="s">
        <v>0</v>
      </c>
      <c r="D4" s="34" t="s">
        <v>195</v>
      </c>
      <c r="E4" s="163" t="s">
        <v>0</v>
      </c>
      <c r="F4" s="34" t="s">
        <v>195</v>
      </c>
      <c r="G4" s="163" t="s">
        <v>0</v>
      </c>
      <c r="H4" s="34" t="s">
        <v>195</v>
      </c>
      <c r="I4" s="163" t="s">
        <v>0</v>
      </c>
      <c r="J4" s="34" t="s">
        <v>195</v>
      </c>
      <c r="K4" s="163" t="s">
        <v>0</v>
      </c>
      <c r="L4" s="169" t="s">
        <v>195</v>
      </c>
    </row>
    <row r="5" spans="1:17" x14ac:dyDescent="0.25">
      <c r="B5" s="135" t="s">
        <v>65</v>
      </c>
      <c r="C5" s="163" t="s">
        <v>49</v>
      </c>
      <c r="D5" s="163" t="s">
        <v>69</v>
      </c>
      <c r="E5" s="163" t="s">
        <v>49</v>
      </c>
      <c r="F5" s="163" t="s">
        <v>69</v>
      </c>
      <c r="G5" s="163" t="s">
        <v>49</v>
      </c>
      <c r="H5" s="163" t="s">
        <v>69</v>
      </c>
      <c r="I5" s="163" t="s">
        <v>49</v>
      </c>
      <c r="J5" s="163" t="s">
        <v>69</v>
      </c>
      <c r="K5" s="163" t="s">
        <v>49</v>
      </c>
      <c r="L5" s="164" t="s">
        <v>69</v>
      </c>
    </row>
    <row r="6" spans="1:17" x14ac:dyDescent="0.25">
      <c r="A6" s="2"/>
      <c r="B6" s="132" t="s">
        <v>25</v>
      </c>
      <c r="C6" s="33">
        <v>0</v>
      </c>
      <c r="D6" s="28"/>
      <c r="E6" s="33">
        <v>429</v>
      </c>
      <c r="F6" s="28">
        <v>391.75043706293707</v>
      </c>
      <c r="G6" s="33">
        <v>114.4</v>
      </c>
      <c r="H6" s="28">
        <v>410</v>
      </c>
      <c r="I6" s="28">
        <v>26.2</v>
      </c>
      <c r="J6" s="28">
        <v>492.5</v>
      </c>
      <c r="K6" s="28"/>
      <c r="L6" s="29"/>
    </row>
    <row r="7" spans="1:17" x14ac:dyDescent="0.25">
      <c r="A7" s="2"/>
      <c r="B7" s="132" t="s">
        <v>3</v>
      </c>
      <c r="C7" s="33">
        <v>272.548</v>
      </c>
      <c r="D7" s="28">
        <v>555</v>
      </c>
      <c r="E7" s="33">
        <v>317.5</v>
      </c>
      <c r="F7" s="28">
        <v>447</v>
      </c>
      <c r="G7" s="33">
        <v>1422.75</v>
      </c>
      <c r="H7" s="28">
        <v>464.78529994175886</v>
      </c>
      <c r="I7" s="28">
        <v>748</v>
      </c>
      <c r="J7" s="28">
        <v>634.6912077294686</v>
      </c>
      <c r="K7" s="28">
        <v>637.5</v>
      </c>
      <c r="L7" s="29">
        <v>623.60477718360073</v>
      </c>
      <c r="O7" s="2"/>
      <c r="P7" s="2"/>
      <c r="Q7" s="2"/>
    </row>
    <row r="8" spans="1:17" x14ac:dyDescent="0.25">
      <c r="A8" s="2"/>
      <c r="B8" s="132" t="s">
        <v>31</v>
      </c>
      <c r="C8" s="33">
        <v>21.5</v>
      </c>
      <c r="D8" s="28">
        <v>489.53488372093022</v>
      </c>
      <c r="E8" s="33">
        <v>0</v>
      </c>
      <c r="F8" s="28"/>
      <c r="G8" s="33"/>
      <c r="H8" s="28"/>
      <c r="I8" s="28"/>
      <c r="J8" s="28"/>
      <c r="K8" s="28"/>
      <c r="L8" s="29"/>
      <c r="M8" s="2"/>
    </row>
    <row r="9" spans="1:17" x14ac:dyDescent="0.25">
      <c r="A9" s="2"/>
      <c r="B9" s="132" t="s">
        <v>23</v>
      </c>
      <c r="C9" s="33">
        <v>0</v>
      </c>
      <c r="D9" s="28"/>
      <c r="E9" s="33">
        <v>52</v>
      </c>
      <c r="F9" s="28">
        <v>492</v>
      </c>
      <c r="G9" s="33">
        <v>0</v>
      </c>
      <c r="H9" s="28">
        <v>0</v>
      </c>
      <c r="I9" s="28">
        <v>0</v>
      </c>
      <c r="J9" s="28">
        <v>0</v>
      </c>
      <c r="K9" s="28"/>
      <c r="L9" s="29"/>
      <c r="M9" s="2"/>
      <c r="N9" s="2"/>
    </row>
    <row r="10" spans="1:17" x14ac:dyDescent="0.25">
      <c r="A10" s="2"/>
      <c r="B10" s="132" t="s">
        <v>2</v>
      </c>
      <c r="C10" s="33">
        <v>22712.035</v>
      </c>
      <c r="D10" s="28">
        <v>477.53392199333967</v>
      </c>
      <c r="E10" s="33">
        <v>20102.165000000001</v>
      </c>
      <c r="F10" s="28">
        <v>442.25579378307896</v>
      </c>
      <c r="G10" s="33">
        <v>22468.75</v>
      </c>
      <c r="H10" s="28">
        <v>423.71885070812834</v>
      </c>
      <c r="I10" s="28">
        <v>22128.14</v>
      </c>
      <c r="J10" s="28">
        <v>552.44705122886251</v>
      </c>
      <c r="K10" s="28">
        <v>15884.941600000013</v>
      </c>
      <c r="L10" s="29">
        <v>602.60234935448307</v>
      </c>
      <c r="M10" s="2"/>
    </row>
    <row r="11" spans="1:17" x14ac:dyDescent="0.25">
      <c r="A11" s="2"/>
      <c r="B11" s="132" t="s">
        <v>10</v>
      </c>
      <c r="C11" s="33">
        <v>2147.98</v>
      </c>
      <c r="D11" s="28">
        <v>539</v>
      </c>
      <c r="E11" s="33">
        <v>3275.64</v>
      </c>
      <c r="F11" s="28">
        <v>495.07271514482335</v>
      </c>
      <c r="G11" s="33">
        <v>2729.5</v>
      </c>
      <c r="H11" s="28">
        <v>477.75397222222227</v>
      </c>
      <c r="I11" s="28">
        <v>3227</v>
      </c>
      <c r="J11" s="28">
        <v>619.72940875576046</v>
      </c>
      <c r="K11" s="28">
        <v>1678</v>
      </c>
      <c r="L11" s="29">
        <v>642.35294117647061</v>
      </c>
      <c r="M11" s="2"/>
    </row>
    <row r="12" spans="1:17" x14ac:dyDescent="0.25">
      <c r="A12" s="2"/>
      <c r="B12" s="132" t="s">
        <v>6</v>
      </c>
      <c r="C12" s="33">
        <v>303.10000000000002</v>
      </c>
      <c r="D12" s="28">
        <v>519</v>
      </c>
      <c r="E12" s="33">
        <v>414</v>
      </c>
      <c r="F12" s="28">
        <v>470.68780361757103</v>
      </c>
      <c r="G12" s="33">
        <v>768.2</v>
      </c>
      <c r="H12" s="28">
        <v>474.68324666334388</v>
      </c>
      <c r="I12" s="28">
        <v>2391.77</v>
      </c>
      <c r="J12" s="28">
        <v>563.05974274555433</v>
      </c>
      <c r="K12" s="28">
        <v>914</v>
      </c>
      <c r="L12" s="29">
        <v>593.16666666666663</v>
      </c>
      <c r="M12" s="2"/>
    </row>
    <row r="13" spans="1:17" x14ac:dyDescent="0.25">
      <c r="A13" s="2"/>
      <c r="B13" s="132" t="s">
        <v>19</v>
      </c>
      <c r="C13" s="33">
        <v>109</v>
      </c>
      <c r="D13" s="28">
        <v>514</v>
      </c>
      <c r="E13" s="33">
        <v>85.5</v>
      </c>
      <c r="F13" s="28">
        <v>483.83333333333331</v>
      </c>
      <c r="G13" s="33">
        <v>113</v>
      </c>
      <c r="H13" s="28">
        <v>475.31861111111107</v>
      </c>
      <c r="I13" s="28">
        <v>80.3</v>
      </c>
      <c r="J13" s="28">
        <v>610.9937931034483</v>
      </c>
      <c r="K13" s="28">
        <v>75</v>
      </c>
      <c r="L13" s="29">
        <v>636.65281746031746</v>
      </c>
      <c r="M13" s="2"/>
    </row>
    <row r="14" spans="1:17" x14ac:dyDescent="0.25">
      <c r="A14" s="2"/>
      <c r="B14" s="132" t="s">
        <v>12</v>
      </c>
      <c r="C14" s="33">
        <v>13235.06</v>
      </c>
      <c r="D14" s="28">
        <v>518</v>
      </c>
      <c r="E14" s="33">
        <v>13807.401</v>
      </c>
      <c r="F14" s="28">
        <v>491.50633057820801</v>
      </c>
      <c r="G14" s="33">
        <v>12120.504999999999</v>
      </c>
      <c r="H14" s="28">
        <v>492.43373875584206</v>
      </c>
      <c r="I14" s="28">
        <v>20619.858</v>
      </c>
      <c r="J14" s="28">
        <v>559.8154205888311</v>
      </c>
      <c r="K14" s="28">
        <v>14386.95</v>
      </c>
      <c r="L14" s="29">
        <v>625.51501451153047</v>
      </c>
      <c r="M14" s="2"/>
    </row>
    <row r="15" spans="1:17" x14ac:dyDescent="0.25">
      <c r="A15" s="2"/>
      <c r="B15" s="132" t="s">
        <v>11</v>
      </c>
      <c r="C15" s="33">
        <v>50.75</v>
      </c>
      <c r="D15" s="28">
        <v>532</v>
      </c>
      <c r="E15" s="33">
        <v>31.75</v>
      </c>
      <c r="F15" s="28">
        <v>490</v>
      </c>
      <c r="G15" s="33">
        <v>84.325000000000003</v>
      </c>
      <c r="H15" s="28">
        <v>467.19723377270128</v>
      </c>
      <c r="I15" s="28">
        <v>56.28</v>
      </c>
      <c r="J15" s="28">
        <v>588.33170731707321</v>
      </c>
      <c r="K15" s="28">
        <v>44.75</v>
      </c>
      <c r="L15" s="29">
        <v>653.80011363636368</v>
      </c>
      <c r="M15" s="2"/>
    </row>
    <row r="16" spans="1:17" x14ac:dyDescent="0.25">
      <c r="A16" s="2"/>
      <c r="B16" s="132" t="s">
        <v>17</v>
      </c>
      <c r="C16" s="33">
        <v>0</v>
      </c>
      <c r="D16" s="28"/>
      <c r="E16" s="33">
        <v>224</v>
      </c>
      <c r="F16" s="28">
        <v>431.47517391304348</v>
      </c>
      <c r="G16" s="33">
        <v>8595.5499999999993</v>
      </c>
      <c r="H16" s="28">
        <v>483.70102531981047</v>
      </c>
      <c r="I16" s="28">
        <v>9367.3700000000008</v>
      </c>
      <c r="J16" s="28">
        <v>512.76602289214406</v>
      </c>
      <c r="K16" s="28">
        <v>2285</v>
      </c>
      <c r="L16" s="29">
        <v>516.81388024133673</v>
      </c>
      <c r="M16" s="2"/>
    </row>
    <row r="17" spans="1:14" x14ac:dyDescent="0.25">
      <c r="A17" s="2"/>
      <c r="B17" s="132" t="s">
        <v>21</v>
      </c>
      <c r="C17" s="33">
        <v>312</v>
      </c>
      <c r="D17" s="28">
        <v>525.99608974358978</v>
      </c>
      <c r="E17" s="33">
        <v>468</v>
      </c>
      <c r="F17" s="28">
        <v>504.32081196581191</v>
      </c>
      <c r="G17" s="33">
        <v>543.82000000000005</v>
      </c>
      <c r="H17" s="28">
        <v>538.12105594934667</v>
      </c>
      <c r="I17" s="28">
        <v>388</v>
      </c>
      <c r="J17" s="28">
        <v>543.02068181818186</v>
      </c>
      <c r="K17" s="28">
        <v>622.40000000000009</v>
      </c>
      <c r="L17" s="29">
        <v>621.09116655880177</v>
      </c>
    </row>
    <row r="18" spans="1:14" x14ac:dyDescent="0.25">
      <c r="A18" s="2"/>
      <c r="B18" s="132" t="s">
        <v>38</v>
      </c>
      <c r="C18" s="33">
        <v>0</v>
      </c>
      <c r="D18" s="28"/>
      <c r="E18" s="33">
        <v>19</v>
      </c>
      <c r="F18" s="28">
        <v>477.15947368421058</v>
      </c>
      <c r="G18" s="33">
        <v>0</v>
      </c>
      <c r="H18" s="28"/>
      <c r="I18" s="28">
        <v>0</v>
      </c>
      <c r="J18" s="28">
        <v>0</v>
      </c>
      <c r="K18" s="28"/>
      <c r="L18" s="29"/>
    </row>
    <row r="19" spans="1:14" s="44" customFormat="1" x14ac:dyDescent="0.25">
      <c r="A19" s="2"/>
      <c r="B19" s="132" t="s">
        <v>40</v>
      </c>
      <c r="C19" s="33">
        <v>0</v>
      </c>
      <c r="D19" s="28"/>
      <c r="E19" s="33"/>
      <c r="F19" s="28"/>
      <c r="G19" s="33"/>
      <c r="H19" s="28"/>
      <c r="I19" s="28">
        <v>2.5000000000000001E-2</v>
      </c>
      <c r="J19" s="28">
        <v>609.6</v>
      </c>
      <c r="K19" s="28"/>
      <c r="L19" s="29"/>
      <c r="N19"/>
    </row>
    <row r="20" spans="1:14" x14ac:dyDescent="0.25">
      <c r="A20" s="2"/>
      <c r="B20" s="132" t="s">
        <v>5</v>
      </c>
      <c r="C20" s="33">
        <v>0</v>
      </c>
      <c r="D20" s="28"/>
      <c r="E20" s="33">
        <v>21</v>
      </c>
      <c r="F20" s="28">
        <v>520.47619047619048</v>
      </c>
      <c r="G20" s="33">
        <v>21</v>
      </c>
      <c r="H20" s="28">
        <v>520.47619047619048</v>
      </c>
      <c r="I20" s="28">
        <v>0</v>
      </c>
      <c r="J20" s="28">
        <v>0</v>
      </c>
      <c r="K20" s="28">
        <v>104</v>
      </c>
      <c r="L20" s="29">
        <v>553</v>
      </c>
    </row>
    <row r="21" spans="1:14" x14ac:dyDescent="0.25">
      <c r="A21" s="2"/>
      <c r="B21" s="132" t="s">
        <v>9</v>
      </c>
      <c r="C21" s="33">
        <v>8776.86</v>
      </c>
      <c r="D21" s="28">
        <v>536</v>
      </c>
      <c r="E21" s="33">
        <v>7724.02</v>
      </c>
      <c r="F21" s="28">
        <v>510.42803460605694</v>
      </c>
      <c r="G21" s="33">
        <v>8203.51</v>
      </c>
      <c r="H21" s="28">
        <v>491.46988231416668</v>
      </c>
      <c r="I21" s="28">
        <v>7529.11</v>
      </c>
      <c r="J21" s="28">
        <v>567.4966719490759</v>
      </c>
      <c r="K21" s="28">
        <v>4067.0300000000011</v>
      </c>
      <c r="L21" s="29">
        <v>625.76610494301428</v>
      </c>
      <c r="N21" s="44"/>
    </row>
    <row r="22" spans="1:14" x14ac:dyDescent="0.25">
      <c r="A22" s="2"/>
      <c r="B22" s="132" t="s">
        <v>14</v>
      </c>
      <c r="C22" s="33">
        <v>0</v>
      </c>
      <c r="D22" s="28"/>
      <c r="E22" s="33">
        <v>26</v>
      </c>
      <c r="F22" s="28">
        <v>483</v>
      </c>
      <c r="G22" s="33">
        <v>0</v>
      </c>
      <c r="H22" s="28"/>
      <c r="I22" s="28">
        <v>0</v>
      </c>
      <c r="J22" s="28"/>
      <c r="K22" s="28"/>
      <c r="L22" s="29"/>
    </row>
    <row r="23" spans="1:14" x14ac:dyDescent="0.25">
      <c r="A23" s="2"/>
      <c r="B23" s="132" t="s">
        <v>8</v>
      </c>
      <c r="C23" s="33">
        <v>28657.16</v>
      </c>
      <c r="D23" s="28">
        <v>498.18846005675385</v>
      </c>
      <c r="E23" s="33">
        <v>32051.64</v>
      </c>
      <c r="F23" s="28">
        <v>459.12799240412346</v>
      </c>
      <c r="G23" s="33">
        <v>30685.913</v>
      </c>
      <c r="H23" s="28">
        <v>462.51399719432487</v>
      </c>
      <c r="I23" s="28">
        <v>38292.096810000003</v>
      </c>
      <c r="J23" s="28">
        <v>631.99731273333327</v>
      </c>
      <c r="K23" s="28">
        <v>30665.520000000004</v>
      </c>
      <c r="L23" s="29">
        <v>626.51838795179754</v>
      </c>
    </row>
    <row r="24" spans="1:14" x14ac:dyDescent="0.25">
      <c r="A24" s="2"/>
      <c r="B24" s="132" t="s">
        <v>7</v>
      </c>
      <c r="C24" s="33">
        <v>12569.73</v>
      </c>
      <c r="D24" s="28">
        <v>624.02222322993418</v>
      </c>
      <c r="E24" s="33">
        <v>10929.71</v>
      </c>
      <c r="F24" s="28">
        <v>486.72914826423664</v>
      </c>
      <c r="G24" s="33">
        <v>12164.55</v>
      </c>
      <c r="H24" s="28">
        <v>460.03105254276414</v>
      </c>
      <c r="I24" s="28">
        <v>13170.73</v>
      </c>
      <c r="J24" s="28">
        <v>544.37587870087896</v>
      </c>
      <c r="K24" s="28">
        <v>10215.729999999998</v>
      </c>
      <c r="L24" s="29">
        <v>618.42449054683266</v>
      </c>
    </row>
    <row r="25" spans="1:14" x14ac:dyDescent="0.25">
      <c r="A25" s="2"/>
      <c r="B25" s="132" t="s">
        <v>16</v>
      </c>
      <c r="C25" s="33">
        <v>0</v>
      </c>
      <c r="D25" s="28"/>
      <c r="E25" s="33">
        <v>24</v>
      </c>
      <c r="F25" s="28">
        <v>490</v>
      </c>
      <c r="G25" s="33">
        <v>0</v>
      </c>
      <c r="H25" s="28"/>
      <c r="I25" s="28">
        <v>0</v>
      </c>
      <c r="J25" s="28"/>
      <c r="K25" s="28"/>
      <c r="L25" s="29"/>
    </row>
    <row r="26" spans="1:14" x14ac:dyDescent="0.25">
      <c r="A26" s="2"/>
      <c r="B26" s="132" t="s">
        <v>26</v>
      </c>
      <c r="C26" s="33">
        <v>488.5</v>
      </c>
      <c r="D26" s="28">
        <v>519</v>
      </c>
      <c r="E26" s="33">
        <v>1162.6600000000001</v>
      </c>
      <c r="F26" s="28">
        <v>478.64008155881135</v>
      </c>
      <c r="G26" s="33">
        <v>1521.83</v>
      </c>
      <c r="H26" s="28">
        <v>473.3712199025565</v>
      </c>
      <c r="I26" s="28">
        <v>896.5</v>
      </c>
      <c r="J26" s="28">
        <v>495.59983333333332</v>
      </c>
      <c r="K26" s="28">
        <v>112.5</v>
      </c>
      <c r="L26" s="29">
        <v>588.2962962962963</v>
      </c>
    </row>
    <row r="27" spans="1:14" x14ac:dyDescent="0.25">
      <c r="A27" s="2"/>
      <c r="B27" s="132" t="s">
        <v>20</v>
      </c>
      <c r="C27" s="33">
        <v>40.5</v>
      </c>
      <c r="D27" s="28">
        <v>502</v>
      </c>
      <c r="E27" s="33">
        <v>45.5</v>
      </c>
      <c r="F27" s="28">
        <v>506.25</v>
      </c>
      <c r="G27" s="33">
        <v>40.375</v>
      </c>
      <c r="H27" s="28">
        <v>490.00016949152541</v>
      </c>
      <c r="I27" s="28">
        <v>29</v>
      </c>
      <c r="J27" s="28">
        <v>500</v>
      </c>
      <c r="K27" s="28">
        <v>5</v>
      </c>
      <c r="L27" s="29">
        <v>640</v>
      </c>
    </row>
    <row r="28" spans="1:14" x14ac:dyDescent="0.25">
      <c r="A28" s="2"/>
      <c r="B28" s="132" t="s">
        <v>13</v>
      </c>
      <c r="C28" s="33">
        <v>16049.5</v>
      </c>
      <c r="D28" s="28">
        <v>606.85193432817232</v>
      </c>
      <c r="E28" s="33">
        <v>4832</v>
      </c>
      <c r="F28" s="28">
        <v>446.16826923076928</v>
      </c>
      <c r="G28" s="33">
        <v>3267</v>
      </c>
      <c r="H28" s="28">
        <v>531.47058823529414</v>
      </c>
      <c r="I28" s="28">
        <v>7825</v>
      </c>
      <c r="J28" s="28">
        <v>632.65114379084969</v>
      </c>
      <c r="K28" s="28">
        <v>5936.7250000000004</v>
      </c>
      <c r="L28" s="29">
        <v>644.25713274345344</v>
      </c>
    </row>
    <row r="29" spans="1:14" s="44" customFormat="1" x14ac:dyDescent="0.25">
      <c r="A29" s="2"/>
      <c r="B29" s="132" t="s">
        <v>78</v>
      </c>
      <c r="C29" s="33">
        <v>0</v>
      </c>
      <c r="D29" s="28"/>
      <c r="E29" s="33"/>
      <c r="F29" s="28"/>
      <c r="G29" s="33"/>
      <c r="H29" s="28"/>
      <c r="I29" s="28">
        <v>5</v>
      </c>
      <c r="J29" s="28">
        <v>505</v>
      </c>
      <c r="K29" s="28">
        <v>15</v>
      </c>
      <c r="L29" s="29">
        <v>686.5</v>
      </c>
      <c r="N29"/>
    </row>
    <row r="30" spans="1:14" ht="15.75" thickBot="1" x14ac:dyDescent="0.3">
      <c r="A30" s="2"/>
      <c r="B30" s="131" t="s">
        <v>42</v>
      </c>
      <c r="C30" s="47">
        <v>105746.223</v>
      </c>
      <c r="D30" s="46">
        <v>532</v>
      </c>
      <c r="E30" s="47">
        <v>96042.486000000004</v>
      </c>
      <c r="F30" s="46">
        <v>466.78368763826739</v>
      </c>
      <c r="G30" s="47">
        <v>104864.978</v>
      </c>
      <c r="H30" s="46">
        <v>464.83267331956444</v>
      </c>
      <c r="I30" s="46">
        <v>126780.37981</v>
      </c>
      <c r="J30" s="46">
        <v>585.26000623856635</v>
      </c>
      <c r="K30" s="46">
        <v>87650.046599999958</v>
      </c>
      <c r="L30" s="48">
        <v>620.82915313191813</v>
      </c>
    </row>
    <row r="31" spans="1:14" ht="32.25" customHeight="1" thickBot="1" x14ac:dyDescent="0.3">
      <c r="B31" s="234" t="s">
        <v>180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6"/>
    </row>
  </sheetData>
  <mergeCells count="8">
    <mergeCell ref="B1:L1"/>
    <mergeCell ref="B2:L2"/>
    <mergeCell ref="B31:L31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12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tabColor theme="9" tint="0.79998168889431442"/>
  </sheetPr>
  <dimension ref="B1:L27"/>
  <sheetViews>
    <sheetView topLeftCell="A7" workbookViewId="0">
      <selection activeCell="H26" sqref="H26:L26"/>
    </sheetView>
  </sheetViews>
  <sheetFormatPr baseColWidth="10" defaultRowHeight="15" x14ac:dyDescent="0.25"/>
  <cols>
    <col min="1" max="1" width="8.7109375" customWidth="1"/>
    <col min="2" max="2" width="11.28515625" customWidth="1"/>
    <col min="3" max="9" width="9.7109375" customWidth="1"/>
    <col min="10" max="11" width="9.7109375" style="44" customWidth="1"/>
    <col min="12" max="12" width="9.7109375" customWidth="1"/>
  </cols>
  <sheetData>
    <row r="1" spans="2:12" s="44" customFormat="1" ht="15.75" thickBot="1" x14ac:dyDescent="0.3"/>
    <row r="2" spans="2:12" x14ac:dyDescent="0.25">
      <c r="B2" s="256" t="s">
        <v>73</v>
      </c>
      <c r="C2" s="257"/>
      <c r="D2" s="257"/>
      <c r="E2" s="257"/>
      <c r="F2" s="257"/>
      <c r="G2" s="257"/>
      <c r="H2" s="257"/>
      <c r="I2" s="257"/>
      <c r="J2" s="257"/>
      <c r="K2" s="258"/>
      <c r="L2" s="259"/>
    </row>
    <row r="3" spans="2:12" x14ac:dyDescent="0.25">
      <c r="B3" s="260" t="s">
        <v>118</v>
      </c>
      <c r="C3" s="254"/>
      <c r="D3" s="254"/>
      <c r="E3" s="254"/>
      <c r="F3" s="254"/>
      <c r="G3" s="254"/>
      <c r="H3" s="254"/>
      <c r="I3" s="254"/>
      <c r="J3" s="254"/>
      <c r="K3" s="261"/>
      <c r="L3" s="255"/>
    </row>
    <row r="4" spans="2:12" x14ac:dyDescent="0.25">
      <c r="B4" s="176"/>
      <c r="C4" s="254">
        <v>2020</v>
      </c>
      <c r="D4" s="254"/>
      <c r="E4" s="254"/>
      <c r="F4" s="254"/>
      <c r="G4" s="254"/>
      <c r="H4" s="254">
        <v>2021</v>
      </c>
      <c r="I4" s="254"/>
      <c r="J4" s="254"/>
      <c r="K4" s="261"/>
      <c r="L4" s="255"/>
    </row>
    <row r="5" spans="2:12" ht="51.75" x14ac:dyDescent="0.25">
      <c r="B5" s="136" t="s">
        <v>117</v>
      </c>
      <c r="C5" s="174" t="s">
        <v>15</v>
      </c>
      <c r="D5" s="174" t="s">
        <v>18</v>
      </c>
      <c r="E5" s="174" t="s">
        <v>33</v>
      </c>
      <c r="F5" s="174" t="s">
        <v>32</v>
      </c>
      <c r="G5" s="174" t="s">
        <v>1</v>
      </c>
      <c r="H5" s="174">
        <v>11041200</v>
      </c>
      <c r="I5" s="174" t="s">
        <v>33</v>
      </c>
      <c r="J5" s="174" t="s">
        <v>32</v>
      </c>
      <c r="K5" s="179" t="s">
        <v>47</v>
      </c>
      <c r="L5" s="175" t="s">
        <v>1</v>
      </c>
    </row>
    <row r="6" spans="2:12" s="44" customFormat="1" x14ac:dyDescent="0.25">
      <c r="B6" s="31"/>
      <c r="C6" s="174" t="s">
        <v>49</v>
      </c>
      <c r="D6" s="174" t="s">
        <v>49</v>
      </c>
      <c r="E6" s="174" t="s">
        <v>49</v>
      </c>
      <c r="F6" s="174" t="s">
        <v>49</v>
      </c>
      <c r="G6" s="174" t="s">
        <v>49</v>
      </c>
      <c r="H6" s="174" t="s">
        <v>49</v>
      </c>
      <c r="I6" s="174" t="s">
        <v>49</v>
      </c>
      <c r="J6" s="174" t="s">
        <v>49</v>
      </c>
      <c r="K6" s="174" t="s">
        <v>49</v>
      </c>
      <c r="L6" s="175" t="s">
        <v>49</v>
      </c>
    </row>
    <row r="7" spans="2:12" x14ac:dyDescent="0.25">
      <c r="B7" s="31" t="s">
        <v>25</v>
      </c>
      <c r="C7" s="28"/>
      <c r="D7" s="28">
        <v>26</v>
      </c>
      <c r="E7" s="28"/>
      <c r="F7" s="28">
        <v>0.2</v>
      </c>
      <c r="G7" s="28"/>
      <c r="H7" s="28"/>
      <c r="I7" s="28"/>
      <c r="J7" s="28"/>
      <c r="K7" s="180"/>
      <c r="L7" s="29"/>
    </row>
    <row r="8" spans="2:12" x14ac:dyDescent="0.25">
      <c r="B8" s="31" t="s">
        <v>3</v>
      </c>
      <c r="C8" s="28"/>
      <c r="D8" s="28"/>
      <c r="E8" s="28">
        <v>748</v>
      </c>
      <c r="F8" s="28"/>
      <c r="G8" s="28"/>
      <c r="H8" s="28"/>
      <c r="I8" s="28">
        <v>99.5</v>
      </c>
      <c r="J8" s="28">
        <v>538</v>
      </c>
      <c r="K8" s="180"/>
      <c r="L8" s="29"/>
    </row>
    <row r="9" spans="2:12" x14ac:dyDescent="0.25">
      <c r="B9" s="31" t="s">
        <v>2</v>
      </c>
      <c r="C9" s="28"/>
      <c r="D9" s="28">
        <v>52</v>
      </c>
      <c r="E9" s="28">
        <v>21746.14</v>
      </c>
      <c r="F9" s="28">
        <v>330</v>
      </c>
      <c r="G9" s="28"/>
      <c r="H9" s="28"/>
      <c r="I9" s="28">
        <v>15708.941600000013</v>
      </c>
      <c r="J9" s="28">
        <v>176</v>
      </c>
      <c r="K9" s="180"/>
      <c r="L9" s="29"/>
    </row>
    <row r="10" spans="2:12" x14ac:dyDescent="0.25">
      <c r="B10" s="31" t="s">
        <v>10</v>
      </c>
      <c r="C10" s="28"/>
      <c r="D10" s="28"/>
      <c r="E10" s="28">
        <v>3227</v>
      </c>
      <c r="F10" s="28"/>
      <c r="G10" s="28"/>
      <c r="H10" s="28"/>
      <c r="I10" s="28">
        <v>1678</v>
      </c>
      <c r="J10" s="28"/>
      <c r="K10" s="180"/>
      <c r="L10" s="29"/>
    </row>
    <row r="11" spans="2:12" x14ac:dyDescent="0.25">
      <c r="B11" s="31" t="s">
        <v>6</v>
      </c>
      <c r="C11" s="28"/>
      <c r="D11" s="28"/>
      <c r="E11" s="28">
        <v>2055.77</v>
      </c>
      <c r="F11" s="28">
        <v>336</v>
      </c>
      <c r="G11" s="28"/>
      <c r="H11" s="28"/>
      <c r="I11" s="28">
        <v>890</v>
      </c>
      <c r="J11" s="28">
        <v>24</v>
      </c>
      <c r="K11" s="180"/>
      <c r="L11" s="29"/>
    </row>
    <row r="12" spans="2:12" x14ac:dyDescent="0.25">
      <c r="B12" s="31" t="s">
        <v>19</v>
      </c>
      <c r="C12" s="28"/>
      <c r="D12" s="28"/>
      <c r="E12" s="28">
        <v>43.3</v>
      </c>
      <c r="F12" s="28">
        <v>37</v>
      </c>
      <c r="G12" s="28"/>
      <c r="H12" s="28"/>
      <c r="I12" s="28">
        <v>54</v>
      </c>
      <c r="J12" s="28"/>
      <c r="K12" s="180"/>
      <c r="L12" s="29">
        <v>21</v>
      </c>
    </row>
    <row r="13" spans="2:12" x14ac:dyDescent="0.25">
      <c r="B13" s="31" t="s">
        <v>12</v>
      </c>
      <c r="C13" s="28">
        <v>26.003</v>
      </c>
      <c r="D13" s="28">
        <v>129.11700000000002</v>
      </c>
      <c r="E13" s="28">
        <v>20420.719999999998</v>
      </c>
      <c r="F13" s="28">
        <v>44.018000000000001</v>
      </c>
      <c r="G13" s="28"/>
      <c r="H13" s="28"/>
      <c r="I13" s="28">
        <v>14362.95</v>
      </c>
      <c r="J13" s="28">
        <v>24</v>
      </c>
      <c r="K13" s="180"/>
      <c r="L13" s="29"/>
    </row>
    <row r="14" spans="2:12" x14ac:dyDescent="0.25">
      <c r="B14" s="31" t="s">
        <v>11</v>
      </c>
      <c r="C14" s="28"/>
      <c r="D14" s="28"/>
      <c r="E14" s="28"/>
      <c r="F14" s="28">
        <v>56.28</v>
      </c>
      <c r="G14" s="28"/>
      <c r="H14" s="28"/>
      <c r="I14" s="28">
        <v>18.75</v>
      </c>
      <c r="J14" s="28">
        <v>26</v>
      </c>
      <c r="K14" s="180"/>
      <c r="L14" s="29"/>
    </row>
    <row r="15" spans="2:12" x14ac:dyDescent="0.25">
      <c r="B15" s="31" t="s">
        <v>17</v>
      </c>
      <c r="C15" s="28"/>
      <c r="D15" s="28"/>
      <c r="E15" s="28">
        <v>9367.369999999999</v>
      </c>
      <c r="F15" s="28"/>
      <c r="G15" s="28"/>
      <c r="H15" s="28"/>
      <c r="I15" s="28">
        <v>2285</v>
      </c>
      <c r="J15" s="28"/>
      <c r="K15" s="180"/>
      <c r="L15" s="29"/>
    </row>
    <row r="16" spans="2:12" x14ac:dyDescent="0.25">
      <c r="B16" s="31" t="s">
        <v>21</v>
      </c>
      <c r="C16" s="28"/>
      <c r="D16" s="28"/>
      <c r="E16" s="28">
        <v>206</v>
      </c>
      <c r="F16" s="28">
        <v>182</v>
      </c>
      <c r="G16" s="28"/>
      <c r="H16" s="28"/>
      <c r="I16" s="28">
        <v>544.4</v>
      </c>
      <c r="J16" s="28">
        <v>78</v>
      </c>
      <c r="K16" s="180"/>
      <c r="L16" s="29"/>
    </row>
    <row r="17" spans="2:12" x14ac:dyDescent="0.25">
      <c r="B17" s="31" t="s">
        <v>40</v>
      </c>
      <c r="C17" s="28"/>
      <c r="D17" s="28"/>
      <c r="E17" s="28">
        <v>2.5000000000000001E-2</v>
      </c>
      <c r="F17" s="28"/>
      <c r="G17" s="28"/>
      <c r="H17" s="28"/>
      <c r="I17" s="28"/>
      <c r="J17" s="28"/>
      <c r="K17" s="180"/>
      <c r="L17" s="29"/>
    </row>
    <row r="18" spans="2:12" s="44" customFormat="1" x14ac:dyDescent="0.25">
      <c r="B18" s="31" t="s">
        <v>5</v>
      </c>
      <c r="C18" s="28"/>
      <c r="D18" s="28"/>
      <c r="E18" s="28"/>
      <c r="F18" s="28"/>
      <c r="G18" s="28"/>
      <c r="H18" s="28"/>
      <c r="I18" s="28"/>
      <c r="J18" s="28">
        <v>104</v>
      </c>
      <c r="K18" s="180"/>
      <c r="L18" s="29"/>
    </row>
    <row r="19" spans="2:12" x14ac:dyDescent="0.25">
      <c r="B19" s="31" t="s">
        <v>9</v>
      </c>
      <c r="C19" s="28"/>
      <c r="D19" s="28">
        <v>25</v>
      </c>
      <c r="E19" s="28">
        <v>7474.4099999999989</v>
      </c>
      <c r="F19" s="28">
        <v>29.700000000000003</v>
      </c>
      <c r="G19" s="28"/>
      <c r="H19" s="28"/>
      <c r="I19" s="28">
        <v>4017.0300000000011</v>
      </c>
      <c r="J19" s="28">
        <v>50</v>
      </c>
      <c r="K19" s="180"/>
      <c r="L19" s="29"/>
    </row>
    <row r="20" spans="2:12" x14ac:dyDescent="0.25">
      <c r="B20" s="31" t="s">
        <v>8</v>
      </c>
      <c r="C20" s="28"/>
      <c r="D20" s="28">
        <v>9.1098099999999995</v>
      </c>
      <c r="E20" s="28">
        <v>15960.029999999999</v>
      </c>
      <c r="F20" s="28">
        <v>3150.375</v>
      </c>
      <c r="G20" s="28">
        <v>19172.582000000002</v>
      </c>
      <c r="H20" s="28">
        <v>24</v>
      </c>
      <c r="I20" s="28">
        <v>13511.77</v>
      </c>
      <c r="J20" s="28">
        <v>2622</v>
      </c>
      <c r="K20" s="180"/>
      <c r="L20" s="29">
        <v>14507.75</v>
      </c>
    </row>
    <row r="21" spans="2:12" x14ac:dyDescent="0.25">
      <c r="B21" s="31" t="s">
        <v>121</v>
      </c>
      <c r="C21" s="28"/>
      <c r="D21" s="28">
        <v>232.4</v>
      </c>
      <c r="E21" s="28">
        <v>12938.329999999998</v>
      </c>
      <c r="F21" s="28"/>
      <c r="G21" s="28"/>
      <c r="H21" s="28"/>
      <c r="I21" s="28">
        <v>10215.729999999998</v>
      </c>
      <c r="J21" s="28"/>
      <c r="K21" s="180"/>
      <c r="L21" s="29"/>
    </row>
    <row r="22" spans="2:12" x14ac:dyDescent="0.25">
      <c r="B22" s="31" t="s">
        <v>26</v>
      </c>
      <c r="C22" s="28"/>
      <c r="D22" s="28"/>
      <c r="E22" s="28">
        <v>246.5</v>
      </c>
      <c r="F22" s="28">
        <v>650</v>
      </c>
      <c r="G22" s="28"/>
      <c r="H22" s="28"/>
      <c r="I22" s="28">
        <v>112.5</v>
      </c>
      <c r="J22" s="28"/>
      <c r="K22" s="180"/>
      <c r="L22" s="29"/>
    </row>
    <row r="23" spans="2:12" x14ac:dyDescent="0.25">
      <c r="B23" s="31" t="s">
        <v>20</v>
      </c>
      <c r="C23" s="28"/>
      <c r="D23" s="28"/>
      <c r="E23" s="28">
        <v>10</v>
      </c>
      <c r="F23" s="28">
        <v>19</v>
      </c>
      <c r="G23" s="28"/>
      <c r="H23" s="28"/>
      <c r="I23" s="28"/>
      <c r="J23" s="28">
        <v>5</v>
      </c>
      <c r="K23" s="180"/>
      <c r="L23" s="29"/>
    </row>
    <row r="24" spans="2:12" x14ac:dyDescent="0.25">
      <c r="B24" s="31" t="s">
        <v>13</v>
      </c>
      <c r="C24" s="28"/>
      <c r="D24" s="28"/>
      <c r="E24" s="28">
        <v>3050</v>
      </c>
      <c r="F24" s="28">
        <v>4775</v>
      </c>
      <c r="G24" s="28"/>
      <c r="H24" s="28"/>
      <c r="I24" s="28">
        <v>4418.7250000000004</v>
      </c>
      <c r="J24" s="28">
        <v>1518</v>
      </c>
      <c r="K24" s="180"/>
      <c r="L24" s="29"/>
    </row>
    <row r="25" spans="2:12" x14ac:dyDescent="0.25">
      <c r="B25" s="31" t="s">
        <v>78</v>
      </c>
      <c r="C25" s="28"/>
      <c r="D25" s="28"/>
      <c r="E25" s="28">
        <v>5</v>
      </c>
      <c r="F25" s="28"/>
      <c r="G25" s="28"/>
      <c r="H25" s="28"/>
      <c r="I25" s="28"/>
      <c r="J25" s="28"/>
      <c r="K25" s="180">
        <v>15</v>
      </c>
      <c r="L25" s="29"/>
    </row>
    <row r="26" spans="2:12" ht="15.75" thickBot="1" x14ac:dyDescent="0.3">
      <c r="B26" s="130" t="s">
        <v>42</v>
      </c>
      <c r="C26" s="46">
        <v>26.003</v>
      </c>
      <c r="D26" s="46">
        <v>473.62681000000003</v>
      </c>
      <c r="E26" s="46">
        <v>97498.594999999987</v>
      </c>
      <c r="F26" s="46">
        <v>9609.5730000000003</v>
      </c>
      <c r="G26" s="46">
        <v>19172.582000000002</v>
      </c>
      <c r="H26" s="46">
        <v>24</v>
      </c>
      <c r="I26" s="46">
        <v>67917.296600000016</v>
      </c>
      <c r="J26" s="46">
        <v>5165</v>
      </c>
      <c r="K26" s="46">
        <v>15</v>
      </c>
      <c r="L26" s="48">
        <v>14528.75</v>
      </c>
    </row>
    <row r="27" spans="2:12" ht="30" customHeight="1" thickBot="1" x14ac:dyDescent="0.3">
      <c r="B27" s="234" t="s">
        <v>180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6"/>
    </row>
  </sheetData>
  <mergeCells count="5">
    <mergeCell ref="C4:G4"/>
    <mergeCell ref="B27:L27"/>
    <mergeCell ref="B2:L2"/>
    <mergeCell ref="B3:L3"/>
    <mergeCell ref="H4:L4"/>
  </mergeCells>
  <pageMargins left="0.7" right="0.7" top="0.75" bottom="0.75" header="0.3" footer="0.3"/>
  <pageSetup paperSize="126" orientation="landscape" r:id="rId1"/>
  <ignoredErrors>
    <ignoredError sqref="C5:G5 I5:L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tabColor theme="9" tint="0.79998168889431442"/>
  </sheetPr>
  <dimension ref="B1:R26"/>
  <sheetViews>
    <sheetView workbookViewId="0">
      <selection activeCell="M10" sqref="C4:M10"/>
    </sheetView>
  </sheetViews>
  <sheetFormatPr baseColWidth="10" defaultRowHeight="15" x14ac:dyDescent="0.25"/>
  <cols>
    <col min="1" max="1" width="3.5703125" style="112" customWidth="1"/>
    <col min="2" max="2" width="15.42578125" style="112" customWidth="1"/>
    <col min="3" max="14" width="8.85546875" style="112" customWidth="1"/>
    <col min="15" max="16384" width="11.42578125" style="112"/>
  </cols>
  <sheetData>
    <row r="1" spans="2:18" ht="15.75" thickBot="1" x14ac:dyDescent="0.3">
      <c r="J1" s="111"/>
      <c r="K1" s="111"/>
      <c r="L1" s="111"/>
      <c r="M1" s="111"/>
      <c r="N1" s="111"/>
      <c r="O1" s="111"/>
      <c r="P1" s="111"/>
      <c r="Q1" s="111"/>
      <c r="R1" s="111"/>
    </row>
    <row r="2" spans="2:18" ht="48" customHeight="1" x14ac:dyDescent="0.25">
      <c r="B2" s="262" t="s">
        <v>186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9"/>
      <c r="O2" s="111"/>
      <c r="P2" s="111"/>
      <c r="Q2" s="111"/>
      <c r="R2" s="111"/>
    </row>
    <row r="3" spans="2:18" ht="58.5" x14ac:dyDescent="0.25">
      <c r="B3" s="137" t="s">
        <v>158</v>
      </c>
      <c r="C3" s="142" t="s">
        <v>124</v>
      </c>
      <c r="D3" s="142" t="s">
        <v>125</v>
      </c>
      <c r="E3" s="142" t="s">
        <v>126</v>
      </c>
      <c r="F3" s="142" t="s">
        <v>127</v>
      </c>
      <c r="G3" s="142" t="s">
        <v>128</v>
      </c>
      <c r="H3" s="142" t="s">
        <v>129</v>
      </c>
      <c r="I3" s="142" t="s">
        <v>130</v>
      </c>
      <c r="J3" s="142" t="s">
        <v>131</v>
      </c>
      <c r="K3" s="142" t="s">
        <v>132</v>
      </c>
      <c r="L3" s="142" t="s">
        <v>148</v>
      </c>
      <c r="M3" s="142" t="s">
        <v>149</v>
      </c>
      <c r="N3" s="173" t="s">
        <v>179</v>
      </c>
      <c r="O3" s="111"/>
      <c r="P3" s="111"/>
      <c r="Q3" s="111"/>
      <c r="R3" s="111"/>
    </row>
    <row r="4" spans="2:18" ht="15" customHeight="1" x14ac:dyDescent="0.25">
      <c r="B4" s="137" t="s">
        <v>151</v>
      </c>
      <c r="C4" s="116"/>
      <c r="D4" s="116"/>
      <c r="E4" s="116"/>
      <c r="F4" s="116"/>
      <c r="G4" s="116">
        <v>68</v>
      </c>
      <c r="H4" s="116">
        <v>45</v>
      </c>
      <c r="I4" s="116"/>
      <c r="J4" s="116"/>
      <c r="K4" s="116"/>
      <c r="L4" s="116"/>
      <c r="M4" s="116"/>
      <c r="N4" s="117"/>
      <c r="O4" s="111"/>
      <c r="P4" s="111"/>
      <c r="Q4" s="111"/>
      <c r="R4" s="111"/>
    </row>
    <row r="5" spans="2:18" ht="15" customHeight="1" x14ac:dyDescent="0.25">
      <c r="B5" s="137" t="s">
        <v>152</v>
      </c>
      <c r="C5" s="116">
        <v>1152</v>
      </c>
      <c r="D5" s="116">
        <v>553</v>
      </c>
      <c r="E5" s="116">
        <v>1249</v>
      </c>
      <c r="F5" s="116">
        <v>982</v>
      </c>
      <c r="G5" s="116">
        <v>1037</v>
      </c>
      <c r="H5" s="116">
        <v>758</v>
      </c>
      <c r="I5" s="116">
        <v>880</v>
      </c>
      <c r="J5" s="116">
        <v>128</v>
      </c>
      <c r="K5" s="116">
        <v>1559</v>
      </c>
      <c r="L5" s="116">
        <v>499</v>
      </c>
      <c r="M5" s="116">
        <v>2042</v>
      </c>
      <c r="N5" s="117"/>
      <c r="O5" s="111"/>
      <c r="P5" s="111"/>
      <c r="Q5" s="111"/>
      <c r="R5" s="111"/>
    </row>
    <row r="6" spans="2:18" ht="15" customHeight="1" x14ac:dyDescent="0.25">
      <c r="B6" s="137" t="s">
        <v>153</v>
      </c>
      <c r="C6" s="116">
        <v>2333</v>
      </c>
      <c r="D6" s="116">
        <v>1769</v>
      </c>
      <c r="E6" s="116">
        <v>2007</v>
      </c>
      <c r="F6" s="116">
        <v>3422</v>
      </c>
      <c r="G6" s="116">
        <v>1407</v>
      </c>
      <c r="H6" s="116">
        <v>640</v>
      </c>
      <c r="I6" s="116">
        <v>2429</v>
      </c>
      <c r="J6" s="116">
        <v>1982</v>
      </c>
      <c r="K6" s="116">
        <v>1342</v>
      </c>
      <c r="L6" s="116">
        <v>1569</v>
      </c>
      <c r="M6" s="116">
        <v>1352</v>
      </c>
      <c r="N6" s="117"/>
      <c r="O6" s="111"/>
      <c r="P6" s="111"/>
      <c r="Q6" s="111"/>
      <c r="R6" s="111"/>
    </row>
    <row r="7" spans="2:18" ht="15" customHeight="1" x14ac:dyDescent="0.25">
      <c r="B7" s="187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>
        <v>104</v>
      </c>
      <c r="N7" s="117"/>
      <c r="O7" s="111"/>
      <c r="P7" s="111"/>
      <c r="Q7" s="111"/>
      <c r="R7" s="111"/>
    </row>
    <row r="8" spans="2:18" ht="15" customHeight="1" x14ac:dyDescent="0.25">
      <c r="B8" s="137" t="s">
        <v>154</v>
      </c>
      <c r="C8" s="116">
        <v>3589</v>
      </c>
      <c r="D8" s="116">
        <v>4903</v>
      </c>
      <c r="E8" s="116">
        <v>5320</v>
      </c>
      <c r="F8" s="116">
        <v>4332</v>
      </c>
      <c r="G8" s="116">
        <v>5976</v>
      </c>
      <c r="H8" s="116">
        <v>4919</v>
      </c>
      <c r="I8" s="116">
        <v>6937</v>
      </c>
      <c r="J8" s="116">
        <v>5335</v>
      </c>
      <c r="K8" s="116">
        <v>4561</v>
      </c>
      <c r="L8" s="116">
        <v>4633</v>
      </c>
      <c r="M8" s="116">
        <v>3539</v>
      </c>
      <c r="N8" s="117"/>
      <c r="O8" s="111"/>
      <c r="P8" s="111"/>
      <c r="Q8" s="111"/>
      <c r="R8" s="111"/>
    </row>
    <row r="9" spans="2:18" ht="15" customHeight="1" x14ac:dyDescent="0.25">
      <c r="B9" s="137" t="s">
        <v>155</v>
      </c>
      <c r="C9" s="116"/>
      <c r="D9" s="116"/>
      <c r="E9" s="116">
        <v>2</v>
      </c>
      <c r="F9" s="116"/>
      <c r="G9" s="116">
        <v>4</v>
      </c>
      <c r="H9" s="116">
        <v>1</v>
      </c>
      <c r="I9" s="116"/>
      <c r="J9" s="116">
        <v>8</v>
      </c>
      <c r="K9" s="116"/>
      <c r="L9" s="116"/>
      <c r="M9" s="116"/>
      <c r="N9" s="117"/>
      <c r="O9" s="111"/>
      <c r="P9" s="111"/>
      <c r="Q9" s="111"/>
      <c r="R9" s="111"/>
    </row>
    <row r="10" spans="2:18" ht="15" customHeight="1" thickBot="1" x14ac:dyDescent="0.3">
      <c r="B10" s="138" t="s">
        <v>156</v>
      </c>
      <c r="C10" s="118"/>
      <c r="D10" s="118"/>
      <c r="E10" s="118">
        <v>276</v>
      </c>
      <c r="F10" s="118"/>
      <c r="G10" s="118">
        <v>276</v>
      </c>
      <c r="H10" s="118"/>
      <c r="I10" s="118">
        <v>276</v>
      </c>
      <c r="J10" s="118">
        <v>161</v>
      </c>
      <c r="K10" s="118"/>
      <c r="L10" s="118"/>
      <c r="M10" s="118">
        <v>1296</v>
      </c>
      <c r="N10" s="119"/>
      <c r="O10" s="111"/>
      <c r="P10" s="111"/>
      <c r="Q10" s="111"/>
      <c r="R10" s="111"/>
    </row>
    <row r="11" spans="2:18" ht="15.75" thickBot="1" x14ac:dyDescent="0.3">
      <c r="B11" s="263" t="s">
        <v>145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5"/>
    </row>
    <row r="12" spans="2:18" ht="45.75" customHeight="1" x14ac:dyDescent="0.25"/>
    <row r="14" spans="2:18" x14ac:dyDescent="0.25">
      <c r="J14" s="111"/>
    </row>
    <row r="15" spans="2:18" x14ac:dyDescent="0.25">
      <c r="J15" s="111"/>
    </row>
    <row r="16" spans="2:18" x14ac:dyDescent="0.25">
      <c r="J16" s="111"/>
    </row>
    <row r="17" spans="2:14" x14ac:dyDescent="0.25">
      <c r="J17" s="111"/>
    </row>
    <row r="18" spans="2:14" x14ac:dyDescent="0.25">
      <c r="J18" s="111"/>
    </row>
    <row r="19" spans="2:14" x14ac:dyDescent="0.25">
      <c r="J19" s="111"/>
    </row>
    <row r="20" spans="2:14" x14ac:dyDescent="0.25">
      <c r="J20" s="111"/>
    </row>
    <row r="21" spans="2:14" x14ac:dyDescent="0.25">
      <c r="J21" s="111"/>
    </row>
    <row r="22" spans="2:14" x14ac:dyDescent="0.25">
      <c r="J22" s="111"/>
    </row>
    <row r="23" spans="2:14" x14ac:dyDescent="0.25">
      <c r="J23" s="111"/>
    </row>
    <row r="24" spans="2:14" x14ac:dyDescent="0.25">
      <c r="J24" s="111"/>
    </row>
    <row r="25" spans="2:14" x14ac:dyDescent="0.25">
      <c r="J25" s="111"/>
    </row>
    <row r="26" spans="2:14" ht="30" customHeight="1" x14ac:dyDescent="0.25">
      <c r="B26" s="266" t="s">
        <v>180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</row>
  </sheetData>
  <mergeCells count="3">
    <mergeCell ref="B2:N2"/>
    <mergeCell ref="B11:N11"/>
    <mergeCell ref="B26:N26"/>
  </mergeCells>
  <pageMargins left="0.7" right="0.7" top="0.75" bottom="0.75" header="0.3" footer="0.3"/>
  <pageSetup paperSize="1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tabColor theme="9" tint="0.79998168889431442"/>
  </sheetPr>
  <dimension ref="B1:O23"/>
  <sheetViews>
    <sheetView topLeftCell="B5" workbookViewId="0">
      <selection activeCell="L17" sqref="L17"/>
    </sheetView>
  </sheetViews>
  <sheetFormatPr baseColWidth="10" defaultRowHeight="15" x14ac:dyDescent="0.25"/>
  <cols>
    <col min="2" max="2" width="14" customWidth="1"/>
    <col min="3" max="3" width="14.42578125" customWidth="1"/>
    <col min="4" max="12" width="7.5703125" customWidth="1"/>
    <col min="13" max="14" width="7.5703125" style="44" customWidth="1"/>
    <col min="15" max="15" width="7.5703125" customWidth="1"/>
  </cols>
  <sheetData>
    <row r="1" spans="2:15" ht="15.75" thickBot="1" x14ac:dyDescent="0.3"/>
    <row r="2" spans="2:15" ht="55.5" customHeight="1" x14ac:dyDescent="0.25">
      <c r="B2" s="262" t="s">
        <v>187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</row>
    <row r="3" spans="2:15" ht="58.5" x14ac:dyDescent="0.25">
      <c r="B3" s="137" t="s">
        <v>158</v>
      </c>
      <c r="C3" s="141" t="s">
        <v>157</v>
      </c>
      <c r="D3" s="142" t="s">
        <v>124</v>
      </c>
      <c r="E3" s="142" t="s">
        <v>125</v>
      </c>
      <c r="F3" s="142" t="s">
        <v>126</v>
      </c>
      <c r="G3" s="142" t="s">
        <v>127</v>
      </c>
      <c r="H3" s="142" t="s">
        <v>128</v>
      </c>
      <c r="I3" s="142" t="s">
        <v>129</v>
      </c>
      <c r="J3" s="142" t="s">
        <v>130</v>
      </c>
      <c r="K3" s="142" t="s">
        <v>131</v>
      </c>
      <c r="L3" s="142" t="s">
        <v>132</v>
      </c>
      <c r="M3" s="142" t="s">
        <v>148</v>
      </c>
      <c r="N3" s="142" t="s">
        <v>149</v>
      </c>
      <c r="O3" s="173" t="s">
        <v>179</v>
      </c>
    </row>
    <row r="4" spans="2:15" x14ac:dyDescent="0.25">
      <c r="B4" s="137" t="s">
        <v>151</v>
      </c>
      <c r="C4" s="139" t="s">
        <v>26</v>
      </c>
      <c r="D4" s="115"/>
      <c r="E4" s="115"/>
      <c r="F4" s="115"/>
      <c r="G4" s="115"/>
      <c r="H4" s="115">
        <v>68</v>
      </c>
      <c r="I4" s="115">
        <v>45</v>
      </c>
      <c r="J4" s="115"/>
      <c r="K4" s="115"/>
      <c r="L4" s="115"/>
      <c r="M4" s="115"/>
      <c r="N4" s="115"/>
      <c r="O4" s="120"/>
    </row>
    <row r="5" spans="2:15" x14ac:dyDescent="0.25">
      <c r="B5" s="272" t="s">
        <v>152</v>
      </c>
      <c r="C5" s="139" t="s">
        <v>21</v>
      </c>
      <c r="D5" s="115">
        <v>103</v>
      </c>
      <c r="E5" s="115">
        <v>51</v>
      </c>
      <c r="F5" s="115"/>
      <c r="G5" s="115"/>
      <c r="H5" s="115">
        <v>104</v>
      </c>
      <c r="I5" s="115">
        <v>52</v>
      </c>
      <c r="J5" s="115"/>
      <c r="K5" s="115"/>
      <c r="L5" s="115">
        <v>104</v>
      </c>
      <c r="M5" s="115">
        <v>52</v>
      </c>
      <c r="N5" s="115">
        <v>156</v>
      </c>
      <c r="O5" s="120"/>
    </row>
    <row r="6" spans="2:15" x14ac:dyDescent="0.25">
      <c r="B6" s="272"/>
      <c r="C6" s="139" t="s">
        <v>7</v>
      </c>
      <c r="D6" s="115">
        <v>1049</v>
      </c>
      <c r="E6" s="115">
        <v>502</v>
      </c>
      <c r="F6" s="115">
        <v>1249</v>
      </c>
      <c r="G6" s="115">
        <v>982</v>
      </c>
      <c r="H6" s="115">
        <v>933</v>
      </c>
      <c r="I6" s="115">
        <v>706</v>
      </c>
      <c r="J6" s="115">
        <v>880</v>
      </c>
      <c r="K6" s="115">
        <v>128</v>
      </c>
      <c r="L6" s="115">
        <v>1455</v>
      </c>
      <c r="M6" s="115">
        <v>447</v>
      </c>
      <c r="N6" s="115">
        <v>1886</v>
      </c>
      <c r="O6" s="120"/>
    </row>
    <row r="7" spans="2:15" x14ac:dyDescent="0.25">
      <c r="B7" s="272" t="s">
        <v>153</v>
      </c>
      <c r="C7" s="139" t="s">
        <v>10</v>
      </c>
      <c r="D7" s="115">
        <v>200</v>
      </c>
      <c r="E7" s="115"/>
      <c r="F7" s="115">
        <v>234</v>
      </c>
      <c r="G7" s="115">
        <v>286</v>
      </c>
      <c r="H7" s="115">
        <v>104</v>
      </c>
      <c r="I7" s="115">
        <v>130</v>
      </c>
      <c r="J7" s="115">
        <v>260</v>
      </c>
      <c r="K7" s="115"/>
      <c r="L7" s="115">
        <v>48</v>
      </c>
      <c r="M7" s="115">
        <v>156</v>
      </c>
      <c r="N7" s="115">
        <v>260</v>
      </c>
      <c r="O7" s="120"/>
    </row>
    <row r="8" spans="2:15" x14ac:dyDescent="0.25">
      <c r="B8" s="272"/>
      <c r="C8" s="139" t="s">
        <v>19</v>
      </c>
      <c r="D8" s="115"/>
      <c r="E8" s="115">
        <v>18</v>
      </c>
      <c r="F8" s="115"/>
      <c r="G8" s="115"/>
      <c r="H8" s="115"/>
      <c r="I8" s="115">
        <v>18</v>
      </c>
      <c r="J8" s="115">
        <v>21</v>
      </c>
      <c r="K8" s="115"/>
      <c r="L8" s="115"/>
      <c r="M8" s="115"/>
      <c r="N8" s="115">
        <v>18</v>
      </c>
      <c r="O8" s="120"/>
    </row>
    <row r="9" spans="2:15" x14ac:dyDescent="0.25">
      <c r="B9" s="272"/>
      <c r="C9" s="139" t="s">
        <v>12</v>
      </c>
      <c r="D9" s="115">
        <v>1523</v>
      </c>
      <c r="E9" s="115">
        <v>1437</v>
      </c>
      <c r="F9" s="115">
        <v>1102</v>
      </c>
      <c r="G9" s="115">
        <v>2102.63</v>
      </c>
      <c r="H9" s="115">
        <v>992</v>
      </c>
      <c r="I9" s="115">
        <v>251</v>
      </c>
      <c r="J9" s="115">
        <v>1679</v>
      </c>
      <c r="K9" s="115">
        <v>1862</v>
      </c>
      <c r="L9" s="115">
        <v>1200</v>
      </c>
      <c r="M9" s="115">
        <v>1400</v>
      </c>
      <c r="N9" s="115">
        <v>839</v>
      </c>
      <c r="O9" s="120"/>
    </row>
    <row r="10" spans="2:15" x14ac:dyDescent="0.25">
      <c r="B10" s="272"/>
      <c r="C10" s="139" t="s">
        <v>11</v>
      </c>
      <c r="D10" s="115"/>
      <c r="E10" s="115">
        <v>1</v>
      </c>
      <c r="F10" s="115"/>
      <c r="G10" s="115"/>
      <c r="H10" s="115">
        <v>26</v>
      </c>
      <c r="I10" s="115">
        <v>4</v>
      </c>
      <c r="J10" s="115"/>
      <c r="K10" s="115"/>
      <c r="L10" s="115"/>
      <c r="M10" s="115">
        <v>13</v>
      </c>
      <c r="N10" s="115"/>
      <c r="O10" s="120"/>
    </row>
    <row r="11" spans="2:15" x14ac:dyDescent="0.25">
      <c r="B11" s="272"/>
      <c r="C11" s="139" t="s">
        <v>9</v>
      </c>
      <c r="D11" s="115">
        <v>611</v>
      </c>
      <c r="E11" s="115">
        <v>313</v>
      </c>
      <c r="F11" s="115">
        <v>670</v>
      </c>
      <c r="G11" s="115">
        <v>1033.1100000000001</v>
      </c>
      <c r="H11" s="115">
        <v>284</v>
      </c>
      <c r="I11" s="115">
        <v>237</v>
      </c>
      <c r="J11" s="115">
        <v>470</v>
      </c>
      <c r="K11" s="115">
        <v>120</v>
      </c>
      <c r="L11" s="115">
        <v>94</v>
      </c>
      <c r="M11" s="115"/>
      <c r="N11" s="115">
        <v>235</v>
      </c>
      <c r="O11" s="120"/>
    </row>
    <row r="12" spans="2:15" s="44" customFormat="1" x14ac:dyDescent="0.25">
      <c r="B12" s="187" t="s">
        <v>173</v>
      </c>
      <c r="C12" s="139" t="s">
        <v>5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104</v>
      </c>
      <c r="O12" s="120"/>
    </row>
    <row r="13" spans="2:15" x14ac:dyDescent="0.25">
      <c r="B13" s="272" t="s">
        <v>154</v>
      </c>
      <c r="C13" s="139" t="s">
        <v>25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20"/>
    </row>
    <row r="14" spans="2:15" x14ac:dyDescent="0.25">
      <c r="B14" s="272"/>
      <c r="C14" s="139" t="s">
        <v>3</v>
      </c>
      <c r="D14" s="115"/>
      <c r="E14" s="115"/>
      <c r="F14" s="115"/>
      <c r="G14" s="115">
        <v>78</v>
      </c>
      <c r="H14" s="115">
        <v>159</v>
      </c>
      <c r="I14" s="115"/>
      <c r="J14" s="115">
        <v>28</v>
      </c>
      <c r="K14" s="115">
        <v>25</v>
      </c>
      <c r="L14" s="115">
        <v>23</v>
      </c>
      <c r="M14" s="115">
        <v>100</v>
      </c>
      <c r="N14" s="115">
        <v>225</v>
      </c>
      <c r="O14" s="120"/>
    </row>
    <row r="15" spans="2:15" x14ac:dyDescent="0.25">
      <c r="B15" s="272"/>
      <c r="C15" s="139" t="s">
        <v>2</v>
      </c>
      <c r="D15" s="115">
        <v>1168</v>
      </c>
      <c r="E15" s="115">
        <v>1979</v>
      </c>
      <c r="F15" s="115">
        <v>1259</v>
      </c>
      <c r="G15" s="115">
        <v>1421</v>
      </c>
      <c r="H15" s="115">
        <v>479</v>
      </c>
      <c r="I15" s="115">
        <v>1264</v>
      </c>
      <c r="J15" s="115">
        <v>1683</v>
      </c>
      <c r="K15" s="115">
        <v>1023</v>
      </c>
      <c r="L15" s="115">
        <v>1571</v>
      </c>
      <c r="M15" s="115">
        <v>2065</v>
      </c>
      <c r="N15" s="115">
        <v>1973</v>
      </c>
      <c r="O15" s="120"/>
    </row>
    <row r="16" spans="2:15" x14ac:dyDescent="0.25">
      <c r="B16" s="272"/>
      <c r="C16" s="139" t="s">
        <v>6</v>
      </c>
      <c r="D16" s="115"/>
      <c r="E16" s="115"/>
      <c r="F16" s="115"/>
      <c r="G16" s="115"/>
      <c r="H16" s="115"/>
      <c r="I16" s="115">
        <v>626</v>
      </c>
      <c r="J16" s="115">
        <v>240</v>
      </c>
      <c r="K16" s="115"/>
      <c r="L16" s="115"/>
      <c r="M16" s="115">
        <v>48</v>
      </c>
      <c r="N16" s="115"/>
      <c r="O16" s="120"/>
    </row>
    <row r="17" spans="2:15" x14ac:dyDescent="0.25">
      <c r="B17" s="272"/>
      <c r="C17" s="139" t="s">
        <v>8</v>
      </c>
      <c r="D17" s="115">
        <v>2061</v>
      </c>
      <c r="E17" s="115">
        <v>2820</v>
      </c>
      <c r="F17" s="115">
        <v>3493</v>
      </c>
      <c r="G17" s="115">
        <v>2004</v>
      </c>
      <c r="H17" s="115">
        <v>4678</v>
      </c>
      <c r="I17" s="115">
        <v>2444</v>
      </c>
      <c r="J17" s="115">
        <v>3845</v>
      </c>
      <c r="K17" s="115">
        <v>3626</v>
      </c>
      <c r="L17" s="115">
        <v>2535</v>
      </c>
      <c r="M17" s="115">
        <v>2012</v>
      </c>
      <c r="N17" s="115">
        <v>1149</v>
      </c>
      <c r="O17" s="120"/>
    </row>
    <row r="18" spans="2:15" x14ac:dyDescent="0.25">
      <c r="B18" s="272"/>
      <c r="C18" s="139" t="s">
        <v>20</v>
      </c>
      <c r="D18" s="115"/>
      <c r="E18" s="115"/>
      <c r="F18" s="115"/>
      <c r="G18" s="115">
        <v>5</v>
      </c>
      <c r="H18" s="115"/>
      <c r="I18" s="115"/>
      <c r="J18" s="115"/>
      <c r="K18" s="115"/>
      <c r="L18" s="115"/>
      <c r="M18" s="115"/>
      <c r="N18" s="115"/>
      <c r="O18" s="120"/>
    </row>
    <row r="19" spans="2:15" x14ac:dyDescent="0.25">
      <c r="B19" s="272"/>
      <c r="C19" s="139" t="s">
        <v>13</v>
      </c>
      <c r="D19" s="115">
        <v>360</v>
      </c>
      <c r="E19" s="115">
        <v>104</v>
      </c>
      <c r="F19" s="115">
        <v>568</v>
      </c>
      <c r="G19" s="115">
        <v>824</v>
      </c>
      <c r="H19" s="115">
        <v>660</v>
      </c>
      <c r="I19" s="115">
        <v>586</v>
      </c>
      <c r="J19" s="115">
        <v>1141</v>
      </c>
      <c r="K19" s="115">
        <v>662</v>
      </c>
      <c r="L19" s="115">
        <v>432</v>
      </c>
      <c r="M19" s="115">
        <v>408</v>
      </c>
      <c r="N19" s="115">
        <v>192</v>
      </c>
      <c r="O19" s="120"/>
    </row>
    <row r="20" spans="2:15" hidden="1" x14ac:dyDescent="0.25">
      <c r="B20" s="272" t="s">
        <v>155</v>
      </c>
      <c r="C20" s="139" t="s">
        <v>40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20"/>
    </row>
    <row r="21" spans="2:15" x14ac:dyDescent="0.25">
      <c r="B21" s="272"/>
      <c r="C21" s="139" t="s">
        <v>78</v>
      </c>
      <c r="D21" s="115"/>
      <c r="E21" s="115"/>
      <c r="F21" s="115">
        <v>2</v>
      </c>
      <c r="G21" s="115"/>
      <c r="H21" s="115">
        <v>4</v>
      </c>
      <c r="I21" s="115">
        <v>1</v>
      </c>
      <c r="J21" s="115"/>
      <c r="K21" s="115">
        <v>8</v>
      </c>
      <c r="L21" s="115"/>
      <c r="M21" s="115"/>
      <c r="N21" s="115"/>
      <c r="O21" s="120"/>
    </row>
    <row r="22" spans="2:15" ht="15.75" thickBot="1" x14ac:dyDescent="0.3">
      <c r="B22" s="138" t="s">
        <v>156</v>
      </c>
      <c r="C22" s="140" t="s">
        <v>17</v>
      </c>
      <c r="D22" s="121"/>
      <c r="E22" s="121"/>
      <c r="F22" s="121">
        <v>276</v>
      </c>
      <c r="G22" s="121"/>
      <c r="H22" s="121">
        <v>276</v>
      </c>
      <c r="I22" s="121"/>
      <c r="J22" s="121">
        <v>276</v>
      </c>
      <c r="K22" s="121">
        <v>161</v>
      </c>
      <c r="L22" s="121"/>
      <c r="M22" s="121"/>
      <c r="N22" s="121">
        <v>1296</v>
      </c>
      <c r="O22" s="122"/>
    </row>
    <row r="23" spans="2:15" ht="33" customHeight="1" thickBot="1" x14ac:dyDescent="0.3">
      <c r="B23" s="269" t="s">
        <v>180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</row>
  </sheetData>
  <mergeCells count="6">
    <mergeCell ref="B2:O2"/>
    <mergeCell ref="B23:O23"/>
    <mergeCell ref="B5:B6"/>
    <mergeCell ref="B7:B11"/>
    <mergeCell ref="B13:B19"/>
    <mergeCell ref="B20:B21"/>
  </mergeCells>
  <pageMargins left="0.7" right="0.7" top="0.75" bottom="0.75" header="0.3" footer="0.3"/>
  <pageSetup paperSize="12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tabColor theme="9" tint="0.79998168889431442"/>
  </sheetPr>
  <dimension ref="B1:O23"/>
  <sheetViews>
    <sheetView topLeftCell="B4" workbookViewId="0">
      <selection activeCell="B23" sqref="B23:O23"/>
    </sheetView>
  </sheetViews>
  <sheetFormatPr baseColWidth="10" defaultRowHeight="15" x14ac:dyDescent="0.25"/>
  <cols>
    <col min="1" max="1" width="6.42578125" customWidth="1"/>
    <col min="2" max="2" width="13" customWidth="1"/>
    <col min="3" max="3" width="14.140625" customWidth="1"/>
    <col min="4" max="12" width="7.140625" customWidth="1"/>
    <col min="13" max="14" width="7.140625" style="44" customWidth="1"/>
    <col min="15" max="15" width="7.140625" customWidth="1"/>
  </cols>
  <sheetData>
    <row r="1" spans="2:15" ht="15.75" thickBot="1" x14ac:dyDescent="0.3"/>
    <row r="2" spans="2:15" ht="45" customHeight="1" x14ac:dyDescent="0.25">
      <c r="B2" s="262" t="s">
        <v>196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</row>
    <row r="3" spans="2:15" ht="58.5" x14ac:dyDescent="0.25">
      <c r="B3" s="166" t="s">
        <v>158</v>
      </c>
      <c r="C3" s="141" t="s">
        <v>157</v>
      </c>
      <c r="D3" s="142" t="s">
        <v>124</v>
      </c>
      <c r="E3" s="142" t="s">
        <v>125</v>
      </c>
      <c r="F3" s="142" t="s">
        <v>126</v>
      </c>
      <c r="G3" s="142" t="s">
        <v>127</v>
      </c>
      <c r="H3" s="142" t="s">
        <v>128</v>
      </c>
      <c r="I3" s="142" t="s">
        <v>129</v>
      </c>
      <c r="J3" s="142" t="s">
        <v>130</v>
      </c>
      <c r="K3" s="142" t="s">
        <v>131</v>
      </c>
      <c r="L3" s="142" t="s">
        <v>132</v>
      </c>
      <c r="M3" s="142" t="s">
        <v>148</v>
      </c>
      <c r="N3" s="142" t="s">
        <v>149</v>
      </c>
      <c r="O3" s="173" t="s">
        <v>179</v>
      </c>
    </row>
    <row r="4" spans="2:15" x14ac:dyDescent="0.25">
      <c r="B4" s="166" t="s">
        <v>151</v>
      </c>
      <c r="C4" s="139" t="s">
        <v>26</v>
      </c>
      <c r="D4" s="115"/>
      <c r="E4" s="115"/>
      <c r="F4" s="115"/>
      <c r="G4" s="115"/>
      <c r="H4" s="115">
        <v>590</v>
      </c>
      <c r="I4" s="115">
        <v>584</v>
      </c>
      <c r="J4" s="115"/>
      <c r="K4" s="115"/>
      <c r="L4" s="115"/>
      <c r="M4" s="115"/>
      <c r="N4" s="115"/>
      <c r="O4" s="120"/>
    </row>
    <row r="5" spans="2:15" x14ac:dyDescent="0.25">
      <c r="B5" s="275" t="s">
        <v>152</v>
      </c>
      <c r="C5" s="139" t="s">
        <v>21</v>
      </c>
      <c r="D5" s="115">
        <v>590</v>
      </c>
      <c r="E5" s="115">
        <v>567</v>
      </c>
      <c r="F5" s="115"/>
      <c r="G5" s="115"/>
      <c r="H5" s="115">
        <v>629</v>
      </c>
      <c r="I5" s="115">
        <v>690</v>
      </c>
      <c r="J5" s="115"/>
      <c r="K5" s="115"/>
      <c r="L5" s="115">
        <v>641</v>
      </c>
      <c r="M5" s="115">
        <v>615</v>
      </c>
      <c r="N5" s="115">
        <v>623</v>
      </c>
      <c r="O5" s="120"/>
    </row>
    <row r="6" spans="2:15" x14ac:dyDescent="0.25">
      <c r="B6" s="275"/>
      <c r="C6" s="139" t="s">
        <v>7</v>
      </c>
      <c r="D6" s="115">
        <v>623</v>
      </c>
      <c r="E6" s="115">
        <v>629</v>
      </c>
      <c r="F6" s="115">
        <v>621</v>
      </c>
      <c r="G6" s="115">
        <v>618</v>
      </c>
      <c r="H6" s="115">
        <v>539</v>
      </c>
      <c r="I6" s="115">
        <v>571</v>
      </c>
      <c r="J6" s="115">
        <v>568</v>
      </c>
      <c r="K6" s="115">
        <v>639</v>
      </c>
      <c r="L6" s="115">
        <v>638</v>
      </c>
      <c r="M6" s="115">
        <v>656</v>
      </c>
      <c r="N6" s="115">
        <v>665</v>
      </c>
      <c r="O6" s="120"/>
    </row>
    <row r="7" spans="2:15" x14ac:dyDescent="0.25">
      <c r="B7" s="275" t="s">
        <v>153</v>
      </c>
      <c r="C7" s="139" t="s">
        <v>10</v>
      </c>
      <c r="D7" s="115">
        <v>695</v>
      </c>
      <c r="E7" s="115"/>
      <c r="F7" s="115">
        <v>640</v>
      </c>
      <c r="G7" s="115">
        <v>625</v>
      </c>
      <c r="H7" s="115">
        <v>625</v>
      </c>
      <c r="I7" s="115">
        <v>640</v>
      </c>
      <c r="J7" s="115">
        <v>640</v>
      </c>
      <c r="K7" s="115"/>
      <c r="L7" s="115">
        <v>640</v>
      </c>
      <c r="M7" s="115">
        <v>635</v>
      </c>
      <c r="N7" s="115">
        <v>635</v>
      </c>
      <c r="O7" s="120"/>
    </row>
    <row r="8" spans="2:15" x14ac:dyDescent="0.25">
      <c r="B8" s="275"/>
      <c r="C8" s="139" t="s">
        <v>19</v>
      </c>
      <c r="D8" s="115"/>
      <c r="E8" s="115">
        <v>681.1538888888889</v>
      </c>
      <c r="F8" s="115"/>
      <c r="G8" s="115"/>
      <c r="H8" s="115"/>
      <c r="I8" s="115">
        <v>650</v>
      </c>
      <c r="J8" s="115">
        <v>564</v>
      </c>
      <c r="K8" s="115"/>
      <c r="L8" s="115"/>
      <c r="M8" s="115"/>
      <c r="N8" s="115"/>
      <c r="O8" s="120"/>
    </row>
    <row r="9" spans="2:15" x14ac:dyDescent="0.25">
      <c r="B9" s="275"/>
      <c r="C9" s="139" t="s">
        <v>12</v>
      </c>
      <c r="D9" s="115">
        <v>617.73385978030763</v>
      </c>
      <c r="E9" s="115">
        <v>631.42857556995841</v>
      </c>
      <c r="F9" s="115">
        <v>598.3725060981003</v>
      </c>
      <c r="G9" s="115">
        <v>587</v>
      </c>
      <c r="H9" s="115">
        <v>551</v>
      </c>
      <c r="I9" s="115">
        <v>628</v>
      </c>
      <c r="J9" s="115">
        <v>553</v>
      </c>
      <c r="K9" s="115">
        <v>602</v>
      </c>
      <c r="L9" s="115">
        <v>717</v>
      </c>
      <c r="M9" s="115">
        <v>718</v>
      </c>
      <c r="N9" s="115">
        <v>714</v>
      </c>
      <c r="O9" s="120"/>
    </row>
    <row r="10" spans="2:15" x14ac:dyDescent="0.25">
      <c r="B10" s="275"/>
      <c r="C10" s="139" t="s">
        <v>11</v>
      </c>
      <c r="D10" s="115"/>
      <c r="E10" s="115">
        <v>658.66181818181815</v>
      </c>
      <c r="F10" s="115"/>
      <c r="G10" s="115"/>
      <c r="H10" s="115">
        <v>650</v>
      </c>
      <c r="I10" s="115">
        <v>657</v>
      </c>
      <c r="J10" s="115"/>
      <c r="K10" s="115"/>
      <c r="L10" s="115"/>
      <c r="M10" s="115">
        <v>650</v>
      </c>
      <c r="N10" s="115"/>
      <c r="O10" s="120"/>
    </row>
    <row r="11" spans="2:15" x14ac:dyDescent="0.25">
      <c r="B11" s="275"/>
      <c r="C11" s="139" t="s">
        <v>9</v>
      </c>
      <c r="D11" s="115">
        <v>678.42761025569655</v>
      </c>
      <c r="E11" s="115">
        <v>642.5</v>
      </c>
      <c r="F11" s="115">
        <v>617.38461538461536</v>
      </c>
      <c r="G11" s="115">
        <v>620</v>
      </c>
      <c r="H11" s="115">
        <v>562</v>
      </c>
      <c r="I11" s="115">
        <v>579</v>
      </c>
      <c r="J11" s="115">
        <v>518</v>
      </c>
      <c r="K11" s="115">
        <v>640</v>
      </c>
      <c r="L11" s="115">
        <v>719</v>
      </c>
      <c r="M11" s="115"/>
      <c r="N11" s="115">
        <v>750</v>
      </c>
      <c r="O11" s="120"/>
    </row>
    <row r="12" spans="2:15" s="44" customFormat="1" x14ac:dyDescent="0.25">
      <c r="B12" s="188" t="s">
        <v>173</v>
      </c>
      <c r="C12" s="139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553</v>
      </c>
      <c r="O12" s="120"/>
    </row>
    <row r="13" spans="2:15" x14ac:dyDescent="0.25">
      <c r="B13" s="275" t="s">
        <v>154</v>
      </c>
      <c r="C13" s="139" t="s">
        <v>25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20"/>
    </row>
    <row r="14" spans="2:15" x14ac:dyDescent="0.25">
      <c r="B14" s="275"/>
      <c r="C14" s="139" t="s">
        <v>3</v>
      </c>
      <c r="D14" s="115"/>
      <c r="E14" s="115"/>
      <c r="F14" s="115"/>
      <c r="G14" s="115">
        <v>580</v>
      </c>
      <c r="H14" s="115">
        <v>636.66666666666663</v>
      </c>
      <c r="I14" s="115"/>
      <c r="J14" s="115">
        <v>735</v>
      </c>
      <c r="K14" s="115">
        <v>682</v>
      </c>
      <c r="L14" s="115">
        <v>607.82627450980385</v>
      </c>
      <c r="M14" s="115">
        <v>600</v>
      </c>
      <c r="N14" s="115">
        <v>568.5</v>
      </c>
      <c r="O14" s="120"/>
    </row>
    <row r="15" spans="2:15" x14ac:dyDescent="0.25">
      <c r="B15" s="275"/>
      <c r="C15" s="139" t="s">
        <v>2</v>
      </c>
      <c r="D15" s="115">
        <v>669.54499183768667</v>
      </c>
      <c r="E15" s="115">
        <v>644.48856746605861</v>
      </c>
      <c r="F15" s="115">
        <v>645.91635249554372</v>
      </c>
      <c r="G15" s="115">
        <v>635.27105218122733</v>
      </c>
      <c r="H15" s="115">
        <v>630.79999999999995</v>
      </c>
      <c r="I15" s="115">
        <v>586.0224492136914</v>
      </c>
      <c r="J15" s="115">
        <v>580.31824607730573</v>
      </c>
      <c r="K15" s="115">
        <v>584.58285364145661</v>
      </c>
      <c r="L15" s="115">
        <v>579.33692912540596</v>
      </c>
      <c r="M15" s="115">
        <v>567.15461138429805</v>
      </c>
      <c r="N15" s="115">
        <v>569.18148207217507</v>
      </c>
      <c r="O15" s="120"/>
    </row>
    <row r="16" spans="2:15" x14ac:dyDescent="0.25">
      <c r="B16" s="275"/>
      <c r="C16" s="139" t="s">
        <v>6</v>
      </c>
      <c r="D16" s="115"/>
      <c r="E16" s="115"/>
      <c r="F16" s="115"/>
      <c r="G16" s="115"/>
      <c r="H16" s="115"/>
      <c r="I16" s="115">
        <v>608.33333333333337</v>
      </c>
      <c r="J16" s="115">
        <v>602</v>
      </c>
      <c r="K16" s="115"/>
      <c r="L16" s="115"/>
      <c r="M16" s="115">
        <v>566</v>
      </c>
      <c r="N16" s="115"/>
      <c r="O16" s="120"/>
    </row>
    <row r="17" spans="2:15" x14ac:dyDescent="0.25">
      <c r="B17" s="275"/>
      <c r="C17" s="139" t="s">
        <v>8</v>
      </c>
      <c r="D17" s="115">
        <v>713.09354114897644</v>
      </c>
      <c r="E17" s="115">
        <v>639.98760599647267</v>
      </c>
      <c r="F17" s="115">
        <v>636.82262103174594</v>
      </c>
      <c r="G17" s="115">
        <v>645.40056895073485</v>
      </c>
      <c r="H17" s="115">
        <v>633.99075437782164</v>
      </c>
      <c r="I17" s="115">
        <v>632.29286499542127</v>
      </c>
      <c r="J17" s="115">
        <v>622.80091251742806</v>
      </c>
      <c r="K17" s="115">
        <v>614.95419661216283</v>
      </c>
      <c r="L17" s="115">
        <v>611.14214828464753</v>
      </c>
      <c r="M17" s="115">
        <v>614.5461350879973</v>
      </c>
      <c r="N17" s="115">
        <v>569.57407287581691</v>
      </c>
      <c r="O17" s="120"/>
    </row>
    <row r="18" spans="2:15" x14ac:dyDescent="0.25">
      <c r="B18" s="275"/>
      <c r="C18" s="139" t="s">
        <v>20</v>
      </c>
      <c r="D18" s="115"/>
      <c r="E18" s="115"/>
      <c r="F18" s="115"/>
      <c r="G18" s="115">
        <v>640</v>
      </c>
      <c r="H18" s="115"/>
      <c r="I18" s="115"/>
      <c r="J18" s="115"/>
      <c r="K18" s="115"/>
      <c r="L18" s="115"/>
      <c r="M18" s="115"/>
      <c r="N18" s="115"/>
      <c r="O18" s="120"/>
    </row>
    <row r="19" spans="2:15" x14ac:dyDescent="0.25">
      <c r="B19" s="275"/>
      <c r="C19" s="139" t="s">
        <v>13</v>
      </c>
      <c r="D19" s="115">
        <v>693.33333333333337</v>
      </c>
      <c r="E19" s="115">
        <v>606.15</v>
      </c>
      <c r="F19" s="115">
        <v>650.27666666666664</v>
      </c>
      <c r="G19" s="115">
        <v>600.83076923076931</v>
      </c>
      <c r="H19" s="115">
        <v>652.28800000000001</v>
      </c>
      <c r="I19" s="115">
        <v>640.11300000000006</v>
      </c>
      <c r="J19" s="115">
        <v>658.20994002761893</v>
      </c>
      <c r="K19" s="115">
        <v>637.37</v>
      </c>
      <c r="L19" s="115">
        <v>630</v>
      </c>
      <c r="M19" s="115">
        <v>630</v>
      </c>
      <c r="N19" s="115">
        <v>630</v>
      </c>
      <c r="O19" s="120"/>
    </row>
    <row r="20" spans="2:15" hidden="1" x14ac:dyDescent="0.25">
      <c r="B20" s="275" t="s">
        <v>155</v>
      </c>
      <c r="C20" s="139" t="s">
        <v>40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20"/>
    </row>
    <row r="21" spans="2:15" ht="29.25" customHeight="1" x14ac:dyDescent="0.25">
      <c r="B21" s="275"/>
      <c r="C21" s="139" t="s">
        <v>78</v>
      </c>
      <c r="D21" s="115"/>
      <c r="E21" s="115"/>
      <c r="F21" s="115">
        <v>730</v>
      </c>
      <c r="G21" s="115"/>
      <c r="H21" s="115">
        <v>715</v>
      </c>
      <c r="I21" s="115">
        <v>676</v>
      </c>
      <c r="J21" s="115"/>
      <c r="K21" s="115">
        <v>625</v>
      </c>
      <c r="L21" s="115"/>
      <c r="M21" s="115"/>
      <c r="N21" s="115"/>
      <c r="O21" s="120"/>
    </row>
    <row r="22" spans="2:15" ht="15.75" thickBot="1" x14ac:dyDescent="0.3">
      <c r="B22" s="143" t="s">
        <v>156</v>
      </c>
      <c r="C22" s="140" t="s">
        <v>17</v>
      </c>
      <c r="D22" s="121"/>
      <c r="E22" s="121"/>
      <c r="F22" s="121">
        <v>497</v>
      </c>
      <c r="G22" s="121"/>
      <c r="H22" s="121">
        <v>499</v>
      </c>
      <c r="I22" s="121"/>
      <c r="J22" s="121">
        <v>490</v>
      </c>
      <c r="K22" s="121">
        <v>485</v>
      </c>
      <c r="L22" s="121"/>
      <c r="M22" s="121"/>
      <c r="N22" s="121">
        <v>533</v>
      </c>
      <c r="O22" s="122"/>
    </row>
    <row r="23" spans="2:15" ht="29.25" customHeight="1" thickBot="1" x14ac:dyDescent="0.3">
      <c r="B23" s="269" t="s">
        <v>180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4"/>
    </row>
  </sheetData>
  <mergeCells count="6">
    <mergeCell ref="B2:O2"/>
    <mergeCell ref="B23:O23"/>
    <mergeCell ref="B5:B6"/>
    <mergeCell ref="B7:B11"/>
    <mergeCell ref="B13:B19"/>
    <mergeCell ref="B20:B21"/>
  </mergeCells>
  <pageMargins left="0.7" right="0.7" top="0.75" bottom="0.75" header="0.3" footer="0.3"/>
  <pageSetup paperSize="12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tabColor theme="9" tint="0.79998168889431442"/>
  </sheetPr>
  <dimension ref="B1:J48"/>
  <sheetViews>
    <sheetView topLeftCell="A40" workbookViewId="0">
      <selection activeCell="J54" sqref="J54"/>
    </sheetView>
  </sheetViews>
  <sheetFormatPr baseColWidth="10" defaultRowHeight="15" x14ac:dyDescent="0.25"/>
  <cols>
    <col min="1" max="1" width="3.85546875" style="50" customWidth="1"/>
    <col min="2" max="2" width="11.140625" style="50" customWidth="1"/>
    <col min="3" max="10" width="8.5703125" style="50" customWidth="1"/>
    <col min="11" max="16384" width="11.42578125" style="50"/>
  </cols>
  <sheetData>
    <row r="1" spans="2:10" ht="8.25" customHeight="1" thickBot="1" x14ac:dyDescent="0.3"/>
    <row r="2" spans="2:10" x14ac:dyDescent="0.25">
      <c r="B2" s="278" t="s">
        <v>123</v>
      </c>
      <c r="C2" s="279"/>
      <c r="D2" s="279"/>
      <c r="E2" s="279"/>
      <c r="F2" s="279"/>
      <c r="G2" s="279"/>
      <c r="H2" s="279"/>
      <c r="I2" s="279"/>
      <c r="J2" s="280"/>
    </row>
    <row r="3" spans="2:10" ht="14.25" customHeight="1" x14ac:dyDescent="0.25">
      <c r="B3" s="281" t="s">
        <v>80</v>
      </c>
      <c r="C3" s="276"/>
      <c r="D3" s="276"/>
      <c r="E3" s="276"/>
      <c r="F3" s="276"/>
      <c r="G3" s="276"/>
      <c r="H3" s="276"/>
      <c r="I3" s="276"/>
      <c r="J3" s="277"/>
    </row>
    <row r="4" spans="2:10" ht="14.25" customHeight="1" x14ac:dyDescent="0.25">
      <c r="B4" s="146"/>
      <c r="C4" s="276">
        <v>2018</v>
      </c>
      <c r="D4" s="276"/>
      <c r="E4" s="276">
        <v>2019</v>
      </c>
      <c r="F4" s="276"/>
      <c r="G4" s="276">
        <v>2020</v>
      </c>
      <c r="H4" s="276"/>
      <c r="I4" s="276">
        <v>2021</v>
      </c>
      <c r="J4" s="277"/>
    </row>
    <row r="5" spans="2:10" ht="23.25" customHeight="1" x14ac:dyDescent="0.25">
      <c r="B5" s="146"/>
      <c r="C5" s="51" t="s">
        <v>0</v>
      </c>
      <c r="D5" s="158" t="s">
        <v>195</v>
      </c>
      <c r="E5" s="51" t="s">
        <v>0</v>
      </c>
      <c r="F5" s="158" t="s">
        <v>195</v>
      </c>
      <c r="G5" s="51" t="s">
        <v>0</v>
      </c>
      <c r="H5" s="158" t="s">
        <v>195</v>
      </c>
      <c r="I5" s="51" t="s">
        <v>0</v>
      </c>
      <c r="J5" s="159" t="s">
        <v>195</v>
      </c>
    </row>
    <row r="6" spans="2:10" ht="23.25" customHeight="1" x14ac:dyDescent="0.25">
      <c r="B6" s="147" t="s">
        <v>65</v>
      </c>
      <c r="C6" s="51" t="s">
        <v>49</v>
      </c>
      <c r="D6" s="51" t="s">
        <v>69</v>
      </c>
      <c r="E6" s="51" t="s">
        <v>49</v>
      </c>
      <c r="F6" s="51" t="s">
        <v>69</v>
      </c>
      <c r="G6" s="158" t="s">
        <v>49</v>
      </c>
      <c r="H6" s="158" t="s">
        <v>69</v>
      </c>
      <c r="I6" s="158" t="s">
        <v>49</v>
      </c>
      <c r="J6" s="159" t="s">
        <v>69</v>
      </c>
    </row>
    <row r="7" spans="2:10" ht="14.25" customHeight="1" x14ac:dyDescent="0.25">
      <c r="B7" s="146" t="s">
        <v>76</v>
      </c>
      <c r="C7" s="98"/>
      <c r="D7" s="98"/>
      <c r="E7" s="99">
        <v>25</v>
      </c>
      <c r="F7" s="99">
        <v>418.6</v>
      </c>
      <c r="G7" s="99"/>
      <c r="H7" s="99"/>
      <c r="I7" s="99"/>
      <c r="J7" s="100"/>
    </row>
    <row r="8" spans="2:10" ht="14.25" customHeight="1" x14ac:dyDescent="0.25">
      <c r="B8" s="146" t="s">
        <v>77</v>
      </c>
      <c r="C8" s="98"/>
      <c r="D8" s="98"/>
      <c r="E8" s="99">
        <v>7</v>
      </c>
      <c r="F8" s="99">
        <v>510</v>
      </c>
      <c r="G8" s="99"/>
      <c r="H8" s="99"/>
      <c r="I8" s="99"/>
      <c r="J8" s="100"/>
    </row>
    <row r="9" spans="2:10" ht="14.25" customHeight="1" x14ac:dyDescent="0.25">
      <c r="B9" s="146" t="s">
        <v>25</v>
      </c>
      <c r="C9" s="99">
        <v>1851.1359999999995</v>
      </c>
      <c r="D9" s="99">
        <v>572.82065710555491</v>
      </c>
      <c r="E9" s="99">
        <v>4230.7850000000008</v>
      </c>
      <c r="F9" s="99">
        <v>501.38180331971188</v>
      </c>
      <c r="G9" s="99">
        <v>4107.5650000000005</v>
      </c>
      <c r="H9" s="99">
        <v>681.39712880696447</v>
      </c>
      <c r="I9" s="99">
        <v>5210.5150000000031</v>
      </c>
      <c r="J9" s="100">
        <v>712.63572633642059</v>
      </c>
    </row>
    <row r="10" spans="2:10" ht="14.25" customHeight="1" x14ac:dyDescent="0.25">
      <c r="B10" s="146" t="s">
        <v>3</v>
      </c>
      <c r="C10" s="99">
        <v>2503.4079999999981</v>
      </c>
      <c r="D10" s="99">
        <v>896.72691534948876</v>
      </c>
      <c r="E10" s="99">
        <v>2153.2681999999973</v>
      </c>
      <c r="F10" s="99">
        <v>936.4730280353466</v>
      </c>
      <c r="G10" s="99">
        <v>2749.1017000000002</v>
      </c>
      <c r="H10" s="99">
        <v>993.20449248036687</v>
      </c>
      <c r="I10" s="99">
        <v>2019.0772000000002</v>
      </c>
      <c r="J10" s="100">
        <v>1012.3730783662655</v>
      </c>
    </row>
    <row r="11" spans="2:10" ht="14.25" customHeight="1" x14ac:dyDescent="0.25">
      <c r="B11" s="146" t="s">
        <v>31</v>
      </c>
      <c r="C11" s="99"/>
      <c r="D11" s="99"/>
      <c r="E11" s="99"/>
      <c r="F11" s="99"/>
      <c r="G11" s="99"/>
      <c r="H11" s="99"/>
      <c r="I11" s="99">
        <v>182</v>
      </c>
      <c r="J11" s="100">
        <v>707.14285714285711</v>
      </c>
    </row>
    <row r="12" spans="2:10" ht="14.25" customHeight="1" x14ac:dyDescent="0.25">
      <c r="B12" s="146" t="s">
        <v>23</v>
      </c>
      <c r="C12" s="99">
        <v>1687.55</v>
      </c>
      <c r="D12" s="99">
        <v>487.19535878704625</v>
      </c>
      <c r="E12" s="99">
        <v>5632.0930000000008</v>
      </c>
      <c r="F12" s="99">
        <v>521.94712377480403</v>
      </c>
      <c r="G12" s="99">
        <v>4827.2860000000001</v>
      </c>
      <c r="H12" s="99">
        <v>624.39398019655096</v>
      </c>
      <c r="I12" s="99">
        <v>3838.7499999999995</v>
      </c>
      <c r="J12" s="100">
        <v>608.16493542550529</v>
      </c>
    </row>
    <row r="13" spans="2:10" ht="14.25" customHeight="1" x14ac:dyDescent="0.25">
      <c r="B13" s="146" t="s">
        <v>2</v>
      </c>
      <c r="C13" s="99">
        <v>22257.702099999995</v>
      </c>
      <c r="D13" s="99">
        <v>493.5931672682164</v>
      </c>
      <c r="E13" s="99">
        <v>24048.884300000002</v>
      </c>
      <c r="F13" s="99">
        <v>512.74128759243763</v>
      </c>
      <c r="G13" s="99">
        <v>25880.854000000003</v>
      </c>
      <c r="H13" s="99">
        <v>598.28892694876515</v>
      </c>
      <c r="I13" s="99">
        <v>20981.525000000001</v>
      </c>
      <c r="J13" s="100">
        <v>630.28046270386312</v>
      </c>
    </row>
    <row r="14" spans="2:10" ht="14.25" customHeight="1" x14ac:dyDescent="0.25">
      <c r="B14" s="146" t="s">
        <v>10</v>
      </c>
      <c r="C14" s="99">
        <v>2903.145</v>
      </c>
      <c r="D14" s="99">
        <v>497.84855055656436</v>
      </c>
      <c r="E14" s="99">
        <v>4190.7</v>
      </c>
      <c r="F14" s="99">
        <v>503.48264858747524</v>
      </c>
      <c r="G14" s="99">
        <v>3362.375</v>
      </c>
      <c r="H14" s="99">
        <v>634.18825138594173</v>
      </c>
      <c r="I14" s="99">
        <v>2655.1019999999999</v>
      </c>
      <c r="J14" s="100">
        <v>667.69441204863494</v>
      </c>
    </row>
    <row r="15" spans="2:10" ht="14.25" customHeight="1" x14ac:dyDescent="0.25">
      <c r="B15" s="146" t="s">
        <v>36</v>
      </c>
      <c r="C15" s="99">
        <v>15.809999999999986</v>
      </c>
      <c r="D15" s="99">
        <v>1808.3502654244421</v>
      </c>
      <c r="E15" s="99">
        <v>10.694999999999995</v>
      </c>
      <c r="F15" s="99">
        <v>1697.3365220835803</v>
      </c>
      <c r="G15" s="99">
        <v>0.76570000000000005</v>
      </c>
      <c r="H15" s="99">
        <v>1526.3157894736842</v>
      </c>
      <c r="I15" s="99">
        <v>4.9970000000000017</v>
      </c>
      <c r="J15" s="100">
        <v>2016.7115587872347</v>
      </c>
    </row>
    <row r="16" spans="2:10" ht="14.25" customHeight="1" x14ac:dyDescent="0.25">
      <c r="B16" s="146" t="s">
        <v>6</v>
      </c>
      <c r="C16" s="99">
        <v>17077.720240000002</v>
      </c>
      <c r="D16" s="99">
        <v>461.94109007663127</v>
      </c>
      <c r="E16" s="99">
        <v>20633.055959999998</v>
      </c>
      <c r="F16" s="99">
        <v>774.78830231100517</v>
      </c>
      <c r="G16" s="99">
        <v>22046.418069999996</v>
      </c>
      <c r="H16" s="99">
        <v>673.90538145722064</v>
      </c>
      <c r="I16" s="99">
        <v>20329.189760000008</v>
      </c>
      <c r="J16" s="100">
        <v>716.40103070363364</v>
      </c>
    </row>
    <row r="17" spans="2:10" ht="14.25" customHeight="1" x14ac:dyDescent="0.25">
      <c r="B17" s="146" t="s">
        <v>19</v>
      </c>
      <c r="C17" s="99">
        <v>510.298</v>
      </c>
      <c r="D17" s="99">
        <v>557.04210893866559</v>
      </c>
      <c r="E17" s="99">
        <v>802.42550000000006</v>
      </c>
      <c r="F17" s="99">
        <v>658.07011054480915</v>
      </c>
      <c r="G17" s="99">
        <v>1373.9740000000002</v>
      </c>
      <c r="H17" s="99">
        <v>751.5966312586844</v>
      </c>
      <c r="I17" s="99">
        <v>478.34899999999999</v>
      </c>
      <c r="J17" s="100">
        <v>1177.2893023398919</v>
      </c>
    </row>
    <row r="18" spans="2:10" ht="14.25" customHeight="1" x14ac:dyDescent="0.25">
      <c r="B18" s="146" t="s">
        <v>120</v>
      </c>
      <c r="C18" s="99">
        <v>671.25620000000004</v>
      </c>
      <c r="D18" s="99">
        <v>509.57087671340571</v>
      </c>
      <c r="E18" s="99">
        <v>1946.1666</v>
      </c>
      <c r="F18" s="99">
        <v>443.69832968721687</v>
      </c>
      <c r="G18" s="99">
        <v>3020.8817999999992</v>
      </c>
      <c r="H18" s="99">
        <v>560.71745477319996</v>
      </c>
      <c r="I18" s="99">
        <v>2392.4750399999994</v>
      </c>
      <c r="J18" s="100">
        <v>635.63077829071153</v>
      </c>
    </row>
    <row r="19" spans="2:10" ht="14.25" customHeight="1" x14ac:dyDescent="0.25">
      <c r="B19" s="146" t="s">
        <v>12</v>
      </c>
      <c r="C19" s="99">
        <v>6559.7402399999937</v>
      </c>
      <c r="D19" s="99">
        <v>489.96654705945753</v>
      </c>
      <c r="E19" s="99">
        <v>5880.0035000000025</v>
      </c>
      <c r="F19" s="99">
        <v>507.86883312611178</v>
      </c>
      <c r="G19" s="99">
        <v>13729.465340000004</v>
      </c>
      <c r="H19" s="99">
        <v>655.62233023759961</v>
      </c>
      <c r="I19" s="99">
        <v>4398.2156800000002</v>
      </c>
      <c r="J19" s="100">
        <v>679.83235913455985</v>
      </c>
    </row>
    <row r="20" spans="2:10" ht="14.25" customHeight="1" x14ac:dyDescent="0.25">
      <c r="B20" s="146" t="s">
        <v>28</v>
      </c>
      <c r="C20" s="99">
        <v>156.05600000000001</v>
      </c>
      <c r="D20" s="99">
        <v>631.9839294532627</v>
      </c>
      <c r="E20" s="99">
        <v>38.499000000000002</v>
      </c>
      <c r="F20" s="99">
        <v>647.17307692307691</v>
      </c>
      <c r="G20" s="99">
        <v>52</v>
      </c>
      <c r="H20" s="99">
        <v>691.66666666666663</v>
      </c>
      <c r="I20" s="99">
        <v>52</v>
      </c>
      <c r="J20" s="100">
        <v>678.84615384615381</v>
      </c>
    </row>
    <row r="21" spans="2:10" ht="14.25" customHeight="1" x14ac:dyDescent="0.25">
      <c r="B21" s="146" t="s">
        <v>11</v>
      </c>
      <c r="C21" s="99">
        <v>797.69999999999982</v>
      </c>
      <c r="D21" s="99">
        <v>579.80849382716065</v>
      </c>
      <c r="E21" s="99">
        <v>1597.1750000000002</v>
      </c>
      <c r="F21" s="99">
        <v>608.62851235386165</v>
      </c>
      <c r="G21" s="99">
        <v>1936.4400000000003</v>
      </c>
      <c r="H21" s="99">
        <v>717.19170624701303</v>
      </c>
      <c r="I21" s="99">
        <v>2095.7550000000001</v>
      </c>
      <c r="J21" s="100">
        <v>744.26803340494996</v>
      </c>
    </row>
    <row r="22" spans="2:10" ht="14.25" customHeight="1" x14ac:dyDescent="0.25">
      <c r="B22" s="146" t="s">
        <v>17</v>
      </c>
      <c r="C22" s="99">
        <v>2754.2</v>
      </c>
      <c r="D22" s="99">
        <v>470.8133419962997</v>
      </c>
      <c r="E22" s="99">
        <v>3213.8</v>
      </c>
      <c r="F22" s="99">
        <v>511.84793413959039</v>
      </c>
      <c r="G22" s="99">
        <v>3848</v>
      </c>
      <c r="H22" s="99">
        <v>527.55713675213656</v>
      </c>
      <c r="I22" s="99">
        <v>1689.85</v>
      </c>
      <c r="J22" s="100">
        <v>557.50240382043467</v>
      </c>
    </row>
    <row r="23" spans="2:10" ht="14.25" customHeight="1" x14ac:dyDescent="0.25">
      <c r="B23" s="146" t="s">
        <v>37</v>
      </c>
      <c r="C23" s="99">
        <v>36</v>
      </c>
      <c r="D23" s="99">
        <v>459.39219230769231</v>
      </c>
      <c r="E23" s="99">
        <v>838</v>
      </c>
      <c r="F23" s="99">
        <v>494.78888153846157</v>
      </c>
      <c r="G23" s="99">
        <v>479</v>
      </c>
      <c r="H23" s="99">
        <v>602.31214285714282</v>
      </c>
      <c r="I23" s="99">
        <v>52</v>
      </c>
      <c r="J23" s="100">
        <v>612.02019230769235</v>
      </c>
    </row>
    <row r="24" spans="2:10" ht="14.25" customHeight="1" x14ac:dyDescent="0.25">
      <c r="B24" s="146" t="s">
        <v>192</v>
      </c>
      <c r="C24" s="99"/>
      <c r="D24" s="99"/>
      <c r="E24" s="99"/>
      <c r="F24" s="99"/>
      <c r="G24" s="99"/>
      <c r="H24" s="99"/>
      <c r="I24" s="99">
        <v>0.06</v>
      </c>
      <c r="J24" s="100">
        <v>1003.3333333333334</v>
      </c>
    </row>
    <row r="25" spans="2:10" ht="14.25" customHeight="1" x14ac:dyDescent="0.25">
      <c r="B25" s="146" t="s">
        <v>21</v>
      </c>
      <c r="C25" s="99">
        <v>52.002000000000002</v>
      </c>
      <c r="D25" s="99">
        <v>487.78846153846155</v>
      </c>
      <c r="E25" s="99">
        <v>424.31311999999997</v>
      </c>
      <c r="F25" s="99">
        <v>486.06337567811215</v>
      </c>
      <c r="G25" s="99">
        <v>294.92912000000001</v>
      </c>
      <c r="H25" s="99">
        <v>502.3878317523961</v>
      </c>
      <c r="I25" s="99">
        <v>459.36000000000007</v>
      </c>
      <c r="J25" s="100">
        <v>617.74407687063308</v>
      </c>
    </row>
    <row r="26" spans="2:10" ht="14.25" customHeight="1" x14ac:dyDescent="0.25">
      <c r="B26" s="146" t="s">
        <v>29</v>
      </c>
      <c r="C26" s="99">
        <v>350</v>
      </c>
      <c r="D26" s="99">
        <v>674.89714285714285</v>
      </c>
      <c r="E26" s="99">
        <v>400</v>
      </c>
      <c r="F26" s="99">
        <v>664.01750000000004</v>
      </c>
      <c r="G26" s="99">
        <v>400</v>
      </c>
      <c r="H26" s="99">
        <v>686.5</v>
      </c>
      <c r="I26" s="99"/>
      <c r="J26" s="100"/>
    </row>
    <row r="27" spans="2:10" ht="14.25" customHeight="1" x14ac:dyDescent="0.25">
      <c r="B27" s="146" t="s">
        <v>75</v>
      </c>
      <c r="C27" s="99"/>
      <c r="D27" s="99"/>
      <c r="E27" s="99">
        <v>13.0383</v>
      </c>
      <c r="F27" s="99">
        <v>558.35500026843999</v>
      </c>
      <c r="G27" s="99">
        <v>14</v>
      </c>
      <c r="H27" s="99">
        <v>610</v>
      </c>
      <c r="I27" s="99">
        <v>14</v>
      </c>
      <c r="J27" s="100">
        <v>690</v>
      </c>
    </row>
    <row r="28" spans="2:10" ht="14.25" customHeight="1" x14ac:dyDescent="0.25">
      <c r="B28" s="146" t="s">
        <v>38</v>
      </c>
      <c r="C28" s="99"/>
      <c r="D28" s="99"/>
      <c r="E28" s="99"/>
      <c r="F28" s="99"/>
      <c r="G28" s="99">
        <v>52</v>
      </c>
      <c r="H28" s="99">
        <v>680</v>
      </c>
      <c r="I28" s="99"/>
      <c r="J28" s="100"/>
    </row>
    <row r="29" spans="2:10" ht="14.25" customHeight="1" x14ac:dyDescent="0.25">
      <c r="B29" s="146" t="s">
        <v>40</v>
      </c>
      <c r="C29" s="99"/>
      <c r="D29" s="99"/>
      <c r="E29" s="99">
        <v>570.22500000000002</v>
      </c>
      <c r="F29" s="99">
        <v>575.88209619703366</v>
      </c>
      <c r="G29" s="99">
        <v>61.75</v>
      </c>
      <c r="H29" s="99">
        <v>554.15245858744834</v>
      </c>
      <c r="I29" s="99">
        <v>80.5</v>
      </c>
      <c r="J29" s="100">
        <v>710.827</v>
      </c>
    </row>
    <row r="30" spans="2:10" ht="14.25" customHeight="1" x14ac:dyDescent="0.25">
      <c r="B30" s="146" t="s">
        <v>41</v>
      </c>
      <c r="C30" s="99"/>
      <c r="D30" s="99"/>
      <c r="E30" s="99">
        <v>24</v>
      </c>
      <c r="F30" s="99">
        <v>480</v>
      </c>
      <c r="G30" s="99"/>
      <c r="H30" s="99"/>
      <c r="I30" s="99"/>
      <c r="J30" s="100"/>
    </row>
    <row r="31" spans="2:10" ht="14.25" customHeight="1" x14ac:dyDescent="0.25">
      <c r="B31" s="146" t="s">
        <v>5</v>
      </c>
      <c r="C31" s="99">
        <v>8803.17</v>
      </c>
      <c r="D31" s="99">
        <v>512.46168940976645</v>
      </c>
      <c r="E31" s="99">
        <v>4861</v>
      </c>
      <c r="F31" s="99">
        <v>521.50065635859869</v>
      </c>
      <c r="G31" s="99">
        <v>2825</v>
      </c>
      <c r="H31" s="99">
        <v>581.12012288786491</v>
      </c>
      <c r="I31" s="99">
        <v>2118.4</v>
      </c>
      <c r="J31" s="100">
        <v>676.91090228054964</v>
      </c>
    </row>
    <row r="32" spans="2:10" ht="14.25" customHeight="1" x14ac:dyDescent="0.25">
      <c r="B32" s="146" t="s">
        <v>39</v>
      </c>
      <c r="C32" s="99">
        <v>10.75</v>
      </c>
      <c r="D32" s="99">
        <v>422.57488372093025</v>
      </c>
      <c r="E32" s="99"/>
      <c r="F32" s="99"/>
      <c r="G32" s="99"/>
      <c r="H32" s="99"/>
      <c r="I32" s="99"/>
      <c r="J32" s="100"/>
    </row>
    <row r="33" spans="2:10" ht="14.25" customHeight="1" x14ac:dyDescent="0.25">
      <c r="B33" s="146" t="s">
        <v>9</v>
      </c>
      <c r="C33" s="99">
        <v>2946.3910000000019</v>
      </c>
      <c r="D33" s="99">
        <v>570.66593274472109</v>
      </c>
      <c r="E33" s="99">
        <v>4558.041400000001</v>
      </c>
      <c r="F33" s="99">
        <v>602.23429723371692</v>
      </c>
      <c r="G33" s="99">
        <v>5621.7530999999981</v>
      </c>
      <c r="H33" s="99">
        <v>732.15654298936033</v>
      </c>
      <c r="I33" s="99">
        <v>3803.0105000000012</v>
      </c>
      <c r="J33" s="100">
        <v>752.05618050359863</v>
      </c>
    </row>
    <row r="34" spans="2:10" ht="14.25" customHeight="1" x14ac:dyDescent="0.25">
      <c r="B34" s="146" t="s">
        <v>14</v>
      </c>
      <c r="C34" s="99">
        <v>3039.2</v>
      </c>
      <c r="D34" s="99">
        <v>492.77999758483264</v>
      </c>
      <c r="E34" s="99">
        <v>3050</v>
      </c>
      <c r="F34" s="99">
        <v>506.57648376878575</v>
      </c>
      <c r="G34" s="99">
        <v>4209.6080000000002</v>
      </c>
      <c r="H34" s="99">
        <v>641.00874233583238</v>
      </c>
      <c r="I34" s="99">
        <v>3061.9830000000002</v>
      </c>
      <c r="J34" s="100">
        <v>653.24279217647586</v>
      </c>
    </row>
    <row r="35" spans="2:10" ht="14.25" customHeight="1" x14ac:dyDescent="0.25">
      <c r="B35" s="146" t="s">
        <v>22</v>
      </c>
      <c r="C35" s="99"/>
      <c r="D35" s="99"/>
      <c r="E35" s="99"/>
      <c r="F35" s="99"/>
      <c r="G35" s="99">
        <v>53</v>
      </c>
      <c r="H35" s="99">
        <v>791.31603703703706</v>
      </c>
      <c r="I35" s="99">
        <v>145.86138</v>
      </c>
      <c r="J35" s="100">
        <v>1738.8775492101881</v>
      </c>
    </row>
    <row r="36" spans="2:10" ht="14.25" customHeight="1" x14ac:dyDescent="0.25">
      <c r="B36" s="146" t="s">
        <v>8</v>
      </c>
      <c r="C36" s="99">
        <v>11051.833800000009</v>
      </c>
      <c r="D36" s="99">
        <v>670.08851461459437</v>
      </c>
      <c r="E36" s="99">
        <v>9521.3372000000072</v>
      </c>
      <c r="F36" s="99">
        <v>862.73160746220265</v>
      </c>
      <c r="G36" s="99">
        <v>13436.882420000007</v>
      </c>
      <c r="H36" s="99">
        <v>1255.695452022451</v>
      </c>
      <c r="I36" s="99">
        <v>10953.020020000009</v>
      </c>
      <c r="J36" s="100">
        <v>1508.3229637199656</v>
      </c>
    </row>
    <row r="37" spans="2:10" ht="14.25" customHeight="1" x14ac:dyDescent="0.25">
      <c r="B37" s="146" t="s">
        <v>121</v>
      </c>
      <c r="C37" s="99">
        <v>3697.1303800000005</v>
      </c>
      <c r="D37" s="99">
        <v>467.49632649622743</v>
      </c>
      <c r="E37" s="99">
        <v>3193.6565200000009</v>
      </c>
      <c r="F37" s="99">
        <v>464.844261065902</v>
      </c>
      <c r="G37" s="99">
        <v>4204.5361599999987</v>
      </c>
      <c r="H37" s="99">
        <v>619.59834983842654</v>
      </c>
      <c r="I37" s="99">
        <v>4673.49208</v>
      </c>
      <c r="J37" s="100">
        <v>639.33329586285163</v>
      </c>
    </row>
    <row r="38" spans="2:10" ht="14.25" customHeight="1" x14ac:dyDescent="0.25">
      <c r="B38" s="146" t="s">
        <v>202</v>
      </c>
      <c r="C38" s="99"/>
      <c r="D38" s="99"/>
      <c r="E38" s="99"/>
      <c r="F38" s="99"/>
      <c r="G38" s="99"/>
      <c r="H38" s="99"/>
      <c r="I38" s="99">
        <v>3</v>
      </c>
      <c r="J38" s="100">
        <v>704</v>
      </c>
    </row>
    <row r="39" spans="2:10" ht="14.25" customHeight="1" x14ac:dyDescent="0.25">
      <c r="B39" s="146" t="s">
        <v>16</v>
      </c>
      <c r="C39" s="99">
        <v>223</v>
      </c>
      <c r="D39" s="99">
        <v>494.55266666666665</v>
      </c>
      <c r="E39" s="99">
        <v>75</v>
      </c>
      <c r="F39" s="99">
        <v>499.23400000000004</v>
      </c>
      <c r="G39" s="99"/>
      <c r="H39" s="99"/>
      <c r="I39" s="99"/>
      <c r="J39" s="100"/>
    </row>
    <row r="40" spans="2:10" ht="14.25" customHeight="1" x14ac:dyDescent="0.25">
      <c r="B40" s="146" t="s">
        <v>34</v>
      </c>
      <c r="C40" s="99">
        <v>71.125</v>
      </c>
      <c r="D40" s="99">
        <v>519.73333333333335</v>
      </c>
      <c r="E40" s="99">
        <v>289</v>
      </c>
      <c r="F40" s="99">
        <v>564.06691555555562</v>
      </c>
      <c r="G40" s="99">
        <v>355.5</v>
      </c>
      <c r="H40" s="99">
        <v>674.52564102564099</v>
      </c>
      <c r="I40" s="99">
        <v>210</v>
      </c>
      <c r="J40" s="100">
        <v>747.07355311355309</v>
      </c>
    </row>
    <row r="41" spans="2:10" ht="14.25" customHeight="1" x14ac:dyDescent="0.25">
      <c r="B41" s="146" t="s">
        <v>26</v>
      </c>
      <c r="C41" s="99">
        <v>196.32499999999999</v>
      </c>
      <c r="D41" s="99">
        <v>484.87883261403067</v>
      </c>
      <c r="E41" s="99">
        <v>629.60600000000011</v>
      </c>
      <c r="F41" s="99">
        <v>495.69109922357967</v>
      </c>
      <c r="G41" s="99">
        <v>59</v>
      </c>
      <c r="H41" s="99">
        <v>621</v>
      </c>
      <c r="I41" s="99">
        <v>223</v>
      </c>
      <c r="J41" s="100">
        <v>593.18749999999989</v>
      </c>
    </row>
    <row r="42" spans="2:10" ht="14.25" customHeight="1" x14ac:dyDescent="0.25">
      <c r="B42" s="146" t="s">
        <v>122</v>
      </c>
      <c r="C42" s="99">
        <v>207.39</v>
      </c>
      <c r="D42" s="99">
        <v>524.40500876203475</v>
      </c>
      <c r="E42" s="99">
        <v>207.31327999999999</v>
      </c>
      <c r="F42" s="99">
        <v>530.96861740937209</v>
      </c>
      <c r="G42" s="99"/>
      <c r="H42" s="99"/>
      <c r="I42" s="99">
        <v>51.991280000000003</v>
      </c>
      <c r="J42" s="100">
        <v>564.80536186916584</v>
      </c>
    </row>
    <row r="43" spans="2:10" ht="14.25" customHeight="1" x14ac:dyDescent="0.25">
      <c r="B43" s="146" t="s">
        <v>203</v>
      </c>
      <c r="C43" s="99"/>
      <c r="D43" s="99"/>
      <c r="E43" s="99"/>
      <c r="F43" s="99"/>
      <c r="G43" s="99"/>
      <c r="H43" s="99"/>
      <c r="I43" s="99">
        <v>14</v>
      </c>
      <c r="J43" s="100">
        <v>803.71428571428567</v>
      </c>
    </row>
    <row r="44" spans="2:10" ht="14.25" customHeight="1" x14ac:dyDescent="0.25">
      <c r="B44" s="146" t="s">
        <v>20</v>
      </c>
      <c r="C44" s="99">
        <v>1494</v>
      </c>
      <c r="D44" s="99">
        <v>487.84725274725281</v>
      </c>
      <c r="E44" s="99">
        <v>1589.875</v>
      </c>
      <c r="F44" s="99">
        <v>479.85768884892087</v>
      </c>
      <c r="G44" s="99">
        <v>2408.5</v>
      </c>
      <c r="H44" s="99">
        <v>587.81099572981361</v>
      </c>
      <c r="I44" s="99">
        <v>2132.1615999999999</v>
      </c>
      <c r="J44" s="100">
        <v>696.94707379088209</v>
      </c>
    </row>
    <row r="45" spans="2:10" ht="14.25" customHeight="1" x14ac:dyDescent="0.25">
      <c r="B45" s="146" t="s">
        <v>13</v>
      </c>
      <c r="C45" s="99">
        <v>700</v>
      </c>
      <c r="D45" s="99">
        <v>548.6545821733821</v>
      </c>
      <c r="E45" s="99">
        <v>1613.5</v>
      </c>
      <c r="F45" s="99">
        <v>532.78648791208786</v>
      </c>
      <c r="G45" s="99">
        <v>2866.7</v>
      </c>
      <c r="H45" s="99">
        <v>698.3600988758368</v>
      </c>
      <c r="I45" s="99">
        <v>3693.2220000000002</v>
      </c>
      <c r="J45" s="100">
        <v>789.12054181028179</v>
      </c>
    </row>
    <row r="46" spans="2:10" ht="14.25" customHeight="1" x14ac:dyDescent="0.25">
      <c r="B46" s="146" t="s">
        <v>78</v>
      </c>
      <c r="C46" s="99"/>
      <c r="D46" s="99"/>
      <c r="E46" s="99"/>
      <c r="F46" s="99"/>
      <c r="G46" s="99">
        <v>44</v>
      </c>
      <c r="H46" s="99">
        <v>589.79166666666663</v>
      </c>
      <c r="I46" s="99">
        <v>61</v>
      </c>
      <c r="J46" s="100">
        <v>711.5</v>
      </c>
    </row>
    <row r="47" spans="2:10" ht="14.25" customHeight="1" thickBot="1" x14ac:dyDescent="0.3">
      <c r="B47" s="181" t="s">
        <v>42</v>
      </c>
      <c r="C47" s="182">
        <v>92624.038959999307</v>
      </c>
      <c r="D47" s="182">
        <v>589.13905734446325</v>
      </c>
      <c r="E47" s="182">
        <v>106267.45687999915</v>
      </c>
      <c r="F47" s="182">
        <v>609.74059797635778</v>
      </c>
      <c r="G47" s="182">
        <v>124321.28540999953</v>
      </c>
      <c r="H47" s="182">
        <v>729.34484050897538</v>
      </c>
      <c r="I47" s="182">
        <v>98077.862539999813</v>
      </c>
      <c r="J47" s="183">
        <v>844.57965643430111</v>
      </c>
    </row>
    <row r="48" spans="2:10" ht="14.25" customHeight="1" thickBot="1" x14ac:dyDescent="0.3">
      <c r="B48" s="282" t="s">
        <v>180</v>
      </c>
      <c r="C48" s="283"/>
      <c r="D48" s="283"/>
      <c r="E48" s="283"/>
      <c r="F48" s="283"/>
      <c r="G48" s="283"/>
      <c r="H48" s="283"/>
      <c r="I48" s="283"/>
      <c r="J48" s="284"/>
    </row>
  </sheetData>
  <mergeCells count="7">
    <mergeCell ref="I4:J4"/>
    <mergeCell ref="B2:J2"/>
    <mergeCell ref="B3:J3"/>
    <mergeCell ref="B48:J48"/>
    <mergeCell ref="C4:D4"/>
    <mergeCell ref="E4:F4"/>
    <mergeCell ref="G4:H4"/>
  </mergeCells>
  <pageMargins left="0.7" right="0.7" top="0.75" bottom="0.75" header="0.3" footer="0.3"/>
  <pageSetup paperSize="1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tabColor theme="9" tint="0.79998168889431442"/>
  </sheetPr>
  <dimension ref="B1:N49"/>
  <sheetViews>
    <sheetView topLeftCell="A37" workbookViewId="0">
      <selection activeCell="N45" sqref="I45:N45"/>
    </sheetView>
  </sheetViews>
  <sheetFormatPr baseColWidth="10" defaultRowHeight="15" x14ac:dyDescent="0.25"/>
  <cols>
    <col min="1" max="1" width="4" customWidth="1"/>
    <col min="2" max="2" width="9.85546875" customWidth="1"/>
    <col min="3" max="3" width="7.28515625" customWidth="1"/>
    <col min="4" max="8" width="6.28515625" customWidth="1"/>
    <col min="9" max="13" width="6.28515625" style="44" customWidth="1"/>
    <col min="14" max="14" width="6.28515625" customWidth="1"/>
  </cols>
  <sheetData>
    <row r="1" spans="2:14" ht="9.75" customHeight="1" thickBot="1" x14ac:dyDescent="0.3"/>
    <row r="2" spans="2:14" x14ac:dyDescent="0.25">
      <c r="B2" s="256" t="s">
        <v>162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9"/>
    </row>
    <row r="3" spans="2:14" x14ac:dyDescent="0.25">
      <c r="B3" s="260" t="s">
        <v>119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2:14" x14ac:dyDescent="0.25">
      <c r="B4" s="165"/>
      <c r="C4" s="254">
        <v>2020</v>
      </c>
      <c r="D4" s="254"/>
      <c r="E4" s="254"/>
      <c r="F4" s="254"/>
      <c r="G4" s="254"/>
      <c r="H4" s="254"/>
      <c r="I4" s="254">
        <v>2021</v>
      </c>
      <c r="J4" s="254"/>
      <c r="K4" s="254"/>
      <c r="L4" s="254"/>
      <c r="M4" s="254"/>
      <c r="N4" s="255"/>
    </row>
    <row r="5" spans="2:14" ht="51" x14ac:dyDescent="0.25">
      <c r="B5" s="135" t="s">
        <v>117</v>
      </c>
      <c r="C5" s="95" t="s">
        <v>18</v>
      </c>
      <c r="D5" s="95" t="s">
        <v>33</v>
      </c>
      <c r="E5" s="95" t="s">
        <v>32</v>
      </c>
      <c r="F5" s="95" t="s">
        <v>47</v>
      </c>
      <c r="G5" s="95" t="s">
        <v>48</v>
      </c>
      <c r="H5" s="95" t="s">
        <v>1</v>
      </c>
      <c r="I5" s="95" t="s">
        <v>18</v>
      </c>
      <c r="J5" s="95">
        <v>11042210</v>
      </c>
      <c r="K5" s="95" t="s">
        <v>32</v>
      </c>
      <c r="L5" s="95" t="s">
        <v>47</v>
      </c>
      <c r="M5" s="95" t="s">
        <v>48</v>
      </c>
      <c r="N5" s="145" t="s">
        <v>1</v>
      </c>
    </row>
    <row r="6" spans="2:14" ht="15" customHeight="1" x14ac:dyDescent="0.25">
      <c r="B6" s="132"/>
      <c r="C6" s="163" t="s">
        <v>49</v>
      </c>
      <c r="D6" s="163" t="s">
        <v>49</v>
      </c>
      <c r="E6" s="163" t="s">
        <v>49</v>
      </c>
      <c r="F6" s="163" t="s">
        <v>49</v>
      </c>
      <c r="G6" s="163" t="s">
        <v>49</v>
      </c>
      <c r="H6" s="163" t="s">
        <v>49</v>
      </c>
      <c r="I6" s="163" t="s">
        <v>49</v>
      </c>
      <c r="J6" s="186" t="s">
        <v>49</v>
      </c>
      <c r="K6" s="163" t="s">
        <v>49</v>
      </c>
      <c r="L6" s="163" t="s">
        <v>49</v>
      </c>
      <c r="M6" s="163" t="s">
        <v>49</v>
      </c>
      <c r="N6" s="164" t="s">
        <v>49</v>
      </c>
    </row>
    <row r="7" spans="2:14" ht="15" hidden="1" customHeight="1" x14ac:dyDescent="0.25">
      <c r="B7" s="134" t="s">
        <v>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5" hidden="1" customHeight="1" x14ac:dyDescent="0.25">
      <c r="B8" s="134" t="s">
        <v>77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2:14" ht="15" customHeight="1" x14ac:dyDescent="0.25">
      <c r="B9" s="134" t="s">
        <v>25</v>
      </c>
      <c r="C9" s="300">
        <v>3977.3400000000006</v>
      </c>
      <c r="D9" s="300"/>
      <c r="E9" s="300"/>
      <c r="F9" s="300"/>
      <c r="G9" s="300"/>
      <c r="H9" s="300">
        <v>130.22499999999999</v>
      </c>
      <c r="I9" s="300">
        <v>5176.5150000000031</v>
      </c>
      <c r="J9" s="300"/>
      <c r="K9" s="300"/>
      <c r="L9" s="300"/>
      <c r="M9" s="300"/>
      <c r="N9" s="301">
        <v>34</v>
      </c>
    </row>
    <row r="10" spans="2:14" ht="15" customHeight="1" x14ac:dyDescent="0.25">
      <c r="B10" s="134" t="s">
        <v>3</v>
      </c>
      <c r="C10" s="300">
        <v>2492.3529999999996</v>
      </c>
      <c r="D10" s="300">
        <v>232</v>
      </c>
      <c r="E10" s="300"/>
      <c r="F10" s="300">
        <v>23.900799999999997</v>
      </c>
      <c r="G10" s="300"/>
      <c r="H10" s="300">
        <v>0.84789999999999999</v>
      </c>
      <c r="I10" s="300">
        <v>2014.5200000000002</v>
      </c>
      <c r="J10" s="300"/>
      <c r="K10" s="300"/>
      <c r="L10" s="300">
        <v>4.3064</v>
      </c>
      <c r="M10" s="300"/>
      <c r="N10" s="301">
        <v>0.25080000000000002</v>
      </c>
    </row>
    <row r="11" spans="2:14" s="44" customFormat="1" ht="15" customHeight="1" x14ac:dyDescent="0.25">
      <c r="B11" s="134" t="s">
        <v>31</v>
      </c>
      <c r="C11" s="300"/>
      <c r="D11" s="300"/>
      <c r="E11" s="300"/>
      <c r="F11" s="300"/>
      <c r="G11" s="300"/>
      <c r="H11" s="300"/>
      <c r="I11" s="300">
        <v>182</v>
      </c>
      <c r="J11" s="300"/>
      <c r="K11" s="300"/>
      <c r="L11" s="300"/>
      <c r="M11" s="300"/>
      <c r="N11" s="301"/>
    </row>
    <row r="12" spans="2:14" ht="15" customHeight="1" x14ac:dyDescent="0.25">
      <c r="B12" s="134" t="s">
        <v>23</v>
      </c>
      <c r="C12" s="300"/>
      <c r="D12" s="300"/>
      <c r="E12" s="300"/>
      <c r="F12" s="300">
        <v>3365.5</v>
      </c>
      <c r="G12" s="300">
        <v>1284.5</v>
      </c>
      <c r="H12" s="300">
        <v>177.286</v>
      </c>
      <c r="I12" s="300"/>
      <c r="J12" s="300"/>
      <c r="K12" s="300"/>
      <c r="L12" s="300">
        <v>2812.7499999999995</v>
      </c>
      <c r="M12" s="300">
        <v>714</v>
      </c>
      <c r="N12" s="301">
        <v>312</v>
      </c>
    </row>
    <row r="13" spans="2:14" ht="15" customHeight="1" x14ac:dyDescent="0.25">
      <c r="B13" s="134" t="s">
        <v>2</v>
      </c>
      <c r="C13" s="300">
        <v>25770.65</v>
      </c>
      <c r="D13" s="300"/>
      <c r="E13" s="300">
        <v>44</v>
      </c>
      <c r="F13" s="300">
        <v>66.203999999999994</v>
      </c>
      <c r="G13" s="300"/>
      <c r="H13" s="300"/>
      <c r="I13" s="300">
        <v>20799.525000000001</v>
      </c>
      <c r="J13" s="300"/>
      <c r="K13" s="300"/>
      <c r="L13" s="300"/>
      <c r="M13" s="300"/>
      <c r="N13" s="301">
        <v>182</v>
      </c>
    </row>
    <row r="14" spans="2:14" ht="15" customHeight="1" x14ac:dyDescent="0.25">
      <c r="B14" s="134" t="s">
        <v>10</v>
      </c>
      <c r="C14" s="300">
        <v>3225.375</v>
      </c>
      <c r="D14" s="300">
        <v>125</v>
      </c>
      <c r="E14" s="300"/>
      <c r="F14" s="300"/>
      <c r="G14" s="300"/>
      <c r="H14" s="300">
        <v>12</v>
      </c>
      <c r="I14" s="300">
        <v>2655.1019999999999</v>
      </c>
      <c r="J14" s="300"/>
      <c r="K14" s="300"/>
      <c r="L14" s="300"/>
      <c r="M14" s="300"/>
      <c r="N14" s="301"/>
    </row>
    <row r="15" spans="2:14" ht="15" customHeight="1" x14ac:dyDescent="0.25">
      <c r="B15" s="134" t="s">
        <v>36</v>
      </c>
      <c r="C15" s="300">
        <v>0.76570000000000005</v>
      </c>
      <c r="D15" s="300"/>
      <c r="E15" s="300"/>
      <c r="F15" s="300"/>
      <c r="G15" s="300"/>
      <c r="H15" s="300"/>
      <c r="I15" s="300">
        <v>2.6930000000000001</v>
      </c>
      <c r="J15" s="300"/>
      <c r="K15" s="300"/>
      <c r="L15" s="300"/>
      <c r="M15" s="300"/>
      <c r="N15" s="301">
        <v>2.3039999999999998</v>
      </c>
    </row>
    <row r="16" spans="2:14" ht="15" customHeight="1" x14ac:dyDescent="0.25">
      <c r="B16" s="134" t="s">
        <v>6</v>
      </c>
      <c r="C16" s="300">
        <v>22046.037069999995</v>
      </c>
      <c r="D16" s="300"/>
      <c r="E16" s="300"/>
      <c r="F16" s="300"/>
      <c r="G16" s="300"/>
      <c r="H16" s="300">
        <v>0.38100000000000001</v>
      </c>
      <c r="I16" s="300">
        <v>20321.818960000004</v>
      </c>
      <c r="J16" s="300"/>
      <c r="K16" s="300"/>
      <c r="L16" s="300">
        <v>6.7707999999999995</v>
      </c>
      <c r="M16" s="300"/>
      <c r="N16" s="301">
        <v>0.6</v>
      </c>
    </row>
    <row r="17" spans="2:14" ht="15" customHeight="1" x14ac:dyDescent="0.25">
      <c r="B17" s="134" t="s">
        <v>19</v>
      </c>
      <c r="C17" s="300">
        <v>1373.9740000000002</v>
      </c>
      <c r="D17" s="300"/>
      <c r="E17" s="300"/>
      <c r="F17" s="300"/>
      <c r="G17" s="300"/>
      <c r="H17" s="300"/>
      <c r="I17" s="300">
        <v>477.61200000000002</v>
      </c>
      <c r="J17" s="300"/>
      <c r="K17" s="300"/>
      <c r="L17" s="300"/>
      <c r="M17" s="300"/>
      <c r="N17" s="301">
        <v>0.73699999999999999</v>
      </c>
    </row>
    <row r="18" spans="2:14" ht="15" customHeight="1" x14ac:dyDescent="0.25">
      <c r="B18" s="134" t="s">
        <v>120</v>
      </c>
      <c r="C18" s="300">
        <v>3020.8817999999992</v>
      </c>
      <c r="D18" s="300"/>
      <c r="E18" s="300"/>
      <c r="F18" s="300"/>
      <c r="G18" s="300"/>
      <c r="H18" s="300"/>
      <c r="I18" s="300">
        <v>2392.4750399999994</v>
      </c>
      <c r="J18" s="300"/>
      <c r="K18" s="300"/>
      <c r="L18" s="300"/>
      <c r="M18" s="300"/>
      <c r="N18" s="301"/>
    </row>
    <row r="19" spans="2:14" ht="15" customHeight="1" x14ac:dyDescent="0.25">
      <c r="B19" s="134" t="s">
        <v>12</v>
      </c>
      <c r="C19" s="300">
        <v>13729.465340000004</v>
      </c>
      <c r="D19" s="300"/>
      <c r="E19" s="300"/>
      <c r="F19" s="300"/>
      <c r="G19" s="300"/>
      <c r="H19" s="300"/>
      <c r="I19" s="300">
        <v>4398.2156800000002</v>
      </c>
      <c r="J19" s="300"/>
      <c r="K19" s="300"/>
      <c r="L19" s="300"/>
      <c r="M19" s="300"/>
      <c r="N19" s="301"/>
    </row>
    <row r="20" spans="2:14" ht="15" customHeight="1" x14ac:dyDescent="0.25">
      <c r="B20" s="134" t="s">
        <v>28</v>
      </c>
      <c r="C20" s="300">
        <v>52</v>
      </c>
      <c r="D20" s="300"/>
      <c r="E20" s="300"/>
      <c r="F20" s="300"/>
      <c r="G20" s="300"/>
      <c r="H20" s="300"/>
      <c r="I20" s="300">
        <v>52</v>
      </c>
      <c r="J20" s="300"/>
      <c r="K20" s="300"/>
      <c r="L20" s="300"/>
      <c r="M20" s="300"/>
      <c r="N20" s="301"/>
    </row>
    <row r="21" spans="2:14" ht="15" customHeight="1" x14ac:dyDescent="0.25">
      <c r="B21" s="134" t="s">
        <v>11</v>
      </c>
      <c r="C21" s="300">
        <v>1936.4400000000003</v>
      </c>
      <c r="D21" s="300"/>
      <c r="E21" s="300"/>
      <c r="F21" s="300"/>
      <c r="G21" s="300"/>
      <c r="H21" s="300"/>
      <c r="I21" s="300">
        <v>2085.7550000000001</v>
      </c>
      <c r="J21" s="300">
        <v>10</v>
      </c>
      <c r="K21" s="300"/>
      <c r="L21" s="300"/>
      <c r="M21" s="300"/>
      <c r="N21" s="301"/>
    </row>
    <row r="22" spans="2:14" ht="15" customHeight="1" x14ac:dyDescent="0.25">
      <c r="B22" s="134" t="s">
        <v>17</v>
      </c>
      <c r="C22" s="300">
        <v>3848</v>
      </c>
      <c r="D22" s="300"/>
      <c r="E22" s="300"/>
      <c r="F22" s="300"/>
      <c r="G22" s="300"/>
      <c r="H22" s="300"/>
      <c r="I22" s="300">
        <v>1689.85</v>
      </c>
      <c r="J22" s="300"/>
      <c r="K22" s="300"/>
      <c r="L22" s="300"/>
      <c r="M22" s="300"/>
      <c r="N22" s="301"/>
    </row>
    <row r="23" spans="2:14" ht="15" customHeight="1" x14ac:dyDescent="0.25">
      <c r="B23" s="134" t="s">
        <v>37</v>
      </c>
      <c r="C23" s="300">
        <v>479</v>
      </c>
      <c r="D23" s="300"/>
      <c r="E23" s="300"/>
      <c r="F23" s="300"/>
      <c r="G23" s="300"/>
      <c r="H23" s="300"/>
      <c r="I23" s="300">
        <v>52</v>
      </c>
      <c r="J23" s="300"/>
      <c r="K23" s="300"/>
      <c r="L23" s="300"/>
      <c r="M23" s="300"/>
      <c r="N23" s="301"/>
    </row>
    <row r="24" spans="2:14" s="44" customFormat="1" ht="15" hidden="1" customHeight="1" x14ac:dyDescent="0.25">
      <c r="B24" s="134" t="s">
        <v>192</v>
      </c>
      <c r="C24" s="300"/>
      <c r="D24" s="300"/>
      <c r="E24" s="300"/>
      <c r="F24" s="300"/>
      <c r="G24" s="300"/>
      <c r="H24" s="300"/>
      <c r="I24" s="300">
        <v>0.06</v>
      </c>
      <c r="J24" s="300"/>
      <c r="K24" s="300"/>
      <c r="L24" s="300"/>
      <c r="M24" s="300"/>
      <c r="N24" s="301"/>
    </row>
    <row r="25" spans="2:14" ht="15" customHeight="1" x14ac:dyDescent="0.25">
      <c r="B25" s="134" t="s">
        <v>21</v>
      </c>
      <c r="C25" s="300">
        <v>294.92912000000001</v>
      </c>
      <c r="D25" s="300"/>
      <c r="E25" s="300"/>
      <c r="F25" s="300"/>
      <c r="G25" s="300"/>
      <c r="H25" s="300"/>
      <c r="I25" s="300">
        <v>459.36000000000007</v>
      </c>
      <c r="J25" s="300"/>
      <c r="K25" s="300"/>
      <c r="L25" s="300"/>
      <c r="M25" s="300"/>
      <c r="N25" s="301"/>
    </row>
    <row r="26" spans="2:14" ht="15" customHeight="1" x14ac:dyDescent="0.25">
      <c r="B26" s="134" t="s">
        <v>29</v>
      </c>
      <c r="C26" s="300">
        <v>400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1"/>
    </row>
    <row r="27" spans="2:14" ht="15" customHeight="1" x14ac:dyDescent="0.25">
      <c r="B27" s="134" t="s">
        <v>75</v>
      </c>
      <c r="C27" s="300">
        <v>14</v>
      </c>
      <c r="D27" s="300"/>
      <c r="E27" s="300"/>
      <c r="F27" s="300"/>
      <c r="G27" s="300"/>
      <c r="H27" s="300"/>
      <c r="I27" s="300">
        <v>14</v>
      </c>
      <c r="J27" s="300"/>
      <c r="K27" s="300"/>
      <c r="L27" s="300"/>
      <c r="M27" s="300"/>
      <c r="N27" s="301"/>
    </row>
    <row r="28" spans="2:14" ht="15" customHeight="1" x14ac:dyDescent="0.25">
      <c r="B28" s="134" t="s">
        <v>38</v>
      </c>
      <c r="C28" s="300"/>
      <c r="D28" s="300">
        <v>52</v>
      </c>
      <c r="E28" s="300"/>
      <c r="F28" s="300"/>
      <c r="G28" s="300"/>
      <c r="H28" s="300"/>
      <c r="I28" s="300"/>
      <c r="J28" s="300"/>
      <c r="K28" s="300"/>
      <c r="L28" s="300"/>
      <c r="M28" s="300"/>
      <c r="N28" s="301"/>
    </row>
    <row r="29" spans="2:14" s="44" customFormat="1" ht="15" customHeight="1" x14ac:dyDescent="0.25">
      <c r="B29" s="134" t="s">
        <v>40</v>
      </c>
      <c r="C29" s="300">
        <v>61.75</v>
      </c>
      <c r="D29" s="300"/>
      <c r="E29" s="300"/>
      <c r="F29" s="300"/>
      <c r="G29" s="300"/>
      <c r="H29" s="300"/>
      <c r="I29" s="300">
        <v>80.5</v>
      </c>
      <c r="J29" s="300"/>
      <c r="K29" s="300"/>
      <c r="L29" s="300"/>
      <c r="M29" s="300"/>
      <c r="N29" s="301"/>
    </row>
    <row r="30" spans="2:14" s="44" customFormat="1" ht="15" hidden="1" customHeight="1" x14ac:dyDescent="0.25">
      <c r="B30" s="134" t="s">
        <v>41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1"/>
    </row>
    <row r="31" spans="2:14" s="44" customFormat="1" ht="15" customHeight="1" x14ac:dyDescent="0.25">
      <c r="B31" s="134" t="s">
        <v>5</v>
      </c>
      <c r="C31" s="300">
        <v>2762</v>
      </c>
      <c r="D31" s="300"/>
      <c r="E31" s="300">
        <v>63</v>
      </c>
      <c r="F31" s="300"/>
      <c r="G31" s="300"/>
      <c r="H31" s="300"/>
      <c r="I31" s="300">
        <v>2033.4</v>
      </c>
      <c r="J31" s="300"/>
      <c r="K31" s="300">
        <v>63</v>
      </c>
      <c r="L31" s="300">
        <v>22</v>
      </c>
      <c r="M31" s="300"/>
      <c r="N31" s="301"/>
    </row>
    <row r="32" spans="2:14" s="44" customFormat="1" ht="15" customHeight="1" x14ac:dyDescent="0.25">
      <c r="B32" s="134" t="s">
        <v>9</v>
      </c>
      <c r="C32" s="300">
        <v>5621.7530999999981</v>
      </c>
      <c r="D32" s="300"/>
      <c r="E32" s="300"/>
      <c r="F32" s="300"/>
      <c r="G32" s="300"/>
      <c r="H32" s="300"/>
      <c r="I32" s="300">
        <v>3803.0105000000012</v>
      </c>
      <c r="J32" s="300"/>
      <c r="K32" s="300"/>
      <c r="L32" s="300"/>
      <c r="M32" s="300"/>
      <c r="N32" s="301"/>
    </row>
    <row r="33" spans="2:14" s="44" customFormat="1" ht="15" customHeight="1" x14ac:dyDescent="0.25">
      <c r="B33" s="134" t="s">
        <v>14</v>
      </c>
      <c r="C33" s="300">
        <v>4209.6080000000002</v>
      </c>
      <c r="D33" s="300"/>
      <c r="E33" s="300"/>
      <c r="F33" s="300"/>
      <c r="G33" s="300"/>
      <c r="H33" s="300"/>
      <c r="I33" s="300">
        <v>3061.9830000000002</v>
      </c>
      <c r="J33" s="300"/>
      <c r="K33" s="300"/>
      <c r="L33" s="300"/>
      <c r="M33" s="300"/>
      <c r="N33" s="301"/>
    </row>
    <row r="34" spans="2:14" s="44" customFormat="1" ht="15" customHeight="1" x14ac:dyDescent="0.25">
      <c r="B34" s="134" t="s">
        <v>22</v>
      </c>
      <c r="C34" s="300">
        <v>53</v>
      </c>
      <c r="D34" s="300"/>
      <c r="E34" s="300"/>
      <c r="F34" s="300"/>
      <c r="G34" s="300"/>
      <c r="H34" s="300"/>
      <c r="I34" s="300">
        <v>95</v>
      </c>
      <c r="J34" s="300"/>
      <c r="K34" s="300"/>
      <c r="L34" s="300">
        <v>49.925380000000004</v>
      </c>
      <c r="M34" s="300"/>
      <c r="N34" s="301">
        <v>0.93600000000000005</v>
      </c>
    </row>
    <row r="35" spans="2:14" s="44" customFormat="1" ht="15" customHeight="1" x14ac:dyDescent="0.25">
      <c r="B35" s="134" t="s">
        <v>8</v>
      </c>
      <c r="C35" s="300">
        <v>6729.2976199999966</v>
      </c>
      <c r="D35" s="300"/>
      <c r="E35" s="300">
        <v>132</v>
      </c>
      <c r="F35" s="300">
        <v>6173</v>
      </c>
      <c r="G35" s="300"/>
      <c r="H35" s="300">
        <v>402.58479999999997</v>
      </c>
      <c r="I35" s="300">
        <v>10513.579080000009</v>
      </c>
      <c r="J35" s="300"/>
      <c r="K35" s="300"/>
      <c r="L35" s="300">
        <v>394.01490000000001</v>
      </c>
      <c r="M35" s="300"/>
      <c r="N35" s="301">
        <v>45.426039999999993</v>
      </c>
    </row>
    <row r="36" spans="2:14" s="44" customFormat="1" ht="15" customHeight="1" x14ac:dyDescent="0.25">
      <c r="B36" s="134" t="s">
        <v>121</v>
      </c>
      <c r="C36" s="300">
        <v>4204.5361599999987</v>
      </c>
      <c r="D36" s="300"/>
      <c r="E36" s="300"/>
      <c r="F36" s="300"/>
      <c r="G36" s="300"/>
      <c r="H36" s="300"/>
      <c r="I36" s="300">
        <v>4673.49208</v>
      </c>
      <c r="J36" s="300"/>
      <c r="K36" s="300"/>
      <c r="L36" s="300"/>
      <c r="M36" s="300"/>
      <c r="N36" s="301"/>
    </row>
    <row r="37" spans="2:14" s="44" customFormat="1" ht="15" customHeight="1" x14ac:dyDescent="0.25">
      <c r="B37" s="134" t="s">
        <v>202</v>
      </c>
      <c r="C37" s="300"/>
      <c r="D37" s="300"/>
      <c r="E37" s="300"/>
      <c r="F37" s="300"/>
      <c r="G37" s="300"/>
      <c r="H37" s="300"/>
      <c r="I37" s="300">
        <v>3</v>
      </c>
      <c r="J37" s="300"/>
      <c r="K37" s="300"/>
      <c r="L37" s="300"/>
      <c r="M37" s="300"/>
      <c r="N37" s="301"/>
    </row>
    <row r="38" spans="2:14" s="44" customFormat="1" ht="15" customHeight="1" x14ac:dyDescent="0.25">
      <c r="B38" s="134" t="s">
        <v>34</v>
      </c>
      <c r="C38" s="300">
        <v>355.5</v>
      </c>
      <c r="D38" s="300"/>
      <c r="E38" s="300"/>
      <c r="F38" s="300"/>
      <c r="G38" s="300"/>
      <c r="H38" s="300"/>
      <c r="I38" s="300">
        <v>210</v>
      </c>
      <c r="J38" s="300"/>
      <c r="K38" s="300"/>
      <c r="L38" s="300"/>
      <c r="M38" s="300"/>
      <c r="N38" s="301"/>
    </row>
    <row r="39" spans="2:14" s="44" customFormat="1" ht="15" customHeight="1" x14ac:dyDescent="0.25">
      <c r="B39" s="134" t="s">
        <v>26</v>
      </c>
      <c r="C39" s="300">
        <v>59</v>
      </c>
      <c r="D39" s="300"/>
      <c r="E39" s="300"/>
      <c r="F39" s="300"/>
      <c r="G39" s="300"/>
      <c r="H39" s="300"/>
      <c r="I39" s="300">
        <v>223</v>
      </c>
      <c r="J39" s="300"/>
      <c r="K39" s="300"/>
      <c r="L39" s="300"/>
      <c r="M39" s="300"/>
      <c r="N39" s="301"/>
    </row>
    <row r="40" spans="2:14" ht="15" customHeight="1" x14ac:dyDescent="0.25">
      <c r="B40" s="134" t="s">
        <v>122</v>
      </c>
      <c r="C40" s="300"/>
      <c r="D40" s="300"/>
      <c r="E40" s="300"/>
      <c r="F40" s="300"/>
      <c r="G40" s="300"/>
      <c r="H40" s="300"/>
      <c r="I40" s="300">
        <v>51.991280000000003</v>
      </c>
      <c r="J40" s="300"/>
      <c r="K40" s="300"/>
      <c r="L40" s="300"/>
      <c r="M40" s="300"/>
      <c r="N40" s="301"/>
    </row>
    <row r="41" spans="2:14" s="44" customFormat="1" ht="15" customHeight="1" x14ac:dyDescent="0.25">
      <c r="B41" s="134" t="s">
        <v>203</v>
      </c>
      <c r="C41" s="300"/>
      <c r="D41" s="300"/>
      <c r="E41" s="300"/>
      <c r="F41" s="300"/>
      <c r="G41" s="300"/>
      <c r="H41" s="300"/>
      <c r="I41" s="300">
        <v>14</v>
      </c>
      <c r="J41" s="300"/>
      <c r="K41" s="300"/>
      <c r="L41" s="300"/>
      <c r="M41" s="300"/>
      <c r="N41" s="301"/>
    </row>
    <row r="42" spans="2:14" ht="15" customHeight="1" x14ac:dyDescent="0.25">
      <c r="B42" s="134" t="s">
        <v>20</v>
      </c>
      <c r="C42" s="300">
        <v>2408.5</v>
      </c>
      <c r="D42" s="300"/>
      <c r="E42" s="300"/>
      <c r="F42" s="300"/>
      <c r="G42" s="300"/>
      <c r="H42" s="300"/>
      <c r="I42" s="300">
        <v>2128</v>
      </c>
      <c r="J42" s="300"/>
      <c r="K42" s="300"/>
      <c r="L42" s="300">
        <v>4.1616</v>
      </c>
      <c r="M42" s="300"/>
      <c r="N42" s="301"/>
    </row>
    <row r="43" spans="2:14" ht="15" customHeight="1" x14ac:dyDescent="0.25">
      <c r="B43" s="134" t="s">
        <v>13</v>
      </c>
      <c r="C43" s="300">
        <v>2863.5</v>
      </c>
      <c r="D43" s="300"/>
      <c r="E43" s="300"/>
      <c r="F43" s="300"/>
      <c r="G43" s="300"/>
      <c r="H43" s="300">
        <v>3.2</v>
      </c>
      <c r="I43" s="300">
        <v>3691.5</v>
      </c>
      <c r="J43" s="300"/>
      <c r="K43" s="300"/>
      <c r="L43" s="300">
        <v>1.722</v>
      </c>
      <c r="M43" s="300"/>
      <c r="N43" s="301"/>
    </row>
    <row r="44" spans="2:14" ht="15" customHeight="1" x14ac:dyDescent="0.25">
      <c r="B44" s="134" t="s">
        <v>78</v>
      </c>
      <c r="C44" s="300">
        <v>20</v>
      </c>
      <c r="D44" s="300"/>
      <c r="E44" s="300"/>
      <c r="F44" s="300">
        <v>24</v>
      </c>
      <c r="G44" s="300"/>
      <c r="H44" s="300"/>
      <c r="I44" s="300"/>
      <c r="J44" s="300"/>
      <c r="K44" s="300"/>
      <c r="L44" s="300">
        <v>61</v>
      </c>
      <c r="M44" s="300"/>
      <c r="N44" s="301"/>
    </row>
    <row r="45" spans="2:14" ht="15" customHeight="1" thickBot="1" x14ac:dyDescent="0.3">
      <c r="B45" s="133" t="s">
        <v>209</v>
      </c>
      <c r="C45" s="302">
        <v>112009.65591000002</v>
      </c>
      <c r="D45" s="302">
        <v>409</v>
      </c>
      <c r="E45" s="302">
        <v>239</v>
      </c>
      <c r="F45" s="302">
        <v>9652.604800000001</v>
      </c>
      <c r="G45" s="302">
        <v>1284.5</v>
      </c>
      <c r="H45" s="302">
        <v>726.52469999999994</v>
      </c>
      <c r="I45" s="302">
        <v>93355.957620000001</v>
      </c>
      <c r="J45" s="302">
        <v>10</v>
      </c>
      <c r="K45" s="302">
        <v>63</v>
      </c>
      <c r="L45" s="302">
        <v>3356.6510799999996</v>
      </c>
      <c r="M45" s="302">
        <v>714</v>
      </c>
      <c r="N45" s="303">
        <v>578.25383999999997</v>
      </c>
    </row>
    <row r="46" spans="2:14" s="153" customFormat="1" ht="20.25" customHeight="1" thickBot="1" x14ac:dyDescent="0.3">
      <c r="B46" s="234" t="s">
        <v>180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</row>
    <row r="47" spans="2:14" x14ac:dyDescent="0.25">
      <c r="N47" s="2"/>
    </row>
    <row r="48" spans="2:14" x14ac:dyDescent="0.25">
      <c r="N48" s="2"/>
    </row>
    <row r="49" spans="9:14" x14ac:dyDescent="0.25">
      <c r="I49" s="170"/>
      <c r="J49" s="170"/>
      <c r="K49" s="170"/>
      <c r="L49" s="170"/>
      <c r="M49" s="170"/>
      <c r="N49" s="170"/>
    </row>
  </sheetData>
  <mergeCells count="5">
    <mergeCell ref="C4:H4"/>
    <mergeCell ref="B46:N46"/>
    <mergeCell ref="B2:N2"/>
    <mergeCell ref="B3:N3"/>
    <mergeCell ref="I4:N4"/>
  </mergeCells>
  <phoneticPr fontId="42" type="noConversion"/>
  <pageMargins left="0.7" right="0.7" top="0.75" bottom="0.75" header="0.3" footer="0.3"/>
  <pageSetup paperSize="126" orientation="portrait" r:id="rId1"/>
  <ignoredErrors>
    <ignoredError sqref="K5:N5 C5:I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tabColor theme="9" tint="0.79998168889431442"/>
  </sheetPr>
  <dimension ref="A1:N32"/>
  <sheetViews>
    <sheetView workbookViewId="0">
      <selection activeCell="N12" sqref="N12"/>
    </sheetView>
  </sheetViews>
  <sheetFormatPr baseColWidth="10" defaultRowHeight="15" x14ac:dyDescent="0.25"/>
  <cols>
    <col min="1" max="1" width="5.5703125" style="7" customWidth="1"/>
    <col min="2" max="2" width="15.5703125" style="7" customWidth="1"/>
    <col min="3" max="14" width="8.7109375" style="7" customWidth="1"/>
    <col min="15" max="16384" width="11.42578125" style="7"/>
  </cols>
  <sheetData>
    <row r="1" spans="2:14" ht="15.75" thickBot="1" x14ac:dyDescent="0.3"/>
    <row r="2" spans="2:14" ht="45" customHeight="1" x14ac:dyDescent="0.25">
      <c r="B2" s="262" t="s">
        <v>188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9"/>
    </row>
    <row r="3" spans="2:14" ht="58.5" x14ac:dyDescent="0.25">
      <c r="B3" s="137" t="s">
        <v>158</v>
      </c>
      <c r="C3" s="142" t="s">
        <v>124</v>
      </c>
      <c r="D3" s="142" t="s">
        <v>125</v>
      </c>
      <c r="E3" s="142" t="s">
        <v>126</v>
      </c>
      <c r="F3" s="142" t="s">
        <v>127</v>
      </c>
      <c r="G3" s="142" t="s">
        <v>128</v>
      </c>
      <c r="H3" s="142" t="s">
        <v>129</v>
      </c>
      <c r="I3" s="142" t="s">
        <v>130</v>
      </c>
      <c r="J3" s="142" t="s">
        <v>131</v>
      </c>
      <c r="K3" s="142" t="s">
        <v>132</v>
      </c>
      <c r="L3" s="142" t="s">
        <v>148</v>
      </c>
      <c r="M3" s="142" t="s">
        <v>149</v>
      </c>
      <c r="N3" s="173" t="s">
        <v>179</v>
      </c>
    </row>
    <row r="4" spans="2:14" x14ac:dyDescent="0.25">
      <c r="B4" s="137" t="s">
        <v>151</v>
      </c>
      <c r="C4" s="116"/>
      <c r="D4" s="116">
        <v>334</v>
      </c>
      <c r="E4" s="116">
        <v>905</v>
      </c>
      <c r="F4" s="116">
        <v>584</v>
      </c>
      <c r="G4" s="116">
        <v>363</v>
      </c>
      <c r="H4" s="116">
        <v>208</v>
      </c>
      <c r="I4" s="116">
        <v>311</v>
      </c>
      <c r="J4" s="116">
        <v>341</v>
      </c>
      <c r="K4" s="116">
        <v>416</v>
      </c>
      <c r="L4" s="116">
        <v>158</v>
      </c>
      <c r="M4" s="116">
        <v>442</v>
      </c>
      <c r="N4" s="117"/>
    </row>
    <row r="5" spans="2:14" x14ac:dyDescent="0.25">
      <c r="B5" s="137" t="s">
        <v>152</v>
      </c>
      <c r="C5" s="116">
        <v>206</v>
      </c>
      <c r="D5" s="116">
        <v>376</v>
      </c>
      <c r="E5" s="116">
        <v>599</v>
      </c>
      <c r="F5" s="116">
        <v>735</v>
      </c>
      <c r="G5" s="116">
        <v>206</v>
      </c>
      <c r="H5" s="116">
        <v>480</v>
      </c>
      <c r="I5" s="116">
        <v>510</v>
      </c>
      <c r="J5" s="116">
        <v>603</v>
      </c>
      <c r="K5" s="116">
        <v>352</v>
      </c>
      <c r="L5" s="116">
        <v>530</v>
      </c>
      <c r="M5" s="116">
        <v>644</v>
      </c>
      <c r="N5" s="117"/>
    </row>
    <row r="6" spans="2:14" x14ac:dyDescent="0.25">
      <c r="B6" s="137" t="s">
        <v>153</v>
      </c>
      <c r="C6" s="116">
        <v>1770</v>
      </c>
      <c r="D6" s="116">
        <v>1633</v>
      </c>
      <c r="E6" s="116">
        <v>1783</v>
      </c>
      <c r="F6" s="116">
        <v>2434</v>
      </c>
      <c r="G6" s="116">
        <v>961</v>
      </c>
      <c r="H6" s="116">
        <v>1207</v>
      </c>
      <c r="I6" s="116">
        <v>1023</v>
      </c>
      <c r="J6" s="116">
        <v>1450</v>
      </c>
      <c r="K6" s="116">
        <v>1287</v>
      </c>
      <c r="L6" s="116">
        <v>1473</v>
      </c>
      <c r="M6" s="116">
        <v>1470</v>
      </c>
      <c r="N6" s="117"/>
    </row>
    <row r="7" spans="2:14" x14ac:dyDescent="0.25">
      <c r="B7" s="137" t="s">
        <v>193</v>
      </c>
      <c r="C7" s="116"/>
      <c r="D7" s="116"/>
      <c r="E7" s="116">
        <v>0</v>
      </c>
      <c r="F7" s="116"/>
      <c r="G7" s="116"/>
      <c r="H7" s="116"/>
      <c r="I7" s="116"/>
      <c r="J7" s="116"/>
      <c r="K7" s="116"/>
      <c r="L7" s="116"/>
      <c r="M7" s="116"/>
      <c r="N7" s="117"/>
    </row>
    <row r="8" spans="2:14" x14ac:dyDescent="0.25">
      <c r="B8" s="137" t="s">
        <v>172</v>
      </c>
      <c r="C8" s="116"/>
      <c r="D8" s="116"/>
      <c r="E8" s="116"/>
      <c r="F8" s="116"/>
      <c r="G8" s="116"/>
      <c r="H8" s="116">
        <v>14</v>
      </c>
      <c r="I8" s="116"/>
      <c r="J8" s="116"/>
      <c r="K8" s="116">
        <v>14</v>
      </c>
      <c r="L8" s="116"/>
      <c r="M8" s="116"/>
      <c r="N8" s="117"/>
    </row>
    <row r="9" spans="2:14" x14ac:dyDescent="0.25">
      <c r="B9" s="137" t="s">
        <v>173</v>
      </c>
      <c r="C9" s="116"/>
      <c r="D9" s="116">
        <v>758</v>
      </c>
      <c r="E9" s="116">
        <v>650</v>
      </c>
      <c r="F9" s="116">
        <v>147</v>
      </c>
      <c r="G9" s="116">
        <v>51</v>
      </c>
      <c r="H9" s="116">
        <v>382</v>
      </c>
      <c r="I9" s="116">
        <v>692</v>
      </c>
      <c r="J9" s="116">
        <v>788</v>
      </c>
      <c r="K9" s="116">
        <v>332</v>
      </c>
      <c r="L9" s="116">
        <v>293</v>
      </c>
      <c r="M9" s="116">
        <v>418</v>
      </c>
      <c r="N9" s="117"/>
    </row>
    <row r="10" spans="2:14" x14ac:dyDescent="0.25">
      <c r="B10" s="137" t="s">
        <v>154</v>
      </c>
      <c r="C10" s="116">
        <v>2925</v>
      </c>
      <c r="D10" s="116">
        <v>3917</v>
      </c>
      <c r="E10" s="116">
        <v>5620</v>
      </c>
      <c r="F10" s="116">
        <v>7016</v>
      </c>
      <c r="G10" s="116">
        <v>5609</v>
      </c>
      <c r="H10" s="116">
        <v>6966</v>
      </c>
      <c r="I10" s="116">
        <v>8054</v>
      </c>
      <c r="J10" s="116">
        <v>8297</v>
      </c>
      <c r="K10" s="116">
        <v>4796</v>
      </c>
      <c r="L10" s="116">
        <v>6089</v>
      </c>
      <c r="M10" s="116">
        <v>6357</v>
      </c>
      <c r="N10" s="117"/>
    </row>
    <row r="11" spans="2:14" x14ac:dyDescent="0.25">
      <c r="B11" s="137" t="s">
        <v>155</v>
      </c>
      <c r="C11" s="116">
        <v>43</v>
      </c>
      <c r="D11" s="116">
        <v>40</v>
      </c>
      <c r="E11" s="116">
        <v>36</v>
      </c>
      <c r="F11" s="116">
        <v>52</v>
      </c>
      <c r="G11" s="116">
        <v>61</v>
      </c>
      <c r="H11" s="116">
        <v>51</v>
      </c>
      <c r="I11" s="116"/>
      <c r="J11" s="116">
        <v>43</v>
      </c>
      <c r="K11" s="116">
        <v>29</v>
      </c>
      <c r="L11" s="116"/>
      <c r="M11" s="116">
        <v>52</v>
      </c>
      <c r="N11" s="117"/>
    </row>
    <row r="12" spans="2:14" ht="15.75" thickBot="1" x14ac:dyDescent="0.3">
      <c r="B12" s="138" t="s">
        <v>156</v>
      </c>
      <c r="C12" s="118">
        <v>416</v>
      </c>
      <c r="D12" s="118">
        <v>208</v>
      </c>
      <c r="E12" s="118">
        <v>442</v>
      </c>
      <c r="F12" s="118">
        <v>208</v>
      </c>
      <c r="G12" s="118">
        <v>104</v>
      </c>
      <c r="H12" s="118"/>
      <c r="I12" s="118">
        <v>78</v>
      </c>
      <c r="J12" s="118">
        <v>78</v>
      </c>
      <c r="K12" s="118">
        <v>78</v>
      </c>
      <c r="L12" s="118"/>
      <c r="M12" s="118">
        <v>78</v>
      </c>
      <c r="N12" s="119"/>
    </row>
    <row r="13" spans="2:14" ht="30.75" customHeight="1" thickBot="1" x14ac:dyDescent="0.3">
      <c r="B13" s="269" t="s">
        <v>180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4"/>
    </row>
    <row r="14" spans="2:14" x14ac:dyDescent="0.25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2:14" x14ac:dyDescent="0.2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2:14" x14ac:dyDescent="0.25">
      <c r="B16" s="112"/>
      <c r="C16" s="112"/>
      <c r="D16" s="112"/>
      <c r="E16" s="112"/>
      <c r="F16" s="112"/>
      <c r="G16" s="112"/>
      <c r="H16" s="112"/>
      <c r="I16" s="112"/>
      <c r="J16" s="111"/>
      <c r="K16" s="112"/>
      <c r="L16" s="112"/>
      <c r="M16" s="112"/>
      <c r="N16" s="112"/>
    </row>
    <row r="17" spans="1:14" x14ac:dyDescent="0.25">
      <c r="B17" s="112"/>
      <c r="C17" s="112"/>
      <c r="D17" s="112"/>
      <c r="E17" s="112"/>
      <c r="F17" s="112"/>
      <c r="G17" s="112"/>
      <c r="H17" s="112"/>
      <c r="I17" s="112"/>
      <c r="J17" s="111"/>
      <c r="K17" s="112"/>
      <c r="L17" s="112"/>
      <c r="M17" s="112"/>
      <c r="N17" s="112"/>
    </row>
    <row r="18" spans="1:14" x14ac:dyDescent="0.25">
      <c r="B18" s="112"/>
      <c r="C18" s="112"/>
      <c r="D18" s="112"/>
      <c r="E18" s="112"/>
      <c r="F18" s="112"/>
      <c r="G18" s="112"/>
      <c r="H18" s="112"/>
      <c r="I18" s="112"/>
      <c r="J18" s="111"/>
      <c r="K18" s="112"/>
      <c r="L18" s="112"/>
      <c r="M18" s="112"/>
      <c r="N18" s="112"/>
    </row>
    <row r="19" spans="1:14" x14ac:dyDescent="0.25">
      <c r="B19" s="112"/>
      <c r="C19" s="112"/>
      <c r="D19" s="112"/>
      <c r="E19" s="112"/>
      <c r="F19" s="112"/>
      <c r="G19" s="112"/>
      <c r="H19" s="112"/>
      <c r="I19" s="112"/>
      <c r="J19" s="111"/>
      <c r="K19" s="112"/>
      <c r="L19" s="112"/>
      <c r="M19" s="112"/>
      <c r="N19" s="112"/>
    </row>
    <row r="20" spans="1:14" x14ac:dyDescent="0.25">
      <c r="B20" s="112"/>
      <c r="C20" s="112"/>
      <c r="D20" s="112"/>
      <c r="E20" s="112"/>
      <c r="F20" s="112"/>
      <c r="G20" s="112"/>
      <c r="H20" s="112"/>
      <c r="I20" s="112"/>
      <c r="J20" s="111"/>
      <c r="K20" s="112"/>
      <c r="L20" s="112"/>
      <c r="M20" s="112"/>
      <c r="N20" s="112"/>
    </row>
    <row r="21" spans="1:14" x14ac:dyDescent="0.25">
      <c r="B21" s="112"/>
      <c r="C21" s="112"/>
      <c r="D21" s="112"/>
      <c r="E21" s="112"/>
      <c r="F21" s="112"/>
      <c r="G21" s="112"/>
      <c r="H21" s="112"/>
      <c r="I21" s="112"/>
      <c r="J21" s="111"/>
      <c r="K21" s="112"/>
      <c r="L21" s="112"/>
      <c r="M21" s="112"/>
      <c r="N21" s="112"/>
    </row>
    <row r="22" spans="1:14" x14ac:dyDescent="0.25">
      <c r="B22" s="112"/>
      <c r="C22" s="112"/>
      <c r="D22" s="112"/>
      <c r="E22" s="112"/>
      <c r="F22" s="112"/>
      <c r="G22" s="112"/>
      <c r="H22" s="112"/>
      <c r="I22" s="112"/>
      <c r="J22" s="111"/>
      <c r="K22" s="112"/>
      <c r="L22" s="112"/>
      <c r="M22" s="112"/>
      <c r="N22" s="112"/>
    </row>
    <row r="23" spans="1:14" x14ac:dyDescent="0.25">
      <c r="B23" s="112"/>
      <c r="C23" s="112"/>
      <c r="D23" s="112"/>
      <c r="E23" s="112"/>
      <c r="F23" s="112"/>
      <c r="G23" s="112"/>
      <c r="H23" s="112"/>
      <c r="I23" s="112"/>
      <c r="J23" s="111"/>
      <c r="K23" s="112"/>
      <c r="L23" s="112"/>
      <c r="M23" s="112"/>
      <c r="N23" s="112"/>
    </row>
    <row r="24" spans="1:14" x14ac:dyDescent="0.25">
      <c r="B24" s="112"/>
      <c r="C24" s="112"/>
      <c r="D24" s="112"/>
      <c r="E24" s="112"/>
      <c r="F24" s="112"/>
      <c r="G24" s="112"/>
      <c r="H24" s="112"/>
      <c r="I24" s="112"/>
      <c r="J24" s="111"/>
      <c r="K24" s="112"/>
      <c r="L24" s="112"/>
      <c r="M24" s="112"/>
      <c r="N24" s="112"/>
    </row>
    <row r="25" spans="1:14" x14ac:dyDescent="0.25">
      <c r="B25" s="112"/>
      <c r="C25" s="112"/>
      <c r="D25" s="112"/>
      <c r="E25" s="112"/>
      <c r="F25" s="112"/>
      <c r="G25" s="112"/>
      <c r="H25" s="112"/>
      <c r="I25" s="112"/>
      <c r="J25" s="111"/>
      <c r="K25" s="112"/>
      <c r="L25" s="112"/>
      <c r="M25" s="112"/>
      <c r="N25" s="112"/>
    </row>
    <row r="26" spans="1:14" x14ac:dyDescent="0.25">
      <c r="B26" s="112"/>
      <c r="C26" s="112"/>
      <c r="D26" s="112"/>
      <c r="E26" s="112"/>
      <c r="F26" s="112"/>
      <c r="G26" s="112"/>
      <c r="H26" s="112"/>
      <c r="I26" s="112"/>
      <c r="J26" s="111"/>
      <c r="K26" s="112"/>
      <c r="L26" s="112"/>
      <c r="M26" s="112"/>
      <c r="N26" s="112"/>
    </row>
    <row r="27" spans="1:14" x14ac:dyDescent="0.25">
      <c r="B27" s="112"/>
      <c r="C27" s="112"/>
      <c r="D27" s="112"/>
      <c r="E27" s="112"/>
      <c r="F27" s="112"/>
      <c r="G27" s="112"/>
      <c r="H27" s="112"/>
      <c r="I27" s="112"/>
      <c r="J27" s="111"/>
      <c r="K27" s="112"/>
      <c r="L27" s="112"/>
      <c r="M27" s="112"/>
      <c r="N27" s="112"/>
    </row>
    <row r="28" spans="1:14" ht="29.25" customHeight="1" x14ac:dyDescent="0.25">
      <c r="B28" s="266" t="s">
        <v>180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</row>
    <row r="29" spans="1:14" x14ac:dyDescent="0.2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2" spans="1:14" ht="29.25" customHeight="1" x14ac:dyDescent="0.25">
      <c r="A32" s="102"/>
      <c r="B32" s="102"/>
      <c r="C32" s="103"/>
      <c r="D32" s="103"/>
      <c r="E32" s="103"/>
      <c r="F32" s="103"/>
      <c r="G32" s="103"/>
    </row>
  </sheetData>
  <mergeCells count="3">
    <mergeCell ref="B2:N2"/>
    <mergeCell ref="B13:N13"/>
    <mergeCell ref="B28:N28"/>
  </mergeCells>
  <pageMargins left="0.70866141732283472" right="0.70866141732283472" top="0.74803149606299213" bottom="0.74803149606299213" header="0.31496062992125984" footer="0.31496062992125984"/>
  <pageSetup paperSize="1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dimension ref="A1:K56"/>
  <sheetViews>
    <sheetView workbookViewId="0">
      <selection activeCell="G4" sqref="G1:G1048576"/>
    </sheetView>
  </sheetViews>
  <sheetFormatPr baseColWidth="10" defaultColWidth="17.42578125" defaultRowHeight="15" customHeight="1" x14ac:dyDescent="0.25"/>
  <cols>
    <col min="1" max="1" width="8.28515625" style="71" customWidth="1"/>
    <col min="2" max="5" width="13.140625" style="71" customWidth="1"/>
    <col min="6" max="6" width="15.5703125" style="71" customWidth="1"/>
    <col min="7" max="7" width="11.42578125" style="71" customWidth="1"/>
    <col min="8" max="8" width="5.28515625" style="71" customWidth="1"/>
    <col min="9" max="16384" width="17.42578125" style="71"/>
  </cols>
  <sheetData>
    <row r="1" spans="1:8" ht="15" customHeight="1" x14ac:dyDescent="0.25">
      <c r="A1" s="199"/>
      <c r="B1" s="199"/>
      <c r="C1" s="199"/>
      <c r="D1" s="199"/>
      <c r="E1" s="199"/>
      <c r="F1" s="199"/>
      <c r="G1" s="199"/>
    </row>
    <row r="2" spans="1:8" s="72" customFormat="1" ht="15" customHeight="1" x14ac:dyDescent="0.25">
      <c r="A2" s="199" t="s">
        <v>100</v>
      </c>
      <c r="B2" s="199"/>
      <c r="C2" s="199"/>
      <c r="D2" s="199"/>
      <c r="E2" s="199"/>
      <c r="F2" s="199"/>
      <c r="G2" s="199"/>
    </row>
    <row r="3" spans="1:8" s="72" customFormat="1" ht="15" customHeight="1" x14ac:dyDescent="0.25">
      <c r="A3" s="199" t="s">
        <v>101</v>
      </c>
      <c r="B3" s="199"/>
      <c r="C3" s="199"/>
      <c r="D3" s="199"/>
      <c r="E3" s="199"/>
      <c r="F3" s="199"/>
      <c r="G3" s="199"/>
    </row>
    <row r="4" spans="1:8" s="72" customFormat="1" ht="15" customHeight="1" x14ac:dyDescent="0.25">
      <c r="A4" s="73"/>
      <c r="B4" s="73"/>
      <c r="C4" s="73"/>
      <c r="D4" s="73"/>
      <c r="E4" s="73"/>
      <c r="F4" s="73"/>
      <c r="G4" s="107"/>
    </row>
    <row r="5" spans="1:8" s="72" customFormat="1" ht="15" customHeight="1" x14ac:dyDescent="0.25">
      <c r="A5" s="74" t="s">
        <v>102</v>
      </c>
      <c r="B5" s="75" t="s">
        <v>91</v>
      </c>
      <c r="C5" s="75"/>
      <c r="D5" s="75"/>
      <c r="E5" s="75"/>
      <c r="F5" s="75"/>
      <c r="G5" s="76" t="s">
        <v>92</v>
      </c>
      <c r="H5" s="77"/>
    </row>
    <row r="6" spans="1:8" s="72" customFormat="1" ht="15" customHeight="1" x14ac:dyDescent="0.25">
      <c r="A6" s="78"/>
      <c r="B6" s="78"/>
      <c r="C6" s="78"/>
      <c r="D6" s="78"/>
      <c r="E6" s="78"/>
      <c r="F6" s="78"/>
      <c r="G6" s="79"/>
    </row>
    <row r="7" spans="1:8" s="72" customFormat="1" ht="30" customHeight="1" x14ac:dyDescent="0.25">
      <c r="A7" s="80" t="s">
        <v>93</v>
      </c>
      <c r="B7" s="200" t="s">
        <v>103</v>
      </c>
      <c r="C7" s="200"/>
      <c r="D7" s="200"/>
      <c r="E7" s="200"/>
      <c r="F7" s="200"/>
      <c r="G7" s="91">
        <v>1</v>
      </c>
    </row>
    <row r="8" spans="1:8" s="72" customFormat="1" ht="15" customHeight="1" x14ac:dyDescent="0.25">
      <c r="A8" s="80" t="s">
        <v>94</v>
      </c>
      <c r="B8" s="198" t="s">
        <v>71</v>
      </c>
      <c r="C8" s="198"/>
      <c r="D8" s="198"/>
      <c r="E8" s="198"/>
      <c r="F8" s="198"/>
      <c r="G8" s="91">
        <v>4</v>
      </c>
    </row>
    <row r="9" spans="1:8" s="72" customFormat="1" ht="15" customHeight="1" x14ac:dyDescent="0.25">
      <c r="A9" s="80" t="s">
        <v>95</v>
      </c>
      <c r="B9" s="198" t="s">
        <v>72</v>
      </c>
      <c r="C9" s="198"/>
      <c r="D9" s="198"/>
      <c r="E9" s="198"/>
      <c r="F9" s="198"/>
      <c r="G9" s="90">
        <v>6</v>
      </c>
    </row>
    <row r="10" spans="1:8" s="105" customFormat="1" ht="15" customHeight="1" x14ac:dyDescent="0.25">
      <c r="A10" s="80" t="s">
        <v>96</v>
      </c>
      <c r="B10" s="198" t="s">
        <v>116</v>
      </c>
      <c r="C10" s="198"/>
      <c r="D10" s="198"/>
      <c r="E10" s="198"/>
      <c r="F10" s="198"/>
      <c r="G10" s="90">
        <v>7</v>
      </c>
    </row>
    <row r="11" spans="1:8" s="72" customFormat="1" ht="15" customHeight="1" x14ac:dyDescent="0.25">
      <c r="A11" s="80" t="s">
        <v>97</v>
      </c>
      <c r="B11" s="198" t="s">
        <v>105</v>
      </c>
      <c r="C11" s="198"/>
      <c r="D11" s="198"/>
      <c r="E11" s="198"/>
      <c r="F11" s="198"/>
      <c r="G11" s="90">
        <v>9</v>
      </c>
    </row>
    <row r="12" spans="1:8" s="72" customFormat="1" ht="15" customHeight="1" x14ac:dyDescent="0.25">
      <c r="A12" s="80" t="s">
        <v>98</v>
      </c>
      <c r="B12" s="198" t="s">
        <v>79</v>
      </c>
      <c r="C12" s="198"/>
      <c r="D12" s="198"/>
      <c r="E12" s="198"/>
      <c r="F12" s="198"/>
      <c r="G12" s="90">
        <v>10</v>
      </c>
    </row>
    <row r="13" spans="1:8" s="105" customFormat="1" ht="15" customHeight="1" x14ac:dyDescent="0.25">
      <c r="A13" s="80" t="s">
        <v>99</v>
      </c>
      <c r="B13" s="198" t="s">
        <v>118</v>
      </c>
      <c r="C13" s="198"/>
      <c r="D13" s="198"/>
      <c r="E13" s="198"/>
      <c r="F13" s="198"/>
      <c r="G13" s="90">
        <v>11</v>
      </c>
    </row>
    <row r="14" spans="1:8" s="108" customFormat="1" ht="15" customHeight="1" x14ac:dyDescent="0.25">
      <c r="A14" s="80" t="s">
        <v>113</v>
      </c>
      <c r="B14" s="198" t="s">
        <v>159</v>
      </c>
      <c r="C14" s="198"/>
      <c r="D14" s="198"/>
      <c r="E14" s="198"/>
      <c r="F14" s="198"/>
      <c r="G14" s="127">
        <v>12</v>
      </c>
    </row>
    <row r="15" spans="1:8" s="108" customFormat="1" ht="15" customHeight="1" x14ac:dyDescent="0.25">
      <c r="A15" s="80" t="s">
        <v>142</v>
      </c>
      <c r="B15" s="198" t="s">
        <v>160</v>
      </c>
      <c r="C15" s="198"/>
      <c r="D15" s="198"/>
      <c r="E15" s="198"/>
      <c r="F15" s="198"/>
      <c r="G15" s="90">
        <v>13</v>
      </c>
    </row>
    <row r="16" spans="1:8" s="108" customFormat="1" ht="30" customHeight="1" x14ac:dyDescent="0.25">
      <c r="A16" s="80" t="s">
        <v>143</v>
      </c>
      <c r="B16" s="198" t="s">
        <v>161</v>
      </c>
      <c r="C16" s="198"/>
      <c r="D16" s="198"/>
      <c r="E16" s="198"/>
      <c r="F16" s="198"/>
      <c r="G16" s="90">
        <v>14</v>
      </c>
    </row>
    <row r="17" spans="1:11" s="144" customFormat="1" ht="15" customHeight="1" x14ac:dyDescent="0.25">
      <c r="A17" s="144" t="s">
        <v>144</v>
      </c>
      <c r="B17" s="201" t="s">
        <v>80</v>
      </c>
      <c r="C17" s="201"/>
      <c r="D17" s="201"/>
      <c r="E17" s="201"/>
      <c r="F17" s="201"/>
      <c r="G17" s="127">
        <v>15</v>
      </c>
    </row>
    <row r="18" spans="1:11" s="144" customFormat="1" ht="15" customHeight="1" x14ac:dyDescent="0.25">
      <c r="A18" s="148" t="s">
        <v>163</v>
      </c>
      <c r="B18" s="201" t="s">
        <v>119</v>
      </c>
      <c r="C18" s="201"/>
      <c r="D18" s="201"/>
      <c r="E18" s="201"/>
      <c r="F18" s="201"/>
      <c r="G18" s="127">
        <v>16</v>
      </c>
    </row>
    <row r="19" spans="1:11" s="144" customFormat="1" ht="15" customHeight="1" x14ac:dyDescent="0.25">
      <c r="A19" s="144" t="s">
        <v>166</v>
      </c>
      <c r="B19" s="201" t="s">
        <v>164</v>
      </c>
      <c r="C19" s="201"/>
      <c r="D19" s="201"/>
      <c r="E19" s="201"/>
      <c r="F19" s="201"/>
      <c r="G19" s="127">
        <v>17</v>
      </c>
    </row>
    <row r="20" spans="1:11" s="144" customFormat="1" ht="30" customHeight="1" x14ac:dyDescent="0.25">
      <c r="A20" s="148" t="s">
        <v>167</v>
      </c>
      <c r="B20" s="201" t="s">
        <v>165</v>
      </c>
      <c r="C20" s="201"/>
      <c r="D20" s="201"/>
      <c r="E20" s="201"/>
      <c r="F20" s="201"/>
      <c r="G20" s="127">
        <v>18</v>
      </c>
    </row>
    <row r="21" spans="1:11" s="144" customFormat="1" ht="30" customHeight="1" x14ac:dyDescent="0.25">
      <c r="A21" s="144" t="s">
        <v>168</v>
      </c>
      <c r="B21" s="201" t="s">
        <v>170</v>
      </c>
      <c r="C21" s="201"/>
      <c r="D21" s="201"/>
      <c r="E21" s="201"/>
      <c r="F21" s="201"/>
      <c r="G21" s="127">
        <v>19</v>
      </c>
    </row>
    <row r="22" spans="1:11" s="144" customFormat="1" ht="15" customHeight="1" x14ac:dyDescent="0.25">
      <c r="A22" s="148" t="s">
        <v>169</v>
      </c>
      <c r="B22" s="202" t="s">
        <v>106</v>
      </c>
      <c r="C22" s="202"/>
      <c r="D22" s="202"/>
      <c r="E22" s="202"/>
      <c r="F22" s="202"/>
      <c r="G22" s="127">
        <v>20</v>
      </c>
      <c r="H22" s="150"/>
    </row>
    <row r="23" spans="1:11" s="144" customFormat="1" ht="15" customHeight="1" x14ac:dyDescent="0.25">
      <c r="A23" s="144" t="s">
        <v>171</v>
      </c>
      <c r="B23" s="202" t="s">
        <v>74</v>
      </c>
      <c r="C23" s="202"/>
      <c r="D23" s="202"/>
      <c r="E23" s="202"/>
      <c r="F23" s="202"/>
      <c r="G23" s="127">
        <v>21</v>
      </c>
      <c r="H23" s="150"/>
    </row>
    <row r="24" spans="1:11" s="144" customFormat="1" ht="15" customHeight="1" x14ac:dyDescent="0.25">
      <c r="A24" s="148"/>
      <c r="B24" s="151"/>
      <c r="C24" s="151"/>
      <c r="D24" s="151"/>
      <c r="E24" s="151"/>
      <c r="F24" s="151"/>
      <c r="G24" s="127"/>
      <c r="H24" s="150"/>
    </row>
    <row r="25" spans="1:11" s="72" customFormat="1" ht="15" customHeight="1" x14ac:dyDescent="0.25">
      <c r="A25" s="74" t="s">
        <v>107</v>
      </c>
      <c r="B25" s="75" t="s">
        <v>91</v>
      </c>
      <c r="C25" s="75"/>
      <c r="D25" s="75"/>
      <c r="E25" s="75"/>
      <c r="F25" s="75"/>
      <c r="G25" s="76" t="s">
        <v>92</v>
      </c>
      <c r="J25" s="82"/>
    </row>
    <row r="26" spans="1:11" s="72" customFormat="1" ht="15" customHeight="1" x14ac:dyDescent="0.25">
      <c r="A26" s="83"/>
      <c r="B26" s="78"/>
      <c r="C26" s="78"/>
      <c r="D26" s="78"/>
      <c r="E26" s="78"/>
      <c r="F26" s="78"/>
      <c r="G26" s="89"/>
    </row>
    <row r="27" spans="1:11" s="72" customFormat="1" ht="15" customHeight="1" x14ac:dyDescent="0.2">
      <c r="A27" s="80" t="s">
        <v>93</v>
      </c>
      <c r="B27" s="204" t="s">
        <v>134</v>
      </c>
      <c r="C27" s="204"/>
      <c r="D27" s="204"/>
      <c r="E27" s="204"/>
      <c r="F27" s="204"/>
      <c r="G27" s="106">
        <v>2</v>
      </c>
    </row>
    <row r="28" spans="1:11" s="72" customFormat="1" x14ac:dyDescent="0.25">
      <c r="A28" s="80" t="s">
        <v>94</v>
      </c>
      <c r="B28" s="203" t="s">
        <v>135</v>
      </c>
      <c r="C28" s="203"/>
      <c r="D28" s="203"/>
      <c r="E28" s="203"/>
      <c r="F28" s="203"/>
      <c r="G28" s="106">
        <v>3</v>
      </c>
      <c r="H28" s="44"/>
      <c r="I28" s="44"/>
      <c r="J28" s="44"/>
      <c r="K28" s="44"/>
    </row>
    <row r="29" spans="1:11" s="72" customFormat="1" ht="15.75" customHeight="1" x14ac:dyDescent="0.25">
      <c r="A29" s="84" t="s">
        <v>133</v>
      </c>
      <c r="B29" s="206" t="s">
        <v>136</v>
      </c>
      <c r="C29" s="206"/>
      <c r="D29" s="206"/>
      <c r="E29" s="206"/>
      <c r="F29" s="206"/>
      <c r="G29" s="90">
        <v>5</v>
      </c>
      <c r="H29" s="81"/>
    </row>
    <row r="30" spans="1:11" s="72" customFormat="1" ht="15.75" customHeight="1" x14ac:dyDescent="0.25">
      <c r="A30" s="84" t="s">
        <v>138</v>
      </c>
      <c r="B30" s="206" t="s">
        <v>137</v>
      </c>
      <c r="C30" s="206"/>
      <c r="D30" s="206"/>
      <c r="E30" s="206"/>
      <c r="F30" s="206"/>
      <c r="G30" s="90">
        <v>5</v>
      </c>
    </row>
    <row r="31" spans="1:11" s="72" customFormat="1" ht="15.75" customHeight="1" x14ac:dyDescent="0.25">
      <c r="A31" s="80" t="s">
        <v>97</v>
      </c>
      <c r="B31" s="206" t="s">
        <v>140</v>
      </c>
      <c r="C31" s="206"/>
      <c r="D31" s="206"/>
      <c r="E31" s="206"/>
      <c r="F31" s="206"/>
      <c r="G31" s="90">
        <v>8</v>
      </c>
    </row>
    <row r="32" spans="1:11" s="72" customFormat="1" ht="15.75" customHeight="1" x14ac:dyDescent="0.25">
      <c r="A32" s="80" t="s">
        <v>98</v>
      </c>
      <c r="B32" s="198" t="s">
        <v>141</v>
      </c>
      <c r="C32" s="198"/>
      <c r="D32" s="198"/>
      <c r="E32" s="198"/>
      <c r="F32" s="198"/>
      <c r="G32" s="90">
        <v>8</v>
      </c>
    </row>
    <row r="33" spans="1:7" s="72" customFormat="1" ht="15.75" customHeight="1" x14ac:dyDescent="0.25">
      <c r="A33" s="84" t="s">
        <v>139</v>
      </c>
      <c r="B33" s="198" t="s">
        <v>159</v>
      </c>
      <c r="C33" s="198"/>
      <c r="D33" s="198"/>
      <c r="E33" s="198"/>
      <c r="F33" s="198"/>
      <c r="G33" s="90">
        <v>12</v>
      </c>
    </row>
    <row r="34" spans="1:7" s="108" customFormat="1" ht="15.75" customHeight="1" x14ac:dyDescent="0.25">
      <c r="A34" s="84" t="s">
        <v>113</v>
      </c>
      <c r="B34" s="198" t="s">
        <v>164</v>
      </c>
      <c r="C34" s="198"/>
      <c r="D34" s="198"/>
      <c r="E34" s="198"/>
      <c r="F34" s="198"/>
      <c r="G34" s="90">
        <v>17</v>
      </c>
    </row>
    <row r="35" spans="1:7" s="105" customFormat="1" ht="15.75" customHeight="1" x14ac:dyDescent="0.25">
      <c r="A35" s="80"/>
      <c r="B35" s="104"/>
      <c r="C35" s="104"/>
      <c r="D35" s="104"/>
      <c r="E35" s="104"/>
      <c r="F35" s="104"/>
      <c r="G35" s="90"/>
    </row>
    <row r="36" spans="1:7" s="105" customFormat="1" ht="15.75" customHeight="1" x14ac:dyDescent="0.25">
      <c r="A36" s="80"/>
      <c r="B36" s="104"/>
      <c r="C36" s="104"/>
      <c r="D36" s="104"/>
      <c r="E36" s="104"/>
      <c r="F36" s="104"/>
      <c r="G36" s="90"/>
    </row>
    <row r="37" spans="1:7" s="105" customFormat="1" ht="15.75" customHeight="1" x14ac:dyDescent="0.25">
      <c r="A37" s="80"/>
      <c r="B37" s="104"/>
      <c r="C37" s="104"/>
      <c r="D37" s="104"/>
      <c r="E37" s="104"/>
      <c r="F37" s="104"/>
      <c r="G37" s="90"/>
    </row>
    <row r="38" spans="1:7" s="105" customFormat="1" ht="15.75" customHeight="1" x14ac:dyDescent="0.25">
      <c r="A38" s="80"/>
      <c r="B38" s="104"/>
      <c r="C38" s="104"/>
      <c r="D38" s="104"/>
      <c r="E38" s="104"/>
      <c r="F38" s="104"/>
      <c r="G38" s="90"/>
    </row>
    <row r="39" spans="1:7" s="105" customFormat="1" ht="15.75" customHeight="1" x14ac:dyDescent="0.25">
      <c r="A39" s="80"/>
      <c r="B39" s="104"/>
      <c r="C39" s="104"/>
      <c r="D39" s="104"/>
      <c r="E39" s="104"/>
      <c r="F39" s="104"/>
      <c r="G39" s="90"/>
    </row>
    <row r="40" spans="1:7" s="72" customFormat="1" ht="12" customHeight="1" x14ac:dyDescent="0.25">
      <c r="A40" s="85"/>
      <c r="B40" s="86"/>
      <c r="G40" s="89"/>
    </row>
    <row r="41" spans="1:7" s="72" customFormat="1" ht="12" customHeight="1" x14ac:dyDescent="0.25">
      <c r="G41" s="108"/>
    </row>
    <row r="43" spans="1:7" ht="15" customHeight="1" x14ac:dyDescent="0.25">
      <c r="A43" s="80"/>
      <c r="B43" s="205"/>
      <c r="C43" s="205"/>
      <c r="D43" s="205"/>
      <c r="E43" s="205"/>
      <c r="F43" s="205"/>
    </row>
    <row r="56" spans="1:8" ht="30" customHeight="1" x14ac:dyDescent="0.25">
      <c r="A56" s="87"/>
      <c r="H56" s="87"/>
    </row>
  </sheetData>
  <mergeCells count="29">
    <mergeCell ref="B34:F34"/>
    <mergeCell ref="B43:F43"/>
    <mergeCell ref="B29:F29"/>
    <mergeCell ref="B30:F30"/>
    <mergeCell ref="B31:F31"/>
    <mergeCell ref="B32:F32"/>
    <mergeCell ref="B33:F33"/>
    <mergeCell ref="B28:F28"/>
    <mergeCell ref="B10:F10"/>
    <mergeCell ref="B13:F13"/>
    <mergeCell ref="B18:F18"/>
    <mergeCell ref="B27:F27"/>
    <mergeCell ref="B23:F23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8:F8"/>
    <mergeCell ref="A1:G1"/>
    <mergeCell ref="A2:G2"/>
    <mergeCell ref="A3:G3"/>
    <mergeCell ref="B7:F7"/>
  </mergeCells>
  <phoneticPr fontId="42" type="noConversion"/>
  <hyperlinks>
    <hyperlink ref="G7" location="'1'!A1" display="'1'!A1" xr:uid="{0D6257C2-3F25-4873-B494-9F11C4D10301}"/>
    <hyperlink ref="G8" location="'4'!A1" display="'4'!A1" xr:uid="{A84E5BC2-C35A-4259-B885-873674C6B5B7}"/>
    <hyperlink ref="G28" location="'3'!A1" display="'3'!A1" xr:uid="{E55E4E70-F07E-441A-9F49-DADF0B4B534D}"/>
    <hyperlink ref="G27" location="'2'!A1" display="'2'!A1" xr:uid="{478C9577-57BF-410E-892E-0A8885B332CB}"/>
    <hyperlink ref="G29" location="'5'!A1" display="'5'!A1" xr:uid="{0C3BF2D0-65D7-4F90-882D-5D09B45B51B5}"/>
    <hyperlink ref="G30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1" location="'8'!A1" display="'8'!A1" xr:uid="{7B02E28D-EBC7-4579-8B4C-A021A8112D5E}"/>
    <hyperlink ref="G32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3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23" location="'21'!A1" display="'21'!A1" xr:uid="{736FB7B5-3485-442F-812B-78580C1EA71F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4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</hyperlinks>
  <pageMargins left="0.7" right="0.7" top="0.75" bottom="0.75" header="0.3" footer="0.3"/>
  <pageSetup paperSize="12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tabColor theme="9" tint="0.79998168889431442"/>
  </sheetPr>
  <dimension ref="B1:O39"/>
  <sheetViews>
    <sheetView topLeftCell="A19" workbookViewId="0">
      <selection activeCell="B39" sqref="B39:O39"/>
    </sheetView>
  </sheetViews>
  <sheetFormatPr baseColWidth="10" defaultRowHeight="15" x14ac:dyDescent="0.25"/>
  <cols>
    <col min="1" max="1" width="3.28515625" style="112" customWidth="1"/>
    <col min="2" max="2" width="7.5703125" style="149" customWidth="1"/>
    <col min="3" max="3" width="9.85546875" style="112" customWidth="1"/>
    <col min="4" max="15" width="6" style="112" customWidth="1"/>
    <col min="16" max="16384" width="11.42578125" style="112"/>
  </cols>
  <sheetData>
    <row r="1" spans="2:15" ht="15.75" thickBot="1" x14ac:dyDescent="0.3"/>
    <row r="2" spans="2:15" ht="45" customHeight="1" x14ac:dyDescent="0.25">
      <c r="B2" s="262" t="s">
        <v>189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</row>
    <row r="3" spans="2:15" ht="58.5" x14ac:dyDescent="0.25">
      <c r="B3" s="137" t="s">
        <v>158</v>
      </c>
      <c r="C3" s="141" t="s">
        <v>157</v>
      </c>
      <c r="D3" s="142" t="s">
        <v>124</v>
      </c>
      <c r="E3" s="142" t="s">
        <v>125</v>
      </c>
      <c r="F3" s="142" t="s">
        <v>126</v>
      </c>
      <c r="G3" s="142" t="s">
        <v>127</v>
      </c>
      <c r="H3" s="142" t="s">
        <v>128</v>
      </c>
      <c r="I3" s="142" t="s">
        <v>129</v>
      </c>
      <c r="J3" s="142" t="s">
        <v>130</v>
      </c>
      <c r="K3" s="142" t="s">
        <v>131</v>
      </c>
      <c r="L3" s="142" t="s">
        <v>132</v>
      </c>
      <c r="M3" s="142" t="s">
        <v>148</v>
      </c>
      <c r="N3" s="142" t="s">
        <v>149</v>
      </c>
      <c r="O3" s="173" t="s">
        <v>179</v>
      </c>
    </row>
    <row r="4" spans="2:15" ht="30" customHeight="1" x14ac:dyDescent="0.25">
      <c r="B4" s="275" t="s">
        <v>151</v>
      </c>
      <c r="C4" s="139" t="s">
        <v>23</v>
      </c>
      <c r="D4" s="115"/>
      <c r="E4" s="115">
        <v>334</v>
      </c>
      <c r="F4" s="115">
        <v>803.15</v>
      </c>
      <c r="G4" s="115">
        <v>463.32499999999999</v>
      </c>
      <c r="H4" s="115">
        <v>362.5</v>
      </c>
      <c r="I4" s="115">
        <v>208</v>
      </c>
      <c r="J4" s="115">
        <v>311.05</v>
      </c>
      <c r="K4" s="115">
        <v>341</v>
      </c>
      <c r="L4" s="115">
        <v>416</v>
      </c>
      <c r="M4" s="115">
        <v>158</v>
      </c>
      <c r="N4" s="115">
        <v>442</v>
      </c>
      <c r="O4" s="120"/>
    </row>
    <row r="5" spans="2:15" hidden="1" x14ac:dyDescent="0.25">
      <c r="B5" s="275"/>
      <c r="C5" s="139" t="s">
        <v>29</v>
      </c>
      <c r="D5" s="115"/>
      <c r="E5" s="115"/>
      <c r="F5" s="115">
        <v>102</v>
      </c>
      <c r="G5" s="115">
        <v>121</v>
      </c>
      <c r="H5" s="115"/>
      <c r="I5" s="115"/>
      <c r="J5" s="115"/>
      <c r="K5" s="115"/>
      <c r="L5" s="115"/>
      <c r="M5" s="115"/>
      <c r="N5" s="115"/>
      <c r="O5" s="120"/>
    </row>
    <row r="6" spans="2:15" x14ac:dyDescent="0.25">
      <c r="B6" s="275"/>
      <c r="C6" s="139" t="s">
        <v>26</v>
      </c>
      <c r="D6" s="115"/>
      <c r="E6" s="115"/>
      <c r="F6" s="115">
        <v>102</v>
      </c>
      <c r="G6" s="115">
        <v>121</v>
      </c>
      <c r="H6" s="115"/>
      <c r="I6" s="115"/>
      <c r="J6" s="115"/>
      <c r="K6" s="115"/>
      <c r="L6" s="115"/>
      <c r="M6" s="115"/>
      <c r="N6" s="115"/>
      <c r="O6" s="120"/>
    </row>
    <row r="7" spans="2:15" x14ac:dyDescent="0.25">
      <c r="B7" s="285" t="s">
        <v>152</v>
      </c>
      <c r="C7" s="139" t="s">
        <v>36</v>
      </c>
      <c r="D7" s="115">
        <v>0</v>
      </c>
      <c r="E7" s="115" t="s">
        <v>190</v>
      </c>
      <c r="F7" s="115">
        <v>1</v>
      </c>
      <c r="G7" s="115">
        <v>1</v>
      </c>
      <c r="H7" s="115"/>
      <c r="I7" s="115">
        <v>1</v>
      </c>
      <c r="J7" s="115"/>
      <c r="K7" s="115"/>
      <c r="L7" s="115">
        <v>1</v>
      </c>
      <c r="M7" s="115">
        <v>1</v>
      </c>
      <c r="N7" s="115"/>
      <c r="O7" s="120"/>
    </row>
    <row r="8" spans="2:15" x14ac:dyDescent="0.25">
      <c r="B8" s="286"/>
      <c r="C8" s="139" t="s">
        <v>28</v>
      </c>
      <c r="D8" s="115"/>
      <c r="E8" s="115">
        <v>26</v>
      </c>
      <c r="F8" s="115"/>
      <c r="G8" s="115"/>
      <c r="H8" s="115"/>
      <c r="I8" s="115"/>
      <c r="J8" s="115"/>
      <c r="K8" s="115"/>
      <c r="L8" s="115"/>
      <c r="M8" s="115">
        <v>26</v>
      </c>
      <c r="N8" s="115"/>
      <c r="O8" s="120"/>
    </row>
    <row r="9" spans="2:15" x14ac:dyDescent="0.25">
      <c r="B9" s="286"/>
      <c r="C9" s="139" t="s">
        <v>21</v>
      </c>
      <c r="D9" s="115"/>
      <c r="E9" s="115"/>
      <c r="F9" s="115"/>
      <c r="G9" s="115">
        <v>102</v>
      </c>
      <c r="H9" s="115"/>
      <c r="I9" s="115">
        <v>51</v>
      </c>
      <c r="J9" s="115">
        <v>13</v>
      </c>
      <c r="K9" s="115">
        <v>102</v>
      </c>
      <c r="L9" s="115"/>
      <c r="M9" s="115">
        <v>192</v>
      </c>
      <c r="N9" s="115"/>
      <c r="O9" s="120"/>
    </row>
    <row r="10" spans="2:15" x14ac:dyDescent="0.25">
      <c r="B10" s="286"/>
      <c r="C10" s="139" t="s">
        <v>121</v>
      </c>
      <c r="D10" s="115">
        <v>206</v>
      </c>
      <c r="E10" s="115">
        <v>350</v>
      </c>
      <c r="F10" s="115">
        <v>598</v>
      </c>
      <c r="G10" s="115">
        <v>633</v>
      </c>
      <c r="H10" s="115">
        <v>206</v>
      </c>
      <c r="I10" s="115">
        <v>428</v>
      </c>
      <c r="J10" s="115">
        <v>497</v>
      </c>
      <c r="K10" s="115">
        <v>500</v>
      </c>
      <c r="L10" s="115">
        <v>352</v>
      </c>
      <c r="M10" s="115">
        <v>286</v>
      </c>
      <c r="N10" s="115">
        <v>618</v>
      </c>
      <c r="O10" s="120"/>
    </row>
    <row r="11" spans="2:15" x14ac:dyDescent="0.25">
      <c r="B11" s="287"/>
      <c r="C11" s="139" t="s">
        <v>205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>
        <v>26</v>
      </c>
      <c r="N11" s="115">
        <v>26</v>
      </c>
      <c r="O11" s="120"/>
    </row>
    <row r="12" spans="2:15" x14ac:dyDescent="0.25">
      <c r="B12" s="275" t="s">
        <v>174</v>
      </c>
      <c r="C12" s="139" t="s">
        <v>10</v>
      </c>
      <c r="D12" s="115">
        <v>130</v>
      </c>
      <c r="E12" s="115">
        <v>132.625</v>
      </c>
      <c r="F12" s="115">
        <v>239.00200000000001</v>
      </c>
      <c r="G12" s="115">
        <v>584.5</v>
      </c>
      <c r="H12" s="115">
        <v>76</v>
      </c>
      <c r="I12" s="115">
        <v>108.5</v>
      </c>
      <c r="J12" s="115">
        <v>270.875</v>
      </c>
      <c r="K12" s="115">
        <v>241</v>
      </c>
      <c r="L12" s="115">
        <v>272</v>
      </c>
      <c r="M12" s="115">
        <v>307</v>
      </c>
      <c r="N12" s="115">
        <v>293</v>
      </c>
      <c r="O12" s="120"/>
    </row>
    <row r="13" spans="2:15" x14ac:dyDescent="0.25">
      <c r="B13" s="275"/>
      <c r="C13" s="139" t="s">
        <v>19</v>
      </c>
      <c r="D13" s="115"/>
      <c r="E13" s="115">
        <v>8.4689999999999994</v>
      </c>
      <c r="F13" s="115">
        <v>45.768000000000001</v>
      </c>
      <c r="G13" s="115">
        <v>83.998999999999995</v>
      </c>
      <c r="H13" s="115">
        <v>19.975000000000001</v>
      </c>
      <c r="I13" s="115">
        <v>175.87700000000001</v>
      </c>
      <c r="J13" s="115">
        <v>26</v>
      </c>
      <c r="K13" s="115">
        <v>39</v>
      </c>
      <c r="L13" s="115">
        <v>26</v>
      </c>
      <c r="M13" s="115">
        <v>19</v>
      </c>
      <c r="N13" s="115">
        <v>34</v>
      </c>
      <c r="O13" s="120"/>
    </row>
    <row r="14" spans="2:15" x14ac:dyDescent="0.25">
      <c r="B14" s="275"/>
      <c r="C14" s="139" t="s">
        <v>12</v>
      </c>
      <c r="D14" s="115">
        <v>932.10136</v>
      </c>
      <c r="E14" s="115">
        <v>1032.1390000000001</v>
      </c>
      <c r="F14" s="115">
        <v>702.24900000000002</v>
      </c>
      <c r="G14" s="115">
        <v>601.74775999999997</v>
      </c>
      <c r="H14" s="115">
        <v>286.70499999999998</v>
      </c>
      <c r="I14" s="115">
        <v>70.693759999999997</v>
      </c>
      <c r="J14" s="115">
        <v>178.96303999999998</v>
      </c>
      <c r="K14" s="115">
        <v>152</v>
      </c>
      <c r="L14" s="115">
        <v>174.46199999999999</v>
      </c>
      <c r="M14" s="115">
        <v>137</v>
      </c>
      <c r="N14" s="115">
        <v>130</v>
      </c>
      <c r="O14" s="120"/>
    </row>
    <row r="15" spans="2:15" x14ac:dyDescent="0.25">
      <c r="B15" s="275"/>
      <c r="C15" s="139" t="s">
        <v>11</v>
      </c>
      <c r="D15" s="115">
        <v>194.84</v>
      </c>
      <c r="E15" s="115">
        <v>178.625</v>
      </c>
      <c r="F15" s="115">
        <v>245.62</v>
      </c>
      <c r="G15" s="115">
        <v>281.43</v>
      </c>
      <c r="H15" s="115">
        <v>137.785</v>
      </c>
      <c r="I15" s="115">
        <v>158.27000000000001</v>
      </c>
      <c r="J15" s="115">
        <v>26</v>
      </c>
      <c r="K15" s="115">
        <v>320</v>
      </c>
      <c r="L15" s="115">
        <v>195.6</v>
      </c>
      <c r="M15" s="115">
        <v>169</v>
      </c>
      <c r="N15" s="115">
        <v>189</v>
      </c>
      <c r="O15" s="120"/>
    </row>
    <row r="16" spans="2:15" x14ac:dyDescent="0.25">
      <c r="B16" s="275"/>
      <c r="C16" s="139" t="s">
        <v>9</v>
      </c>
      <c r="D16" s="115">
        <v>382.9</v>
      </c>
      <c r="E16" s="115">
        <v>73.375</v>
      </c>
      <c r="F16" s="115">
        <v>404.55500000000001</v>
      </c>
      <c r="G16" s="115">
        <v>471.44299999999998</v>
      </c>
      <c r="H16" s="115">
        <v>284.39999999999998</v>
      </c>
      <c r="I16" s="115">
        <v>465.74869999999999</v>
      </c>
      <c r="J16" s="115">
        <v>371.57499999999999</v>
      </c>
      <c r="K16" s="115">
        <v>312</v>
      </c>
      <c r="L16" s="115">
        <v>230.4933</v>
      </c>
      <c r="M16" s="115">
        <v>515</v>
      </c>
      <c r="N16" s="115">
        <v>292</v>
      </c>
      <c r="O16" s="120"/>
    </row>
    <row r="17" spans="2:15" x14ac:dyDescent="0.25">
      <c r="B17" s="275"/>
      <c r="C17" s="139" t="s">
        <v>14</v>
      </c>
      <c r="D17" s="115">
        <v>130</v>
      </c>
      <c r="E17" s="115">
        <v>208</v>
      </c>
      <c r="F17" s="115">
        <v>146</v>
      </c>
      <c r="G17" s="115">
        <v>411.25</v>
      </c>
      <c r="H17" s="115">
        <v>156</v>
      </c>
      <c r="I17" s="115">
        <v>228.27500000000001</v>
      </c>
      <c r="J17" s="115">
        <v>150</v>
      </c>
      <c r="K17" s="115">
        <v>386</v>
      </c>
      <c r="L17" s="115">
        <v>388.75</v>
      </c>
      <c r="M17" s="115">
        <v>326</v>
      </c>
      <c r="N17" s="115">
        <v>531</v>
      </c>
      <c r="O17" s="120"/>
    </row>
    <row r="18" spans="2:15" x14ac:dyDescent="0.25">
      <c r="B18" s="166" t="s">
        <v>193</v>
      </c>
      <c r="C18" s="139" t="s">
        <v>192</v>
      </c>
      <c r="D18" s="115"/>
      <c r="E18" s="115"/>
      <c r="F18" s="115">
        <v>0</v>
      </c>
      <c r="G18" s="115"/>
      <c r="H18" s="115"/>
      <c r="I18" s="115"/>
      <c r="J18" s="115"/>
      <c r="K18" s="115"/>
      <c r="L18" s="115"/>
      <c r="M18" s="115"/>
      <c r="N18" s="115"/>
      <c r="O18" s="120"/>
    </row>
    <row r="19" spans="2:15" x14ac:dyDescent="0.25">
      <c r="B19" s="275" t="s">
        <v>172</v>
      </c>
      <c r="C19" s="139" t="s">
        <v>75</v>
      </c>
      <c r="D19" s="115"/>
      <c r="E19" s="115"/>
      <c r="F19" s="115"/>
      <c r="G19" s="115"/>
      <c r="H19" s="115"/>
      <c r="I19" s="115">
        <v>14</v>
      </c>
      <c r="J19" s="115"/>
      <c r="K19" s="115"/>
      <c r="L19" s="115"/>
      <c r="M19" s="115"/>
      <c r="N19" s="115"/>
      <c r="O19" s="120"/>
    </row>
    <row r="20" spans="2:15" hidden="1" x14ac:dyDescent="0.25">
      <c r="B20" s="275"/>
      <c r="C20" s="139" t="s">
        <v>38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20"/>
    </row>
    <row r="21" spans="2:15" x14ac:dyDescent="0.25">
      <c r="B21" s="275"/>
      <c r="C21" s="139" t="s">
        <v>203</v>
      </c>
      <c r="D21" s="115"/>
      <c r="E21" s="115"/>
      <c r="F21" s="115"/>
      <c r="G21" s="115"/>
      <c r="H21" s="115"/>
      <c r="I21" s="115"/>
      <c r="J21" s="115"/>
      <c r="K21" s="115"/>
      <c r="L21" s="115">
        <v>14</v>
      </c>
      <c r="M21" s="115"/>
      <c r="N21" s="115"/>
      <c r="O21" s="120"/>
    </row>
    <row r="22" spans="2:15" x14ac:dyDescent="0.25">
      <c r="B22" s="275" t="s">
        <v>175</v>
      </c>
      <c r="C22" s="139" t="s">
        <v>120</v>
      </c>
      <c r="D22" s="115"/>
      <c r="E22" s="115">
        <v>127</v>
      </c>
      <c r="F22" s="115"/>
      <c r="G22" s="115">
        <v>147</v>
      </c>
      <c r="H22" s="115">
        <v>51</v>
      </c>
      <c r="I22" s="115">
        <v>382</v>
      </c>
      <c r="J22" s="115">
        <v>588</v>
      </c>
      <c r="K22" s="115">
        <v>662</v>
      </c>
      <c r="L22" s="115">
        <v>306</v>
      </c>
      <c r="M22" s="115"/>
      <c r="N22" s="115">
        <v>130</v>
      </c>
      <c r="O22" s="120"/>
    </row>
    <row r="23" spans="2:15" x14ac:dyDescent="0.25">
      <c r="B23" s="275"/>
      <c r="C23" s="139" t="s">
        <v>5</v>
      </c>
      <c r="D23" s="115"/>
      <c r="E23" s="115">
        <v>631</v>
      </c>
      <c r="F23" s="115">
        <v>650</v>
      </c>
      <c r="G23" s="115"/>
      <c r="H23" s="115"/>
      <c r="I23" s="115"/>
      <c r="J23" s="115">
        <v>104</v>
      </c>
      <c r="K23" s="115">
        <v>126</v>
      </c>
      <c r="L23" s="115">
        <v>26</v>
      </c>
      <c r="M23" s="115">
        <v>293</v>
      </c>
      <c r="N23" s="115">
        <v>288</v>
      </c>
      <c r="O23" s="120"/>
    </row>
    <row r="24" spans="2:15" x14ac:dyDescent="0.25">
      <c r="B24" s="275" t="s">
        <v>178</v>
      </c>
      <c r="C24" s="139" t="s">
        <v>25</v>
      </c>
      <c r="D24" s="115">
        <v>188.8</v>
      </c>
      <c r="E24" s="115">
        <v>238.8</v>
      </c>
      <c r="F24" s="115">
        <v>325.80000000000007</v>
      </c>
      <c r="G24" s="115">
        <v>616.30000000000007</v>
      </c>
      <c r="H24" s="115">
        <v>721.99</v>
      </c>
      <c r="I24" s="115">
        <v>633.92499999999984</v>
      </c>
      <c r="J24" s="115">
        <v>730.3</v>
      </c>
      <c r="K24" s="115">
        <v>636</v>
      </c>
      <c r="L24" s="115">
        <v>557.29999999999995</v>
      </c>
      <c r="M24" s="115">
        <v>308</v>
      </c>
      <c r="N24" s="115">
        <v>253</v>
      </c>
      <c r="O24" s="120"/>
    </row>
    <row r="25" spans="2:15" x14ac:dyDescent="0.25">
      <c r="B25" s="275"/>
      <c r="C25" s="139" t="s">
        <v>3</v>
      </c>
      <c r="D25" s="115">
        <v>323.92</v>
      </c>
      <c r="E25" s="115">
        <v>274</v>
      </c>
      <c r="F25" s="115">
        <v>12.96</v>
      </c>
      <c r="G25" s="115">
        <v>264.88</v>
      </c>
      <c r="H25" s="115">
        <v>116.2508</v>
      </c>
      <c r="I25" s="115">
        <v>183.96</v>
      </c>
      <c r="J25" s="115">
        <v>334.04</v>
      </c>
      <c r="K25" s="115">
        <v>85</v>
      </c>
      <c r="L25" s="115">
        <v>35.266400000000004</v>
      </c>
      <c r="M25" s="115">
        <v>76</v>
      </c>
      <c r="N25" s="115">
        <v>313</v>
      </c>
      <c r="O25" s="120"/>
    </row>
    <row r="26" spans="2:15" x14ac:dyDescent="0.25">
      <c r="B26" s="275"/>
      <c r="C26" s="139" t="s">
        <v>31</v>
      </c>
      <c r="D26" s="115"/>
      <c r="E26" s="115">
        <v>52</v>
      </c>
      <c r="F26" s="115">
        <v>26</v>
      </c>
      <c r="G26" s="115">
        <v>26</v>
      </c>
      <c r="H26" s="115">
        <v>26</v>
      </c>
      <c r="I26" s="115">
        <v>26</v>
      </c>
      <c r="J26" s="115">
        <v>26</v>
      </c>
      <c r="K26" s="115"/>
      <c r="L26" s="115"/>
      <c r="M26" s="115"/>
      <c r="N26" s="115"/>
      <c r="O26" s="120"/>
    </row>
    <row r="27" spans="2:15" x14ac:dyDescent="0.25">
      <c r="B27" s="275"/>
      <c r="C27" s="139" t="s">
        <v>2</v>
      </c>
      <c r="D27" s="115">
        <v>1414</v>
      </c>
      <c r="E27" s="115">
        <v>1039</v>
      </c>
      <c r="F27" s="115">
        <v>1794</v>
      </c>
      <c r="G27" s="115">
        <v>2805</v>
      </c>
      <c r="H27" s="115">
        <v>1387.9749999999999</v>
      </c>
      <c r="I27" s="115">
        <v>1521</v>
      </c>
      <c r="J27" s="115">
        <v>1661.5</v>
      </c>
      <c r="K27" s="115">
        <v>2847</v>
      </c>
      <c r="L27" s="115">
        <v>1436.4749999999999</v>
      </c>
      <c r="M27" s="115">
        <v>2349</v>
      </c>
      <c r="N27" s="115">
        <v>2727</v>
      </c>
      <c r="O27" s="120"/>
    </row>
    <row r="28" spans="2:15" x14ac:dyDescent="0.25">
      <c r="B28" s="275"/>
      <c r="C28" s="139" t="s">
        <v>6</v>
      </c>
      <c r="D28" s="115">
        <v>493.98199999999997</v>
      </c>
      <c r="E28" s="115">
        <v>1167.5460000000003</v>
      </c>
      <c r="F28" s="115">
        <v>1631.8440000000001</v>
      </c>
      <c r="G28" s="115">
        <v>2001.973</v>
      </c>
      <c r="H28" s="115">
        <v>2210.2960000000003</v>
      </c>
      <c r="I28" s="115">
        <v>2107.3923999999997</v>
      </c>
      <c r="J28" s="115">
        <v>3234.3040000000001</v>
      </c>
      <c r="K28" s="115">
        <v>2674</v>
      </c>
      <c r="L28" s="115">
        <v>1184.8202000000001</v>
      </c>
      <c r="M28" s="115">
        <v>1919</v>
      </c>
      <c r="N28" s="115">
        <v>1704</v>
      </c>
      <c r="O28" s="120"/>
    </row>
    <row r="29" spans="2:15" x14ac:dyDescent="0.25">
      <c r="B29" s="275"/>
      <c r="C29" s="139" t="s">
        <v>22</v>
      </c>
      <c r="D29" s="115"/>
      <c r="E29" s="115">
        <v>12</v>
      </c>
      <c r="F29" s="115">
        <v>10.55002</v>
      </c>
      <c r="G29" s="115">
        <v>27</v>
      </c>
      <c r="H29" s="115">
        <v>20.58624</v>
      </c>
      <c r="I29" s="115"/>
      <c r="J29" s="115">
        <v>28</v>
      </c>
      <c r="K29" s="115">
        <v>1</v>
      </c>
      <c r="L29" s="115">
        <v>12.510720000000001</v>
      </c>
      <c r="M29" s="115">
        <v>34</v>
      </c>
      <c r="N29" s="115"/>
      <c r="O29" s="120"/>
    </row>
    <row r="30" spans="2:15" x14ac:dyDescent="0.25">
      <c r="B30" s="275"/>
      <c r="C30" s="139" t="s">
        <v>8</v>
      </c>
      <c r="D30" s="115">
        <v>347.54559999999998</v>
      </c>
      <c r="E30" s="115">
        <v>655.22504000000004</v>
      </c>
      <c r="F30" s="115">
        <v>1395.0480200000002</v>
      </c>
      <c r="G30" s="115">
        <v>648.08609999999999</v>
      </c>
      <c r="H30" s="115">
        <v>549.06652000000008</v>
      </c>
      <c r="I30" s="115">
        <v>1439.5550000000001</v>
      </c>
      <c r="J30" s="115">
        <v>1559.183</v>
      </c>
      <c r="K30" s="115">
        <v>1765</v>
      </c>
      <c r="L30" s="115">
        <v>940.1819999999999</v>
      </c>
      <c r="M30" s="115">
        <v>898</v>
      </c>
      <c r="N30" s="115">
        <v>757</v>
      </c>
      <c r="O30" s="120"/>
    </row>
    <row r="31" spans="2:15" x14ac:dyDescent="0.25">
      <c r="B31" s="275"/>
      <c r="C31" s="139" t="s">
        <v>20</v>
      </c>
      <c r="D31" s="115">
        <v>27</v>
      </c>
      <c r="E31" s="115">
        <v>139.5</v>
      </c>
      <c r="F31" s="115">
        <v>189.5</v>
      </c>
      <c r="G31" s="115">
        <v>185</v>
      </c>
      <c r="H31" s="115">
        <v>187</v>
      </c>
      <c r="I31" s="115">
        <v>560</v>
      </c>
      <c r="J31" s="115">
        <v>92</v>
      </c>
      <c r="K31" s="115">
        <v>235</v>
      </c>
      <c r="L31" s="115">
        <v>135.47039999999998</v>
      </c>
      <c r="M31" s="115">
        <v>168</v>
      </c>
      <c r="N31" s="115">
        <v>214</v>
      </c>
      <c r="O31" s="120"/>
    </row>
    <row r="32" spans="2:15" x14ac:dyDescent="0.25">
      <c r="B32" s="275"/>
      <c r="C32" s="139" t="s">
        <v>13</v>
      </c>
      <c r="D32" s="115">
        <v>130</v>
      </c>
      <c r="E32" s="115">
        <v>338.5</v>
      </c>
      <c r="F32" s="115">
        <v>234</v>
      </c>
      <c r="G32" s="115">
        <v>441.6</v>
      </c>
      <c r="H32" s="115">
        <v>390</v>
      </c>
      <c r="I32" s="115">
        <v>494</v>
      </c>
      <c r="J32" s="115">
        <v>389.15</v>
      </c>
      <c r="K32" s="115">
        <v>54</v>
      </c>
      <c r="L32" s="115">
        <v>494.25</v>
      </c>
      <c r="M32" s="115">
        <v>338</v>
      </c>
      <c r="N32" s="115">
        <v>390</v>
      </c>
      <c r="O32" s="120"/>
    </row>
    <row r="33" spans="2:15" x14ac:dyDescent="0.25">
      <c r="B33" s="275" t="s">
        <v>155</v>
      </c>
      <c r="C33" s="139" t="s">
        <v>37</v>
      </c>
      <c r="D33" s="115"/>
      <c r="E33" s="115"/>
      <c r="F33" s="115"/>
      <c r="G33" s="115">
        <v>26</v>
      </c>
      <c r="H33" s="115"/>
      <c r="I33" s="115"/>
      <c r="J33" s="115"/>
      <c r="K33" s="115"/>
      <c r="L33" s="115"/>
      <c r="M33" s="115"/>
      <c r="N33" s="115">
        <v>26</v>
      </c>
      <c r="O33" s="120"/>
    </row>
    <row r="34" spans="2:15" x14ac:dyDescent="0.25">
      <c r="B34" s="275"/>
      <c r="C34" s="139" t="s">
        <v>40</v>
      </c>
      <c r="D34" s="115">
        <v>2.5</v>
      </c>
      <c r="E34" s="115"/>
      <c r="F34" s="115">
        <v>26</v>
      </c>
      <c r="G34" s="115"/>
      <c r="H34" s="115">
        <v>26</v>
      </c>
      <c r="I34" s="115"/>
      <c r="J34" s="115"/>
      <c r="K34" s="115">
        <v>26</v>
      </c>
      <c r="L34" s="115"/>
      <c r="M34" s="115"/>
      <c r="N34" s="115"/>
      <c r="O34" s="120"/>
    </row>
    <row r="35" spans="2:15" x14ac:dyDescent="0.25">
      <c r="B35" s="275"/>
      <c r="C35" s="139" t="s">
        <v>34</v>
      </c>
      <c r="D35" s="115">
        <v>40</v>
      </c>
      <c r="E35" s="115">
        <v>40</v>
      </c>
      <c r="F35" s="115"/>
      <c r="G35" s="115">
        <v>26</v>
      </c>
      <c r="H35" s="115">
        <v>26</v>
      </c>
      <c r="I35" s="115">
        <v>26</v>
      </c>
      <c r="J35" s="115"/>
      <c r="K35" s="115"/>
      <c r="L35" s="115">
        <v>26</v>
      </c>
      <c r="M35" s="115"/>
      <c r="N35" s="115">
        <v>26</v>
      </c>
      <c r="O35" s="120"/>
    </row>
    <row r="36" spans="2:15" x14ac:dyDescent="0.25">
      <c r="B36" s="275"/>
      <c r="C36" s="139" t="s">
        <v>78</v>
      </c>
      <c r="D36" s="115"/>
      <c r="E36" s="115"/>
      <c r="F36" s="115">
        <v>10</v>
      </c>
      <c r="G36" s="115"/>
      <c r="H36" s="115">
        <v>9</v>
      </c>
      <c r="I36" s="115">
        <v>25</v>
      </c>
      <c r="J36" s="115"/>
      <c r="K36" s="115">
        <v>17</v>
      </c>
      <c r="L36" s="115"/>
      <c r="M36" s="115"/>
      <c r="N36" s="115"/>
      <c r="O36" s="120"/>
    </row>
    <row r="37" spans="2:15" x14ac:dyDescent="0.25">
      <c r="B37" s="275"/>
      <c r="C37" s="139" t="s">
        <v>202</v>
      </c>
      <c r="D37" s="115"/>
      <c r="E37" s="115"/>
      <c r="F37" s="115"/>
      <c r="G37" s="115"/>
      <c r="H37" s="115"/>
      <c r="I37" s="115"/>
      <c r="J37" s="115"/>
      <c r="K37" s="115"/>
      <c r="L37" s="115">
        <v>3</v>
      </c>
      <c r="M37" s="115"/>
      <c r="N37" s="115"/>
      <c r="O37" s="120"/>
    </row>
    <row r="38" spans="2:15" ht="15.75" thickBot="1" x14ac:dyDescent="0.3">
      <c r="B38" s="143" t="s">
        <v>156</v>
      </c>
      <c r="C38" s="140" t="s">
        <v>17</v>
      </c>
      <c r="D38" s="121">
        <v>416</v>
      </c>
      <c r="E38" s="121">
        <v>208</v>
      </c>
      <c r="F38" s="121">
        <v>442</v>
      </c>
      <c r="G38" s="121">
        <v>208</v>
      </c>
      <c r="H38" s="121">
        <v>104</v>
      </c>
      <c r="I38" s="121"/>
      <c r="J38" s="121">
        <v>78</v>
      </c>
      <c r="K38" s="121">
        <v>78</v>
      </c>
      <c r="L38" s="121">
        <v>78</v>
      </c>
      <c r="M38" s="121"/>
      <c r="N38" s="121">
        <v>78</v>
      </c>
      <c r="O38" s="122"/>
    </row>
    <row r="39" spans="2:15" ht="30" customHeight="1" thickBot="1" x14ac:dyDescent="0.3">
      <c r="B39" s="269" t="s">
        <v>180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1"/>
    </row>
  </sheetData>
  <mergeCells count="9">
    <mergeCell ref="B2:O2"/>
    <mergeCell ref="B12:B17"/>
    <mergeCell ref="B24:B32"/>
    <mergeCell ref="B33:B37"/>
    <mergeCell ref="B39:O39"/>
    <mergeCell ref="B4:B6"/>
    <mergeCell ref="B19:B21"/>
    <mergeCell ref="B22:B23"/>
    <mergeCell ref="B7:B11"/>
  </mergeCells>
  <pageMargins left="0.7" right="0.7" top="0.75" bottom="0.75" header="0.3" footer="0.3"/>
  <pageSetup paperSize="12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tabColor theme="9" tint="0.79998168889431442"/>
  </sheetPr>
  <dimension ref="B1:O39"/>
  <sheetViews>
    <sheetView topLeftCell="A17" workbookViewId="0">
      <selection activeCell="P35" sqref="P35"/>
    </sheetView>
  </sheetViews>
  <sheetFormatPr baseColWidth="10" defaultRowHeight="15" x14ac:dyDescent="0.25"/>
  <cols>
    <col min="1" max="1" width="6.42578125" customWidth="1"/>
    <col min="2" max="2" width="7.28515625" customWidth="1"/>
    <col min="3" max="3" width="8.85546875" customWidth="1"/>
    <col min="4" max="12" width="6.140625" customWidth="1"/>
    <col min="13" max="14" width="6.140625" style="44" customWidth="1"/>
    <col min="15" max="15" width="6.140625" customWidth="1"/>
  </cols>
  <sheetData>
    <row r="1" spans="2:15" ht="15.75" thickBot="1" x14ac:dyDescent="0.3"/>
    <row r="2" spans="2:15" ht="56.25" customHeight="1" x14ac:dyDescent="0.25">
      <c r="B2" s="262" t="s">
        <v>197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</row>
    <row r="3" spans="2:15" ht="58.5" x14ac:dyDescent="0.25">
      <c r="B3" s="137" t="s">
        <v>158</v>
      </c>
      <c r="C3" s="141" t="s">
        <v>157</v>
      </c>
      <c r="D3" s="142" t="s">
        <v>124</v>
      </c>
      <c r="E3" s="142" t="s">
        <v>125</v>
      </c>
      <c r="F3" s="142" t="s">
        <v>126</v>
      </c>
      <c r="G3" s="142" t="s">
        <v>127</v>
      </c>
      <c r="H3" s="142" t="s">
        <v>128</v>
      </c>
      <c r="I3" s="142" t="s">
        <v>129</v>
      </c>
      <c r="J3" s="142" t="s">
        <v>130</v>
      </c>
      <c r="K3" s="142" t="s">
        <v>131</v>
      </c>
      <c r="L3" s="142" t="s">
        <v>132</v>
      </c>
      <c r="M3" s="142" t="s">
        <v>148</v>
      </c>
      <c r="N3" s="142" t="s">
        <v>149</v>
      </c>
      <c r="O3" s="173" t="s">
        <v>179</v>
      </c>
    </row>
    <row r="4" spans="2:15" ht="30" customHeight="1" x14ac:dyDescent="0.25">
      <c r="B4" s="275" t="s">
        <v>151</v>
      </c>
      <c r="C4" s="139" t="s">
        <v>23</v>
      </c>
      <c r="D4" s="115"/>
      <c r="E4" s="115">
        <v>600</v>
      </c>
      <c r="F4" s="115">
        <v>621</v>
      </c>
      <c r="G4" s="115">
        <v>600</v>
      </c>
      <c r="H4" s="115">
        <v>602</v>
      </c>
      <c r="I4" s="115">
        <v>591</v>
      </c>
      <c r="J4" s="115">
        <v>634</v>
      </c>
      <c r="K4" s="115">
        <v>587</v>
      </c>
      <c r="L4" s="115">
        <v>573</v>
      </c>
      <c r="M4" s="115">
        <v>587</v>
      </c>
      <c r="N4" s="115">
        <v>623</v>
      </c>
      <c r="O4" s="120"/>
    </row>
    <row r="5" spans="2:15" hidden="1" x14ac:dyDescent="0.25">
      <c r="B5" s="275"/>
      <c r="C5" s="139" t="s">
        <v>29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20"/>
    </row>
    <row r="6" spans="2:15" x14ac:dyDescent="0.25">
      <c r="B6" s="275"/>
      <c r="C6" s="139" t="s">
        <v>26</v>
      </c>
      <c r="D6" s="115"/>
      <c r="E6" s="115"/>
      <c r="F6" s="115">
        <v>586</v>
      </c>
      <c r="G6" s="115">
        <v>605</v>
      </c>
      <c r="H6" s="115"/>
      <c r="I6" s="115"/>
      <c r="J6" s="115"/>
      <c r="K6" s="115"/>
      <c r="L6" s="115"/>
      <c r="M6" s="115"/>
      <c r="N6" s="115"/>
      <c r="O6" s="120"/>
    </row>
    <row r="7" spans="2:15" x14ac:dyDescent="0.25">
      <c r="B7" s="275" t="s">
        <v>152</v>
      </c>
      <c r="C7" s="139" t="s">
        <v>36</v>
      </c>
      <c r="D7" s="115">
        <v>1998</v>
      </c>
      <c r="E7" s="115">
        <v>1998</v>
      </c>
      <c r="F7" s="115">
        <v>1920</v>
      </c>
      <c r="G7" s="115">
        <v>1998</v>
      </c>
      <c r="H7" s="115"/>
      <c r="I7" s="115">
        <v>2040</v>
      </c>
      <c r="J7" s="115"/>
      <c r="K7" s="115">
        <v>2211</v>
      </c>
      <c r="L7" s="115">
        <v>1998</v>
      </c>
      <c r="M7" s="115">
        <v>1994</v>
      </c>
      <c r="N7" s="115"/>
      <c r="O7" s="120"/>
    </row>
    <row r="8" spans="2:15" x14ac:dyDescent="0.25">
      <c r="B8" s="275"/>
      <c r="C8" s="139" t="s">
        <v>28</v>
      </c>
      <c r="D8" s="115"/>
      <c r="E8" s="115">
        <v>700</v>
      </c>
      <c r="F8" s="115"/>
      <c r="G8" s="115"/>
      <c r="H8" s="115"/>
      <c r="I8" s="115"/>
      <c r="J8" s="115"/>
      <c r="K8" s="115"/>
      <c r="L8" s="115"/>
      <c r="M8" s="115">
        <v>658</v>
      </c>
      <c r="N8" s="115"/>
      <c r="O8" s="120"/>
    </row>
    <row r="9" spans="2:15" x14ac:dyDescent="0.25">
      <c r="B9" s="275"/>
      <c r="C9" s="139" t="s">
        <v>21</v>
      </c>
      <c r="D9" s="115"/>
      <c r="E9" s="115"/>
      <c r="F9" s="115"/>
      <c r="G9" s="115">
        <v>608</v>
      </c>
      <c r="H9" s="115"/>
      <c r="I9" s="115">
        <v>616</v>
      </c>
      <c r="J9" s="115">
        <v>672</v>
      </c>
      <c r="K9" s="115">
        <v>616</v>
      </c>
      <c r="L9" s="115"/>
      <c r="M9" s="115">
        <v>611</v>
      </c>
      <c r="N9" s="115"/>
      <c r="O9" s="120"/>
    </row>
    <row r="10" spans="2:15" s="44" customFormat="1" x14ac:dyDescent="0.25">
      <c r="B10" s="275"/>
      <c r="C10" s="139" t="s">
        <v>121</v>
      </c>
      <c r="D10" s="115">
        <v>717</v>
      </c>
      <c r="E10" s="115">
        <v>656</v>
      </c>
      <c r="F10" s="115">
        <v>624</v>
      </c>
      <c r="G10" s="115">
        <v>650</v>
      </c>
      <c r="H10" s="115">
        <v>652</v>
      </c>
      <c r="I10" s="115">
        <v>617</v>
      </c>
      <c r="J10" s="115">
        <v>640</v>
      </c>
      <c r="K10" s="115">
        <v>631</v>
      </c>
      <c r="L10" s="115">
        <v>628</v>
      </c>
      <c r="M10" s="115">
        <v>631</v>
      </c>
      <c r="N10" s="115">
        <v>628</v>
      </c>
      <c r="O10" s="120"/>
    </row>
    <row r="11" spans="2:15" x14ac:dyDescent="0.25">
      <c r="B11" s="275"/>
      <c r="C11" s="184" t="s">
        <v>204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>
        <v>624</v>
      </c>
      <c r="N11" s="115">
        <v>525</v>
      </c>
      <c r="O11" s="120"/>
    </row>
    <row r="12" spans="2:15" x14ac:dyDescent="0.25">
      <c r="B12" s="275" t="s">
        <v>174</v>
      </c>
      <c r="C12" s="139" t="s">
        <v>182</v>
      </c>
      <c r="D12" s="115">
        <v>696.49761119832544</v>
      </c>
      <c r="E12" s="115">
        <v>675.9874028621482</v>
      </c>
      <c r="F12" s="115">
        <v>686.89903846153845</v>
      </c>
      <c r="G12" s="115">
        <v>661</v>
      </c>
      <c r="H12" s="115">
        <v>677</v>
      </c>
      <c r="I12" s="115">
        <v>688</v>
      </c>
      <c r="J12" s="115">
        <v>650</v>
      </c>
      <c r="K12" s="115">
        <v>668</v>
      </c>
      <c r="L12" s="115">
        <v>672.44749999999999</v>
      </c>
      <c r="M12" s="115">
        <v>651</v>
      </c>
      <c r="N12" s="115">
        <v>655</v>
      </c>
      <c r="O12" s="120"/>
    </row>
    <row r="13" spans="2:15" x14ac:dyDescent="0.25">
      <c r="B13" s="275"/>
      <c r="C13" s="139" t="s">
        <v>183</v>
      </c>
      <c r="D13" s="115"/>
      <c r="E13" s="115">
        <v>2452.5171735074628</v>
      </c>
      <c r="F13" s="115">
        <v>1961.7477203724966</v>
      </c>
      <c r="G13" s="115">
        <v>819</v>
      </c>
      <c r="H13" s="115">
        <v>884</v>
      </c>
      <c r="I13" s="115">
        <v>1506</v>
      </c>
      <c r="J13" s="115">
        <v>696</v>
      </c>
      <c r="K13" s="115">
        <v>980</v>
      </c>
      <c r="L13" s="115">
        <v>650</v>
      </c>
      <c r="M13" s="115">
        <v>993</v>
      </c>
      <c r="N13" s="115">
        <v>627</v>
      </c>
      <c r="O13" s="120"/>
    </row>
    <row r="14" spans="2:15" x14ac:dyDescent="0.25">
      <c r="B14" s="275"/>
      <c r="C14" s="139" t="s">
        <v>184</v>
      </c>
      <c r="D14" s="115">
        <v>690.27000172418411</v>
      </c>
      <c r="E14" s="115">
        <v>671.97064868247799</v>
      </c>
      <c r="F14" s="115">
        <v>653.58189439680041</v>
      </c>
      <c r="G14" s="115">
        <v>722</v>
      </c>
      <c r="H14" s="115">
        <v>661</v>
      </c>
      <c r="I14" s="115">
        <v>757</v>
      </c>
      <c r="J14" s="115">
        <v>648</v>
      </c>
      <c r="K14" s="115">
        <v>629</v>
      </c>
      <c r="L14" s="115">
        <v>749.85853658536587</v>
      </c>
      <c r="M14" s="115">
        <v>704</v>
      </c>
      <c r="N14" s="115">
        <v>610</v>
      </c>
      <c r="O14" s="120"/>
    </row>
    <row r="15" spans="2:15" x14ac:dyDescent="0.25">
      <c r="B15" s="275"/>
      <c r="C15" s="139" t="s">
        <v>11</v>
      </c>
      <c r="D15" s="115">
        <v>740.80952380952374</v>
      </c>
      <c r="E15" s="115">
        <v>686.10198034769473</v>
      </c>
      <c r="F15" s="115">
        <v>723.85688750504539</v>
      </c>
      <c r="G15" s="115">
        <v>803</v>
      </c>
      <c r="H15" s="115">
        <v>828</v>
      </c>
      <c r="I15" s="115">
        <v>747</v>
      </c>
      <c r="J15" s="115">
        <v>770</v>
      </c>
      <c r="K15" s="115">
        <v>814</v>
      </c>
      <c r="L15" s="115">
        <v>692.14646464646466</v>
      </c>
      <c r="M15" s="115">
        <v>635</v>
      </c>
      <c r="N15" s="115">
        <v>730</v>
      </c>
      <c r="O15" s="120"/>
    </row>
    <row r="16" spans="2:15" x14ac:dyDescent="0.25">
      <c r="B16" s="275"/>
      <c r="C16" s="139" t="s">
        <v>9</v>
      </c>
      <c r="D16" s="115">
        <v>829.75</v>
      </c>
      <c r="E16" s="115">
        <v>613.5</v>
      </c>
      <c r="F16" s="115">
        <v>794.92713987523587</v>
      </c>
      <c r="G16" s="115">
        <v>731</v>
      </c>
      <c r="H16" s="115">
        <v>756</v>
      </c>
      <c r="I16" s="115">
        <v>880</v>
      </c>
      <c r="J16" s="115">
        <v>613</v>
      </c>
      <c r="K16" s="115">
        <v>826</v>
      </c>
      <c r="L16" s="115">
        <v>647.13181759909855</v>
      </c>
      <c r="M16" s="115">
        <v>752</v>
      </c>
      <c r="N16" s="115">
        <v>773</v>
      </c>
      <c r="O16" s="120"/>
    </row>
    <row r="17" spans="2:15" x14ac:dyDescent="0.25">
      <c r="B17" s="275"/>
      <c r="C17" s="139" t="s">
        <v>14</v>
      </c>
      <c r="D17" s="115">
        <v>678.33333333333337</v>
      </c>
      <c r="E17" s="115">
        <v>670</v>
      </c>
      <c r="F17" s="115">
        <v>676.34615384615392</v>
      </c>
      <c r="G17" s="115">
        <v>663</v>
      </c>
      <c r="H17" s="115">
        <v>673</v>
      </c>
      <c r="I17" s="115">
        <v>665</v>
      </c>
      <c r="J17" s="115">
        <v>653</v>
      </c>
      <c r="K17" s="115">
        <v>652</v>
      </c>
      <c r="L17" s="115">
        <v>637.37500404727211</v>
      </c>
      <c r="M17" s="115">
        <v>624</v>
      </c>
      <c r="N17" s="115">
        <v>651</v>
      </c>
      <c r="O17" s="120"/>
    </row>
    <row r="18" spans="2:15" s="44" customFormat="1" x14ac:dyDescent="0.25">
      <c r="B18" s="166" t="s">
        <v>193</v>
      </c>
      <c r="C18" s="139" t="s">
        <v>192</v>
      </c>
      <c r="D18" s="115"/>
      <c r="E18" s="115"/>
      <c r="F18" s="115">
        <v>1003</v>
      </c>
      <c r="G18" s="115"/>
      <c r="H18" s="115"/>
      <c r="I18" s="115"/>
      <c r="J18" s="115"/>
      <c r="K18" s="115"/>
      <c r="L18" s="115"/>
      <c r="M18" s="115"/>
      <c r="N18" s="115"/>
      <c r="O18" s="120"/>
    </row>
    <row r="19" spans="2:15" ht="15" customHeight="1" x14ac:dyDescent="0.25">
      <c r="B19" s="275" t="s">
        <v>172</v>
      </c>
      <c r="C19" s="139" t="s">
        <v>75</v>
      </c>
      <c r="D19" s="115"/>
      <c r="E19" s="115"/>
      <c r="F19" s="115"/>
      <c r="G19" s="115"/>
      <c r="H19" s="115"/>
      <c r="I19" s="115">
        <v>690</v>
      </c>
      <c r="J19" s="115"/>
      <c r="K19" s="115"/>
      <c r="L19" s="115"/>
      <c r="M19" s="115"/>
      <c r="N19" s="115"/>
      <c r="O19" s="120"/>
    </row>
    <row r="20" spans="2:15" s="44" customFormat="1" ht="15" hidden="1" customHeight="1" x14ac:dyDescent="0.25">
      <c r="B20" s="275"/>
      <c r="C20" s="139" t="s">
        <v>38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20"/>
    </row>
    <row r="21" spans="2:15" x14ac:dyDescent="0.25">
      <c r="B21" s="275"/>
      <c r="C21" s="139" t="s">
        <v>203</v>
      </c>
      <c r="D21" s="115"/>
      <c r="E21" s="115"/>
      <c r="F21" s="115"/>
      <c r="G21" s="115"/>
      <c r="H21" s="115"/>
      <c r="I21" s="115"/>
      <c r="J21" s="115"/>
      <c r="K21" s="115"/>
      <c r="L21" s="115">
        <v>804</v>
      </c>
      <c r="M21" s="115"/>
      <c r="N21" s="115"/>
      <c r="O21" s="120"/>
    </row>
    <row r="22" spans="2:15" x14ac:dyDescent="0.25">
      <c r="B22" s="275" t="s">
        <v>175</v>
      </c>
      <c r="C22" s="139" t="s">
        <v>120</v>
      </c>
      <c r="D22" s="115"/>
      <c r="E22" s="115">
        <v>597</v>
      </c>
      <c r="F22" s="115"/>
      <c r="G22" s="115">
        <v>630</v>
      </c>
      <c r="H22" s="115">
        <v>629</v>
      </c>
      <c r="I22" s="115">
        <v>644</v>
      </c>
      <c r="J22" s="115">
        <v>642</v>
      </c>
      <c r="K22" s="115">
        <v>629</v>
      </c>
      <c r="L22" s="115">
        <v>640</v>
      </c>
      <c r="M22" s="115"/>
      <c r="N22" s="115">
        <v>658</v>
      </c>
      <c r="O22" s="120"/>
    </row>
    <row r="23" spans="2:15" x14ac:dyDescent="0.25">
      <c r="B23" s="275"/>
      <c r="C23" s="139" t="s">
        <v>5</v>
      </c>
      <c r="D23" s="115"/>
      <c r="E23" s="115">
        <v>617</v>
      </c>
      <c r="F23" s="115">
        <v>638</v>
      </c>
      <c r="G23" s="115"/>
      <c r="H23" s="115"/>
      <c r="I23" s="115"/>
      <c r="J23" s="115">
        <v>640</v>
      </c>
      <c r="K23" s="115">
        <v>828</v>
      </c>
      <c r="L23" s="115">
        <v>702</v>
      </c>
      <c r="M23" s="115">
        <v>691</v>
      </c>
      <c r="N23" s="115">
        <v>647</v>
      </c>
      <c r="O23" s="120"/>
    </row>
    <row r="24" spans="2:15" x14ac:dyDescent="0.25">
      <c r="B24" s="275" t="s">
        <v>178</v>
      </c>
      <c r="C24" s="139" t="s">
        <v>25</v>
      </c>
      <c r="D24" s="115">
        <v>719.06790123456778</v>
      </c>
      <c r="E24" s="115">
        <v>681.68680555555557</v>
      </c>
      <c r="F24" s="115">
        <v>732.72098572303128</v>
      </c>
      <c r="G24" s="115">
        <v>725.25107744107743</v>
      </c>
      <c r="H24" s="115">
        <v>710</v>
      </c>
      <c r="I24" s="115">
        <v>732.90916913587455</v>
      </c>
      <c r="J24" s="115">
        <v>673.46641302206467</v>
      </c>
      <c r="K24" s="115">
        <v>743</v>
      </c>
      <c r="L24" s="115">
        <v>685.38370370370365</v>
      </c>
      <c r="M24" s="115">
        <v>730</v>
      </c>
      <c r="N24" s="115">
        <v>703</v>
      </c>
      <c r="O24" s="120"/>
    </row>
    <row r="25" spans="2:15" x14ac:dyDescent="0.25">
      <c r="B25" s="275"/>
      <c r="C25" s="139" t="s">
        <v>3</v>
      </c>
      <c r="D25" s="115">
        <v>842.31481481481478</v>
      </c>
      <c r="E25" s="115">
        <v>640</v>
      </c>
      <c r="F25" s="115">
        <v>1309.2592592592594</v>
      </c>
      <c r="G25" s="115">
        <v>981.57407407407413</v>
      </c>
      <c r="H25" s="115">
        <v>2072</v>
      </c>
      <c r="I25" s="115">
        <v>825.20740740740746</v>
      </c>
      <c r="J25" s="115">
        <v>716.65491346210649</v>
      </c>
      <c r="K25" s="115">
        <v>1035</v>
      </c>
      <c r="L25" s="115">
        <v>1955.4040497863646</v>
      </c>
      <c r="M25" s="115">
        <v>1000</v>
      </c>
      <c r="N25" s="115">
        <v>776</v>
      </c>
      <c r="O25" s="120"/>
    </row>
    <row r="26" spans="2:15" s="44" customFormat="1" x14ac:dyDescent="0.25">
      <c r="B26" s="275"/>
      <c r="C26" s="139" t="s">
        <v>31</v>
      </c>
      <c r="D26" s="115"/>
      <c r="E26" s="115">
        <v>725</v>
      </c>
      <c r="F26" s="115">
        <v>700</v>
      </c>
      <c r="G26" s="115">
        <v>700</v>
      </c>
      <c r="H26" s="115">
        <v>700</v>
      </c>
      <c r="I26" s="115">
        <v>700</v>
      </c>
      <c r="J26" s="115">
        <v>700</v>
      </c>
      <c r="K26" s="115"/>
      <c r="L26" s="115"/>
      <c r="M26" s="115"/>
      <c r="N26" s="115"/>
      <c r="O26" s="120"/>
    </row>
    <row r="27" spans="2:15" x14ac:dyDescent="0.25">
      <c r="B27" s="275"/>
      <c r="C27" s="139" t="s">
        <v>2</v>
      </c>
      <c r="D27" s="115">
        <v>636.1454615384614</v>
      </c>
      <c r="E27" s="115">
        <v>642.00767291531997</v>
      </c>
      <c r="F27" s="115">
        <v>639.74314842209071</v>
      </c>
      <c r="G27" s="115">
        <v>636.9384515224358</v>
      </c>
      <c r="H27" s="115">
        <v>669</v>
      </c>
      <c r="I27" s="115">
        <v>886.15562029546243</v>
      </c>
      <c r="J27" s="115">
        <v>642.09554843304852</v>
      </c>
      <c r="K27" s="115">
        <v>624</v>
      </c>
      <c r="L27" s="115">
        <v>631.05919766653096</v>
      </c>
      <c r="M27" s="115">
        <v>617</v>
      </c>
      <c r="N27" s="115">
        <v>596</v>
      </c>
      <c r="O27" s="120"/>
    </row>
    <row r="28" spans="2:15" x14ac:dyDescent="0.25">
      <c r="B28" s="275"/>
      <c r="C28" s="139" t="s">
        <v>6</v>
      </c>
      <c r="D28" s="115">
        <v>670.6</v>
      </c>
      <c r="E28" s="115">
        <v>628.66766460520125</v>
      </c>
      <c r="F28" s="115">
        <v>629.46626759056403</v>
      </c>
      <c r="G28" s="115">
        <v>629.86454593064707</v>
      </c>
      <c r="H28" s="115">
        <v>682</v>
      </c>
      <c r="I28" s="115">
        <v>1340.0164460017377</v>
      </c>
      <c r="J28" s="115">
        <v>624.62115552876878</v>
      </c>
      <c r="K28" s="115">
        <v>863</v>
      </c>
      <c r="L28" s="115">
        <v>1116.9148550724638</v>
      </c>
      <c r="M28" s="115">
        <v>586</v>
      </c>
      <c r="N28" s="115">
        <v>563</v>
      </c>
      <c r="O28" s="120"/>
    </row>
    <row r="29" spans="2:15" x14ac:dyDescent="0.25">
      <c r="B29" s="275"/>
      <c r="C29" s="139" t="s">
        <v>22</v>
      </c>
      <c r="D29" s="115"/>
      <c r="E29" s="115">
        <v>720</v>
      </c>
      <c r="F29" s="115">
        <v>2842.4222788561301</v>
      </c>
      <c r="G29" s="115">
        <v>698.14814814814815</v>
      </c>
      <c r="H29" s="115">
        <v>1751</v>
      </c>
      <c r="I29" s="115"/>
      <c r="J29" s="115">
        <v>652.32142857142856</v>
      </c>
      <c r="K29" s="115">
        <v>1781</v>
      </c>
      <c r="L29" s="115">
        <v>1701.3888888888887</v>
      </c>
      <c r="M29" s="115">
        <v>1327</v>
      </c>
      <c r="N29" s="115"/>
      <c r="O29" s="120"/>
    </row>
    <row r="30" spans="2:15" x14ac:dyDescent="0.25">
      <c r="B30" s="275"/>
      <c r="C30" s="139" t="s">
        <v>8</v>
      </c>
      <c r="D30" s="115">
        <v>2372.8342417582421</v>
      </c>
      <c r="E30" s="115">
        <v>847.74807168970676</v>
      </c>
      <c r="F30" s="115">
        <v>2040.4515416845179</v>
      </c>
      <c r="G30" s="115">
        <v>2196.1548807783347</v>
      </c>
      <c r="H30" s="115">
        <v>1462</v>
      </c>
      <c r="I30" s="115">
        <v>834.99357991830959</v>
      </c>
      <c r="J30" s="115">
        <v>792.45719739567085</v>
      </c>
      <c r="K30" s="115">
        <v>1709</v>
      </c>
      <c r="L30" s="115">
        <v>1402.392607071072</v>
      </c>
      <c r="M30" s="115">
        <v>1683</v>
      </c>
      <c r="N30" s="115">
        <v>685</v>
      </c>
      <c r="O30" s="120"/>
    </row>
    <row r="31" spans="2:15" x14ac:dyDescent="0.25">
      <c r="B31" s="275"/>
      <c r="C31" s="139" t="s">
        <v>20</v>
      </c>
      <c r="D31" s="115">
        <v>698</v>
      </c>
      <c r="E31" s="115">
        <v>565.89285714285711</v>
      </c>
      <c r="F31" s="115">
        <v>636.0097358490566</v>
      </c>
      <c r="G31" s="115">
        <v>632.5</v>
      </c>
      <c r="H31" s="115">
        <v>614</v>
      </c>
      <c r="I31" s="115">
        <v>617.14285714285711</v>
      </c>
      <c r="J31" s="115">
        <v>630</v>
      </c>
      <c r="K31" s="115">
        <v>633</v>
      </c>
      <c r="L31" s="115">
        <v>1037.0370370370372</v>
      </c>
      <c r="M31" s="115">
        <v>877</v>
      </c>
      <c r="N31" s="115">
        <v>634</v>
      </c>
      <c r="O31" s="120"/>
    </row>
    <row r="32" spans="2:15" x14ac:dyDescent="0.25">
      <c r="B32" s="275"/>
      <c r="C32" s="139" t="s">
        <v>185</v>
      </c>
      <c r="D32" s="115">
        <v>749.84615384615381</v>
      </c>
      <c r="E32" s="115">
        <v>699.296106959707</v>
      </c>
      <c r="F32" s="115">
        <v>658.71794871794873</v>
      </c>
      <c r="G32" s="115">
        <v>722.39095486111114</v>
      </c>
      <c r="H32" s="115">
        <v>695</v>
      </c>
      <c r="I32" s="115">
        <v>689.45119658119665</v>
      </c>
      <c r="J32" s="115">
        <v>612.5625</v>
      </c>
      <c r="K32" s="115">
        <v>3072</v>
      </c>
      <c r="L32" s="115">
        <v>688.45726190476194</v>
      </c>
      <c r="M32" s="115">
        <v>680</v>
      </c>
      <c r="N32" s="115">
        <v>652</v>
      </c>
      <c r="O32" s="120"/>
    </row>
    <row r="33" spans="2:15" ht="15" customHeight="1" x14ac:dyDescent="0.25">
      <c r="B33" s="288" t="s">
        <v>155</v>
      </c>
      <c r="C33" s="139" t="s">
        <v>37</v>
      </c>
      <c r="D33" s="115"/>
      <c r="E33" s="115"/>
      <c r="F33" s="115"/>
      <c r="G33" s="115">
        <v>693</v>
      </c>
      <c r="H33" s="115"/>
      <c r="I33" s="115"/>
      <c r="J33" s="115"/>
      <c r="K33" s="115"/>
      <c r="L33" s="115"/>
      <c r="M33" s="115"/>
      <c r="N33" s="115">
        <v>531</v>
      </c>
      <c r="O33" s="120"/>
    </row>
    <row r="34" spans="2:15" x14ac:dyDescent="0.25">
      <c r="B34" s="288"/>
      <c r="C34" s="139" t="s">
        <v>40</v>
      </c>
      <c r="D34" s="115">
        <v>728.30799999999999</v>
      </c>
      <c r="E34" s="115"/>
      <c r="F34" s="115">
        <v>720</v>
      </c>
      <c r="G34" s="115"/>
      <c r="H34" s="115">
        <v>698</v>
      </c>
      <c r="I34" s="115"/>
      <c r="J34" s="115"/>
      <c r="K34" s="115">
        <v>698</v>
      </c>
      <c r="L34" s="115"/>
      <c r="M34" s="115"/>
      <c r="N34" s="115"/>
      <c r="O34" s="120"/>
    </row>
    <row r="35" spans="2:15" x14ac:dyDescent="0.25">
      <c r="B35" s="288"/>
      <c r="C35" s="139" t="s">
        <v>34</v>
      </c>
      <c r="D35" s="115">
        <v>777.79945054945051</v>
      </c>
      <c r="E35" s="115">
        <v>805.5</v>
      </c>
      <c r="F35" s="115"/>
      <c r="G35" s="115">
        <v>766</v>
      </c>
      <c r="H35" s="115">
        <v>698</v>
      </c>
      <c r="I35" s="115">
        <v>698</v>
      </c>
      <c r="J35" s="115"/>
      <c r="K35" s="115"/>
      <c r="L35" s="115">
        <v>699</v>
      </c>
      <c r="M35" s="115"/>
      <c r="N35" s="115">
        <v>698</v>
      </c>
      <c r="O35" s="120"/>
    </row>
    <row r="36" spans="2:15" s="44" customFormat="1" x14ac:dyDescent="0.25">
      <c r="B36" s="288"/>
      <c r="C36" s="139" t="s">
        <v>78</v>
      </c>
      <c r="D36" s="115"/>
      <c r="E36" s="115"/>
      <c r="F36" s="115">
        <v>750</v>
      </c>
      <c r="G36" s="115"/>
      <c r="H36" s="115">
        <v>735</v>
      </c>
      <c r="I36" s="115">
        <v>691</v>
      </c>
      <c r="J36" s="115"/>
      <c r="K36" s="115">
        <v>670</v>
      </c>
      <c r="L36" s="115"/>
      <c r="M36" s="115"/>
      <c r="N36" s="115"/>
      <c r="O36" s="120"/>
    </row>
    <row r="37" spans="2:15" ht="15" customHeight="1" x14ac:dyDescent="0.25">
      <c r="B37" s="288"/>
      <c r="C37" s="184" t="s">
        <v>202</v>
      </c>
      <c r="D37" s="185"/>
      <c r="E37" s="185"/>
      <c r="F37" s="185"/>
      <c r="G37" s="185"/>
      <c r="H37" s="185"/>
      <c r="I37" s="185"/>
      <c r="J37" s="185"/>
      <c r="K37" s="185"/>
      <c r="L37" s="115">
        <v>704</v>
      </c>
      <c r="M37" s="115"/>
      <c r="N37" s="115"/>
      <c r="O37" s="120"/>
    </row>
    <row r="38" spans="2:15" ht="15.75" thickBot="1" x14ac:dyDescent="0.3">
      <c r="B38" s="143" t="s">
        <v>156</v>
      </c>
      <c r="C38" s="140" t="s">
        <v>17</v>
      </c>
      <c r="D38" s="121">
        <v>531</v>
      </c>
      <c r="E38" s="121">
        <v>528</v>
      </c>
      <c r="F38" s="121">
        <v>527</v>
      </c>
      <c r="G38" s="121">
        <v>583</v>
      </c>
      <c r="H38" s="121">
        <v>635</v>
      </c>
      <c r="I38" s="121"/>
      <c r="J38" s="121">
        <v>602</v>
      </c>
      <c r="K38" s="121">
        <v>598</v>
      </c>
      <c r="L38" s="121">
        <v>599</v>
      </c>
      <c r="M38" s="121"/>
      <c r="N38" s="121">
        <v>549</v>
      </c>
      <c r="O38" s="122"/>
    </row>
    <row r="39" spans="2:15" ht="27" customHeight="1" thickBot="1" x14ac:dyDescent="0.3">
      <c r="B39" s="269" t="s">
        <v>180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1"/>
    </row>
  </sheetData>
  <mergeCells count="9">
    <mergeCell ref="B24:B32"/>
    <mergeCell ref="B33:B37"/>
    <mergeCell ref="B39:O39"/>
    <mergeCell ref="B2:O2"/>
    <mergeCell ref="B4:B6"/>
    <mergeCell ref="B7:B11"/>
    <mergeCell ref="B12:B17"/>
    <mergeCell ref="B19:B21"/>
    <mergeCell ref="B22:B23"/>
  </mergeCells>
  <pageMargins left="0.7" right="0.7" top="0.75" bottom="0.75" header="0.3" footer="0.3"/>
  <pageSetup paperSize="12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tabColor theme="9" tint="0.79998168889431442"/>
  </sheetPr>
  <dimension ref="B1:F12"/>
  <sheetViews>
    <sheetView workbookViewId="0">
      <selection activeCell="B12" sqref="B12:F12"/>
    </sheetView>
  </sheetViews>
  <sheetFormatPr baseColWidth="10" defaultRowHeight="15" x14ac:dyDescent="0.25"/>
  <sheetData>
    <row r="1" spans="2:6" ht="15.75" thickBot="1" x14ac:dyDescent="0.3"/>
    <row r="2" spans="2:6" x14ac:dyDescent="0.25">
      <c r="B2" s="244" t="s">
        <v>176</v>
      </c>
      <c r="C2" s="245"/>
      <c r="D2" s="245"/>
      <c r="E2" s="245"/>
      <c r="F2" s="246"/>
    </row>
    <row r="3" spans="2:6" x14ac:dyDescent="0.25">
      <c r="B3" s="253" t="s">
        <v>106</v>
      </c>
      <c r="C3" s="248"/>
      <c r="D3" s="248"/>
      <c r="E3" s="248"/>
      <c r="F3" s="249"/>
    </row>
    <row r="4" spans="2:6" x14ac:dyDescent="0.25">
      <c r="B4" s="30"/>
      <c r="C4" s="248">
        <v>2016</v>
      </c>
      <c r="D4" s="248"/>
      <c r="E4" s="248">
        <v>2019</v>
      </c>
      <c r="F4" s="249"/>
    </row>
    <row r="5" spans="2:6" x14ac:dyDescent="0.25">
      <c r="B5" s="30"/>
      <c r="C5" s="163" t="s">
        <v>0</v>
      </c>
      <c r="D5" s="34" t="s">
        <v>195</v>
      </c>
      <c r="E5" s="163" t="s">
        <v>0</v>
      </c>
      <c r="F5" s="169" t="s">
        <v>195</v>
      </c>
    </row>
    <row r="6" spans="2:6" ht="26.25" x14ac:dyDescent="0.25">
      <c r="B6" s="161" t="s">
        <v>65</v>
      </c>
      <c r="C6" s="163" t="s">
        <v>49</v>
      </c>
      <c r="D6" s="163" t="s">
        <v>69</v>
      </c>
      <c r="E6" s="163" t="s">
        <v>49</v>
      </c>
      <c r="F6" s="164" t="s">
        <v>69</v>
      </c>
    </row>
    <row r="7" spans="2:6" x14ac:dyDescent="0.25">
      <c r="B7" s="26" t="s">
        <v>25</v>
      </c>
      <c r="C7" s="28"/>
      <c r="D7" s="28"/>
      <c r="E7" s="28">
        <v>46</v>
      </c>
      <c r="F7" s="29">
        <v>587</v>
      </c>
    </row>
    <row r="8" spans="2:6" x14ac:dyDescent="0.25">
      <c r="B8" s="26" t="s">
        <v>2</v>
      </c>
      <c r="C8" s="28">
        <v>7</v>
      </c>
      <c r="D8" s="28">
        <v>559</v>
      </c>
      <c r="E8" s="28">
        <v>158</v>
      </c>
      <c r="F8" s="29">
        <v>483</v>
      </c>
    </row>
    <row r="9" spans="2:6" x14ac:dyDescent="0.25">
      <c r="B9" s="26" t="s">
        <v>5</v>
      </c>
      <c r="C9" s="28"/>
      <c r="D9" s="28"/>
      <c r="E9" s="28">
        <v>21</v>
      </c>
      <c r="F9" s="29">
        <v>520.47619047619048</v>
      </c>
    </row>
    <row r="10" spans="2:6" s="44" customFormat="1" x14ac:dyDescent="0.25">
      <c r="B10" s="26" t="s">
        <v>14</v>
      </c>
      <c r="C10" s="28"/>
      <c r="D10" s="28"/>
      <c r="E10" s="28">
        <v>52</v>
      </c>
      <c r="F10" s="29">
        <v>520</v>
      </c>
    </row>
    <row r="11" spans="2:6" ht="15.75" thickBot="1" x14ac:dyDescent="0.3">
      <c r="B11" s="171" t="s">
        <v>42</v>
      </c>
      <c r="C11" s="155">
        <v>7</v>
      </c>
      <c r="D11" s="155">
        <v>559</v>
      </c>
      <c r="E11" s="155">
        <v>277</v>
      </c>
      <c r="F11" s="128">
        <v>538</v>
      </c>
    </row>
    <row r="12" spans="2:6" ht="54.75" customHeight="1" thickBot="1" x14ac:dyDescent="0.3">
      <c r="B12" s="234" t="s">
        <v>180</v>
      </c>
      <c r="C12" s="289"/>
      <c r="D12" s="289"/>
      <c r="E12" s="289"/>
      <c r="F12" s="290"/>
    </row>
  </sheetData>
  <mergeCells count="5">
    <mergeCell ref="B12:F12"/>
    <mergeCell ref="B2:F2"/>
    <mergeCell ref="B3:F3"/>
    <mergeCell ref="C4:D4"/>
    <mergeCell ref="E4:F4"/>
  </mergeCells>
  <pageMargins left="0.7" right="0.7" top="0.75" bottom="0.75" header="0.3" footer="0.3"/>
  <pageSetup paperSize="12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tabColor theme="9" tint="0.79998168889431442"/>
  </sheetPr>
  <dimension ref="B1:L19"/>
  <sheetViews>
    <sheetView workbookViewId="0">
      <selection activeCell="L10" sqref="L10"/>
    </sheetView>
  </sheetViews>
  <sheetFormatPr baseColWidth="10" defaultRowHeight="15" x14ac:dyDescent="0.25"/>
  <cols>
    <col min="1" max="1" width="8" customWidth="1"/>
    <col min="2" max="2" width="12.7109375" customWidth="1"/>
    <col min="3" max="7" width="8.28515625" customWidth="1"/>
    <col min="8" max="9" width="8.28515625" style="44" customWidth="1"/>
    <col min="10" max="10" width="8.28515625" customWidth="1"/>
  </cols>
  <sheetData>
    <row r="1" spans="2:12" ht="15.75" thickBot="1" x14ac:dyDescent="0.3"/>
    <row r="2" spans="2:12" x14ac:dyDescent="0.25">
      <c r="B2" s="228" t="s">
        <v>177</v>
      </c>
      <c r="C2" s="229"/>
      <c r="D2" s="229"/>
      <c r="E2" s="229"/>
      <c r="F2" s="229"/>
      <c r="G2" s="229"/>
      <c r="H2" s="229"/>
      <c r="I2" s="229"/>
      <c r="J2" s="230"/>
    </row>
    <row r="3" spans="2:12" x14ac:dyDescent="0.25">
      <c r="B3" s="231" t="s">
        <v>74</v>
      </c>
      <c r="C3" s="232"/>
      <c r="D3" s="232"/>
      <c r="E3" s="232"/>
      <c r="F3" s="232"/>
      <c r="G3" s="232"/>
      <c r="H3" s="232"/>
      <c r="I3" s="232"/>
      <c r="J3" s="233"/>
    </row>
    <row r="4" spans="2:12" x14ac:dyDescent="0.25">
      <c r="B4" s="35"/>
      <c r="C4" s="237">
        <v>2017</v>
      </c>
      <c r="D4" s="237"/>
      <c r="E4" s="237">
        <v>2018</v>
      </c>
      <c r="F4" s="237"/>
      <c r="G4" s="237">
        <v>2020</v>
      </c>
      <c r="H4" s="237"/>
      <c r="I4" s="237">
        <v>2021</v>
      </c>
      <c r="J4" s="239"/>
    </row>
    <row r="5" spans="2:12" ht="25.5" x14ac:dyDescent="0.25">
      <c r="B5" s="35"/>
      <c r="C5" s="109" t="s">
        <v>0</v>
      </c>
      <c r="D5" s="36" t="s">
        <v>195</v>
      </c>
      <c r="E5" s="109" t="s">
        <v>0</v>
      </c>
      <c r="F5" s="36" t="s">
        <v>195</v>
      </c>
      <c r="G5" s="109" t="s">
        <v>0</v>
      </c>
      <c r="H5" s="36" t="s">
        <v>195</v>
      </c>
      <c r="I5" s="109" t="s">
        <v>0</v>
      </c>
      <c r="J5" s="37" t="s">
        <v>195</v>
      </c>
    </row>
    <row r="6" spans="2:12" ht="26.25" x14ac:dyDescent="0.25">
      <c r="B6" s="38" t="s">
        <v>65</v>
      </c>
      <c r="C6" s="109" t="s">
        <v>49</v>
      </c>
      <c r="D6" s="36" t="s">
        <v>191</v>
      </c>
      <c r="E6" s="109" t="s">
        <v>49</v>
      </c>
      <c r="F6" s="36" t="s">
        <v>191</v>
      </c>
      <c r="G6" s="109" t="s">
        <v>49</v>
      </c>
      <c r="H6" s="36" t="s">
        <v>191</v>
      </c>
      <c r="I6" s="109" t="s">
        <v>49</v>
      </c>
      <c r="J6" s="37" t="s">
        <v>191</v>
      </c>
    </row>
    <row r="7" spans="2:12" s="44" customFormat="1" x14ac:dyDescent="0.25">
      <c r="B7" s="53" t="s">
        <v>25</v>
      </c>
      <c r="C7" s="109"/>
      <c r="D7" s="109"/>
      <c r="E7" s="109"/>
      <c r="F7" s="109"/>
      <c r="G7" s="28">
        <v>4.7712000000000003</v>
      </c>
      <c r="H7" s="28">
        <v>3100</v>
      </c>
      <c r="I7" s="28"/>
      <c r="J7" s="29"/>
      <c r="L7" s="153"/>
    </row>
    <row r="8" spans="2:12" x14ac:dyDescent="0.25">
      <c r="B8" s="53" t="s">
        <v>3</v>
      </c>
      <c r="C8" s="28">
        <v>0.21887999999999999</v>
      </c>
      <c r="D8" s="28">
        <v>1578.9473684210529</v>
      </c>
      <c r="E8" s="28"/>
      <c r="F8" s="28"/>
      <c r="G8" s="28">
        <v>3.0604</v>
      </c>
      <c r="H8" s="28">
        <v>4315.0153628717744</v>
      </c>
      <c r="I8" s="28">
        <v>0.28599999999999998</v>
      </c>
      <c r="J8" s="29">
        <v>8795.9440559440554</v>
      </c>
      <c r="L8" s="153"/>
    </row>
    <row r="9" spans="2:12" s="44" customFormat="1" x14ac:dyDescent="0.25">
      <c r="B9" s="53" t="s">
        <v>23</v>
      </c>
      <c r="C9" s="28"/>
      <c r="D9" s="28"/>
      <c r="E9" s="28"/>
      <c r="F9" s="28"/>
      <c r="G9" s="28"/>
      <c r="H9" s="28"/>
      <c r="I9" s="28">
        <v>7.980000000000001E-3</v>
      </c>
      <c r="J9" s="29">
        <v>1512.531328320802</v>
      </c>
      <c r="L9" s="153"/>
    </row>
    <row r="10" spans="2:12" x14ac:dyDescent="0.25">
      <c r="B10" s="53" t="s">
        <v>2</v>
      </c>
      <c r="C10" s="28"/>
      <c r="D10" s="28"/>
      <c r="E10" s="28">
        <v>3</v>
      </c>
      <c r="F10" s="28">
        <v>1345.8333333333335</v>
      </c>
      <c r="G10" s="28">
        <v>1.9751999999999998</v>
      </c>
      <c r="H10" s="28">
        <v>3166.666666666667</v>
      </c>
      <c r="I10" s="28"/>
      <c r="J10" s="29"/>
      <c r="L10" s="153"/>
    </row>
    <row r="11" spans="2:12" s="44" customFormat="1" x14ac:dyDescent="0.25">
      <c r="B11" s="53" t="s">
        <v>36</v>
      </c>
      <c r="C11" s="28"/>
      <c r="D11" s="28"/>
      <c r="E11" s="28"/>
      <c r="F11" s="28"/>
      <c r="G11" s="28">
        <v>0.1</v>
      </c>
      <c r="H11" s="28">
        <v>1350</v>
      </c>
      <c r="I11" s="28"/>
      <c r="J11" s="29"/>
      <c r="L11" s="153"/>
    </row>
    <row r="12" spans="2:12" s="44" customFormat="1" x14ac:dyDescent="0.25">
      <c r="B12" s="53" t="s">
        <v>22</v>
      </c>
      <c r="C12" s="28"/>
      <c r="D12" s="28"/>
      <c r="E12" s="28"/>
      <c r="F12" s="28"/>
      <c r="G12" s="28">
        <v>73.991459999999989</v>
      </c>
      <c r="H12" s="28">
        <v>2412.6652476061327</v>
      </c>
      <c r="I12" s="28">
        <v>64.728480000000005</v>
      </c>
      <c r="J12" s="29">
        <v>2059.0833387774692</v>
      </c>
      <c r="L12" s="153"/>
    </row>
    <row r="13" spans="2:12" x14ac:dyDescent="0.25">
      <c r="B13" s="53" t="s">
        <v>8</v>
      </c>
      <c r="C13" s="28">
        <v>6.9383999999999997</v>
      </c>
      <c r="D13" s="28">
        <v>2898.5690235690231</v>
      </c>
      <c r="E13" s="28"/>
      <c r="F13" s="28"/>
      <c r="G13" s="28">
        <v>18.30172</v>
      </c>
      <c r="H13" s="28">
        <v>4238.547473708566</v>
      </c>
      <c r="I13" s="28">
        <v>22.015239999999995</v>
      </c>
      <c r="J13" s="29">
        <v>3697.1376706742803</v>
      </c>
      <c r="L13" s="153"/>
    </row>
    <row r="14" spans="2:12" ht="15.75" customHeight="1" x14ac:dyDescent="0.25">
      <c r="B14" s="53" t="s">
        <v>24</v>
      </c>
      <c r="C14" s="28"/>
      <c r="D14" s="28"/>
      <c r="E14" s="28"/>
      <c r="F14" s="28"/>
      <c r="G14" s="28"/>
      <c r="H14" s="28"/>
      <c r="I14" s="28"/>
      <c r="J14" s="29"/>
      <c r="L14" s="153"/>
    </row>
    <row r="15" spans="2:12" x14ac:dyDescent="0.25">
      <c r="B15" s="53" t="s">
        <v>121</v>
      </c>
      <c r="C15" s="28"/>
      <c r="D15" s="28"/>
      <c r="E15" s="28"/>
      <c r="F15" s="28"/>
      <c r="G15" s="28">
        <v>6.6608000000000001</v>
      </c>
      <c r="H15" s="28">
        <v>4065.401447008599</v>
      </c>
      <c r="I15" s="28">
        <v>0.5</v>
      </c>
      <c r="J15" s="29">
        <v>2196.5811965811968</v>
      </c>
      <c r="L15" s="153"/>
    </row>
    <row r="16" spans="2:12" s="44" customFormat="1" x14ac:dyDescent="0.25">
      <c r="B16" s="53" t="s">
        <v>20</v>
      </c>
      <c r="C16" s="28"/>
      <c r="D16" s="28"/>
      <c r="E16" s="28"/>
      <c r="F16" s="28"/>
      <c r="G16" s="28"/>
      <c r="H16" s="28"/>
      <c r="I16" s="28"/>
      <c r="J16" s="29"/>
      <c r="L16" s="153"/>
    </row>
    <row r="17" spans="2:12" x14ac:dyDescent="0.25">
      <c r="B17" s="53" t="s">
        <v>13</v>
      </c>
      <c r="C17" s="28"/>
      <c r="D17" s="28"/>
      <c r="E17" s="28"/>
      <c r="F17" s="28"/>
      <c r="G17" s="28">
        <v>2.4671999999999996</v>
      </c>
      <c r="H17" s="28">
        <v>3775.0000000000005</v>
      </c>
      <c r="I17" s="28">
        <v>0.8</v>
      </c>
      <c r="J17" s="29">
        <v>1062.5</v>
      </c>
      <c r="L17" s="153"/>
    </row>
    <row r="18" spans="2:12" ht="15.75" thickBot="1" x14ac:dyDescent="0.3">
      <c r="B18" s="133" t="s">
        <v>42</v>
      </c>
      <c r="C18" s="46">
        <v>7.1572799999999983</v>
      </c>
      <c r="D18" s="46">
        <v>2788.600552306692</v>
      </c>
      <c r="E18" s="46">
        <v>3</v>
      </c>
      <c r="F18" s="46">
        <v>1345.8333333333335</v>
      </c>
      <c r="G18" s="46">
        <v>111.32798000000001</v>
      </c>
      <c r="H18" s="46">
        <v>3187.1801670827012</v>
      </c>
      <c r="I18" s="46">
        <v>88.337700000000027</v>
      </c>
      <c r="J18" s="48">
        <v>3068.8656760948411</v>
      </c>
      <c r="L18" s="153"/>
    </row>
    <row r="19" spans="2:12" ht="46.5" customHeight="1" thickBot="1" x14ac:dyDescent="0.3">
      <c r="B19" s="234" t="s">
        <v>198</v>
      </c>
      <c r="C19" s="235"/>
      <c r="D19" s="235"/>
      <c r="E19" s="235"/>
      <c r="F19" s="235"/>
      <c r="G19" s="235"/>
      <c r="H19" s="235"/>
      <c r="I19" s="235"/>
      <c r="J19" s="236"/>
    </row>
  </sheetData>
  <mergeCells count="7">
    <mergeCell ref="B2:J2"/>
    <mergeCell ref="B3:J3"/>
    <mergeCell ref="B19:J19"/>
    <mergeCell ref="C4:D4"/>
    <mergeCell ref="E4:F4"/>
    <mergeCell ref="G4:H4"/>
    <mergeCell ref="I4:J4"/>
  </mergeCells>
  <pageMargins left="0.7" right="0.7" top="0.75" bottom="0.75" header="0.3" footer="0.3"/>
  <pageSetup paperSize="1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tabColor theme="9" tint="0.79998168889431442"/>
  </sheetPr>
  <dimension ref="A1:AA27"/>
  <sheetViews>
    <sheetView topLeftCell="A10" workbookViewId="0">
      <selection activeCell="B23" sqref="B23:J23"/>
    </sheetView>
  </sheetViews>
  <sheetFormatPr baseColWidth="10" defaultRowHeight="15" x14ac:dyDescent="0.25"/>
  <cols>
    <col min="1" max="1" width="5.5703125" style="44" customWidth="1"/>
    <col min="2" max="2" width="8.140625" customWidth="1"/>
    <col min="3" max="8" width="13.42578125" customWidth="1"/>
    <col min="9" max="9" width="13.42578125" style="44" customWidth="1"/>
    <col min="10" max="10" width="9.85546875" customWidth="1"/>
    <col min="11" max="16" width="0" style="7" hidden="1" customWidth="1"/>
    <col min="17" max="20" width="14.28515625" style="7" hidden="1" customWidth="1"/>
    <col min="21" max="24" width="0" style="7" hidden="1" customWidth="1"/>
    <col min="26" max="26" width="32.7109375" customWidth="1"/>
    <col min="27" max="27" width="11.5703125" bestFit="1" customWidth="1"/>
  </cols>
  <sheetData>
    <row r="1" spans="2:27" s="44" customFormat="1" ht="15.75" thickBot="1" x14ac:dyDescent="0.3"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7" x14ac:dyDescent="0.25">
      <c r="B2" s="209" t="s">
        <v>53</v>
      </c>
      <c r="C2" s="210"/>
      <c r="D2" s="210"/>
      <c r="E2" s="210"/>
      <c r="F2" s="210"/>
      <c r="G2" s="210"/>
      <c r="H2" s="210"/>
      <c r="I2" s="211"/>
      <c r="J2" s="212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7" x14ac:dyDescent="0.25">
      <c r="B3" s="213" t="s">
        <v>103</v>
      </c>
      <c r="C3" s="214"/>
      <c r="D3" s="214"/>
      <c r="E3" s="214"/>
      <c r="F3" s="214"/>
      <c r="G3" s="214"/>
      <c r="H3" s="214"/>
      <c r="I3" s="215"/>
      <c r="J3" s="216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7" ht="32.25" customHeight="1" thickBot="1" x14ac:dyDescent="0.3">
      <c r="B4" s="217" t="s">
        <v>43</v>
      </c>
      <c r="C4" s="223" t="s">
        <v>108</v>
      </c>
      <c r="D4" s="223" t="s">
        <v>109</v>
      </c>
      <c r="E4" s="223" t="s">
        <v>110</v>
      </c>
      <c r="F4" s="218" t="s">
        <v>112</v>
      </c>
      <c r="G4" s="218" t="s">
        <v>50</v>
      </c>
      <c r="H4" s="218" t="s">
        <v>51</v>
      </c>
      <c r="I4" s="223" t="s">
        <v>111</v>
      </c>
      <c r="J4" s="219" t="s">
        <v>52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7" ht="39" thickBot="1" x14ac:dyDescent="0.3">
      <c r="B5" s="217"/>
      <c r="C5" s="224"/>
      <c r="D5" s="225"/>
      <c r="E5" s="225"/>
      <c r="F5" s="218"/>
      <c r="G5" s="218"/>
      <c r="H5" s="218"/>
      <c r="I5" s="225"/>
      <c r="J5" s="219"/>
      <c r="K5" s="11"/>
      <c r="L5" s="11"/>
      <c r="M5" s="11"/>
      <c r="N5" s="12" t="s">
        <v>57</v>
      </c>
      <c r="O5" s="13" t="s">
        <v>58</v>
      </c>
      <c r="P5" s="11"/>
      <c r="Q5" s="14" t="s">
        <v>54</v>
      </c>
      <c r="R5" s="15" t="s">
        <v>55</v>
      </c>
      <c r="S5" s="11" t="s">
        <v>60</v>
      </c>
      <c r="T5" s="11"/>
      <c r="U5" s="10"/>
    </row>
    <row r="6" spans="2:27" ht="15.75" thickBot="1" x14ac:dyDescent="0.3">
      <c r="B6" s="129">
        <v>2005</v>
      </c>
      <c r="C6" s="25">
        <v>76680</v>
      </c>
      <c r="D6" s="25">
        <v>357352</v>
      </c>
      <c r="E6" s="25">
        <v>46.6</v>
      </c>
      <c r="F6" s="25">
        <v>1827</v>
      </c>
      <c r="G6" s="25">
        <v>20284</v>
      </c>
      <c r="H6" s="25">
        <v>78785</v>
      </c>
      <c r="I6" s="88">
        <f t="shared" ref="I6:I16" si="0">F6+G6+H6</f>
        <v>100896</v>
      </c>
      <c r="J6" s="3">
        <v>0</v>
      </c>
      <c r="K6" s="16">
        <f t="shared" ref="K6:K18" si="1">(C7/C6)-1</f>
        <v>0.17618675013041218</v>
      </c>
      <c r="L6" s="16">
        <f t="shared" ref="L6:L20" si="2">H6/D6</f>
        <v>0.22046889341601558</v>
      </c>
      <c r="M6" s="16">
        <f>SUM(G11:G19)/SUM(F11:H19)</f>
        <v>0.2348433907369083</v>
      </c>
      <c r="N6" s="20" t="e">
        <f>(C6-#REF!)/#REF!*100</f>
        <v>#REF!</v>
      </c>
      <c r="O6" s="21" t="e">
        <f>(D6-#REF!)/#REF!*100</f>
        <v>#REF!</v>
      </c>
      <c r="P6" s="17"/>
      <c r="Q6" s="18">
        <f t="shared" ref="Q6:Q19" si="3">SUM(F6:H6)</f>
        <v>100896</v>
      </c>
      <c r="R6" s="19">
        <f t="shared" ref="R6:R20" si="4">H6/Q6*100</f>
        <v>78.085355217253408</v>
      </c>
      <c r="S6" s="17"/>
      <c r="T6" s="17"/>
      <c r="U6" s="17"/>
      <c r="Z6" s="43"/>
      <c r="AA6" s="2"/>
    </row>
    <row r="7" spans="2:27" ht="15.75" thickBot="1" x14ac:dyDescent="0.3">
      <c r="B7" s="129">
        <v>2006</v>
      </c>
      <c r="C7" s="25">
        <v>90190</v>
      </c>
      <c r="D7" s="25">
        <v>435041</v>
      </c>
      <c r="E7" s="25">
        <v>48.2</v>
      </c>
      <c r="F7" s="25">
        <v>2369</v>
      </c>
      <c r="G7" s="25">
        <v>23967</v>
      </c>
      <c r="H7" s="25">
        <v>91931</v>
      </c>
      <c r="I7" s="88">
        <f t="shared" si="0"/>
        <v>118267</v>
      </c>
      <c r="J7" s="3">
        <v>22</v>
      </c>
      <c r="K7" s="16">
        <f t="shared" si="1"/>
        <v>-8.558598514247695E-2</v>
      </c>
      <c r="L7" s="16">
        <f t="shared" si="2"/>
        <v>0.21131571507053359</v>
      </c>
      <c r="M7" s="16">
        <f>SUM(H11:H19)/SUM(F11:H19)</f>
        <v>0.74772928524185411</v>
      </c>
      <c r="N7" s="20">
        <f t="shared" ref="N7:N19" si="5">(C7-C6)/C6*100</f>
        <v>17.618675013041209</v>
      </c>
      <c r="O7" s="21">
        <f t="shared" ref="O7:O19" si="6">(D7-D6)/D6*100</f>
        <v>21.740188945353601</v>
      </c>
      <c r="P7" s="17"/>
      <c r="Q7" s="18">
        <f t="shared" si="3"/>
        <v>118267</v>
      </c>
      <c r="R7" s="19">
        <f t="shared" si="4"/>
        <v>77.73174258246172</v>
      </c>
      <c r="S7" s="17"/>
      <c r="T7" s="17"/>
      <c r="U7" s="17"/>
      <c r="Z7" s="43"/>
    </row>
    <row r="8" spans="2:27" ht="15.75" thickBot="1" x14ac:dyDescent="0.3">
      <c r="B8" s="129">
        <v>2007</v>
      </c>
      <c r="C8" s="25">
        <v>82471</v>
      </c>
      <c r="D8" s="25">
        <v>341911</v>
      </c>
      <c r="E8" s="25">
        <v>41.5</v>
      </c>
      <c r="F8" s="25">
        <v>2411</v>
      </c>
      <c r="G8" s="25">
        <v>31264</v>
      </c>
      <c r="H8" s="25">
        <v>110464</v>
      </c>
      <c r="I8" s="88">
        <f t="shared" si="0"/>
        <v>144139</v>
      </c>
      <c r="J8" s="3">
        <v>142</v>
      </c>
      <c r="K8" s="16">
        <f t="shared" si="1"/>
        <v>0.18752046173806547</v>
      </c>
      <c r="L8" s="16">
        <f t="shared" si="2"/>
        <v>0.3230782279599077</v>
      </c>
      <c r="M8" s="16"/>
      <c r="N8" s="20">
        <f t="shared" si="5"/>
        <v>-8.5585985142476986</v>
      </c>
      <c r="O8" s="21">
        <f t="shared" si="6"/>
        <v>-21.407177714284401</v>
      </c>
      <c r="P8" s="17"/>
      <c r="Q8" s="18">
        <f t="shared" si="3"/>
        <v>144139</v>
      </c>
      <c r="R8" s="19">
        <f t="shared" si="4"/>
        <v>76.637134987754877</v>
      </c>
      <c r="S8" s="17"/>
      <c r="T8" s="17"/>
      <c r="U8" s="17"/>
      <c r="Z8" s="43"/>
    </row>
    <row r="9" spans="2:27" ht="15.75" thickBot="1" x14ac:dyDescent="0.3">
      <c r="B9" s="129">
        <v>2008</v>
      </c>
      <c r="C9" s="25">
        <v>97936</v>
      </c>
      <c r="D9" s="25">
        <v>383759</v>
      </c>
      <c r="E9" s="25">
        <v>39.200000000000003</v>
      </c>
      <c r="F9" s="25">
        <v>1998</v>
      </c>
      <c r="G9" s="25">
        <v>22055</v>
      </c>
      <c r="H9" s="25">
        <v>107056</v>
      </c>
      <c r="I9" s="88">
        <f t="shared" si="0"/>
        <v>131109</v>
      </c>
      <c r="J9" s="3">
        <v>145</v>
      </c>
      <c r="K9" s="16">
        <f t="shared" si="1"/>
        <v>3.2317023362195663E-2</v>
      </c>
      <c r="L9" s="16">
        <f t="shared" si="2"/>
        <v>0.27896674735967103</v>
      </c>
      <c r="M9" s="16"/>
      <c r="N9" s="20">
        <f t="shared" si="5"/>
        <v>18.752046173806551</v>
      </c>
      <c r="O9" s="21">
        <f t="shared" si="6"/>
        <v>12.239442428000268</v>
      </c>
      <c r="P9" s="17"/>
      <c r="Q9" s="18">
        <f t="shared" si="3"/>
        <v>131109</v>
      </c>
      <c r="R9" s="19">
        <f t="shared" si="4"/>
        <v>81.654196126886788</v>
      </c>
      <c r="S9" s="17"/>
      <c r="T9" s="17"/>
      <c r="U9" s="17"/>
      <c r="Z9" s="43"/>
    </row>
    <row r="10" spans="2:27" ht="15.75" thickBot="1" x14ac:dyDescent="0.3">
      <c r="B10" s="129">
        <v>2009</v>
      </c>
      <c r="C10" s="25">
        <v>101101</v>
      </c>
      <c r="D10" s="25">
        <v>344212</v>
      </c>
      <c r="E10" s="25">
        <v>34</v>
      </c>
      <c r="F10" s="25">
        <v>4990</v>
      </c>
      <c r="G10" s="25">
        <v>33317</v>
      </c>
      <c r="H10" s="25">
        <v>105497</v>
      </c>
      <c r="I10" s="88">
        <f t="shared" si="0"/>
        <v>143804</v>
      </c>
      <c r="J10" s="3">
        <v>0</v>
      </c>
      <c r="K10" s="16">
        <f t="shared" si="1"/>
        <v>-0.24953264557224952</v>
      </c>
      <c r="L10" s="16">
        <f t="shared" si="2"/>
        <v>0.30648844316874485</v>
      </c>
      <c r="M10" s="16"/>
      <c r="N10" s="20">
        <f t="shared" si="5"/>
        <v>3.2317023362195716</v>
      </c>
      <c r="O10" s="21">
        <f t="shared" si="6"/>
        <v>-10.305165481461021</v>
      </c>
      <c r="P10" s="17"/>
      <c r="Q10" s="18">
        <f t="shared" si="3"/>
        <v>143804</v>
      </c>
      <c r="R10" s="19">
        <f t="shared" si="4"/>
        <v>73.361658924647429</v>
      </c>
      <c r="S10" s="17"/>
      <c r="T10" s="17"/>
      <c r="U10" s="17"/>
      <c r="Z10" s="43"/>
    </row>
    <row r="11" spans="2:27" ht="15.75" thickBot="1" x14ac:dyDescent="0.3">
      <c r="B11" s="129">
        <v>2010</v>
      </c>
      <c r="C11" s="25">
        <v>75873</v>
      </c>
      <c r="D11" s="25">
        <v>380853</v>
      </c>
      <c r="E11" s="25">
        <v>50.2</v>
      </c>
      <c r="F11" s="25">
        <v>3801</v>
      </c>
      <c r="G11" s="25">
        <v>56010</v>
      </c>
      <c r="H11" s="25">
        <v>124718</v>
      </c>
      <c r="I11" s="88">
        <f t="shared" si="0"/>
        <v>184529</v>
      </c>
      <c r="J11" s="3">
        <v>17</v>
      </c>
      <c r="K11" s="16">
        <f t="shared" si="1"/>
        <v>0.39236619087158808</v>
      </c>
      <c r="L11" s="16">
        <f t="shared" si="2"/>
        <v>0.32747017878288998</v>
      </c>
      <c r="M11" s="16"/>
      <c r="N11" s="20">
        <f t="shared" si="5"/>
        <v>-24.953264557224951</v>
      </c>
      <c r="O11" s="21">
        <f t="shared" si="6"/>
        <v>10.644893263453918</v>
      </c>
      <c r="P11" s="17"/>
      <c r="Q11" s="18">
        <f t="shared" si="3"/>
        <v>184529</v>
      </c>
      <c r="R11" s="19">
        <f t="shared" si="4"/>
        <v>67.587208514650811</v>
      </c>
      <c r="S11" s="17"/>
      <c r="T11" s="17"/>
      <c r="U11" s="17"/>
      <c r="Z11" s="43"/>
    </row>
    <row r="12" spans="2:27" ht="15.75" thickBot="1" x14ac:dyDescent="0.3">
      <c r="B12" s="129">
        <v>2011</v>
      </c>
      <c r="C12" s="25">
        <v>105643</v>
      </c>
      <c r="D12" s="25">
        <v>563812</v>
      </c>
      <c r="E12" s="25">
        <v>53.4</v>
      </c>
      <c r="F12" s="25">
        <v>4246</v>
      </c>
      <c r="G12" s="25">
        <v>134775</v>
      </c>
      <c r="H12" s="25">
        <v>168173</v>
      </c>
      <c r="I12" s="88">
        <f t="shared" si="0"/>
        <v>307194</v>
      </c>
      <c r="J12" s="3">
        <v>1</v>
      </c>
      <c r="K12" s="16">
        <f t="shared" si="1"/>
        <v>-4.4555720681919264E-2</v>
      </c>
      <c r="L12" s="16">
        <f t="shared" si="2"/>
        <v>0.29827850418224516</v>
      </c>
      <c r="M12" s="16"/>
      <c r="N12" s="20">
        <f t="shared" si="5"/>
        <v>39.2366190871588</v>
      </c>
      <c r="O12" s="21">
        <f t="shared" si="6"/>
        <v>48.039269744494597</v>
      </c>
      <c r="P12" s="17"/>
      <c r="Q12" s="18">
        <f t="shared" si="3"/>
        <v>307194</v>
      </c>
      <c r="R12" s="19">
        <f t="shared" si="4"/>
        <v>54.744884340188939</v>
      </c>
      <c r="S12" s="17"/>
      <c r="T12" s="17"/>
      <c r="U12" s="17"/>
      <c r="Z12" s="43"/>
    </row>
    <row r="13" spans="2:27" ht="15.75" thickBot="1" x14ac:dyDescent="0.3">
      <c r="B13" s="129">
        <v>2012</v>
      </c>
      <c r="C13" s="25">
        <v>100936</v>
      </c>
      <c r="D13" s="25">
        <v>450798</v>
      </c>
      <c r="E13" s="25">
        <v>44.7</v>
      </c>
      <c r="F13" s="25">
        <v>2614</v>
      </c>
      <c r="G13" s="25">
        <v>62313</v>
      </c>
      <c r="H13" s="25">
        <v>151219</v>
      </c>
      <c r="I13" s="88">
        <f t="shared" si="0"/>
        <v>216146</v>
      </c>
      <c r="J13" s="3">
        <v>10</v>
      </c>
      <c r="K13" s="16">
        <f t="shared" si="1"/>
        <v>0.25656851866529284</v>
      </c>
      <c r="L13" s="16">
        <f t="shared" si="2"/>
        <v>0.33544736223319538</v>
      </c>
      <c r="M13" s="16"/>
      <c r="N13" s="20">
        <f t="shared" si="5"/>
        <v>-4.4555720681919295</v>
      </c>
      <c r="O13" s="21">
        <f t="shared" si="6"/>
        <v>-20.044624804012685</v>
      </c>
      <c r="P13" s="17"/>
      <c r="Q13" s="18">
        <f t="shared" si="3"/>
        <v>216146</v>
      </c>
      <c r="R13" s="19">
        <f t="shared" si="4"/>
        <v>69.961507499560483</v>
      </c>
      <c r="S13" s="17"/>
      <c r="T13" s="17"/>
      <c r="U13" s="17"/>
      <c r="Z13" s="43"/>
    </row>
    <row r="14" spans="2:27" ht="15.75" thickBot="1" x14ac:dyDescent="0.3">
      <c r="B14" s="129">
        <v>2013</v>
      </c>
      <c r="C14" s="25">
        <v>126833</v>
      </c>
      <c r="D14" s="25">
        <v>680382</v>
      </c>
      <c r="E14" s="25">
        <v>53.6</v>
      </c>
      <c r="F14" s="25">
        <v>2697</v>
      </c>
      <c r="G14" s="25">
        <v>44168</v>
      </c>
      <c r="H14" s="25">
        <v>162688</v>
      </c>
      <c r="I14" s="88">
        <f t="shared" si="0"/>
        <v>209553</v>
      </c>
      <c r="J14" s="3">
        <v>16</v>
      </c>
      <c r="K14" s="16">
        <f t="shared" si="1"/>
        <v>7.4948948617473476E-2</v>
      </c>
      <c r="L14" s="16">
        <f t="shared" si="2"/>
        <v>0.23911273372899342</v>
      </c>
      <c r="M14" s="16"/>
      <c r="N14" s="20">
        <f t="shared" si="5"/>
        <v>25.656851866529284</v>
      </c>
      <c r="O14" s="21">
        <f t="shared" si="6"/>
        <v>50.928353719404249</v>
      </c>
      <c r="P14" s="17"/>
      <c r="Q14" s="18">
        <f t="shared" si="3"/>
        <v>209553</v>
      </c>
      <c r="R14" s="19">
        <f t="shared" si="4"/>
        <v>77.635729385883295</v>
      </c>
      <c r="S14" s="17"/>
      <c r="T14" s="17"/>
      <c r="U14" s="17"/>
      <c r="Z14" s="43"/>
    </row>
    <row r="15" spans="2:27" ht="15.75" thickBot="1" x14ac:dyDescent="0.3">
      <c r="B15" s="129">
        <v>2014</v>
      </c>
      <c r="C15" s="25">
        <v>136339</v>
      </c>
      <c r="D15" s="25">
        <v>609926</v>
      </c>
      <c r="E15" s="25">
        <v>44.7</v>
      </c>
      <c r="F15" s="25">
        <v>2399</v>
      </c>
      <c r="G15" s="25">
        <v>54349</v>
      </c>
      <c r="H15" s="25">
        <v>173847</v>
      </c>
      <c r="I15" s="88">
        <f t="shared" si="0"/>
        <v>230595</v>
      </c>
      <c r="J15" s="3">
        <v>4</v>
      </c>
      <c r="K15" s="16">
        <f t="shared" si="1"/>
        <v>-0.33658747680414258</v>
      </c>
      <c r="L15" s="16">
        <f t="shared" si="2"/>
        <v>0.28502965933572272</v>
      </c>
      <c r="M15" s="16"/>
      <c r="N15" s="20">
        <f t="shared" si="5"/>
        <v>7.494894861747337</v>
      </c>
      <c r="O15" s="21">
        <f t="shared" si="6"/>
        <v>-10.355359195275597</v>
      </c>
      <c r="P15" s="17"/>
      <c r="Q15" s="18">
        <f t="shared" si="3"/>
        <v>230595</v>
      </c>
      <c r="R15" s="19">
        <f t="shared" si="4"/>
        <v>75.390619918038112</v>
      </c>
      <c r="S15" s="17"/>
      <c r="T15" s="17"/>
      <c r="U15" s="17"/>
      <c r="Z15" s="43"/>
    </row>
    <row r="16" spans="2:27" ht="15.75" thickBot="1" x14ac:dyDescent="0.3">
      <c r="B16" s="129">
        <v>2015</v>
      </c>
      <c r="C16" s="25">
        <v>90449</v>
      </c>
      <c r="D16" s="25">
        <v>421048</v>
      </c>
      <c r="E16" s="25">
        <v>46.6</v>
      </c>
      <c r="F16" s="25">
        <v>9175</v>
      </c>
      <c r="G16" s="25">
        <v>61219</v>
      </c>
      <c r="H16" s="25">
        <v>200598</v>
      </c>
      <c r="I16" s="88">
        <f t="shared" si="0"/>
        <v>270992</v>
      </c>
      <c r="J16" s="3">
        <v>37</v>
      </c>
      <c r="K16" s="16">
        <f t="shared" si="1"/>
        <v>0.1918871408196885</v>
      </c>
      <c r="L16" s="16">
        <f t="shared" si="2"/>
        <v>0.47642549068039747</v>
      </c>
      <c r="M16" s="16"/>
      <c r="N16" s="20">
        <f t="shared" si="5"/>
        <v>-33.658747680414265</v>
      </c>
      <c r="O16" s="21">
        <f t="shared" si="6"/>
        <v>-30.967363253902931</v>
      </c>
      <c r="P16" s="17"/>
      <c r="Q16" s="18">
        <f t="shared" si="3"/>
        <v>270992</v>
      </c>
      <c r="R16" s="19">
        <f t="shared" si="4"/>
        <v>74.023587412174535</v>
      </c>
      <c r="S16" s="17"/>
      <c r="T16" s="17"/>
      <c r="U16" s="17"/>
      <c r="Z16" s="43"/>
    </row>
    <row r="17" spans="2:26" ht="15.75" thickBot="1" x14ac:dyDescent="0.3">
      <c r="B17" s="129">
        <v>2016</v>
      </c>
      <c r="C17" s="25">
        <v>107805</v>
      </c>
      <c r="D17" s="25">
        <v>533080</v>
      </c>
      <c r="E17" s="25">
        <v>49.4</v>
      </c>
      <c r="F17" s="25">
        <v>2757.15</v>
      </c>
      <c r="G17" s="25">
        <v>7170.78</v>
      </c>
      <c r="H17" s="25">
        <v>178449.01858000003</v>
      </c>
      <c r="I17" s="88">
        <v>188376.94858000003</v>
      </c>
      <c r="J17" s="3">
        <v>8244</v>
      </c>
      <c r="K17" s="16">
        <f t="shared" si="1"/>
        <v>0.26912480868234301</v>
      </c>
      <c r="L17" s="16">
        <f t="shared" si="2"/>
        <v>0.33475091652284844</v>
      </c>
      <c r="M17" s="16"/>
      <c r="N17" s="20">
        <f t="shared" si="5"/>
        <v>19.188714081968843</v>
      </c>
      <c r="O17" s="21">
        <f t="shared" si="6"/>
        <v>26.607892686819557</v>
      </c>
      <c r="P17" s="17"/>
      <c r="Q17" s="18">
        <f t="shared" si="3"/>
        <v>188376.94858000003</v>
      </c>
      <c r="R17" s="19">
        <f t="shared" si="4"/>
        <v>94.729753255460665</v>
      </c>
      <c r="S17" s="17"/>
      <c r="T17" s="17"/>
      <c r="U17" s="17"/>
      <c r="Z17" s="43"/>
    </row>
    <row r="18" spans="2:26" ht="15.75" thickBot="1" x14ac:dyDescent="0.3">
      <c r="B18" s="129">
        <v>2017</v>
      </c>
      <c r="C18" s="25">
        <v>136818</v>
      </c>
      <c r="D18" s="25">
        <v>713102</v>
      </c>
      <c r="E18" s="25">
        <v>52.1</v>
      </c>
      <c r="F18" s="25">
        <v>2799.5250000000001</v>
      </c>
      <c r="G18" s="25">
        <v>31021.99</v>
      </c>
      <c r="H18" s="25">
        <v>191762.88280999998</v>
      </c>
      <c r="I18" s="88">
        <v>225584.39780999999</v>
      </c>
      <c r="J18" s="3">
        <v>61</v>
      </c>
      <c r="K18" s="16">
        <f t="shared" si="1"/>
        <v>-0.21408001871098836</v>
      </c>
      <c r="L18" s="16">
        <f t="shared" si="2"/>
        <v>0.26891367968397223</v>
      </c>
      <c r="M18" s="16"/>
      <c r="N18" s="20">
        <f t="shared" si="5"/>
        <v>26.912480868234312</v>
      </c>
      <c r="O18" s="21">
        <f t="shared" si="6"/>
        <v>33.770165828768668</v>
      </c>
      <c r="P18" s="17"/>
      <c r="Q18" s="18">
        <f t="shared" si="3"/>
        <v>225584.39780999999</v>
      </c>
      <c r="R18" s="19">
        <f t="shared" si="4"/>
        <v>85.007156820975524</v>
      </c>
      <c r="S18" s="17"/>
      <c r="T18" s="17"/>
      <c r="U18" s="17"/>
      <c r="Z18" s="43"/>
    </row>
    <row r="19" spans="2:26" ht="15.75" thickBot="1" x14ac:dyDescent="0.3">
      <c r="B19" s="129">
        <v>2018</v>
      </c>
      <c r="C19" s="25">
        <v>107528</v>
      </c>
      <c r="D19" s="25">
        <v>571471</v>
      </c>
      <c r="E19" s="25">
        <v>53.1</v>
      </c>
      <c r="F19" s="25">
        <v>5407</v>
      </c>
      <c r="G19" s="25">
        <v>32688.458999999999</v>
      </c>
      <c r="H19" s="25">
        <v>188669.52496000001</v>
      </c>
      <c r="I19" s="88">
        <v>226764.63396000001</v>
      </c>
      <c r="J19" s="3">
        <v>75</v>
      </c>
      <c r="K19" s="16">
        <f>(C22/C19)-1</f>
        <v>4.7541105572502129E-2</v>
      </c>
      <c r="L19" s="16">
        <f t="shared" si="2"/>
        <v>0.3301471552537224</v>
      </c>
      <c r="M19" s="16"/>
      <c r="N19" s="20">
        <f t="shared" si="5"/>
        <v>-21.408001871098829</v>
      </c>
      <c r="O19" s="21">
        <f t="shared" si="6"/>
        <v>-19.861254070245209</v>
      </c>
      <c r="P19" s="17"/>
      <c r="Q19" s="18">
        <f t="shared" si="3"/>
        <v>226764.98396000001</v>
      </c>
      <c r="R19" s="19">
        <f t="shared" si="4"/>
        <v>83.200466696957136</v>
      </c>
      <c r="S19" s="17"/>
      <c r="T19" s="17"/>
      <c r="U19" s="17"/>
      <c r="Z19" s="43"/>
    </row>
    <row r="20" spans="2:26" x14ac:dyDescent="0.25">
      <c r="B20" s="129">
        <v>2019</v>
      </c>
      <c r="C20" s="25">
        <v>74617</v>
      </c>
      <c r="D20" s="25">
        <v>384922</v>
      </c>
      <c r="E20" s="25" t="s">
        <v>61</v>
      </c>
      <c r="F20" s="25">
        <v>5750.9539999999997</v>
      </c>
      <c r="G20" s="25">
        <v>16789.53</v>
      </c>
      <c r="H20" s="25">
        <v>211409.03488000005</v>
      </c>
      <c r="I20" s="88">
        <f>F20+G20+H20</f>
        <v>233949.51888000005</v>
      </c>
      <c r="J20" s="3">
        <v>24</v>
      </c>
      <c r="K20" s="16"/>
      <c r="L20" s="16">
        <f t="shared" si="2"/>
        <v>0.54922564800141338</v>
      </c>
      <c r="M20" s="16"/>
      <c r="N20" s="39"/>
      <c r="O20" s="40"/>
      <c r="P20" s="17"/>
      <c r="Q20" s="41">
        <f>SUM(F20:J20)</f>
        <v>467923.03776000009</v>
      </c>
      <c r="R20" s="42">
        <f t="shared" si="4"/>
        <v>45.180300566528793</v>
      </c>
      <c r="S20" s="17"/>
      <c r="T20" s="17"/>
      <c r="U20" s="17"/>
      <c r="Z20" s="43"/>
    </row>
    <row r="21" spans="2:26" s="44" customFormat="1" x14ac:dyDescent="0.25">
      <c r="B21" s="129">
        <v>2020</v>
      </c>
      <c r="C21" s="25">
        <v>96994</v>
      </c>
      <c r="D21" s="25">
        <v>455968.79399999994</v>
      </c>
      <c r="E21" s="157">
        <v>49.2</v>
      </c>
      <c r="F21" s="25">
        <v>2155.9</v>
      </c>
      <c r="G21" s="25">
        <v>665.71199999999999</v>
      </c>
      <c r="H21" s="25">
        <v>251212.99320000014</v>
      </c>
      <c r="I21" s="88">
        <v>254034.60520000014</v>
      </c>
      <c r="J21" s="3">
        <v>121387.80716</v>
      </c>
      <c r="K21" s="16"/>
      <c r="L21" s="16"/>
      <c r="M21" s="16"/>
      <c r="N21" s="39"/>
      <c r="O21" s="40"/>
      <c r="P21" s="17"/>
      <c r="Q21" s="41"/>
      <c r="R21" s="42"/>
      <c r="S21" s="17"/>
      <c r="T21" s="17"/>
      <c r="U21" s="17"/>
      <c r="V21" s="7"/>
      <c r="W21" s="7"/>
      <c r="X21" s="7"/>
      <c r="Z21" s="156"/>
    </row>
    <row r="22" spans="2:26" s="44" customFormat="1" ht="15.75" thickBot="1" x14ac:dyDescent="0.3">
      <c r="B22" s="129" t="s">
        <v>194</v>
      </c>
      <c r="C22" s="25">
        <v>112640</v>
      </c>
      <c r="D22" s="25">
        <v>525244.63012784102</v>
      </c>
      <c r="E22" s="25">
        <v>44.63</v>
      </c>
      <c r="F22" s="25">
        <f>'4'!K19</f>
        <v>895.75</v>
      </c>
      <c r="G22" s="25">
        <f>'6'!K21</f>
        <v>353</v>
      </c>
      <c r="H22" s="25">
        <f>'9'!G9</f>
        <v>185816.24683999977</v>
      </c>
      <c r="I22" s="88">
        <f>SUM(F22:H22)</f>
        <v>187064.99683999977</v>
      </c>
      <c r="J22" s="3">
        <v>82523</v>
      </c>
      <c r="K22" s="16"/>
      <c r="L22" s="16"/>
      <c r="M22" s="16"/>
      <c r="N22" s="39"/>
      <c r="O22" s="40"/>
      <c r="P22" s="17"/>
      <c r="Q22" s="41"/>
      <c r="R22" s="42"/>
      <c r="S22" s="17"/>
      <c r="T22" s="17"/>
      <c r="U22" s="17"/>
      <c r="V22" s="7"/>
      <c r="W22" s="7"/>
      <c r="X22" s="7"/>
      <c r="Z22" s="43"/>
    </row>
    <row r="23" spans="2:26" ht="71.25" customHeight="1" thickBot="1" x14ac:dyDescent="0.3">
      <c r="B23" s="220" t="s">
        <v>201</v>
      </c>
      <c r="C23" s="221"/>
      <c r="D23" s="221"/>
      <c r="E23" s="221"/>
      <c r="F23" s="221"/>
      <c r="G23" s="221"/>
      <c r="H23" s="221"/>
      <c r="I23" s="221"/>
      <c r="J23" s="222"/>
      <c r="N23" s="22"/>
      <c r="O23" s="22"/>
      <c r="P23" s="23"/>
      <c r="Q23" s="207" t="s">
        <v>56</v>
      </c>
      <c r="R23" s="208"/>
      <c r="S23" s="17"/>
      <c r="T23" s="17"/>
      <c r="U23" s="23"/>
    </row>
    <row r="24" spans="2:26" ht="46.5" customHeight="1" x14ac:dyDescent="0.25">
      <c r="B24" s="4"/>
      <c r="C24" s="5"/>
      <c r="D24" s="4"/>
      <c r="E24" s="4"/>
      <c r="F24" s="6"/>
      <c r="G24" s="6"/>
      <c r="H24" s="6"/>
      <c r="I24" s="6"/>
      <c r="J24" s="4"/>
      <c r="N24" s="22"/>
      <c r="O24" s="22"/>
      <c r="P24" s="23"/>
      <c r="Q24" s="24"/>
      <c r="R24" s="24"/>
      <c r="S24" s="17"/>
      <c r="T24" s="17"/>
      <c r="U24" s="23"/>
    </row>
    <row r="26" spans="2:26" x14ac:dyDescent="0.25">
      <c r="B26" s="32"/>
      <c r="C26" s="32"/>
      <c r="D26" s="32"/>
      <c r="E26" s="32"/>
      <c r="F26" s="32"/>
      <c r="G26" s="32"/>
      <c r="H26" s="32"/>
      <c r="I26" s="32"/>
      <c r="J26" s="32"/>
    </row>
    <row r="27" spans="2:26" x14ac:dyDescent="0.25">
      <c r="B27" s="32"/>
      <c r="C27" s="32"/>
      <c r="D27" s="32"/>
      <c r="E27" s="32"/>
      <c r="F27" s="32"/>
      <c r="G27" s="32"/>
    </row>
  </sheetData>
  <mergeCells count="13">
    <mergeCell ref="Q23:R23"/>
    <mergeCell ref="B2:J2"/>
    <mergeCell ref="B3:J3"/>
    <mergeCell ref="B4:B5"/>
    <mergeCell ref="F4:F5"/>
    <mergeCell ref="G4:G5"/>
    <mergeCell ref="H4:H5"/>
    <mergeCell ref="J4:J5"/>
    <mergeCell ref="B23:J23"/>
    <mergeCell ref="C4:C5"/>
    <mergeCell ref="D4:D5"/>
    <mergeCell ref="E4:E5"/>
    <mergeCell ref="I4:I5"/>
  </mergeCells>
  <pageMargins left="0.7" right="0.7" top="0.75" bottom="0.75" header="0.3" footer="0.3"/>
  <pageSetup paperSize="126" orientation="landscape" r:id="rId1"/>
  <ignoredErrors>
    <ignoredError sqref="Q6:Q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tabColor theme="9" tint="0.79998168889431442"/>
  </sheetPr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tabColor theme="9" tint="0.79998168889431442"/>
  </sheetPr>
  <dimension ref="A1"/>
  <sheetViews>
    <sheetView workbookViewId="0">
      <selection activeCell="I20" sqref="I20"/>
    </sheetView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tabColor theme="9" tint="0.79998168889431442"/>
  </sheetPr>
  <dimension ref="B1:L24"/>
  <sheetViews>
    <sheetView topLeftCell="B7" workbookViewId="0">
      <selection activeCell="J29" sqref="J29"/>
    </sheetView>
  </sheetViews>
  <sheetFormatPr baseColWidth="10" defaultRowHeight="15" x14ac:dyDescent="0.25"/>
  <cols>
    <col min="1" max="1" width="6.42578125" customWidth="1"/>
    <col min="2" max="2" width="14.42578125" customWidth="1"/>
    <col min="3" max="12" width="9.7109375" customWidth="1"/>
  </cols>
  <sheetData>
    <row r="1" spans="2:12" ht="15.75" thickBot="1" x14ac:dyDescent="0.3">
      <c r="C1" s="2"/>
      <c r="D1" s="2"/>
      <c r="E1" s="2"/>
      <c r="F1" s="2"/>
    </row>
    <row r="2" spans="2:12" x14ac:dyDescent="0.25">
      <c r="B2" s="228" t="s">
        <v>62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2:12" x14ac:dyDescent="0.25">
      <c r="B3" s="231" t="s">
        <v>71</v>
      </c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2:12" x14ac:dyDescent="0.25">
      <c r="B4" s="35"/>
      <c r="C4" s="160">
        <v>2017</v>
      </c>
      <c r="D4" s="160"/>
      <c r="E4" s="160">
        <v>2018</v>
      </c>
      <c r="F4" s="160"/>
      <c r="G4" s="160">
        <v>2019</v>
      </c>
      <c r="H4" s="160"/>
      <c r="I4" s="237">
        <v>2020</v>
      </c>
      <c r="J4" s="237"/>
      <c r="K4" s="226">
        <v>2021</v>
      </c>
      <c r="L4" s="227"/>
    </row>
    <row r="5" spans="2:12" ht="25.5" x14ac:dyDescent="0.25">
      <c r="B5" s="35"/>
      <c r="C5" s="109" t="s">
        <v>0</v>
      </c>
      <c r="D5" s="36" t="s">
        <v>195</v>
      </c>
      <c r="E5" s="109" t="s">
        <v>0</v>
      </c>
      <c r="F5" s="36" t="s">
        <v>195</v>
      </c>
      <c r="G5" s="109" t="s">
        <v>0</v>
      </c>
      <c r="H5" s="36" t="s">
        <v>195</v>
      </c>
      <c r="I5" s="109" t="s">
        <v>0</v>
      </c>
      <c r="J5" s="36" t="s">
        <v>195</v>
      </c>
      <c r="K5" s="109" t="s">
        <v>0</v>
      </c>
      <c r="L5" s="37" t="s">
        <v>195</v>
      </c>
    </row>
    <row r="6" spans="2:12" x14ac:dyDescent="0.25">
      <c r="B6" s="126" t="s">
        <v>65</v>
      </c>
      <c r="C6" s="109" t="s">
        <v>49</v>
      </c>
      <c r="D6" s="109" t="s">
        <v>69</v>
      </c>
      <c r="E6" s="109" t="s">
        <v>49</v>
      </c>
      <c r="F6" s="109" t="s">
        <v>69</v>
      </c>
      <c r="G6" s="109" t="s">
        <v>49</v>
      </c>
      <c r="H6" s="109" t="s">
        <v>69</v>
      </c>
      <c r="I6" s="109" t="s">
        <v>49</v>
      </c>
      <c r="J6" s="109" t="s">
        <v>69</v>
      </c>
      <c r="K6" s="109" t="s">
        <v>49</v>
      </c>
      <c r="L6" s="110" t="s">
        <v>69</v>
      </c>
    </row>
    <row r="7" spans="2:12" x14ac:dyDescent="0.25">
      <c r="B7" s="35" t="s">
        <v>25</v>
      </c>
      <c r="C7" s="27"/>
      <c r="D7" s="28"/>
      <c r="E7" s="27">
        <v>957</v>
      </c>
      <c r="F7" s="28">
        <v>152.5</v>
      </c>
      <c r="G7" s="27"/>
      <c r="H7" s="28">
        <v>0</v>
      </c>
      <c r="I7" s="49"/>
      <c r="J7" s="49">
        <v>0</v>
      </c>
      <c r="K7" s="49"/>
      <c r="L7" s="92"/>
    </row>
    <row r="8" spans="2:12" x14ac:dyDescent="0.25">
      <c r="B8" s="35" t="s">
        <v>2</v>
      </c>
      <c r="C8" s="27">
        <v>979.13</v>
      </c>
      <c r="D8" s="28">
        <v>291</v>
      </c>
      <c r="E8" s="27">
        <v>921.85</v>
      </c>
      <c r="F8" s="28">
        <v>267.22222222222223</v>
      </c>
      <c r="G8" s="27">
        <v>1055.55</v>
      </c>
      <c r="H8" s="28">
        <v>300.46355891643532</v>
      </c>
      <c r="I8" s="49">
        <v>235.5</v>
      </c>
      <c r="J8" s="49">
        <v>306.875</v>
      </c>
      <c r="K8" s="49">
        <v>106.75</v>
      </c>
      <c r="L8" s="92">
        <v>382.53712374581943</v>
      </c>
    </row>
    <row r="9" spans="2:12" x14ac:dyDescent="0.25">
      <c r="B9" s="35" t="s">
        <v>10</v>
      </c>
      <c r="C9" s="27">
        <v>146.82</v>
      </c>
      <c r="D9" s="28">
        <v>345</v>
      </c>
      <c r="E9" s="27">
        <v>55.45</v>
      </c>
      <c r="F9" s="28">
        <v>320.68666666666667</v>
      </c>
      <c r="G9" s="27">
        <v>45</v>
      </c>
      <c r="H9" s="28">
        <v>337.5</v>
      </c>
      <c r="I9" s="49"/>
      <c r="J9" s="49">
        <v>0</v>
      </c>
      <c r="K9" s="49"/>
      <c r="L9" s="92"/>
    </row>
    <row r="10" spans="2:12" x14ac:dyDescent="0.25">
      <c r="B10" s="35" t="s">
        <v>36</v>
      </c>
      <c r="C10" s="27"/>
      <c r="D10" s="28"/>
      <c r="E10" s="27">
        <v>455</v>
      </c>
      <c r="F10" s="28">
        <v>284</v>
      </c>
      <c r="G10" s="27">
        <v>781</v>
      </c>
      <c r="H10" s="28">
        <v>278.74965555249378</v>
      </c>
      <c r="I10" s="49"/>
      <c r="J10" s="49">
        <v>0</v>
      </c>
      <c r="K10" s="49"/>
      <c r="L10" s="92"/>
    </row>
    <row r="11" spans="2:12" x14ac:dyDescent="0.25">
      <c r="B11" s="35" t="s">
        <v>6</v>
      </c>
      <c r="C11" s="27">
        <v>315.80500000000001</v>
      </c>
      <c r="D11" s="28">
        <v>299</v>
      </c>
      <c r="E11" s="27">
        <v>265</v>
      </c>
      <c r="F11" s="28">
        <v>294.40001261431723</v>
      </c>
      <c r="G11" s="27">
        <v>364.42500000000001</v>
      </c>
      <c r="H11" s="28">
        <v>341.33333333333331</v>
      </c>
      <c r="I11" s="49">
        <v>347</v>
      </c>
      <c r="J11" s="49">
        <v>388</v>
      </c>
      <c r="K11" s="49">
        <v>313</v>
      </c>
      <c r="L11" s="92">
        <v>403.33333333333331</v>
      </c>
    </row>
    <row r="12" spans="2:12" s="44" customFormat="1" x14ac:dyDescent="0.25">
      <c r="B12" s="35" t="s">
        <v>35</v>
      </c>
      <c r="C12" s="27"/>
      <c r="D12" s="28"/>
      <c r="E12" s="27"/>
      <c r="F12" s="28"/>
      <c r="G12" s="27">
        <v>10</v>
      </c>
      <c r="H12" s="28">
        <v>502</v>
      </c>
      <c r="I12" s="49"/>
      <c r="J12" s="49">
        <v>0</v>
      </c>
      <c r="K12" s="49"/>
      <c r="L12" s="92"/>
    </row>
    <row r="13" spans="2:12" x14ac:dyDescent="0.25">
      <c r="B13" s="35" t="s">
        <v>4</v>
      </c>
      <c r="C13" s="27"/>
      <c r="D13" s="28"/>
      <c r="E13" s="27">
        <v>0</v>
      </c>
      <c r="F13" s="28"/>
      <c r="G13" s="27"/>
      <c r="H13" s="28"/>
      <c r="I13" s="49"/>
      <c r="J13" s="49">
        <v>0</v>
      </c>
      <c r="K13" s="49"/>
      <c r="L13" s="92"/>
    </row>
    <row r="14" spans="2:12" x14ac:dyDescent="0.25">
      <c r="B14" s="35" t="s">
        <v>12</v>
      </c>
      <c r="C14" s="27"/>
      <c r="D14" s="28"/>
      <c r="E14" s="27">
        <v>988</v>
      </c>
      <c r="F14" s="28">
        <v>206.15700320512823</v>
      </c>
      <c r="G14" s="27">
        <v>2210.029</v>
      </c>
      <c r="H14" s="28">
        <v>259.27365576387137</v>
      </c>
      <c r="I14" s="49">
        <v>780</v>
      </c>
      <c r="J14" s="49">
        <v>268.41192561284868</v>
      </c>
      <c r="K14" s="49"/>
      <c r="L14" s="92"/>
    </row>
    <row r="15" spans="2:12" x14ac:dyDescent="0.25">
      <c r="B15" s="35" t="s">
        <v>14</v>
      </c>
      <c r="C15" s="27">
        <v>910.28</v>
      </c>
      <c r="D15" s="28">
        <v>320</v>
      </c>
      <c r="E15" s="27">
        <v>842.125</v>
      </c>
      <c r="F15" s="28">
        <v>299.63163394368962</v>
      </c>
      <c r="G15" s="27">
        <v>783.55</v>
      </c>
      <c r="H15" s="28">
        <v>308.10762797520005</v>
      </c>
      <c r="I15" s="49">
        <v>583.4</v>
      </c>
      <c r="J15" s="49">
        <v>361.53009159079909</v>
      </c>
      <c r="K15" s="49">
        <v>314</v>
      </c>
      <c r="L15" s="92">
        <v>414.9297895500726</v>
      </c>
    </row>
    <row r="16" spans="2:12" x14ac:dyDescent="0.25">
      <c r="B16" s="35" t="s">
        <v>8</v>
      </c>
      <c r="C16" s="27"/>
      <c r="D16" s="28"/>
      <c r="E16" s="27">
        <v>5</v>
      </c>
      <c r="F16" s="28">
        <v>305</v>
      </c>
      <c r="G16" s="27"/>
      <c r="H16" s="28"/>
      <c r="I16" s="49">
        <v>0</v>
      </c>
      <c r="J16" s="49">
        <v>0</v>
      </c>
      <c r="K16" s="49"/>
      <c r="L16" s="92"/>
    </row>
    <row r="17" spans="2:12" x14ac:dyDescent="0.25">
      <c r="B17" s="35" t="s">
        <v>7</v>
      </c>
      <c r="C17" s="27">
        <v>447.49</v>
      </c>
      <c r="D17" s="28">
        <v>306</v>
      </c>
      <c r="E17" s="27">
        <v>682.47500000000002</v>
      </c>
      <c r="F17" s="28">
        <v>295.07655120707761</v>
      </c>
      <c r="G17" s="27">
        <v>395.9</v>
      </c>
      <c r="H17" s="28">
        <v>293.23667698901653</v>
      </c>
      <c r="I17" s="49">
        <v>131</v>
      </c>
      <c r="J17" s="49">
        <v>300</v>
      </c>
      <c r="K17" s="49">
        <v>162</v>
      </c>
      <c r="L17" s="92">
        <v>361.91358024691363</v>
      </c>
    </row>
    <row r="18" spans="2:12" x14ac:dyDescent="0.25">
      <c r="B18" s="35" t="s">
        <v>13</v>
      </c>
      <c r="C18" s="27"/>
      <c r="D18" s="28"/>
      <c r="E18" s="27">
        <v>104.97499999999999</v>
      </c>
      <c r="F18" s="28">
        <v>301.34615384615387</v>
      </c>
      <c r="G18" s="27">
        <v>105.5</v>
      </c>
      <c r="H18" s="28">
        <v>311.25</v>
      </c>
      <c r="I18" s="49">
        <v>79.5</v>
      </c>
      <c r="J18" s="49">
        <v>479.40880503144655</v>
      </c>
      <c r="K18" s="49"/>
      <c r="L18" s="92"/>
    </row>
    <row r="19" spans="2:12" ht="15.75" thickBot="1" x14ac:dyDescent="0.3">
      <c r="B19" s="123" t="s">
        <v>42</v>
      </c>
      <c r="C19" s="124">
        <v>2799.5250000000001</v>
      </c>
      <c r="D19" s="46">
        <v>309</v>
      </c>
      <c r="E19" s="124">
        <v>5277</v>
      </c>
      <c r="F19" s="46">
        <v>279</v>
      </c>
      <c r="G19" s="172">
        <v>5750.9539999999997</v>
      </c>
      <c r="H19" s="172">
        <v>301.23512694988011</v>
      </c>
      <c r="I19" s="172">
        <v>2155.9</v>
      </c>
      <c r="J19" s="172">
        <v>347.43335386856995</v>
      </c>
      <c r="K19" s="172">
        <v>895.75</v>
      </c>
      <c r="L19" s="125">
        <v>396.20340399317996</v>
      </c>
    </row>
    <row r="20" spans="2:12" ht="31.5" customHeight="1" thickBot="1" x14ac:dyDescent="0.3">
      <c r="B20" s="234" t="s">
        <v>180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6"/>
    </row>
    <row r="21" spans="2:12" ht="15.75" thickBot="1" x14ac:dyDescent="0.3"/>
    <row r="22" spans="2:12" x14ac:dyDescent="0.25">
      <c r="B22" s="291" t="s">
        <v>208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3"/>
    </row>
    <row r="23" spans="2:12" x14ac:dyDescent="0.25">
      <c r="B23" s="294"/>
      <c r="C23" s="295"/>
      <c r="D23" s="295"/>
      <c r="E23" s="295"/>
      <c r="F23" s="295"/>
      <c r="G23" s="295"/>
      <c r="H23" s="295"/>
      <c r="I23" s="295"/>
      <c r="J23" s="295"/>
      <c r="K23" s="295"/>
      <c r="L23" s="296"/>
    </row>
    <row r="24" spans="2:12" ht="15.75" thickBot="1" x14ac:dyDescent="0.3"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9"/>
    </row>
  </sheetData>
  <mergeCells count="6">
    <mergeCell ref="B22:L24"/>
    <mergeCell ref="K4:L4"/>
    <mergeCell ref="B2:L2"/>
    <mergeCell ref="B3:L3"/>
    <mergeCell ref="B20:L20"/>
    <mergeCell ref="I4:J4"/>
  </mergeCells>
  <pageMargins left="0.7" right="0.7" top="0.75" bottom="0.75" header="0.3" footer="0.3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tabColor theme="9" tint="0.79998168889431442"/>
  </sheetPr>
  <dimension ref="B1:W31"/>
  <sheetViews>
    <sheetView topLeftCell="A16" workbookViewId="0">
      <selection activeCell="L13" sqref="L1:S1048576"/>
    </sheetView>
  </sheetViews>
  <sheetFormatPr baseColWidth="10" defaultRowHeight="15" x14ac:dyDescent="0.25"/>
  <cols>
    <col min="1" max="1" width="7.28515625" style="152" customWidth="1"/>
    <col min="2" max="11" width="11.42578125" style="152"/>
    <col min="12" max="19" width="11.42578125" style="7"/>
    <col min="20" max="21" width="11.42578125" style="177"/>
    <col min="22" max="23" width="11.42578125" style="7"/>
    <col min="24" max="16384" width="11.42578125" style="152"/>
  </cols>
  <sheetData>
    <row r="1" spans="2:18" x14ac:dyDescent="0.25">
      <c r="L1" s="101" t="s">
        <v>147</v>
      </c>
      <c r="M1" s="101" t="s">
        <v>2</v>
      </c>
      <c r="N1" s="101" t="s">
        <v>6</v>
      </c>
      <c r="O1" s="101" t="s">
        <v>12</v>
      </c>
      <c r="P1" s="101" t="s">
        <v>14</v>
      </c>
      <c r="Q1" s="101" t="s">
        <v>7</v>
      </c>
      <c r="R1" s="101" t="s">
        <v>13</v>
      </c>
    </row>
    <row r="2" spans="2:18" x14ac:dyDescent="0.25">
      <c r="L2" s="101" t="s">
        <v>124</v>
      </c>
      <c r="M2" s="101"/>
      <c r="N2" s="101"/>
      <c r="O2" s="101"/>
      <c r="P2" s="101"/>
      <c r="Q2" s="101"/>
      <c r="R2" s="101"/>
    </row>
    <row r="3" spans="2:18" x14ac:dyDescent="0.25">
      <c r="L3" s="101" t="s">
        <v>125</v>
      </c>
      <c r="M3" s="101"/>
      <c r="N3" s="101"/>
      <c r="O3" s="101"/>
      <c r="P3" s="101"/>
      <c r="Q3" s="101"/>
      <c r="R3" s="101"/>
    </row>
    <row r="4" spans="2:18" x14ac:dyDescent="0.25">
      <c r="L4" s="101" t="s">
        <v>126</v>
      </c>
      <c r="M4" s="101"/>
      <c r="N4" s="101"/>
      <c r="O4" s="101"/>
      <c r="P4" s="101"/>
      <c r="Q4" s="101">
        <v>54</v>
      </c>
    </row>
    <row r="5" spans="2:18" x14ac:dyDescent="0.25">
      <c r="L5" s="101" t="s">
        <v>127</v>
      </c>
      <c r="M5" s="101"/>
      <c r="N5" s="101">
        <v>53</v>
      </c>
      <c r="O5" s="101"/>
      <c r="P5" s="101">
        <v>27</v>
      </c>
      <c r="Q5" s="101"/>
      <c r="R5" s="101"/>
    </row>
    <row r="6" spans="2:18" x14ac:dyDescent="0.25">
      <c r="L6" s="7" t="s">
        <v>128</v>
      </c>
    </row>
    <row r="7" spans="2:18" x14ac:dyDescent="0.25">
      <c r="L7" s="101" t="s">
        <v>129</v>
      </c>
      <c r="M7" s="101"/>
      <c r="N7" s="101"/>
      <c r="O7" s="101"/>
      <c r="P7" s="101"/>
      <c r="Q7" s="101"/>
      <c r="R7" s="101"/>
    </row>
    <row r="8" spans="2:18" x14ac:dyDescent="0.25">
      <c r="L8" s="101" t="s">
        <v>130</v>
      </c>
      <c r="M8" s="101"/>
      <c r="N8" s="101"/>
      <c r="O8" s="101"/>
      <c r="P8" s="101"/>
      <c r="Q8" s="101"/>
      <c r="R8" s="101"/>
    </row>
    <row r="9" spans="2:18" x14ac:dyDescent="0.25">
      <c r="L9" s="7" t="s">
        <v>131</v>
      </c>
      <c r="M9" s="7">
        <v>2</v>
      </c>
      <c r="P9" s="7">
        <v>131</v>
      </c>
    </row>
    <row r="10" spans="2:18" x14ac:dyDescent="0.25">
      <c r="L10" s="101" t="s">
        <v>132</v>
      </c>
      <c r="M10" s="101">
        <v>52</v>
      </c>
      <c r="O10" s="101"/>
      <c r="P10" s="101">
        <v>78</v>
      </c>
      <c r="Q10" s="101">
        <v>54</v>
      </c>
      <c r="R10" s="101"/>
    </row>
    <row r="11" spans="2:18" x14ac:dyDescent="0.25">
      <c r="L11" s="101" t="s">
        <v>146</v>
      </c>
      <c r="M11" s="101">
        <v>52</v>
      </c>
      <c r="N11" s="101">
        <v>260</v>
      </c>
      <c r="O11" s="101"/>
      <c r="P11" s="101">
        <v>52</v>
      </c>
      <c r="Q11" s="101"/>
      <c r="R11" s="101"/>
    </row>
    <row r="12" spans="2:18" x14ac:dyDescent="0.25">
      <c r="L12" s="101" t="s">
        <v>149</v>
      </c>
      <c r="M12" s="7">
        <v>1</v>
      </c>
      <c r="P12" s="7">
        <v>27</v>
      </c>
      <c r="Q12" s="7">
        <v>54</v>
      </c>
    </row>
    <row r="13" spans="2:18" x14ac:dyDescent="0.25">
      <c r="L13" s="101" t="s">
        <v>179</v>
      </c>
    </row>
    <row r="14" spans="2:18" x14ac:dyDescent="0.25">
      <c r="L14" s="101" t="s">
        <v>124</v>
      </c>
    </row>
    <row r="16" spans="2:18" ht="44.25" customHeight="1" x14ac:dyDescent="0.25">
      <c r="B16" s="238" t="s">
        <v>181</v>
      </c>
      <c r="C16" s="238"/>
      <c r="D16" s="238"/>
      <c r="E16" s="238"/>
      <c r="F16" s="238"/>
      <c r="G16" s="238"/>
      <c r="H16" s="238"/>
      <c r="I16" s="238"/>
      <c r="J16" s="238"/>
      <c r="K16" s="238"/>
    </row>
    <row r="18" spans="2:18" x14ac:dyDescent="0.25">
      <c r="L18" s="7" t="s">
        <v>147</v>
      </c>
      <c r="M18" s="7" t="s">
        <v>2</v>
      </c>
      <c r="N18" s="7" t="s">
        <v>6</v>
      </c>
      <c r="O18" s="7" t="s">
        <v>12</v>
      </c>
      <c r="P18" s="7" t="s">
        <v>14</v>
      </c>
      <c r="Q18" s="7" t="s">
        <v>7</v>
      </c>
      <c r="R18" s="7" t="s">
        <v>13</v>
      </c>
    </row>
    <row r="19" spans="2:18" x14ac:dyDescent="0.25">
      <c r="L19" s="7" t="s">
        <v>124</v>
      </c>
      <c r="M19" s="101"/>
      <c r="N19" s="101"/>
      <c r="O19" s="101"/>
      <c r="P19" s="101"/>
      <c r="Q19" s="101"/>
      <c r="R19" s="101"/>
    </row>
    <row r="20" spans="2:18" x14ac:dyDescent="0.25">
      <c r="L20" s="7" t="s">
        <v>125</v>
      </c>
      <c r="M20" s="101"/>
      <c r="N20" s="101"/>
      <c r="O20" s="101"/>
      <c r="P20" s="101"/>
      <c r="Q20" s="101"/>
      <c r="R20" s="101"/>
    </row>
    <row r="21" spans="2:18" x14ac:dyDescent="0.25">
      <c r="L21" s="7" t="s">
        <v>126</v>
      </c>
      <c r="M21" s="101"/>
      <c r="N21" s="101"/>
      <c r="O21" s="101"/>
      <c r="P21" s="101"/>
      <c r="Q21" s="101">
        <v>380</v>
      </c>
    </row>
    <row r="22" spans="2:18" x14ac:dyDescent="0.25">
      <c r="L22" s="7" t="s">
        <v>127</v>
      </c>
      <c r="M22" s="101"/>
      <c r="N22" s="101">
        <v>530</v>
      </c>
      <c r="O22" s="101"/>
      <c r="P22" s="101">
        <v>458</v>
      </c>
      <c r="Q22" s="101"/>
      <c r="R22" s="101"/>
    </row>
    <row r="23" spans="2:18" x14ac:dyDescent="0.25">
      <c r="L23" s="7" t="s">
        <v>128</v>
      </c>
    </row>
    <row r="24" spans="2:18" x14ac:dyDescent="0.25">
      <c r="L24" s="7" t="s">
        <v>129</v>
      </c>
      <c r="M24" s="101"/>
      <c r="N24" s="101"/>
      <c r="O24" s="101"/>
      <c r="P24" s="101"/>
      <c r="Q24" s="101"/>
      <c r="R24" s="101"/>
    </row>
    <row r="25" spans="2:18" x14ac:dyDescent="0.25">
      <c r="L25" s="7" t="s">
        <v>130</v>
      </c>
      <c r="M25" s="101"/>
      <c r="N25" s="101"/>
      <c r="O25" s="101"/>
      <c r="P25" s="101"/>
      <c r="Q25" s="101"/>
      <c r="R25" s="101"/>
    </row>
    <row r="26" spans="2:18" x14ac:dyDescent="0.25">
      <c r="L26" s="7" t="s">
        <v>131</v>
      </c>
      <c r="M26" s="7">
        <v>430</v>
      </c>
      <c r="P26" s="7">
        <v>436</v>
      </c>
    </row>
    <row r="27" spans="2:18" x14ac:dyDescent="0.25">
      <c r="L27" s="7" t="s">
        <v>132</v>
      </c>
      <c r="M27" s="101">
        <v>329</v>
      </c>
      <c r="N27" s="101"/>
      <c r="O27" s="101"/>
      <c r="P27" s="101">
        <v>343</v>
      </c>
      <c r="Q27" s="101">
        <v>361</v>
      </c>
      <c r="R27" s="101"/>
    </row>
    <row r="28" spans="2:18" x14ac:dyDescent="0.25">
      <c r="L28" s="7" t="s">
        <v>146</v>
      </c>
      <c r="M28" s="7">
        <v>395</v>
      </c>
      <c r="N28" s="7">
        <v>340</v>
      </c>
      <c r="P28" s="7">
        <v>367</v>
      </c>
    </row>
    <row r="29" spans="2:18" x14ac:dyDescent="0.25">
      <c r="L29" s="7" t="s">
        <v>149</v>
      </c>
      <c r="M29" s="7">
        <v>430</v>
      </c>
      <c r="P29" s="7">
        <v>478</v>
      </c>
      <c r="Q29" s="7">
        <v>345</v>
      </c>
    </row>
    <row r="30" spans="2:18" x14ac:dyDescent="0.25">
      <c r="L30" s="7" t="s">
        <v>179</v>
      </c>
    </row>
    <row r="31" spans="2:18" ht="27.75" customHeight="1" x14ac:dyDescent="0.25">
      <c r="B31" s="238" t="s">
        <v>181</v>
      </c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2">
    <mergeCell ref="B16:K16"/>
    <mergeCell ref="B31:K31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tabColor theme="9" tint="0.79998168889431442"/>
  </sheetPr>
  <dimension ref="B1:L22"/>
  <sheetViews>
    <sheetView workbookViewId="0">
      <selection activeCell="M18" sqref="M18"/>
    </sheetView>
  </sheetViews>
  <sheetFormatPr baseColWidth="10" defaultRowHeight="15" x14ac:dyDescent="0.25"/>
  <cols>
    <col min="1" max="1" width="5.85546875" customWidth="1"/>
    <col min="2" max="2" width="18" customWidth="1"/>
    <col min="3" max="11" width="8.7109375" customWidth="1"/>
    <col min="12" max="12" width="9" customWidth="1"/>
  </cols>
  <sheetData>
    <row r="1" spans="2:12" ht="15.75" thickBot="1" x14ac:dyDescent="0.3">
      <c r="H1" s="1"/>
      <c r="I1" s="1"/>
      <c r="J1" s="1"/>
      <c r="K1" s="1"/>
    </row>
    <row r="2" spans="2:12" x14ac:dyDescent="0.25">
      <c r="B2" s="228" t="s">
        <v>63</v>
      </c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2:12" x14ac:dyDescent="0.25">
      <c r="B3" s="231" t="s">
        <v>72</v>
      </c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2:12" x14ac:dyDescent="0.25">
      <c r="B4" s="35"/>
      <c r="C4" s="160">
        <v>2017</v>
      </c>
      <c r="D4" s="160"/>
      <c r="E4" s="160">
        <v>2018</v>
      </c>
      <c r="F4" s="160"/>
      <c r="G4" s="160">
        <v>2019</v>
      </c>
      <c r="H4" s="160"/>
      <c r="I4" s="237">
        <v>2020</v>
      </c>
      <c r="J4" s="237"/>
      <c r="K4" s="237">
        <v>2021</v>
      </c>
      <c r="L4" s="239"/>
    </row>
    <row r="5" spans="2:12" ht="25.5" x14ac:dyDescent="0.25">
      <c r="B5" s="35"/>
      <c r="C5" s="109" t="s">
        <v>0</v>
      </c>
      <c r="D5" s="36" t="s">
        <v>195</v>
      </c>
      <c r="E5" s="109" t="s">
        <v>0</v>
      </c>
      <c r="F5" s="36" t="s">
        <v>195</v>
      </c>
      <c r="G5" s="109" t="s">
        <v>0</v>
      </c>
      <c r="H5" s="36" t="s">
        <v>195</v>
      </c>
      <c r="I5" s="109" t="s">
        <v>0</v>
      </c>
      <c r="J5" s="36" t="s">
        <v>195</v>
      </c>
      <c r="K5" s="109" t="s">
        <v>0</v>
      </c>
      <c r="L5" s="37" t="s">
        <v>195</v>
      </c>
    </row>
    <row r="6" spans="2:12" x14ac:dyDescent="0.25">
      <c r="B6" s="126" t="s">
        <v>65</v>
      </c>
      <c r="C6" s="109" t="s">
        <v>49</v>
      </c>
      <c r="D6" s="109" t="s">
        <v>69</v>
      </c>
      <c r="E6" s="109" t="s">
        <v>49</v>
      </c>
      <c r="F6" s="109" t="s">
        <v>69</v>
      </c>
      <c r="G6" s="109" t="s">
        <v>49</v>
      </c>
      <c r="H6" s="109" t="s">
        <v>69</v>
      </c>
      <c r="I6" s="109" t="s">
        <v>49</v>
      </c>
      <c r="J6" s="109" t="s">
        <v>69</v>
      </c>
      <c r="K6" s="36" t="s">
        <v>49</v>
      </c>
      <c r="L6" s="110" t="s">
        <v>69</v>
      </c>
    </row>
    <row r="7" spans="2:12" x14ac:dyDescent="0.25">
      <c r="B7" s="132" t="s">
        <v>2</v>
      </c>
      <c r="C7" s="28">
        <v>100.05</v>
      </c>
      <c r="D7" s="28">
        <v>265</v>
      </c>
      <c r="E7" s="28">
        <v>77</v>
      </c>
      <c r="F7" s="28">
        <v>260</v>
      </c>
      <c r="G7" s="28">
        <v>77.885999999999996</v>
      </c>
      <c r="H7" s="28">
        <v>265</v>
      </c>
      <c r="I7" s="28">
        <v>0</v>
      </c>
      <c r="J7" s="28">
        <v>0</v>
      </c>
      <c r="K7" s="28">
        <v>0</v>
      </c>
      <c r="L7" s="28">
        <v>0</v>
      </c>
    </row>
    <row r="8" spans="2:12" x14ac:dyDescent="0.25">
      <c r="B8" s="132" t="s">
        <v>27</v>
      </c>
      <c r="C8" s="28">
        <v>0</v>
      </c>
      <c r="D8" s="28">
        <v>0</v>
      </c>
      <c r="E8" s="28">
        <v>771.96</v>
      </c>
      <c r="F8" s="28">
        <v>244.64687289496865</v>
      </c>
      <c r="G8" s="28">
        <v>359.6</v>
      </c>
      <c r="H8" s="28">
        <v>262.45645583930701</v>
      </c>
      <c r="I8" s="28">
        <v>0</v>
      </c>
      <c r="J8" s="28">
        <v>0</v>
      </c>
      <c r="K8" s="28">
        <v>0</v>
      </c>
      <c r="L8" s="28">
        <v>0</v>
      </c>
    </row>
    <row r="9" spans="2:12" x14ac:dyDescent="0.25">
      <c r="B9" s="132" t="s">
        <v>36</v>
      </c>
      <c r="C9" s="28">
        <v>0</v>
      </c>
      <c r="D9" s="28">
        <v>0</v>
      </c>
      <c r="E9" s="28">
        <v>224.4</v>
      </c>
      <c r="F9" s="28">
        <v>302.25022281639929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2:12" x14ac:dyDescent="0.25">
      <c r="B10" s="132" t="s">
        <v>6</v>
      </c>
      <c r="C10" s="28">
        <v>21506.09</v>
      </c>
      <c r="D10" s="28">
        <v>234.57834455263603</v>
      </c>
      <c r="E10" s="28">
        <v>7860</v>
      </c>
      <c r="F10" s="28">
        <v>206.1113231552163</v>
      </c>
      <c r="G10" s="28">
        <v>7158.81</v>
      </c>
      <c r="H10" s="28">
        <v>248.13460438885389</v>
      </c>
      <c r="I10" s="28">
        <v>130</v>
      </c>
      <c r="J10" s="28">
        <v>350</v>
      </c>
      <c r="K10" s="28">
        <v>106</v>
      </c>
      <c r="L10" s="28">
        <v>525</v>
      </c>
    </row>
    <row r="11" spans="2:12" x14ac:dyDescent="0.25">
      <c r="B11" s="132" t="s">
        <v>35</v>
      </c>
      <c r="C11" s="28">
        <v>3</v>
      </c>
      <c r="D11" s="28">
        <v>594.33333333333337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2:12" x14ac:dyDescent="0.25">
      <c r="B12" s="132" t="s">
        <v>4</v>
      </c>
      <c r="C12" s="28">
        <v>0</v>
      </c>
      <c r="D12" s="28">
        <v>0</v>
      </c>
      <c r="E12" s="28">
        <v>413.5</v>
      </c>
      <c r="F12" s="28">
        <v>261.76856106408712</v>
      </c>
      <c r="G12" s="28">
        <v>196.64</v>
      </c>
      <c r="H12" s="28">
        <v>304.80757079803436</v>
      </c>
      <c r="I12" s="28">
        <v>22.5</v>
      </c>
      <c r="J12" s="28">
        <v>465.13333333333333</v>
      </c>
      <c r="K12" s="28">
        <v>0</v>
      </c>
      <c r="L12" s="28">
        <v>0</v>
      </c>
    </row>
    <row r="13" spans="2:12" x14ac:dyDescent="0.25">
      <c r="B13" s="132" t="s">
        <v>12</v>
      </c>
      <c r="C13" s="28">
        <v>225.99</v>
      </c>
      <c r="D13" s="28">
        <v>224.49055267932209</v>
      </c>
      <c r="E13" s="28">
        <v>162.999</v>
      </c>
      <c r="F13" s="28">
        <v>245.5085614022172</v>
      </c>
      <c r="G13" s="28">
        <v>1299.9839999999999</v>
      </c>
      <c r="H13" s="28">
        <v>243.96183333333335</v>
      </c>
      <c r="I13" s="28">
        <v>366.012</v>
      </c>
      <c r="J13" s="28">
        <v>378.48594358086888</v>
      </c>
      <c r="K13" s="28">
        <v>247</v>
      </c>
      <c r="L13" s="29">
        <v>504</v>
      </c>
    </row>
    <row r="14" spans="2:12" x14ac:dyDescent="0.25">
      <c r="B14" s="132" t="s">
        <v>17</v>
      </c>
      <c r="C14" s="28">
        <v>0</v>
      </c>
      <c r="D14" s="28">
        <v>0</v>
      </c>
      <c r="E14" s="28">
        <v>0</v>
      </c>
      <c r="F14" s="28">
        <v>0</v>
      </c>
      <c r="G14" s="28">
        <v>1025.99</v>
      </c>
      <c r="H14" s="28">
        <v>268.26815388336712</v>
      </c>
      <c r="I14" s="28">
        <v>0</v>
      </c>
      <c r="J14" s="28">
        <v>0</v>
      </c>
      <c r="K14" s="28">
        <v>0</v>
      </c>
      <c r="L14" s="28">
        <v>0</v>
      </c>
    </row>
    <row r="15" spans="2:12" x14ac:dyDescent="0.25">
      <c r="B15" s="132" t="s">
        <v>5</v>
      </c>
      <c r="C15" s="28">
        <v>0</v>
      </c>
      <c r="D15" s="28">
        <v>0</v>
      </c>
      <c r="E15" s="28">
        <v>1150</v>
      </c>
      <c r="F15" s="28">
        <v>213.04347826086956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2:12" x14ac:dyDescent="0.25">
      <c r="B16" s="132" t="s">
        <v>14</v>
      </c>
      <c r="C16" s="28">
        <v>0</v>
      </c>
      <c r="D16" s="28">
        <v>0</v>
      </c>
      <c r="E16" s="28">
        <v>26</v>
      </c>
      <c r="F16" s="28">
        <v>300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2:12" x14ac:dyDescent="0.25">
      <c r="B17" s="132" t="s">
        <v>8</v>
      </c>
      <c r="C17" s="28">
        <v>9186.86</v>
      </c>
      <c r="D17" s="28">
        <v>225.84903873575954</v>
      </c>
      <c r="E17" s="28">
        <v>21976.6</v>
      </c>
      <c r="F17" s="28">
        <v>200</v>
      </c>
      <c r="G17" s="28">
        <v>6603.12</v>
      </c>
      <c r="H17" s="28">
        <v>240.000030288712</v>
      </c>
      <c r="I17" s="28">
        <v>44</v>
      </c>
      <c r="J17" s="28">
        <v>0</v>
      </c>
      <c r="K17" s="28">
        <v>0</v>
      </c>
      <c r="L17" s="28">
        <v>0</v>
      </c>
    </row>
    <row r="18" spans="2:12" x14ac:dyDescent="0.25">
      <c r="B18" s="132" t="s">
        <v>7</v>
      </c>
      <c r="C18" s="28">
        <v>0</v>
      </c>
      <c r="D18" s="28">
        <v>0</v>
      </c>
      <c r="E18" s="28">
        <v>26</v>
      </c>
      <c r="F18" s="28">
        <v>300</v>
      </c>
      <c r="G18" s="28">
        <v>0</v>
      </c>
      <c r="H18" s="28">
        <v>0</v>
      </c>
      <c r="I18" s="28">
        <v>103.2</v>
      </c>
      <c r="J18" s="28">
        <v>0</v>
      </c>
      <c r="K18" s="28">
        <v>0</v>
      </c>
      <c r="L18" s="28">
        <v>0</v>
      </c>
    </row>
    <row r="19" spans="2:12" x14ac:dyDescent="0.25">
      <c r="B19" s="132" t="s">
        <v>26</v>
      </c>
      <c r="C19" s="28">
        <v>0</v>
      </c>
      <c r="D19" s="28">
        <v>0</v>
      </c>
      <c r="E19" s="28">
        <v>0</v>
      </c>
      <c r="F19" s="28">
        <v>0</v>
      </c>
      <c r="G19" s="28">
        <v>67.5</v>
      </c>
      <c r="H19" s="28">
        <v>502.1111111111112</v>
      </c>
      <c r="I19" s="28">
        <v>0</v>
      </c>
      <c r="J19" s="28">
        <v>0</v>
      </c>
      <c r="K19" s="28">
        <v>0</v>
      </c>
      <c r="L19" s="28">
        <v>0</v>
      </c>
    </row>
    <row r="20" spans="2:12" x14ac:dyDescent="0.25">
      <c r="B20" s="132" t="s">
        <v>114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2:12" ht="15.75" thickBot="1" x14ac:dyDescent="0.3">
      <c r="B21" s="131" t="s">
        <v>42</v>
      </c>
      <c r="C21" s="46">
        <v>31021.99</v>
      </c>
      <c r="D21" s="46">
        <v>232.05266199879506</v>
      </c>
      <c r="E21" s="46">
        <v>32688.458999999999</v>
      </c>
      <c r="F21" s="46">
        <v>204.9933433692913</v>
      </c>
      <c r="G21" s="46">
        <v>16789.53</v>
      </c>
      <c r="H21" s="46">
        <v>281.97085011448246</v>
      </c>
      <c r="I21" s="46">
        <v>665.71199999999999</v>
      </c>
      <c r="J21" s="46">
        <v>450.94649743145999</v>
      </c>
      <c r="K21" s="46">
        <v>353</v>
      </c>
      <c r="L21" s="48">
        <v>508</v>
      </c>
    </row>
    <row r="22" spans="2:12" ht="30" customHeight="1" thickBot="1" x14ac:dyDescent="0.3">
      <c r="B22" s="234" t="s">
        <v>180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6"/>
    </row>
  </sheetData>
  <mergeCells count="5">
    <mergeCell ref="B2:L2"/>
    <mergeCell ref="B3:L3"/>
    <mergeCell ref="I4:J4"/>
    <mergeCell ref="B22:L22"/>
    <mergeCell ref="K4:L4"/>
  </mergeCells>
  <pageMargins left="0.7" right="0.7" top="0.75" bottom="0.75" header="0.3" footer="0.3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tabColor theme="9" tint="0.79998168889431442"/>
  </sheetPr>
  <dimension ref="A1:F26"/>
  <sheetViews>
    <sheetView topLeftCell="A7" workbookViewId="0">
      <selection activeCell="E21" sqref="E21:F21"/>
    </sheetView>
  </sheetViews>
  <sheetFormatPr baseColWidth="10" defaultRowHeight="15" x14ac:dyDescent="0.25"/>
  <cols>
    <col min="1" max="1" width="11.42578125" style="44"/>
    <col min="2" max="2" width="24.140625" customWidth="1"/>
    <col min="3" max="6" width="13.85546875" customWidth="1"/>
  </cols>
  <sheetData>
    <row r="1" spans="2:6" ht="15.75" thickBot="1" x14ac:dyDescent="0.3"/>
    <row r="2" spans="2:6" x14ac:dyDescent="0.25">
      <c r="B2" s="228" t="s">
        <v>64</v>
      </c>
      <c r="C2" s="229"/>
      <c r="D2" s="229"/>
      <c r="E2" s="229"/>
      <c r="F2" s="230"/>
    </row>
    <row r="3" spans="2:6" x14ac:dyDescent="0.25">
      <c r="B3" s="231" t="s">
        <v>116</v>
      </c>
      <c r="C3" s="232"/>
      <c r="D3" s="232"/>
      <c r="E3" s="232"/>
      <c r="F3" s="233"/>
    </row>
    <row r="4" spans="2:6" x14ac:dyDescent="0.25">
      <c r="B4" s="35"/>
      <c r="C4" s="237">
        <v>2020</v>
      </c>
      <c r="D4" s="237"/>
      <c r="E4" s="237">
        <v>2021</v>
      </c>
      <c r="F4" s="239"/>
    </row>
    <row r="5" spans="2:6" ht="26.25" customHeight="1" x14ac:dyDescent="0.25">
      <c r="B5" s="243" t="s">
        <v>117</v>
      </c>
      <c r="C5" s="93">
        <v>10049000</v>
      </c>
      <c r="D5" s="93" t="s">
        <v>115</v>
      </c>
      <c r="E5" s="93">
        <v>10049000</v>
      </c>
      <c r="F5" s="94" t="s">
        <v>115</v>
      </c>
    </row>
    <row r="6" spans="2:6" s="44" customFormat="1" x14ac:dyDescent="0.25">
      <c r="B6" s="243"/>
      <c r="C6" s="93" t="s">
        <v>49</v>
      </c>
      <c r="D6" s="93" t="s">
        <v>49</v>
      </c>
      <c r="E6" s="93" t="s">
        <v>49</v>
      </c>
      <c r="F6" s="94" t="s">
        <v>49</v>
      </c>
    </row>
    <row r="7" spans="2:6" x14ac:dyDescent="0.25">
      <c r="B7" s="134" t="s">
        <v>2</v>
      </c>
      <c r="C7" s="28"/>
      <c r="D7" s="28"/>
      <c r="E7" s="28"/>
      <c r="F7" s="29"/>
    </row>
    <row r="8" spans="2:6" x14ac:dyDescent="0.25">
      <c r="B8" s="134" t="s">
        <v>27</v>
      </c>
      <c r="C8" s="28"/>
      <c r="D8" s="28"/>
      <c r="E8" s="28"/>
      <c r="F8" s="29"/>
    </row>
    <row r="9" spans="2:6" x14ac:dyDescent="0.25">
      <c r="B9" s="134" t="s">
        <v>36</v>
      </c>
      <c r="C9" s="28"/>
      <c r="D9" s="28"/>
      <c r="E9" s="28"/>
      <c r="F9" s="29"/>
    </row>
    <row r="10" spans="2:6" x14ac:dyDescent="0.25">
      <c r="B10" s="134" t="s">
        <v>6</v>
      </c>
      <c r="C10" s="28">
        <v>130</v>
      </c>
      <c r="D10" s="28"/>
      <c r="E10" s="28">
        <v>106</v>
      </c>
      <c r="F10" s="29"/>
    </row>
    <row r="11" spans="2:6" x14ac:dyDescent="0.25">
      <c r="B11" s="134" t="s">
        <v>35</v>
      </c>
      <c r="C11" s="28"/>
      <c r="D11" s="28"/>
      <c r="E11" s="28"/>
      <c r="F11" s="29"/>
    </row>
    <row r="12" spans="2:6" x14ac:dyDescent="0.25">
      <c r="B12" s="134" t="s">
        <v>4</v>
      </c>
      <c r="C12" s="28">
        <v>22.5</v>
      </c>
      <c r="D12" s="28"/>
      <c r="E12" s="28"/>
      <c r="F12" s="29"/>
    </row>
    <row r="13" spans="2:6" x14ac:dyDescent="0.25">
      <c r="B13" s="134" t="s">
        <v>12</v>
      </c>
      <c r="C13" s="28">
        <v>366.012</v>
      </c>
      <c r="D13" s="28"/>
      <c r="E13" s="28">
        <v>142.53800000000001</v>
      </c>
      <c r="F13" s="29">
        <v>104.94</v>
      </c>
    </row>
    <row r="14" spans="2:6" x14ac:dyDescent="0.25">
      <c r="B14" s="134" t="s">
        <v>17</v>
      </c>
      <c r="C14" s="28"/>
      <c r="D14" s="28"/>
      <c r="E14" s="28"/>
      <c r="F14" s="29"/>
    </row>
    <row r="15" spans="2:6" x14ac:dyDescent="0.25">
      <c r="B15" s="134" t="s">
        <v>5</v>
      </c>
      <c r="C15" s="28"/>
      <c r="D15" s="28"/>
      <c r="E15" s="28"/>
      <c r="F15" s="29"/>
    </row>
    <row r="16" spans="2:6" x14ac:dyDescent="0.25">
      <c r="B16" s="134" t="s">
        <v>14</v>
      </c>
      <c r="C16" s="28"/>
      <c r="D16" s="28"/>
      <c r="E16" s="28"/>
      <c r="F16" s="29"/>
    </row>
    <row r="17" spans="2:6" x14ac:dyDescent="0.25">
      <c r="B17" s="134" t="s">
        <v>8</v>
      </c>
      <c r="C17" s="28"/>
      <c r="D17" s="28">
        <v>44</v>
      </c>
      <c r="E17" s="28"/>
      <c r="F17" s="29"/>
    </row>
    <row r="18" spans="2:6" x14ac:dyDescent="0.25">
      <c r="B18" s="134" t="s">
        <v>7</v>
      </c>
      <c r="C18" s="28">
        <v>52</v>
      </c>
      <c r="D18" s="28">
        <v>51</v>
      </c>
      <c r="E18" s="28"/>
      <c r="F18" s="29"/>
    </row>
    <row r="19" spans="2:6" x14ac:dyDescent="0.25">
      <c r="B19" s="134" t="s">
        <v>26</v>
      </c>
      <c r="C19" s="28"/>
      <c r="D19" s="28"/>
      <c r="E19" s="28"/>
      <c r="F19" s="29"/>
    </row>
    <row r="20" spans="2:6" x14ac:dyDescent="0.25">
      <c r="B20" s="134" t="s">
        <v>30</v>
      </c>
      <c r="C20" s="28"/>
      <c r="D20" s="28"/>
      <c r="E20" s="28"/>
      <c r="F20" s="29"/>
    </row>
    <row r="21" spans="2:6" ht="15.75" thickBot="1" x14ac:dyDescent="0.3">
      <c r="B21" s="133" t="s">
        <v>42</v>
      </c>
      <c r="C21" s="46">
        <v>570.51199999999994</v>
      </c>
      <c r="D21" s="46">
        <v>95</v>
      </c>
      <c r="E21" s="46">
        <v>248.53800000000001</v>
      </c>
      <c r="F21" s="48">
        <v>104.94</v>
      </c>
    </row>
    <row r="22" spans="2:6" ht="46.5" customHeight="1" thickBot="1" x14ac:dyDescent="0.3">
      <c r="B22" s="240" t="s">
        <v>180</v>
      </c>
      <c r="C22" s="241"/>
      <c r="D22" s="241"/>
      <c r="E22" s="241"/>
      <c r="F22" s="242"/>
    </row>
    <row r="26" spans="2:6" x14ac:dyDescent="0.25">
      <c r="F26" s="1"/>
    </row>
  </sheetData>
  <mergeCells count="6">
    <mergeCell ref="B22:F22"/>
    <mergeCell ref="B5:B6"/>
    <mergeCell ref="B2:F2"/>
    <mergeCell ref="B3:F3"/>
    <mergeCell ref="C4:D4"/>
    <mergeCell ref="E4:F4"/>
  </mergeCells>
  <phoneticPr fontId="42" type="noConversion"/>
  <pageMargins left="0.7" right="0.7" top="0.75" bottom="0.75" header="0.3" footer="0.3"/>
  <pageSetup paperSize="1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635797DF0E5842A626164A1F091802" ma:contentTypeVersion="10" ma:contentTypeDescription="Crear nuevo documento." ma:contentTypeScope="" ma:versionID="bdaf09ca5c373675386830e5d45944af">
  <xsd:schema xmlns:xsd="http://www.w3.org/2001/XMLSchema" xmlns:xs="http://www.w3.org/2001/XMLSchema" xmlns:p="http://schemas.microsoft.com/office/2006/metadata/properties" xmlns:ns2="095b0fff-259e-4803-89dd-5265f121ae21" xmlns:ns3="6a60f5a6-b39c-425c-984f-bf63bb01288b" targetNamespace="http://schemas.microsoft.com/office/2006/metadata/properties" ma:root="true" ma:fieldsID="165d36f1addee14c254e21316140eeab" ns2:_="" ns3:_="">
    <xsd:import namespace="095b0fff-259e-4803-89dd-5265f121ae21"/>
    <xsd:import namespace="6a60f5a6-b39c-425c-984f-bf63bb012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fff-259e-4803-89dd-5265f121a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f5a6-b39c-425c-984f-bf63bb012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927B49-EE47-464A-8A4B-8256AF773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b0fff-259e-4803-89dd-5265f121ae21"/>
    <ds:schemaRef ds:uri="6a60f5a6-b39c-425c-984f-bf63bb012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37B6F-193E-449E-801D-2BFE2E64DFF1}">
  <ds:schemaRefs>
    <ds:schemaRef ds:uri="095b0fff-259e-4803-89dd-5265f121ae2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6a60f5a6-b39c-425c-984f-bf63bb0128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11</vt:i4>
      </vt:variant>
    </vt:vector>
  </HeadingPairs>
  <TitlesOfParts>
    <vt:vector size="34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'12'!Área_de_impresión</vt:lpstr>
      <vt:lpstr>'13'!Área_de_impresión</vt:lpstr>
      <vt:lpstr>'15'!Área_de_impresión</vt:lpstr>
      <vt:lpstr>'17'!Área_de_impresión</vt:lpstr>
      <vt:lpstr>'18'!Área_de_impresión</vt:lpstr>
      <vt:lpstr>'19'!Área_de_impresión</vt:lpstr>
      <vt:lpstr>'2'!Área_de_impresión</vt:lpstr>
      <vt:lpstr>'5'!Área_de_impresión</vt:lpstr>
      <vt:lpstr>'8'!Área_de_impresión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García</dc:creator>
  <cp:lastModifiedBy>Andrea Garcia Lizama</cp:lastModifiedBy>
  <cp:lastPrinted>2021-12-15T18:50:52Z</cp:lastPrinted>
  <dcterms:created xsi:type="dcterms:W3CDTF">2019-05-29T16:58:00Z</dcterms:created>
  <dcterms:modified xsi:type="dcterms:W3CDTF">2021-12-15T18:56:47Z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0x010100AC635797DF0E5842A626164A1F091802</vt:lpwstr>
  </property>
</Properties>
</file>