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1570" windowHeight="936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'Colofón'!$A$1:$G$40</definedName>
    <definedName name="_xlnm.Print_Area" localSheetId="0">'Portada'!$A$1:$F$41</definedName>
  </definedNames>
  <calcPr fullCalcOnLoad="1"/>
</workbook>
</file>

<file path=xl/sharedStrings.xml><?xml version="1.0" encoding="utf-8"?>
<sst xmlns="http://schemas.openxmlformats.org/spreadsheetml/2006/main" count="198" uniqueCount="84">
  <si>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</si>
  <si>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</si>
  <si>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</si>
  <si>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</si>
  <si>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</si>
  <si>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</si>
  <si>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</si>
  <si>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</si>
  <si>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</si>
  <si>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</si>
  <si>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</si>
  <si>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</si>
  <si>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</si>
  <si>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</si>
  <si>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</si>
  <si>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</si>
  <si>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</si>
  <si>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</si>
  <si>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</si>
  <si>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</si>
  <si>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</si>
  <si>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</si>
  <si>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</si>
  <si>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</si>
  <si>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</si>
  <si>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</si>
  <si>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</si>
  <si>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</si>
  <si>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</si>
  <si>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</si>
  <si>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</si>
  <si>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</si>
  <si>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</si>
  <si>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</si>
  <si>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</si>
  <si>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</si>
  <si>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</si>
  <si>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</si>
  <si>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</si>
  <si>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</si>
  <si>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</si>
  <si>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</si>
  <si>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</si>
  <si>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</si>
  <si>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</si>
  <si>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</si>
  <si>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</si>
  <si>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</si>
  <si>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</si>
  <si>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</si>
  <si>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</si>
  <si>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</si>
  <si>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</si>
  <si>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</si>
  <si>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</si>
  <si>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</si>
  <si>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</si>
  <si>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</si>
  <si>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</si>
  <si>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</si>
  <si>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</si>
  <si>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</si>
  <si>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</si>
  <si>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</si>
  <si>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</si>
  <si>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</si>
  <si>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</si>
  <si>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</si>
  <si>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</si>
  <si>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</si>
  <si>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</si>
  <si>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</si>
  <si>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</si>
  <si>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</si>
  <si>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</si>
  <si>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Fuente: elaborado por Odepa con datos de los Mercados de Materias Primas y de Thomson Reuters.</t>
  </si>
  <si>
    <t xml:space="preserve"> </t>
  </si>
  <si>
    <t>Trigo Dark Northern Spring 13,0 Minneapolis (Spot)**</t>
  </si>
  <si>
    <t>* Los precios de arroz de Tailandia y Vietnam, generalmente se actualizan usualmente, los días jueves de cada semana.</t>
  </si>
  <si>
    <t>s/i</t>
  </si>
  <si>
    <t>Directora y Representante Legal</t>
  </si>
  <si>
    <t>María José Irarrázaval Jory</t>
  </si>
  <si>
    <t>Noviembre 2021</t>
  </si>
  <si>
    <t>Octubre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</si>
</sst>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40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40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40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40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40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1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1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1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1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1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4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5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1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1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1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1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1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8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3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4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5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6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7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7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17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194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8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8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194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4" fontId="26" fillId="0" borderId="0" xfId="0" applyFont="1" applyBorder="1" applyAlignment="1" applyProtection="1">
      <alignment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97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194" fontId="59" fillId="0" borderId="0" xfId="0" applyFont="1" applyAlignment="1">
      <alignment/>
    </xf>
    <xf numFmtId="2" fontId="60" fillId="19" borderId="30" xfId="0" applyNumberFormat="1" applyFont="1" applyFill="1" applyBorder="1" applyAlignment="1" applyProtection="1">
      <alignment horizontal="right" vertical="center"/>
      <protection/>
    </xf>
    <xf numFmtId="2" fontId="60" fillId="0" borderId="30" xfId="0" applyNumberFormat="1" applyFont="1" applyBorder="1" applyAlignment="1" applyProtection="1">
      <alignment horizontal="right" vertical="center"/>
      <protection/>
    </xf>
    <xf numFmtId="2" fontId="58" fillId="62" borderId="30" xfId="0" applyNumberFormat="1" applyFont="1" applyFill="1" applyBorder="1" applyAlignment="1" applyProtection="1">
      <alignment horizontal="center" vertical="center"/>
      <protection/>
    </xf>
    <xf numFmtId="4" fontId="26" fillId="19" borderId="30" xfId="0" applyNumberFormat="1" applyFont="1" applyFill="1" applyBorder="1" applyAlignment="1" applyProtection="1">
      <alignment horizontal="center" vertical="center"/>
      <protection/>
    </xf>
    <xf numFmtId="4" fontId="26" fillId="0" borderId="30" xfId="0" applyNumberFormat="1" applyFont="1" applyBorder="1" applyAlignment="1" applyProtection="1">
      <alignment horizontal="right" vertical="center"/>
      <protection/>
    </xf>
    <xf numFmtId="4" fontId="26" fillId="19" borderId="30" xfId="0" applyNumberFormat="1" applyFont="1" applyFill="1" applyBorder="1" applyAlignment="1" applyProtection="1">
      <alignment horizontal="right" vertical="center"/>
      <protection/>
    </xf>
    <xf numFmtId="4" fontId="26" fillId="0" borderId="30" xfId="0" applyNumberFormat="1" applyFont="1" applyBorder="1" applyAlignment="1" applyProtection="1">
      <alignment horizontal="center" vertical="center"/>
      <protection/>
    </xf>
    <xf numFmtId="4" fontId="26" fillId="60" borderId="30" xfId="0" applyNumberFormat="1" applyFont="1" applyFill="1" applyBorder="1" applyAlignment="1" applyProtection="1">
      <alignment horizontal="center" vertical="center"/>
      <protection/>
    </xf>
    <xf numFmtId="4" fontId="26" fillId="0" borderId="30" xfId="0" applyNumberFormat="1" applyFont="1" applyBorder="1" applyAlignment="1" applyProtection="1">
      <alignment vertical="center"/>
      <protection/>
    </xf>
    <xf numFmtId="2" fontId="26" fillId="19" borderId="39" xfId="0" applyNumberFormat="1" applyFont="1" applyFill="1" applyBorder="1" applyAlignment="1" applyProtection="1">
      <alignment horizontal="right" vertical="center"/>
      <protection/>
    </xf>
    <xf numFmtId="2" fontId="26" fillId="19" borderId="40" xfId="0" applyNumberFormat="1" applyFont="1" applyFill="1" applyBorder="1" applyAlignment="1" applyProtection="1">
      <alignment horizontal="right" vertical="center"/>
      <protection/>
    </xf>
    <xf numFmtId="2" fontId="26" fillId="0" borderId="39" xfId="0" applyNumberFormat="1" applyFont="1" applyBorder="1" applyAlignment="1" applyProtection="1">
      <alignment horizontal="right" vertical="center"/>
      <protection/>
    </xf>
    <xf numFmtId="2" fontId="26" fillId="0" borderId="40" xfId="0" applyNumberFormat="1" applyFont="1" applyBorder="1" applyAlignment="1" applyProtection="1">
      <alignment horizontal="right" vertical="center"/>
      <protection/>
    </xf>
    <xf numFmtId="2" fontId="26" fillId="60" borderId="41" xfId="0" applyNumberFormat="1" applyFont="1" applyFill="1" applyBorder="1" applyAlignment="1" applyProtection="1">
      <alignment horizontal="right" vertical="center"/>
      <protection/>
    </xf>
    <xf numFmtId="2" fontId="26" fillId="60" borderId="42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center" vertical="center"/>
      <protection/>
    </xf>
    <xf numFmtId="4" fontId="26" fillId="19" borderId="30" xfId="0" applyNumberFormat="1" applyFont="1" applyFill="1" applyBorder="1" applyAlignment="1" applyProtection="1">
      <alignment vertical="center"/>
      <protection/>
    </xf>
    <xf numFmtId="194" fontId="23" fillId="0" borderId="0" xfId="0" applyFont="1" applyBorder="1" applyAlignment="1">
      <alignment horizontal="left"/>
    </xf>
    <xf numFmtId="194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94" fontId="59" fillId="0" borderId="0" xfId="0" applyFont="1" applyAlignment="1">
      <alignment horizontal="left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 applyProtection="1">
      <alignment horizontal="center" vertical="center"/>
      <protection/>
    </xf>
    <xf numFmtId="194" fontId="34" fillId="4" borderId="38" xfId="0" applyFont="1" applyFill="1" applyBorder="1" applyAlignment="1" applyProtection="1">
      <alignment horizontal="center" vertical="center"/>
      <protection/>
    </xf>
    <xf numFmtId="194" fontId="34" fillId="4" borderId="43" xfId="0" applyFont="1" applyFill="1" applyBorder="1" applyAlignment="1" applyProtection="1">
      <alignment horizontal="center" vertical="center"/>
      <protection/>
    </xf>
    <xf numFmtId="194" fontId="29" fillId="4" borderId="44" xfId="0" applyFont="1" applyFill="1" applyBorder="1" applyAlignment="1" applyProtection="1">
      <alignment horizontal="left" vertical="center"/>
      <protection/>
    </xf>
    <xf numFmtId="194" fontId="29" fillId="0" borderId="44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6</xdr:col>
      <xdr:colOff>28575</xdr:colOff>
      <xdr:row>41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838950" cy="940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781050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19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"/>
    </sheetView>
  </sheetViews>
  <sheetFormatPr defaultColWidth="11.0859375" defaultRowHeight="18"/>
  <cols>
    <col min="1" max="4" width="11.0859375" style="0" customWidth="1"/>
    <col min="5" max="5" width="7.9960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88"/>
      <c r="C22" s="188"/>
      <c r="D22" s="188"/>
      <c r="E22" s="188"/>
      <c r="F22" s="1"/>
      <c r="G22" s="1"/>
      <c r="H22" s="1"/>
      <c r="I22" s="1"/>
      <c r="J22" s="1"/>
      <c r="K22" s="1"/>
      <c r="L22" s="1"/>
    </row>
    <row r="23" spans="2:12" ht="18">
      <c r="B23" s="79"/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/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printOptions horizontalCentered="1"/>
  <pageMargins left="0.25" right="0.25" top="0.75" bottom="0.75" header="0.3" footer="0.3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3" sqref="A13:F13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91" t="s">
        <v>47</v>
      </c>
      <c r="B10" s="191"/>
      <c r="C10" s="191"/>
      <c r="D10" s="192"/>
      <c r="E10" s="191"/>
      <c r="F10" s="191"/>
      <c r="G10" s="59"/>
      <c r="H10" s="58"/>
    </row>
    <row r="11" spans="1:8" ht="18">
      <c r="A11" s="193" t="s">
        <v>49</v>
      </c>
      <c r="B11" s="193"/>
      <c r="C11" s="193"/>
      <c r="D11" s="193"/>
      <c r="E11" s="193"/>
      <c r="F11" s="193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94" t="s">
        <v>43</v>
      </c>
      <c r="B13" s="194"/>
      <c r="C13" s="194"/>
      <c r="D13" s="195"/>
      <c r="E13" s="194"/>
      <c r="F13" s="194"/>
      <c r="G13" s="61"/>
      <c r="H13" s="58"/>
    </row>
    <row r="14" spans="1:8" ht="18">
      <c r="A14" s="197" t="s">
        <v>44</v>
      </c>
      <c r="B14" s="197"/>
      <c r="C14" s="197"/>
      <c r="D14" s="198"/>
      <c r="E14" s="197"/>
      <c r="F14" s="197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97" t="s">
        <v>80</v>
      </c>
      <c r="B18" s="197"/>
      <c r="C18" s="197"/>
      <c r="D18" s="198"/>
      <c r="E18" s="197"/>
      <c r="F18" s="197"/>
      <c r="G18" s="64"/>
      <c r="H18" s="58"/>
      <c r="I18" s="58"/>
      <c r="J18" s="58"/>
      <c r="K18" s="58"/>
      <c r="L18" s="58"/>
    </row>
    <row r="19" spans="1:12" ht="18">
      <c r="A19" s="194" t="s">
        <v>81</v>
      </c>
      <c r="B19" s="194"/>
      <c r="C19" s="194"/>
      <c r="D19" s="195"/>
      <c r="E19" s="194"/>
      <c r="F19" s="194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97" t="s">
        <v>45</v>
      </c>
      <c r="B22" s="197"/>
      <c r="C22" s="197"/>
      <c r="D22" s="198"/>
      <c r="E22" s="197"/>
      <c r="F22" s="197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89" t="s">
        <v>0</v>
      </c>
      <c r="B24" s="189"/>
      <c r="C24" s="189"/>
      <c r="D24" s="189"/>
      <c r="E24" s="189"/>
      <c r="F24" s="189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90" t="s">
        <v>48</v>
      </c>
      <c r="C36" s="190"/>
      <c r="D36" s="190"/>
    </row>
    <row r="37" spans="2:4" ht="18">
      <c r="B37" s="190" t="s">
        <v>56</v>
      </c>
      <c r="C37" s="190"/>
      <c r="D37" s="12"/>
    </row>
    <row r="38" spans="2:4" ht="18">
      <c r="B38" s="190" t="s">
        <v>57</v>
      </c>
      <c r="C38" s="190"/>
      <c r="D38" s="12"/>
    </row>
    <row r="39" spans="2:4" ht="18">
      <c r="B39" s="196" t="s">
        <v>46</v>
      </c>
      <c r="C39" s="196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 horizontalCentered="1"/>
  <pageMargins left="0.25" right="0.25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00" t="s">
        <v>1</v>
      </c>
      <c r="B1" s="15" t="s">
        <v>66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200"/>
      <c r="B2" s="201" t="s">
        <v>82</v>
      </c>
      <c r="C2" s="201"/>
      <c r="D2" s="201"/>
      <c r="E2" s="201"/>
      <c r="F2" s="201"/>
      <c r="G2" s="202" t="s">
        <v>2</v>
      </c>
      <c r="H2" s="202"/>
      <c r="I2" s="202"/>
      <c r="J2" s="202" t="s">
        <v>3</v>
      </c>
      <c r="K2" s="202"/>
      <c r="L2" s="202"/>
      <c r="M2" s="4"/>
      <c r="N2" s="4"/>
      <c r="O2" s="4"/>
    </row>
    <row r="3" spans="1:15" ht="15.75">
      <c r="A3" s="200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203"/>
      <c r="H3" s="202"/>
      <c r="I3" s="202"/>
      <c r="J3" s="204" t="s">
        <v>83</v>
      </c>
      <c r="K3" s="204"/>
      <c r="L3" s="204"/>
      <c r="M3" s="4"/>
      <c r="N3" s="4"/>
      <c r="O3" s="4"/>
    </row>
    <row r="4" spans="1:15" ht="15.75">
      <c r="A4" s="200"/>
      <c r="B4" s="45">
        <v>8</v>
      </c>
      <c r="C4" s="45">
        <v>9</v>
      </c>
      <c r="D4" s="45">
        <v>10</v>
      </c>
      <c r="E4" s="45">
        <v>11</v>
      </c>
      <c r="F4" s="45">
        <v>12</v>
      </c>
      <c r="G4" s="57" t="s">
        <v>52</v>
      </c>
      <c r="H4" s="55" t="s">
        <v>53</v>
      </c>
      <c r="I4" s="23" t="s">
        <v>9</v>
      </c>
      <c r="J4" s="24">
        <v>2020</v>
      </c>
      <c r="K4" s="24">
        <v>2021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95">
        <v>314</v>
      </c>
      <c r="C6" s="95">
        <v>315</v>
      </c>
      <c r="D6" s="87">
        <v>317</v>
      </c>
      <c r="E6" s="87">
        <v>317</v>
      </c>
      <c r="F6" s="87">
        <v>315</v>
      </c>
      <c r="G6" s="87">
        <v>315</v>
      </c>
      <c r="H6" s="95">
        <f>AVERAGE(B6:F6)</f>
        <v>315.6</v>
      </c>
      <c r="I6" s="95">
        <f>(H6/G6-1)*100</f>
        <v>0.19047619047620756</v>
      </c>
      <c r="J6" s="158">
        <v>255.52</v>
      </c>
      <c r="K6" s="147">
        <v>302.21</v>
      </c>
      <c r="L6" s="95">
        <f>(K6/J6-1)*100</f>
        <v>18.272542266750147</v>
      </c>
      <c r="M6" s="4"/>
      <c r="N6" s="4"/>
      <c r="O6" s="4"/>
    </row>
    <row r="7" spans="1:15" ht="15">
      <c r="A7" s="41" t="s">
        <v>51</v>
      </c>
      <c r="B7" s="91" t="s">
        <v>61</v>
      </c>
      <c r="C7" s="91" t="s">
        <v>61</v>
      </c>
      <c r="D7" s="91" t="s">
        <v>61</v>
      </c>
      <c r="E7" s="91" t="s">
        <v>61</v>
      </c>
      <c r="F7" s="91" t="s">
        <v>61</v>
      </c>
      <c r="G7" s="91" t="s">
        <v>61</v>
      </c>
      <c r="H7" s="91" t="s">
        <v>61</v>
      </c>
      <c r="I7" s="91" t="s">
        <v>61</v>
      </c>
      <c r="J7" s="141" t="s">
        <v>61</v>
      </c>
      <c r="K7" s="91" t="s">
        <v>61</v>
      </c>
      <c r="L7" s="91" t="s">
        <v>61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0"/>
      <c r="K8" s="148"/>
      <c r="L8" s="27"/>
      <c r="M8" s="4"/>
      <c r="N8" s="4"/>
      <c r="O8" s="4"/>
    </row>
    <row r="9" spans="1:15" ht="15">
      <c r="A9" s="41" t="s">
        <v>68</v>
      </c>
      <c r="B9" s="91" t="s">
        <v>61</v>
      </c>
      <c r="C9" s="91" t="s">
        <v>61</v>
      </c>
      <c r="D9" s="91" t="s">
        <v>61</v>
      </c>
      <c r="E9" s="91" t="s">
        <v>61</v>
      </c>
      <c r="F9" s="91" t="s">
        <v>61</v>
      </c>
      <c r="G9" s="91" t="s">
        <v>61</v>
      </c>
      <c r="H9" s="91" t="s">
        <v>61</v>
      </c>
      <c r="I9" s="91" t="s">
        <v>61</v>
      </c>
      <c r="J9" s="141" t="s">
        <v>61</v>
      </c>
      <c r="K9" s="91" t="s">
        <v>61</v>
      </c>
      <c r="L9" s="91" t="s">
        <v>61</v>
      </c>
      <c r="M9" s="4"/>
      <c r="N9" s="4"/>
      <c r="O9" s="4"/>
    </row>
    <row r="10" spans="1:15" ht="15">
      <c r="A10" s="49" t="s">
        <v>13</v>
      </c>
      <c r="B10" s="95">
        <v>335.4</v>
      </c>
      <c r="C10" s="95">
        <v>339.3</v>
      </c>
      <c r="D10" s="95">
        <v>348.3</v>
      </c>
      <c r="E10" s="95">
        <v>351.8</v>
      </c>
      <c r="F10" s="171">
        <v>353.4</v>
      </c>
      <c r="G10" s="29">
        <v>339.1</v>
      </c>
      <c r="H10" s="95">
        <f>AVERAGE(B10:F10)</f>
        <v>345.64</v>
      </c>
      <c r="I10" s="95">
        <f>(H10/G10-1)*100</f>
        <v>1.9286346210557248</v>
      </c>
      <c r="J10" s="158">
        <v>272.3</v>
      </c>
      <c r="K10" s="147">
        <v>321.39</v>
      </c>
      <c r="L10" s="95">
        <f>(K10/J10-1)*100</f>
        <v>18.027910392948954</v>
      </c>
      <c r="M10" s="4"/>
      <c r="N10" s="4"/>
      <c r="O10" s="4"/>
    </row>
    <row r="11" spans="1:15" ht="15">
      <c r="A11" s="34" t="s">
        <v>14</v>
      </c>
      <c r="B11" s="28">
        <v>369.5</v>
      </c>
      <c r="C11" s="28">
        <v>374.2</v>
      </c>
      <c r="D11" s="28">
        <v>383</v>
      </c>
      <c r="E11" s="28">
        <v>386.8</v>
      </c>
      <c r="F11" s="172">
        <v>388.7</v>
      </c>
      <c r="G11" s="28">
        <v>372.17999999999995</v>
      </c>
      <c r="H11" s="28">
        <f>AVERAGE(B11:F11)</f>
        <v>380.44</v>
      </c>
      <c r="I11" s="28">
        <f>(H11/G11-1)*100</f>
        <v>2.219356225482305</v>
      </c>
      <c r="J11" s="162">
        <v>274.71</v>
      </c>
      <c r="K11" s="149">
        <v>361.02</v>
      </c>
      <c r="L11" s="28">
        <f>(K11/J11-1)*100</f>
        <v>31.418586873430176</v>
      </c>
      <c r="M11" s="4"/>
      <c r="N11" s="4"/>
      <c r="O11" s="4"/>
    </row>
    <row r="12" spans="1:15" ht="15">
      <c r="A12" s="46" t="s">
        <v>59</v>
      </c>
      <c r="B12" s="168" t="s">
        <v>61</v>
      </c>
      <c r="C12" s="96" t="s">
        <v>61</v>
      </c>
      <c r="D12" s="168" t="s">
        <v>61</v>
      </c>
      <c r="E12" s="168" t="s">
        <v>61</v>
      </c>
      <c r="F12" s="168" t="s">
        <v>61</v>
      </c>
      <c r="G12" s="96" t="s">
        <v>61</v>
      </c>
      <c r="H12" s="168" t="s">
        <v>61</v>
      </c>
      <c r="I12" s="168" t="s">
        <v>61</v>
      </c>
      <c r="J12" s="168"/>
      <c r="K12" s="168" t="s">
        <v>61</v>
      </c>
      <c r="L12" s="96" t="s">
        <v>62</v>
      </c>
      <c r="M12" s="4"/>
      <c r="N12" s="4"/>
      <c r="O12" s="4"/>
    </row>
    <row r="13" spans="1:15" ht="15">
      <c r="A13" s="51" t="s">
        <v>60</v>
      </c>
      <c r="B13" s="173" t="s">
        <v>79</v>
      </c>
      <c r="C13" s="173" t="s">
        <v>79</v>
      </c>
      <c r="D13" s="173" t="s">
        <v>79</v>
      </c>
      <c r="E13" s="173" t="s">
        <v>79</v>
      </c>
      <c r="F13" s="173" t="s">
        <v>79</v>
      </c>
      <c r="G13" s="173" t="s">
        <v>79</v>
      </c>
      <c r="H13" s="173" t="s">
        <v>79</v>
      </c>
      <c r="I13" s="173" t="s">
        <v>79</v>
      </c>
      <c r="J13" s="164">
        <v>279.3128563636364</v>
      </c>
      <c r="K13" s="173" t="s">
        <v>79</v>
      </c>
      <c r="L13" s="186" t="s">
        <v>62</v>
      </c>
      <c r="M13" s="4"/>
      <c r="N13" s="4"/>
      <c r="O13" s="4"/>
    </row>
    <row r="14" spans="1:15" ht="15">
      <c r="A14" s="35" t="s">
        <v>15</v>
      </c>
      <c r="B14" s="143">
        <v>360.36678</v>
      </c>
      <c r="C14" s="145">
        <v>365.05163999999996</v>
      </c>
      <c r="D14" s="143">
        <v>373.8702</v>
      </c>
      <c r="E14" s="143">
        <v>377.72832</v>
      </c>
      <c r="F14" s="89">
        <v>379.56552</v>
      </c>
      <c r="G14" s="89">
        <v>364.518852</v>
      </c>
      <c r="H14" s="143">
        <f>AVERAGE(B14:F14)</f>
        <v>371.31649200000004</v>
      </c>
      <c r="I14" s="143">
        <f>(H14/G14-1)*100</f>
        <v>1.8648253616249333</v>
      </c>
      <c r="J14" s="163">
        <v>271.9640563636363</v>
      </c>
      <c r="K14" s="151">
        <v>353.64350285714283</v>
      </c>
      <c r="L14" s="89">
        <f>(K14/J14-1)*100</f>
        <v>30.033177025531277</v>
      </c>
      <c r="M14" s="4"/>
      <c r="N14" s="4"/>
      <c r="O14" s="4"/>
    </row>
    <row r="15" spans="1:15" ht="15">
      <c r="A15" s="36" t="s">
        <v>42</v>
      </c>
      <c r="B15" s="142">
        <v>351.18077999999997</v>
      </c>
      <c r="C15" s="88">
        <v>355.86564</v>
      </c>
      <c r="D15" s="142">
        <v>364.6842</v>
      </c>
      <c r="E15" s="142">
        <v>368.54231999999996</v>
      </c>
      <c r="F15" s="88">
        <v>370.37952</v>
      </c>
      <c r="G15" s="88">
        <v>355.33285199999995</v>
      </c>
      <c r="H15" s="142">
        <f>AVERAGE(B15:F15)</f>
        <v>362.13049199999995</v>
      </c>
      <c r="I15" s="142">
        <f>(H15/G15-1)*100</f>
        <v>1.913034486324383</v>
      </c>
      <c r="J15" s="164">
        <v>268.2896563636363</v>
      </c>
      <c r="K15" s="150">
        <v>344.9824171428571</v>
      </c>
      <c r="L15" s="88">
        <f>(K15/J15-1)*100</f>
        <v>28.58580603468084</v>
      </c>
      <c r="M15" s="4"/>
      <c r="N15" s="4"/>
      <c r="O15" s="4"/>
    </row>
    <row r="16" spans="1:15" ht="15">
      <c r="A16" s="37" t="s">
        <v>77</v>
      </c>
      <c r="B16" s="137" t="s">
        <v>61</v>
      </c>
      <c r="C16" s="137" t="s">
        <v>61</v>
      </c>
      <c r="D16" s="27" t="s">
        <v>61</v>
      </c>
      <c r="E16" s="27" t="s">
        <v>61</v>
      </c>
      <c r="F16" s="27" t="s">
        <v>61</v>
      </c>
      <c r="G16" s="27" t="s">
        <v>61</v>
      </c>
      <c r="H16" s="137" t="s">
        <v>61</v>
      </c>
      <c r="I16" s="137" t="s">
        <v>61</v>
      </c>
      <c r="J16" s="158">
        <v>213.85</v>
      </c>
      <c r="K16" s="27" t="s">
        <v>62</v>
      </c>
      <c r="L16" s="27" t="s">
        <v>62</v>
      </c>
      <c r="M16" s="4"/>
      <c r="N16" s="4"/>
      <c r="O16" s="4"/>
    </row>
    <row r="17" spans="1:15" ht="15.75">
      <c r="A17" s="38" t="s">
        <v>16</v>
      </c>
      <c r="B17" s="91"/>
      <c r="C17" s="91"/>
      <c r="D17" s="91"/>
      <c r="E17" s="91"/>
      <c r="F17" s="91"/>
      <c r="G17" s="91"/>
      <c r="H17" s="91"/>
      <c r="I17" s="91"/>
      <c r="J17" s="159"/>
      <c r="K17" s="152"/>
      <c r="L17" s="44"/>
      <c r="M17" s="4"/>
      <c r="N17" s="4"/>
      <c r="O17" s="4"/>
    </row>
    <row r="18" spans="1:15" ht="15">
      <c r="A18" s="39" t="s">
        <v>58</v>
      </c>
      <c r="B18" s="137" t="s">
        <v>61</v>
      </c>
      <c r="C18" s="137" t="s">
        <v>61</v>
      </c>
      <c r="D18" s="137" t="s">
        <v>61</v>
      </c>
      <c r="E18" s="137" t="s">
        <v>61</v>
      </c>
      <c r="F18" s="137" t="s">
        <v>61</v>
      </c>
      <c r="G18" s="137" t="s">
        <v>61</v>
      </c>
      <c r="H18" s="137" t="s">
        <v>61</v>
      </c>
      <c r="I18" s="137" t="s">
        <v>61</v>
      </c>
      <c r="J18" s="146" t="s">
        <v>62</v>
      </c>
      <c r="K18" s="27" t="s">
        <v>62</v>
      </c>
      <c r="L18" s="27" t="s">
        <v>62</v>
      </c>
      <c r="M18" s="4"/>
      <c r="N18" s="4"/>
      <c r="O18" s="4"/>
    </row>
    <row r="19" spans="1:15" ht="15.75">
      <c r="A19" s="69" t="s">
        <v>10</v>
      </c>
      <c r="B19" s="28"/>
      <c r="C19" s="91"/>
      <c r="D19" s="91"/>
      <c r="E19" s="28"/>
      <c r="F19" s="28"/>
      <c r="G19" s="91"/>
      <c r="H19" s="91"/>
      <c r="I19" s="91"/>
      <c r="J19" s="161"/>
      <c r="K19" s="153"/>
      <c r="L19" s="44"/>
      <c r="M19" s="4"/>
      <c r="N19" s="4"/>
      <c r="O19" s="4"/>
    </row>
    <row r="20" spans="1:15" ht="15">
      <c r="A20" s="37" t="s">
        <v>17</v>
      </c>
      <c r="B20" s="95">
        <v>248</v>
      </c>
      <c r="C20" s="95">
        <v>248</v>
      </c>
      <c r="D20" s="95">
        <v>251</v>
      </c>
      <c r="E20" s="87">
        <v>250</v>
      </c>
      <c r="F20" s="87">
        <v>253</v>
      </c>
      <c r="G20" s="87">
        <v>251.75</v>
      </c>
      <c r="H20" s="95">
        <f>AVERAGE(B20:F20)</f>
        <v>250</v>
      </c>
      <c r="I20" s="95">
        <f>(H20/G20-1)*100</f>
        <v>-0.6951340615690138</v>
      </c>
      <c r="J20" s="166">
        <v>217.24</v>
      </c>
      <c r="K20" s="154">
        <v>247.63</v>
      </c>
      <c r="L20" s="95">
        <f>(K20/J20-1)*100</f>
        <v>13.989136438961513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91" t="s">
        <v>61</v>
      </c>
      <c r="H21" s="91" t="s">
        <v>61</v>
      </c>
      <c r="I21" s="91" t="s">
        <v>61</v>
      </c>
      <c r="J21" s="162"/>
      <c r="K21" s="149"/>
      <c r="L21" s="28"/>
      <c r="M21" s="4"/>
      <c r="N21" s="4"/>
      <c r="O21" s="4"/>
    </row>
    <row r="22" spans="1:15" ht="15">
      <c r="A22" s="71" t="s">
        <v>18</v>
      </c>
      <c r="B22" s="95">
        <v>265.36</v>
      </c>
      <c r="C22" s="95">
        <v>262.7</v>
      </c>
      <c r="D22" s="95">
        <v>264.47</v>
      </c>
      <c r="E22" s="95">
        <v>264.57</v>
      </c>
      <c r="F22" s="87">
        <v>267.62</v>
      </c>
      <c r="G22" s="104">
        <v>272.898</v>
      </c>
      <c r="H22" s="95">
        <f>AVERAGE(B22:F22)</f>
        <v>264.94399999999996</v>
      </c>
      <c r="I22" s="95">
        <f>(H22/G22-1)*100</f>
        <v>-2.9146421007116396</v>
      </c>
      <c r="J22" s="166">
        <v>219.85</v>
      </c>
      <c r="K22" s="154">
        <v>270.18</v>
      </c>
      <c r="L22" s="95">
        <f>(K22/J22-1)*100</f>
        <v>22.892881510120546</v>
      </c>
      <c r="M22" s="4"/>
      <c r="N22" s="4"/>
      <c r="O22" s="4"/>
    </row>
    <row r="23" spans="1:15" ht="15">
      <c r="A23" s="73" t="s">
        <v>19</v>
      </c>
      <c r="B23" s="28">
        <v>264.36</v>
      </c>
      <c r="C23" s="28">
        <v>261.7</v>
      </c>
      <c r="D23" s="28">
        <v>263.47</v>
      </c>
      <c r="E23" s="28">
        <v>263.57</v>
      </c>
      <c r="F23" s="28">
        <v>266.62</v>
      </c>
      <c r="G23" s="105">
        <v>271.898</v>
      </c>
      <c r="H23" s="28">
        <f>AVERAGE(B23:F23)</f>
        <v>263.94399999999996</v>
      </c>
      <c r="I23" s="28">
        <f>(H23/G23-1)*100</f>
        <v>-2.925361716526076</v>
      </c>
      <c r="J23" s="167">
        <v>218.85</v>
      </c>
      <c r="K23" s="155">
        <v>269.18</v>
      </c>
      <c r="L23" s="28">
        <f>(K23/J23-1)*100</f>
        <v>22.997486863148286</v>
      </c>
      <c r="M23" s="4"/>
      <c r="N23" s="4"/>
      <c r="O23" s="4"/>
    </row>
    <row r="24" spans="1:15" ht="15">
      <c r="A24" s="70" t="s">
        <v>63</v>
      </c>
      <c r="B24" s="95">
        <v>293.9866664315067</v>
      </c>
      <c r="C24" s="95">
        <v>298.61637771389263</v>
      </c>
      <c r="D24" s="95">
        <v>300.8210021340764</v>
      </c>
      <c r="E24" s="95">
        <v>305.0097885324256</v>
      </c>
      <c r="F24" s="87">
        <v>306.55302562655424</v>
      </c>
      <c r="G24" s="106">
        <v>289.731741300552</v>
      </c>
      <c r="H24" s="95">
        <f>AVERAGE(B24:F24)</f>
        <v>300.99737208769113</v>
      </c>
      <c r="I24" s="95">
        <f>(H24/G24-1)*100</f>
        <v>3.88829706285192</v>
      </c>
      <c r="J24" s="165">
        <v>274.2803304210912</v>
      </c>
      <c r="K24" s="156">
        <v>299.90240862566645</v>
      </c>
      <c r="L24" s="95">
        <f>(K24/J24-1)*100</f>
        <v>9.3415660412975</v>
      </c>
      <c r="M24" s="4"/>
      <c r="N24" s="4"/>
      <c r="O24" s="4"/>
    </row>
    <row r="25" spans="1:15" ht="15.75">
      <c r="A25" s="74" t="s">
        <v>69</v>
      </c>
      <c r="B25" s="90"/>
      <c r="C25" s="91"/>
      <c r="D25" s="91"/>
      <c r="E25" s="28"/>
      <c r="F25" s="91"/>
      <c r="G25" s="90"/>
      <c r="H25" s="90"/>
      <c r="I25" s="90"/>
      <c r="J25" s="162"/>
      <c r="K25" s="149"/>
      <c r="L25" s="28"/>
      <c r="M25" s="4"/>
      <c r="N25" s="4"/>
      <c r="O25" s="4"/>
    </row>
    <row r="26" spans="1:15" ht="15">
      <c r="A26" s="70" t="s">
        <v>20</v>
      </c>
      <c r="B26" s="106">
        <v>396</v>
      </c>
      <c r="C26" s="106">
        <v>396</v>
      </c>
      <c r="D26" s="106">
        <v>396</v>
      </c>
      <c r="E26" s="106">
        <v>397</v>
      </c>
      <c r="F26" s="106">
        <v>397</v>
      </c>
      <c r="G26" s="106">
        <v>400.2</v>
      </c>
      <c r="H26" s="106">
        <f>AVERAGE(B26:F26)</f>
        <v>396.4</v>
      </c>
      <c r="I26" s="95">
        <f aca="true" t="shared" si="0" ref="I26:I31">(H26/G26-1)*100</f>
        <v>-0.9495252373813101</v>
      </c>
      <c r="J26" s="165">
        <v>477.5</v>
      </c>
      <c r="K26" s="156">
        <v>400</v>
      </c>
      <c r="L26" s="95">
        <f aca="true" t="shared" si="1" ref="L26:L31">(K26/J26-1)*100</f>
        <v>-16.230366492146597</v>
      </c>
      <c r="M26" s="4"/>
      <c r="N26" s="4"/>
      <c r="O26" s="4"/>
    </row>
    <row r="27" spans="1:12" ht="15">
      <c r="A27" s="72" t="s">
        <v>21</v>
      </c>
      <c r="B27" s="90">
        <v>393</v>
      </c>
      <c r="C27" s="90">
        <v>393</v>
      </c>
      <c r="D27" s="90">
        <v>393</v>
      </c>
      <c r="E27" s="90">
        <v>394</v>
      </c>
      <c r="F27" s="90">
        <v>394</v>
      </c>
      <c r="G27" s="90">
        <v>397.2</v>
      </c>
      <c r="H27" s="90">
        <f>AVERAGE(B27:F27)</f>
        <v>393.4</v>
      </c>
      <c r="I27" s="28">
        <f t="shared" si="0"/>
        <v>-0.9566968781470342</v>
      </c>
      <c r="J27" s="162">
        <v>474.18</v>
      </c>
      <c r="K27" s="149">
        <v>397</v>
      </c>
      <c r="L27" s="28">
        <f t="shared" si="1"/>
        <v>-16.276519465182005</v>
      </c>
    </row>
    <row r="28" spans="1:12" ht="15">
      <c r="A28" s="70" t="s">
        <v>22</v>
      </c>
      <c r="B28" s="106">
        <v>393</v>
      </c>
      <c r="C28" s="106">
        <v>393</v>
      </c>
      <c r="D28" s="106">
        <v>393</v>
      </c>
      <c r="E28" s="106">
        <v>395</v>
      </c>
      <c r="F28" s="106">
        <v>395</v>
      </c>
      <c r="G28" s="106">
        <v>397.2</v>
      </c>
      <c r="H28" s="106">
        <f>AVERAGE(B28:F28)</f>
        <v>393.8</v>
      </c>
      <c r="I28" s="106">
        <f t="shared" si="0"/>
        <v>-0.8559919436052277</v>
      </c>
      <c r="J28" s="165">
        <v>471.68</v>
      </c>
      <c r="K28" s="156">
        <v>396.33</v>
      </c>
      <c r="L28" s="106">
        <f t="shared" si="1"/>
        <v>-15.974813432835822</v>
      </c>
    </row>
    <row r="29" spans="1:12" ht="15.75">
      <c r="A29" s="74" t="s">
        <v>70</v>
      </c>
      <c r="B29" s="90"/>
      <c r="C29" s="90"/>
      <c r="D29" s="90"/>
      <c r="E29" s="90"/>
      <c r="F29" s="90"/>
      <c r="G29" s="90"/>
      <c r="H29" s="90"/>
      <c r="I29" s="90"/>
      <c r="J29" s="162"/>
      <c r="K29" s="149"/>
      <c r="L29" s="90"/>
    </row>
    <row r="30" spans="1:12" ht="15">
      <c r="A30" s="70" t="s">
        <v>64</v>
      </c>
      <c r="B30" s="106">
        <v>432.5</v>
      </c>
      <c r="C30" s="106">
        <v>432.5</v>
      </c>
      <c r="D30" s="106">
        <v>432.5</v>
      </c>
      <c r="E30" s="106">
        <v>432.5</v>
      </c>
      <c r="F30" s="106">
        <v>432.5</v>
      </c>
      <c r="G30" s="106">
        <v>429.5</v>
      </c>
      <c r="H30" s="106">
        <f>AVERAGE(B30:F30)</f>
        <v>432.5</v>
      </c>
      <c r="I30" s="106">
        <f t="shared" si="0"/>
        <v>0.6984866123399325</v>
      </c>
      <c r="J30" s="165">
        <v>480.79545454545456</v>
      </c>
      <c r="K30" s="156">
        <v>431.07142857142856</v>
      </c>
      <c r="L30" s="106">
        <f t="shared" si="1"/>
        <v>-10.342033291690589</v>
      </c>
    </row>
    <row r="31" spans="1:12" ht="15">
      <c r="A31" s="93" t="s">
        <v>65</v>
      </c>
      <c r="B31" s="83">
        <v>427.5</v>
      </c>
      <c r="C31" s="83">
        <v>427.5</v>
      </c>
      <c r="D31" s="83">
        <v>427.5</v>
      </c>
      <c r="E31" s="83">
        <v>427.5</v>
      </c>
      <c r="F31" s="83">
        <v>427.5</v>
      </c>
      <c r="G31" s="83">
        <v>423.5</v>
      </c>
      <c r="H31" s="121">
        <f>AVERAGE(B31:F31)</f>
        <v>427.5</v>
      </c>
      <c r="I31" s="83">
        <f t="shared" si="0"/>
        <v>0.9445100354191327</v>
      </c>
      <c r="J31" s="169">
        <v>474.77272727272725</v>
      </c>
      <c r="K31" s="157">
        <v>426.07142857142856</v>
      </c>
      <c r="L31" s="83">
        <f t="shared" si="1"/>
        <v>-10.257813034261098</v>
      </c>
    </row>
    <row r="32" spans="1:12" ht="15.75" customHeight="1">
      <c r="A32" s="205" t="s">
        <v>75</v>
      </c>
      <c r="B32" s="205"/>
      <c r="C32" s="205"/>
      <c r="D32" s="205"/>
      <c r="E32" s="85"/>
      <c r="F32" s="85"/>
      <c r="G32" s="206" t="s">
        <v>0</v>
      </c>
      <c r="H32" s="206"/>
      <c r="I32" s="206"/>
      <c r="J32" s="86"/>
      <c r="K32" s="86"/>
      <c r="L32" s="86"/>
    </row>
    <row r="33" spans="1:12" ht="15">
      <c r="A33" s="199" t="s">
        <v>78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</row>
    <row r="34" spans="1:12" ht="15">
      <c r="A34" s="199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</row>
    <row r="35" spans="1:3" ht="15.75">
      <c r="A35" s="170"/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25" right="0.25" top="0.75" bottom="0.75" header="0.3" footer="0.3"/>
  <pageSetup fitToHeight="1" fitToWidth="1" horizontalDpi="600" verticalDpi="600" orientation="landscape" scale="78" r:id="rId1"/>
  <ignoredErrors>
    <ignoredError sqref="H25:H31 H10 H24 H22 H20 H6" formulaRange="1" unlockedFormula="1"/>
    <ignoredError sqref="K25 L20:L26 L6:L10 I25:I31 I10 I22:I24 I6 I20" unlockedFormula="1"/>
    <ignoredError sqref="H21 H11:H15 H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01" t="s">
        <v>82</v>
      </c>
      <c r="C2" s="201"/>
      <c r="D2" s="201"/>
      <c r="E2" s="201"/>
      <c r="F2" s="201"/>
      <c r="G2" s="207" t="s">
        <v>2</v>
      </c>
      <c r="H2" s="207"/>
      <c r="I2" s="207"/>
      <c r="J2" s="20"/>
      <c r="K2" s="21"/>
      <c r="L2" s="22"/>
    </row>
    <row r="3" spans="1:12" ht="15" customHeight="1">
      <c r="A3" s="19"/>
      <c r="B3" s="201"/>
      <c r="C3" s="201"/>
      <c r="D3" s="201"/>
      <c r="E3" s="201"/>
      <c r="F3" s="201"/>
      <c r="G3" s="207"/>
      <c r="H3" s="207"/>
      <c r="I3" s="207"/>
      <c r="J3" s="204" t="s">
        <v>3</v>
      </c>
      <c r="K3" s="204"/>
      <c r="L3" s="204"/>
    </row>
    <row r="4" spans="1:12" ht="15" customHeight="1">
      <c r="A4" s="210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208"/>
      <c r="H4" s="209"/>
      <c r="I4" s="207"/>
      <c r="J4" s="211" t="s">
        <v>83</v>
      </c>
      <c r="K4" s="212"/>
      <c r="L4" s="213"/>
    </row>
    <row r="5" spans="1:12" ht="15" customHeight="1">
      <c r="A5" s="210"/>
      <c r="B5" s="113">
        <v>8</v>
      </c>
      <c r="C5" s="113">
        <v>9</v>
      </c>
      <c r="D5" s="113">
        <v>10</v>
      </c>
      <c r="E5" s="113">
        <v>11</v>
      </c>
      <c r="F5" s="113">
        <v>12</v>
      </c>
      <c r="G5" s="53" t="s">
        <v>52</v>
      </c>
      <c r="H5" s="56" t="s">
        <v>53</v>
      </c>
      <c r="I5" s="43" t="s">
        <v>9</v>
      </c>
      <c r="J5" s="24">
        <v>2020</v>
      </c>
      <c r="K5" s="24">
        <v>2021</v>
      </c>
      <c r="L5" s="43" t="s">
        <v>54</v>
      </c>
    </row>
    <row r="6" spans="1:12" ht="15" customHeight="1">
      <c r="A6" s="41"/>
      <c r="B6" s="117" t="s">
        <v>76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62</v>
      </c>
      <c r="C7" s="27" t="s">
        <v>62</v>
      </c>
      <c r="D7" s="27" t="s">
        <v>62</v>
      </c>
      <c r="E7" s="27" t="s">
        <v>62</v>
      </c>
      <c r="F7" s="27" t="s">
        <v>62</v>
      </c>
      <c r="G7" s="174" t="s">
        <v>62</v>
      </c>
      <c r="H7" s="27" t="s">
        <v>62</v>
      </c>
      <c r="I7" s="27" t="s">
        <v>62</v>
      </c>
      <c r="J7" s="27" t="s">
        <v>61</v>
      </c>
      <c r="K7" s="27" t="s">
        <v>61</v>
      </c>
      <c r="L7" s="27" t="s">
        <v>61</v>
      </c>
    </row>
    <row r="8" spans="1:12" ht="15" customHeight="1">
      <c r="A8" s="41" t="s">
        <v>24</v>
      </c>
      <c r="B8" s="111">
        <v>498.4481</v>
      </c>
      <c r="C8" s="28">
        <v>493.4533</v>
      </c>
      <c r="D8" s="28">
        <v>509.8156</v>
      </c>
      <c r="E8" s="111">
        <v>499.4815</v>
      </c>
      <c r="F8" s="111">
        <v>505.682</v>
      </c>
      <c r="G8" s="175">
        <v>516.36052</v>
      </c>
      <c r="H8" s="111">
        <f>AVERAGE(B8:F8)</f>
        <v>501.37610000000006</v>
      </c>
      <c r="I8" s="111">
        <f>(H8/G8-1)*100</f>
        <v>-2.9019298377032987</v>
      </c>
      <c r="J8" s="122">
        <v>203.13</v>
      </c>
      <c r="K8" s="123">
        <v>451.81</v>
      </c>
      <c r="L8" s="28">
        <f>(K8/J8-1)*100</f>
        <v>122.42406340766996</v>
      </c>
    </row>
    <row r="9" spans="1:12" ht="15" customHeight="1">
      <c r="A9" s="33" t="s">
        <v>25</v>
      </c>
      <c r="B9" s="29">
        <v>523</v>
      </c>
      <c r="C9" s="87">
        <v>532</v>
      </c>
      <c r="D9" s="87">
        <v>534</v>
      </c>
      <c r="E9" s="29">
        <v>535</v>
      </c>
      <c r="F9" s="87">
        <v>543</v>
      </c>
      <c r="G9" s="176">
        <v>539</v>
      </c>
      <c r="H9" s="29">
        <f aca="true" t="shared" si="0" ref="H9:H22">AVERAGE(B9:F9)</f>
        <v>533.4</v>
      </c>
      <c r="I9" s="29">
        <f aca="true" t="shared" si="1" ref="I9:I22">(H9/G9-1)*100</f>
        <v>-1.0389610389610393</v>
      </c>
      <c r="J9" s="124">
        <v>447.52</v>
      </c>
      <c r="K9" s="124">
        <v>540.11</v>
      </c>
      <c r="L9" s="87">
        <f>(K9/J9-1)*100</f>
        <v>20.689578119413675</v>
      </c>
    </row>
    <row r="10" spans="1:12" ht="15" customHeight="1">
      <c r="A10" s="50" t="s">
        <v>26</v>
      </c>
      <c r="B10" s="111">
        <v>432.8443</v>
      </c>
      <c r="C10" s="28">
        <v>440.7443</v>
      </c>
      <c r="D10" s="28">
        <v>442.214</v>
      </c>
      <c r="E10" s="111">
        <v>453.421</v>
      </c>
      <c r="F10" s="111">
        <v>457.1872</v>
      </c>
      <c r="G10" s="175">
        <v>449.28725999999995</v>
      </c>
      <c r="H10" s="111">
        <f t="shared" si="0"/>
        <v>445.28216000000003</v>
      </c>
      <c r="I10" s="111">
        <f t="shared" si="1"/>
        <v>-0.8914341350342081</v>
      </c>
      <c r="J10" s="123">
        <v>387.58</v>
      </c>
      <c r="K10" s="123">
        <v>452.02</v>
      </c>
      <c r="L10" s="28">
        <f>(K10/J10-1)*100</f>
        <v>16.62624490427782</v>
      </c>
    </row>
    <row r="11" spans="1:12" ht="15" customHeight="1">
      <c r="A11" s="33" t="s">
        <v>50</v>
      </c>
      <c r="B11" s="87">
        <v>805.3346187836427</v>
      </c>
      <c r="C11" s="87">
        <v>814.8445658285807</v>
      </c>
      <c r="D11" s="87">
        <v>827.2259723561557</v>
      </c>
      <c r="E11" s="29">
        <v>826.2300345132033</v>
      </c>
      <c r="F11" s="29">
        <v>814.3764892772042</v>
      </c>
      <c r="G11" s="176">
        <v>825.2407018887676</v>
      </c>
      <c r="H11" s="29">
        <f t="shared" si="0"/>
        <v>817.6023361517573</v>
      </c>
      <c r="I11" s="29">
        <f t="shared" si="1"/>
        <v>-0.9255924628448375</v>
      </c>
      <c r="J11" s="124">
        <v>402.12639367054743</v>
      </c>
      <c r="K11" s="124">
        <v>752.9537925789607</v>
      </c>
      <c r="L11" s="87">
        <f>(K11/J11-1)*100</f>
        <v>87.2430669636268</v>
      </c>
    </row>
    <row r="12" spans="1:12" s="13" customFormat="1" ht="15" customHeight="1">
      <c r="A12" s="114" t="s">
        <v>55</v>
      </c>
      <c r="B12" s="91" t="s">
        <v>62</v>
      </c>
      <c r="C12" s="91" t="s">
        <v>62</v>
      </c>
      <c r="D12" s="91" t="s">
        <v>62</v>
      </c>
      <c r="E12" s="91" t="s">
        <v>62</v>
      </c>
      <c r="F12" s="91" t="s">
        <v>62</v>
      </c>
      <c r="G12" s="177" t="s">
        <v>62</v>
      </c>
      <c r="H12" s="177" t="s">
        <v>62</v>
      </c>
      <c r="I12" s="177" t="s">
        <v>62</v>
      </c>
      <c r="J12" s="144" t="s">
        <v>62</v>
      </c>
      <c r="K12" s="91" t="s">
        <v>62</v>
      </c>
      <c r="L12" s="91" t="s">
        <v>62</v>
      </c>
    </row>
    <row r="13" spans="1:12" ht="15" customHeight="1">
      <c r="A13" s="52" t="s">
        <v>27</v>
      </c>
      <c r="B13" s="87">
        <v>240</v>
      </c>
      <c r="C13" s="87">
        <v>240</v>
      </c>
      <c r="D13" s="87">
        <v>235</v>
      </c>
      <c r="E13" s="87">
        <v>235</v>
      </c>
      <c r="F13" s="87">
        <v>235</v>
      </c>
      <c r="G13" s="176">
        <v>240</v>
      </c>
      <c r="H13" s="29">
        <f t="shared" si="0"/>
        <v>237</v>
      </c>
      <c r="I13" s="29">
        <f t="shared" si="1"/>
        <v>-1.2499999999999956</v>
      </c>
      <c r="J13" s="107">
        <v>231.9</v>
      </c>
      <c r="K13" s="107">
        <v>239.21</v>
      </c>
      <c r="L13" s="87">
        <f aca="true" t="shared" si="2" ref="L13:L22">(K13/J13-1)*100</f>
        <v>3.152220784821047</v>
      </c>
    </row>
    <row r="14" spans="1:12" ht="15" customHeight="1">
      <c r="A14" s="114" t="s">
        <v>28</v>
      </c>
      <c r="B14" s="28">
        <v>1356.9436</v>
      </c>
      <c r="C14" s="28">
        <v>1366.203</v>
      </c>
      <c r="D14" s="28">
        <v>1380.974</v>
      </c>
      <c r="E14" s="28">
        <v>1380.974</v>
      </c>
      <c r="F14" s="28">
        <v>1377.2261</v>
      </c>
      <c r="G14" s="175">
        <v>1414.70464</v>
      </c>
      <c r="H14" s="111">
        <f t="shared" si="0"/>
        <v>1372.46414</v>
      </c>
      <c r="I14" s="111">
        <f t="shared" si="1"/>
        <v>-2.98581759087182</v>
      </c>
      <c r="J14" s="108">
        <v>752.67</v>
      </c>
      <c r="K14" s="108">
        <v>1438.74</v>
      </c>
      <c r="L14" s="28">
        <f t="shared" si="2"/>
        <v>91.15150065765876</v>
      </c>
    </row>
    <row r="15" spans="1:12" ht="15" customHeight="1">
      <c r="A15" s="115" t="s">
        <v>29</v>
      </c>
      <c r="B15" s="87">
        <v>1279.7819</v>
      </c>
      <c r="C15" s="87">
        <v>1289.0413</v>
      </c>
      <c r="D15" s="87">
        <v>1303.8123</v>
      </c>
      <c r="E15" s="87">
        <v>1303.8123</v>
      </c>
      <c r="F15" s="87">
        <v>1300.0644</v>
      </c>
      <c r="G15" s="176">
        <v>1337.54294</v>
      </c>
      <c r="H15" s="29">
        <f t="shared" si="0"/>
        <v>1295.30244</v>
      </c>
      <c r="I15" s="29">
        <f t="shared" si="1"/>
        <v>-3.1580668355963293</v>
      </c>
      <c r="J15" s="109">
        <v>735.33</v>
      </c>
      <c r="K15" s="109">
        <v>1348.14</v>
      </c>
      <c r="L15" s="87">
        <f t="shared" si="2"/>
        <v>83.33809310105667</v>
      </c>
    </row>
    <row r="16" spans="1:12" ht="15" customHeight="1">
      <c r="A16" s="114" t="s">
        <v>30</v>
      </c>
      <c r="B16" s="28">
        <v>1473.9884</v>
      </c>
      <c r="C16" s="28">
        <v>1454.5665</v>
      </c>
      <c r="D16" s="28">
        <v>1477.5756</v>
      </c>
      <c r="E16" s="28">
        <v>1484.8066</v>
      </c>
      <c r="F16" s="28">
        <v>1478.1712</v>
      </c>
      <c r="G16" s="175">
        <v>1491.90732</v>
      </c>
      <c r="H16" s="111">
        <f t="shared" si="0"/>
        <v>1473.82166</v>
      </c>
      <c r="I16" s="111">
        <f t="shared" si="1"/>
        <v>-1.2122509057734154</v>
      </c>
      <c r="J16" s="108">
        <v>914.45</v>
      </c>
      <c r="K16" s="108">
        <v>1489.53</v>
      </c>
      <c r="L16" s="28">
        <f t="shared" si="2"/>
        <v>62.88807479905954</v>
      </c>
    </row>
    <row r="17" spans="1:12" ht="15" customHeight="1">
      <c r="A17" s="115" t="s">
        <v>31</v>
      </c>
      <c r="B17" s="87">
        <v>1360</v>
      </c>
      <c r="C17" s="87">
        <v>1368</v>
      </c>
      <c r="D17" s="87">
        <v>1379</v>
      </c>
      <c r="E17" s="87">
        <v>1379</v>
      </c>
      <c r="F17" s="87">
        <v>1373</v>
      </c>
      <c r="G17" s="176">
        <v>1406.25</v>
      </c>
      <c r="H17" s="29">
        <f t="shared" si="0"/>
        <v>1371.8</v>
      </c>
      <c r="I17" s="29">
        <f t="shared" si="1"/>
        <v>-2.449777777777784</v>
      </c>
      <c r="J17" s="109">
        <v>820.86</v>
      </c>
      <c r="K17" s="109">
        <v>1397.32</v>
      </c>
      <c r="L17" s="87">
        <f t="shared" si="2"/>
        <v>70.22634797651244</v>
      </c>
    </row>
    <row r="18" spans="1:12" ht="15" customHeight="1">
      <c r="A18" s="114" t="s">
        <v>32</v>
      </c>
      <c r="B18" s="28">
        <v>1415</v>
      </c>
      <c r="C18" s="28">
        <v>1425</v>
      </c>
      <c r="D18" s="28">
        <v>1415</v>
      </c>
      <c r="E18" s="28">
        <v>1450</v>
      </c>
      <c r="F18" s="28">
        <v>1450</v>
      </c>
      <c r="G18" s="175">
        <v>1444</v>
      </c>
      <c r="H18" s="111">
        <f t="shared" si="0"/>
        <v>1431</v>
      </c>
      <c r="I18" s="111">
        <f t="shared" si="1"/>
        <v>-0.9002770083102463</v>
      </c>
      <c r="J18" s="108">
        <v>1002.05</v>
      </c>
      <c r="K18" s="108">
        <v>1452.62</v>
      </c>
      <c r="L18" s="28">
        <f t="shared" si="2"/>
        <v>44.964822114664926</v>
      </c>
    </row>
    <row r="19" spans="1:12" ht="15" customHeight="1">
      <c r="A19" s="115" t="s">
        <v>33</v>
      </c>
      <c r="B19" s="87">
        <v>1400</v>
      </c>
      <c r="C19" s="87">
        <v>1400</v>
      </c>
      <c r="D19" s="87">
        <v>1400</v>
      </c>
      <c r="E19" s="87">
        <v>1400</v>
      </c>
      <c r="F19" s="87">
        <v>1400</v>
      </c>
      <c r="G19" s="176">
        <v>1413.75</v>
      </c>
      <c r="H19" s="29">
        <f t="shared" si="0"/>
        <v>1400</v>
      </c>
      <c r="I19" s="29">
        <f t="shared" si="1"/>
        <v>-0.972590627763037</v>
      </c>
      <c r="J19" s="109">
        <v>952.14</v>
      </c>
      <c r="K19" s="109">
        <v>1383.68</v>
      </c>
      <c r="L19" s="87">
        <f t="shared" si="2"/>
        <v>45.32316676119059</v>
      </c>
    </row>
    <row r="20" spans="1:12" ht="15" customHeight="1">
      <c r="A20" s="114" t="s">
        <v>34</v>
      </c>
      <c r="B20" s="28">
        <v>1884.3931</v>
      </c>
      <c r="C20" s="28">
        <v>1889.198</v>
      </c>
      <c r="D20" s="28">
        <v>1888.979</v>
      </c>
      <c r="E20" s="28">
        <v>1881.9061</v>
      </c>
      <c r="F20" s="28">
        <v>1873.496</v>
      </c>
      <c r="G20" s="175">
        <v>1867.52328</v>
      </c>
      <c r="H20" s="111">
        <f t="shared" si="0"/>
        <v>1883.59444</v>
      </c>
      <c r="I20" s="111">
        <f t="shared" si="1"/>
        <v>0.8605600889751708</v>
      </c>
      <c r="J20" s="108">
        <v>927.39</v>
      </c>
      <c r="K20" s="108">
        <v>1761.49</v>
      </c>
      <c r="L20" s="28">
        <f t="shared" si="2"/>
        <v>89.94058594550299</v>
      </c>
    </row>
    <row r="21" spans="1:12" ht="15" customHeight="1">
      <c r="A21" s="115" t="s">
        <v>35</v>
      </c>
      <c r="B21" s="87">
        <v>1940.0656</v>
      </c>
      <c r="C21" s="87">
        <v>1940.0656</v>
      </c>
      <c r="D21" s="87">
        <v>1940.0656</v>
      </c>
      <c r="E21" s="87">
        <v>1940.0656</v>
      </c>
      <c r="F21" s="87">
        <v>1940.0656</v>
      </c>
      <c r="G21" s="176">
        <v>1940.0656</v>
      </c>
      <c r="H21" s="29">
        <f t="shared" si="0"/>
        <v>1940.0656</v>
      </c>
      <c r="I21" s="29">
        <f t="shared" si="1"/>
        <v>0</v>
      </c>
      <c r="J21" s="109">
        <v>1412.96</v>
      </c>
      <c r="K21" s="109">
        <v>1940.07</v>
      </c>
      <c r="L21" s="87">
        <f t="shared" si="2"/>
        <v>37.30537311742723</v>
      </c>
    </row>
    <row r="22" spans="1:12" ht="15" customHeight="1">
      <c r="A22" s="114" t="s">
        <v>36</v>
      </c>
      <c r="B22" s="28">
        <v>2138.4814</v>
      </c>
      <c r="C22" s="28">
        <v>2138.4814</v>
      </c>
      <c r="D22" s="28">
        <v>2138.4814</v>
      </c>
      <c r="E22" s="28">
        <v>2138.4814</v>
      </c>
      <c r="F22" s="28">
        <v>2138.4814</v>
      </c>
      <c r="G22" s="175">
        <v>2138.4814</v>
      </c>
      <c r="H22" s="111">
        <f t="shared" si="0"/>
        <v>2138.4814</v>
      </c>
      <c r="I22" s="111">
        <f t="shared" si="1"/>
        <v>0</v>
      </c>
      <c r="J22" s="108">
        <v>1611.38</v>
      </c>
      <c r="K22" s="125">
        <v>2138.48</v>
      </c>
      <c r="L22" s="28">
        <f t="shared" si="2"/>
        <v>32.71109235562064</v>
      </c>
    </row>
    <row r="23" spans="1:12" ht="15" customHeight="1">
      <c r="A23" s="116" t="s">
        <v>37</v>
      </c>
      <c r="B23" s="87"/>
      <c r="C23" s="87"/>
      <c r="D23" s="87"/>
      <c r="E23" s="29"/>
      <c r="F23" s="87"/>
      <c r="G23" s="174"/>
      <c r="H23" s="187"/>
      <c r="I23" s="174"/>
      <c r="J23" s="107"/>
      <c r="K23" s="107"/>
      <c r="L23" s="107"/>
    </row>
    <row r="24" spans="1:12" ht="15" customHeight="1">
      <c r="A24" s="114" t="s">
        <v>38</v>
      </c>
      <c r="B24" s="28">
        <v>432.5464</v>
      </c>
      <c r="C24" s="28">
        <v>432.326</v>
      </c>
      <c r="D24" s="28">
        <v>431.6646</v>
      </c>
      <c r="E24" s="111">
        <v>426.3735</v>
      </c>
      <c r="F24" s="28">
        <v>436.9557</v>
      </c>
      <c r="G24" s="175">
        <v>422.71384</v>
      </c>
      <c r="H24" s="179">
        <f>AVERAGE(B24:F24)</f>
        <v>431.97324</v>
      </c>
      <c r="I24" s="111">
        <f>(H24/G24-1)*100</f>
        <v>2.1904653039039212</v>
      </c>
      <c r="J24" s="110">
        <v>302.43</v>
      </c>
      <c r="K24" s="28">
        <v>425.22</v>
      </c>
      <c r="L24" s="111">
        <f>(K24/J24-1)*100</f>
        <v>40.60113084019443</v>
      </c>
    </row>
    <row r="25" spans="1:12" ht="15" customHeight="1">
      <c r="A25" s="115" t="s">
        <v>39</v>
      </c>
      <c r="B25" s="87">
        <v>514</v>
      </c>
      <c r="C25" s="87">
        <v>514.5</v>
      </c>
      <c r="D25" s="87">
        <v>507.2</v>
      </c>
      <c r="E25" s="29">
        <v>522.8</v>
      </c>
      <c r="F25" s="87">
        <v>527.2</v>
      </c>
      <c r="G25" s="176">
        <v>508.23999999999995</v>
      </c>
      <c r="H25" s="29">
        <f>AVERAGE(B25:F25)</f>
        <v>517.14</v>
      </c>
      <c r="I25" s="29">
        <f>(H25/G25-1)*100</f>
        <v>1.7511411931371068</v>
      </c>
      <c r="J25" s="106">
        <v>388.73</v>
      </c>
      <c r="K25" s="106">
        <v>510.33</v>
      </c>
      <c r="L25" s="87">
        <f>(K25/J25-1)*100</f>
        <v>31.281352095284642</v>
      </c>
    </row>
    <row r="26" spans="1:12" ht="15" customHeight="1">
      <c r="A26" s="114" t="s">
        <v>40</v>
      </c>
      <c r="B26" s="28">
        <v>439.1603</v>
      </c>
      <c r="C26" s="28">
        <v>438.7194</v>
      </c>
      <c r="D26" s="28">
        <v>432.1055</v>
      </c>
      <c r="E26" s="111">
        <v>443.5695</v>
      </c>
      <c r="F26" s="28">
        <v>441.1445</v>
      </c>
      <c r="G26" s="175">
        <v>431.48822</v>
      </c>
      <c r="H26" s="111">
        <f>AVERAGE(B26:F26)</f>
        <v>438.93984</v>
      </c>
      <c r="I26" s="111">
        <f>(H26/G26-1)*100</f>
        <v>1.7269579225129172</v>
      </c>
      <c r="J26" s="105">
        <v>314.99</v>
      </c>
      <c r="K26" s="105">
        <v>432.53</v>
      </c>
      <c r="L26" s="111">
        <f>(K26/J26-1)*100</f>
        <v>37.315470332391484</v>
      </c>
    </row>
    <row r="27" spans="1:12" ht="15" customHeight="1">
      <c r="A27" s="131" t="s">
        <v>41</v>
      </c>
      <c r="B27" s="126" t="s">
        <v>62</v>
      </c>
      <c r="C27" s="27" t="s">
        <v>62</v>
      </c>
      <c r="D27" s="126" t="s">
        <v>62</v>
      </c>
      <c r="E27" s="126" t="s">
        <v>62</v>
      </c>
      <c r="F27" s="126" t="s">
        <v>62</v>
      </c>
      <c r="G27" s="178" t="s">
        <v>62</v>
      </c>
      <c r="H27" s="126" t="s">
        <v>62</v>
      </c>
      <c r="I27" s="126" t="s">
        <v>62</v>
      </c>
      <c r="J27" s="126" t="s">
        <v>61</v>
      </c>
      <c r="K27" s="126" t="s">
        <v>61</v>
      </c>
      <c r="L27" s="126" t="s">
        <v>61</v>
      </c>
    </row>
    <row r="28" spans="1:12" ht="15" customHeight="1">
      <c r="A28" s="130" t="s">
        <v>71</v>
      </c>
      <c r="B28" s="127"/>
      <c r="C28" s="28"/>
      <c r="D28" s="127"/>
      <c r="E28" s="127"/>
      <c r="F28" s="127"/>
      <c r="G28" s="135"/>
      <c r="H28" s="127"/>
      <c r="I28" s="127"/>
      <c r="J28" s="128"/>
      <c r="K28" s="128"/>
      <c r="L28" s="128"/>
    </row>
    <row r="29" spans="1:12" ht="15.75" customHeight="1">
      <c r="A29" s="132" t="s">
        <v>72</v>
      </c>
      <c r="B29" s="87">
        <v>2912.2765999999997</v>
      </c>
      <c r="C29" s="87">
        <v>2914.4811999999997</v>
      </c>
      <c r="D29" s="134">
        <v>2910.072</v>
      </c>
      <c r="E29" s="106">
        <v>2907.31625</v>
      </c>
      <c r="F29" s="134">
        <v>2912.82775</v>
      </c>
      <c r="G29" s="134">
        <v>2878.6564499999995</v>
      </c>
      <c r="H29" s="180">
        <f>AVERAGE(B29:F29)</f>
        <v>2911.39476</v>
      </c>
      <c r="I29" s="181">
        <f>(H29/G29-1)*100</f>
        <v>1.1372774267662589</v>
      </c>
      <c r="J29" s="138">
        <v>2355.239315909091</v>
      </c>
      <c r="K29" s="138">
        <v>2754.8051714285716</v>
      </c>
      <c r="L29" s="138">
        <f>(K29/J29-1)*100</f>
        <v>16.9649790074625</v>
      </c>
    </row>
    <row r="30" spans="1:12" ht="15" customHeight="1">
      <c r="A30" s="129" t="s">
        <v>73</v>
      </c>
      <c r="B30" s="28">
        <v>3495.9444499999995</v>
      </c>
      <c r="C30" s="28">
        <v>3481.0634</v>
      </c>
      <c r="D30" s="135">
        <v>3453.5059</v>
      </c>
      <c r="E30" s="135">
        <v>3468.3869499999996</v>
      </c>
      <c r="F30" s="135">
        <v>3444.6875</v>
      </c>
      <c r="G30" s="135">
        <v>3474.6700599999995</v>
      </c>
      <c r="H30" s="182">
        <f>AVERAGE(B30:F30)</f>
        <v>3468.71764</v>
      </c>
      <c r="I30" s="183">
        <f>(H30/G30-1)*100</f>
        <v>-0.17130892709852352</v>
      </c>
      <c r="J30" s="139">
        <v>3018.7988636363643</v>
      </c>
      <c r="K30" s="139">
        <v>3455.789235714286</v>
      </c>
      <c r="L30" s="139">
        <f>(K30/J30-1)*100</f>
        <v>14.475637225844684</v>
      </c>
    </row>
    <row r="31" spans="1:12" ht="18">
      <c r="A31" s="133" t="s">
        <v>74</v>
      </c>
      <c r="B31" s="106">
        <v>1683.76325</v>
      </c>
      <c r="C31" s="136">
        <v>1652.3477</v>
      </c>
      <c r="D31" s="136">
        <v>1668.8822</v>
      </c>
      <c r="E31" s="136">
        <v>1661.71725</v>
      </c>
      <c r="F31" s="136">
        <v>1672.74025</v>
      </c>
      <c r="G31" s="136">
        <v>1678.9131300000001</v>
      </c>
      <c r="H31" s="184">
        <f>AVERAGE(B31:F31)</f>
        <v>1667.8901300000002</v>
      </c>
      <c r="I31" s="185">
        <f>(H31/G31-1)*100</f>
        <v>-0.6565557087518825</v>
      </c>
      <c r="J31" s="140">
        <v>1585.5332886363635</v>
      </c>
      <c r="K31" s="140">
        <v>1812.6798595238095</v>
      </c>
      <c r="L31" s="140">
        <f>(K31/J31-1)*100</f>
        <v>14.326193749158245</v>
      </c>
    </row>
    <row r="32" spans="1:12" ht="18">
      <c r="A32" s="214" t="s">
        <v>75</v>
      </c>
      <c r="B32" s="215"/>
      <c r="C32" s="215"/>
      <c r="D32" s="215"/>
      <c r="E32" s="215"/>
      <c r="F32" s="215"/>
      <c r="G32" s="216"/>
      <c r="H32" s="216"/>
      <c r="I32" s="216"/>
      <c r="J32" s="216"/>
      <c r="K32" s="216"/>
      <c r="L32" s="216"/>
    </row>
    <row r="33" spans="1:12" ht="18">
      <c r="A33" s="199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</row>
    <row r="34" ht="18">
      <c r="A34" s="170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  <ignoredErrors>
    <ignoredError sqref="H27:H31 H8:H9 H23:H26 H10:H19 H20:H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2021-05-13T00:59:57Z</cp:lastPrinted>
  <dcterms:created xsi:type="dcterms:W3CDTF">2010-11-09T14:07:20Z</dcterms:created>
  <dcterms:modified xsi:type="dcterms:W3CDTF">2021-11-13T16:51:25Z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