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06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<sst xmlns="http://schemas.openxmlformats.org/spreadsheetml/2006/main" count="238" uniqueCount="148">
  <si>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</si>
  <si>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</si>
  <si>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</si>
  <si>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</si>
  <si>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</si>
  <si>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</si>
  <si>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</si>
  <si>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</si>
  <si>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</si>
  <si>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</si>
  <si>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</si>
  <si>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</si>
  <si>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</si>
  <si>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</si>
  <si>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</si>
  <si>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</si>
  <si>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</si>
  <si>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</si>
  <si>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</si>
  <si>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</si>
  <si>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</si>
  <si>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</si>
  <si>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</si>
  <si>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</si>
  <si>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</si>
  <si>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</si>
  <si>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</si>
  <si>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</si>
  <si>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</si>
  <si>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</si>
  <si>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</si>
  <si>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</si>
  <si>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</si>
  <si>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</si>
  <si>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</si>
  <si>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</si>
  <si>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</si>
  <si>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</si>
  <si>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</si>
  <si>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</si>
  <si>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</si>
  <si>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</si>
  <si>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</si>
  <si>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</si>
  <si>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</si>
  <si>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</si>
  <si>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</si>
  <si>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</si>
  <si>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</si>
  <si>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</si>
  <si>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</si>
  <si>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</si>
  <si>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</si>
  <si>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</si>
  <si>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</si>
  <si>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</si>
  <si>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</si>
  <si>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</si>
  <si>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</si>
  <si>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</si>
  <si>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</si>
  <si>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</si>
  <si>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</si>
  <si>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</si>
  <si>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</si>
  <si>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</si>
  <si>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</si>
  <si>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</si>
  <si>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</si>
  <si>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</si>
  <si>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</si>
  <si>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</si>
  <si>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</si>
  <si>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</si>
  <si>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</si>
  <si>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</si>
  <si>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</si>
  <si>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</si>
  <si>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</si>
  <si>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</si>
  <si>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</si>
  <si>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</si>
  <si>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</si>
  <si>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</si>
  <si>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</si>
  <si>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</si>
  <si>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</si>
  <si>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</si>
  <si>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</si>
  <si>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</si>
  <si>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</si>
  <si>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</si>
  <si>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</si>
  <si>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</si>
  <si>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</si>
  <si>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</si>
  <si>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</si>
  <si>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</si>
  <si>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</si>
  <si>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</si>
  <si>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</si>
  <si>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</si>
  <si>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</si>
  <si>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</si>
  <si>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</si>
  <si>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</si>
  <si>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</si>
  <si>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</si>
  <si>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</si>
  <si>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</si>
  <si>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</si>
  <si>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</si>
  <si>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</si>
  <si>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</si>
  <si>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</si>
  <si>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</si>
  <si>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</si>
  <si>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</si>
  <si>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</si>
  <si>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</si>
  <si>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</si>
  <si>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</si>
  <si>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</si>
  <si>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</si>
  <si>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</si>
  <si>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</si>
  <si>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</si>
  <si>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</si>
  <si>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</si>
  <si>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</si>
  <si>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</si>
  <si>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</si>
  <si>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</si>
  <si>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</si>
  <si>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</si>
  <si>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</si>
  <si>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</si>
  <si>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</si>
  <si>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Agosto</t>
  </si>
  <si>
    <t>Septiembre</t>
  </si>
  <si>
    <t>Octubre</t>
  </si>
  <si>
    <t>Noviembre</t>
  </si>
  <si>
    <t xml:space="preserve"> +U</t>
  </si>
  <si>
    <t>octubre</t>
  </si>
  <si>
    <t>noviembre</t>
  </si>
  <si>
    <t>diciembre</t>
  </si>
  <si>
    <t>Lunes</t>
  </si>
  <si>
    <t>*Primas USWheat.org del 10 de mayo de 2019.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</si>
</sst>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323850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705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Datos!G22</f>
        <v>Mayo</v>
      </c>
      <c r="F6" s="132">
        <f>Datos!I22</f>
        <v>2019</v>
      </c>
      <c r="G6" s="4"/>
      <c r="H6" s="3"/>
      <c r="I6" s="3"/>
      <c r="J6" s="4" t="str">
        <f>Datos!D22</f>
        <v>Lunes</v>
      </c>
      <c r="K6" s="4">
        <f>Datos!E22</f>
        <v>13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6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43</v>
      </c>
      <c r="B15" s="84"/>
      <c r="C15" s="85"/>
      <c r="D15" s="86"/>
      <c r="E15" s="85"/>
      <c r="F15" s="90"/>
      <c r="G15" s="90"/>
      <c r="H15" s="90"/>
      <c r="I15" s="91"/>
      <c r="J15" s="87"/>
      <c r="K15" s="84"/>
      <c r="L15"/>
      <c r="M15"/>
      <c r="N15"/>
      <c r="O15"/>
    </row>
    <row r="16" spans="1:15" ht="19.5" customHeight="1">
      <c r="A16" s="58" t="s">
        <v>44</v>
      </c>
      <c r="B16" s="59"/>
      <c r="C16" s="72"/>
      <c r="D16" s="65"/>
      <c r="E16" s="72"/>
      <c r="F16" s="99"/>
      <c r="G16" s="99"/>
      <c r="H16" s="99"/>
      <c r="I16" s="100"/>
      <c r="J16" s="112"/>
      <c r="K16" s="59"/>
      <c r="L16"/>
      <c r="M16"/>
      <c r="N16"/>
      <c r="O16"/>
    </row>
    <row r="17" spans="1:15" ht="19.5" customHeight="1">
      <c r="A17" s="81" t="s">
        <v>11</v>
      </c>
      <c r="B17" s="84"/>
      <c r="C17" s="82"/>
      <c r="D17" s="88"/>
      <c r="E17" s="83"/>
      <c r="F17" s="83"/>
      <c r="G17" s="125"/>
      <c r="H17" s="125"/>
      <c r="I17" s="95"/>
      <c r="J17" s="88"/>
      <c r="K17" s="83"/>
      <c r="L17"/>
      <c r="M17"/>
      <c r="N17"/>
      <c r="O17"/>
    </row>
    <row r="18" spans="1:15" ht="19.5" customHeight="1">
      <c r="A18" s="58" t="s">
        <v>54</v>
      </c>
      <c r="B18" s="59"/>
      <c r="C18" s="107"/>
      <c r="D18" s="119"/>
      <c r="E18" s="108"/>
      <c r="F18" s="108"/>
      <c r="G18" s="133"/>
      <c r="H18" s="133"/>
      <c r="I18" s="134"/>
      <c r="J18" s="119"/>
      <c r="K18" s="108"/>
      <c r="L18"/>
      <c r="M18"/>
      <c r="N18"/>
      <c r="O18"/>
    </row>
    <row r="19" spans="1:15" ht="19.5" customHeight="1">
      <c r="A19" s="81" t="s">
        <v>12</v>
      </c>
      <c r="B19" s="84">
        <f>Datos!E6</f>
        <v>431.25</v>
      </c>
      <c r="C19" s="82">
        <f>B21+'Primas SRW'!B7</f>
        <v>537</v>
      </c>
      <c r="D19" s="88">
        <f>Datos!I6</f>
        <v>397</v>
      </c>
      <c r="E19" s="83">
        <f>D21+'Primas HRW'!B7</f>
        <v>557</v>
      </c>
      <c r="F19" s="83"/>
      <c r="G19" s="125">
        <f>D21+'Primas HRW'!D7</f>
        <v>567</v>
      </c>
      <c r="H19" s="125">
        <f>D21+'Primas HRW'!E7</f>
        <v>547</v>
      </c>
      <c r="I19" s="95">
        <f>D21+'Primas HRW'!F7</f>
        <v>537</v>
      </c>
      <c r="J19" s="88">
        <f>Datos!N6</f>
        <v>347.5</v>
      </c>
      <c r="K19" s="83"/>
      <c r="L19"/>
      <c r="M19"/>
      <c r="N19"/>
      <c r="O19"/>
    </row>
    <row r="20" spans="1:15" ht="19.5" customHeight="1">
      <c r="A20" s="16" t="s">
        <v>55</v>
      </c>
      <c r="B20" s="26"/>
      <c r="C20" s="23">
        <f>B21+'Primas SRW'!B8</f>
        <v>527</v>
      </c>
      <c r="D20" s="24"/>
      <c r="E20" s="25">
        <f>D21+'Primas HRW'!B8</f>
        <v>557</v>
      </c>
      <c r="F20" s="25"/>
      <c r="G20" s="127">
        <f>D21+'Primas HRW'!D8</f>
        <v>562</v>
      </c>
      <c r="H20" s="127">
        <f>D21+'Primas HRW'!E8</f>
        <v>542</v>
      </c>
      <c r="I20" s="128">
        <f>D21+'Primas HRW'!F8</f>
        <v>532</v>
      </c>
      <c r="J20" s="24"/>
      <c r="K20" s="25">
        <f>J21+'Primas maíz'!B9</f>
        <v>422.5</v>
      </c>
      <c r="L20"/>
      <c r="M20"/>
      <c r="N20"/>
      <c r="O20"/>
    </row>
    <row r="21" spans="1:15" ht="19.5" customHeight="1">
      <c r="A21" s="81" t="s">
        <v>13</v>
      </c>
      <c r="B21" s="84">
        <f>Datos!E7</f>
        <v>437</v>
      </c>
      <c r="C21" s="82">
        <f>B21+'Primas SRW'!B9</f>
        <v>522</v>
      </c>
      <c r="D21" s="88">
        <f>Datos!I7</f>
        <v>397</v>
      </c>
      <c r="E21" s="83">
        <f>D21+'Primas HRW'!B9</f>
        <v>557</v>
      </c>
      <c r="F21" s="83"/>
      <c r="G21" s="125">
        <f>D21+'Primas HRW'!D9</f>
        <v>557</v>
      </c>
      <c r="H21" s="125">
        <f>D21+'Primas HRW'!E9</f>
        <v>537</v>
      </c>
      <c r="I21" s="95">
        <f>D21+'Primas HRW'!F9</f>
        <v>527</v>
      </c>
      <c r="J21" s="88">
        <f>Datos!N7</f>
        <v>356.5</v>
      </c>
      <c r="K21" s="83">
        <f>J21+'Primas maíz'!B10</f>
        <v>416.5</v>
      </c>
      <c r="L21"/>
      <c r="M21"/>
      <c r="N21"/>
      <c r="O21"/>
    </row>
    <row r="22" spans="1:15" ht="19.5" customHeight="1">
      <c r="A22" s="58" t="s">
        <v>56</v>
      </c>
      <c r="B22" s="59"/>
      <c r="C22" s="107">
        <f>B23+'Primas SRW'!B10</f>
        <v>530.25</v>
      </c>
      <c r="D22" s="119"/>
      <c r="E22" s="108">
        <f>D23+'Primas HRW'!B10</f>
        <v>568</v>
      </c>
      <c r="F22" s="108"/>
      <c r="G22" s="133">
        <f>D23+'Primas HRW'!D10</f>
        <v>568</v>
      </c>
      <c r="H22" s="133">
        <f>D23+'Primas HRW'!E10</f>
        <v>548</v>
      </c>
      <c r="I22" s="134">
        <f>D23+'Primas HRW'!F10</f>
        <v>538</v>
      </c>
      <c r="J22" s="119"/>
      <c r="K22" s="108">
        <f>J23+'Primas maíz'!B11</f>
        <v>415.75</v>
      </c>
      <c r="L22"/>
      <c r="M22"/>
      <c r="N22"/>
      <c r="O22"/>
    </row>
    <row r="23" spans="1:15" ht="19.5" customHeight="1">
      <c r="A23" s="81" t="s">
        <v>14</v>
      </c>
      <c r="B23" s="84">
        <f>Datos!E8</f>
        <v>445.25</v>
      </c>
      <c r="C23" s="82">
        <f>B23+'Primas SRW'!B11</f>
        <v>535.25</v>
      </c>
      <c r="D23" s="88">
        <f>Datos!I8</f>
        <v>408</v>
      </c>
      <c r="E23" s="83">
        <f>D23+'Primas HRW'!B11</f>
        <v>568</v>
      </c>
      <c r="F23" s="83"/>
      <c r="G23" s="125">
        <f>D23+'Primas HRW'!D11</f>
        <v>568</v>
      </c>
      <c r="H23" s="125">
        <f>D23+'Primas HRW'!E11</f>
        <v>548</v>
      </c>
      <c r="I23" s="95">
        <f>D23+'Primas HRW'!F11</f>
        <v>538</v>
      </c>
      <c r="J23" s="88">
        <f>Datos!N8</f>
        <v>365.75</v>
      </c>
      <c r="K23" s="83"/>
      <c r="L23"/>
      <c r="M23"/>
      <c r="N23"/>
      <c r="O23"/>
    </row>
    <row r="24" spans="1:15" ht="19.5" customHeight="1">
      <c r="A24" s="16" t="s">
        <v>57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1" t="s">
        <v>38</v>
      </c>
      <c r="B25" s="84"/>
      <c r="C25" s="82"/>
      <c r="D25" s="88"/>
      <c r="E25" s="83"/>
      <c r="F25" s="83"/>
      <c r="G25" s="83"/>
      <c r="H25" s="83"/>
      <c r="I25" s="82"/>
      <c r="J25" s="88"/>
      <c r="K25" s="83"/>
      <c r="L25"/>
      <c r="M25"/>
      <c r="N25"/>
      <c r="O25"/>
    </row>
    <row r="26" spans="1:15" ht="19.5" customHeight="1">
      <c r="A26" s="58" t="s">
        <v>15</v>
      </c>
      <c r="B26" s="59">
        <f>Datos!E9</f>
        <v>459.75</v>
      </c>
      <c r="C26" s="107"/>
      <c r="D26" s="119">
        <f>Datos!I9</f>
        <v>428.5</v>
      </c>
      <c r="E26" s="108"/>
      <c r="F26" s="108"/>
      <c r="G26" s="108"/>
      <c r="H26" s="108"/>
      <c r="I26" s="107"/>
      <c r="J26" s="119">
        <f>Datos!N9</f>
        <v>376.5</v>
      </c>
      <c r="K26" s="108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1" t="s">
        <v>11</v>
      </c>
      <c r="B28" s="84">
        <f>Datos!E10</f>
        <v>473.5</v>
      </c>
      <c r="C28" s="82"/>
      <c r="D28" s="88">
        <f>Datos!I10</f>
        <v>448</v>
      </c>
      <c r="E28" s="83"/>
      <c r="F28" s="83"/>
      <c r="G28" s="83"/>
      <c r="H28" s="83"/>
      <c r="I28" s="82"/>
      <c r="J28" s="88">
        <f>Datos!N10</f>
        <v>390</v>
      </c>
      <c r="K28" s="83"/>
      <c r="L28"/>
      <c r="M28"/>
      <c r="N28"/>
      <c r="O28"/>
    </row>
    <row r="29" spans="1:15" ht="19.5" customHeight="1">
      <c r="A29" s="16" t="s">
        <v>12</v>
      </c>
      <c r="B29" s="26">
        <f>Datos!E11</f>
        <v>482</v>
      </c>
      <c r="C29" s="23"/>
      <c r="D29" s="24">
        <f>Datos!I11</f>
        <v>463</v>
      </c>
      <c r="E29" s="25"/>
      <c r="F29" s="25"/>
      <c r="G29" s="25"/>
      <c r="H29" s="25"/>
      <c r="I29" s="23"/>
      <c r="J29" s="24">
        <f>Datos!N11</f>
        <v>399</v>
      </c>
      <c r="K29" s="25"/>
      <c r="L29"/>
      <c r="M29"/>
      <c r="N29"/>
      <c r="O29"/>
    </row>
    <row r="30" spans="1:15" ht="19.5" customHeight="1">
      <c r="A30" s="81" t="s">
        <v>13</v>
      </c>
      <c r="B30" s="84">
        <f>Datos!E12</f>
        <v>483.75</v>
      </c>
      <c r="C30" s="82"/>
      <c r="D30" s="88">
        <f>Datos!I12</f>
        <v>474</v>
      </c>
      <c r="E30" s="83"/>
      <c r="F30" s="83"/>
      <c r="G30" s="83"/>
      <c r="H30" s="83"/>
      <c r="I30" s="82"/>
      <c r="J30" s="88">
        <f>Datos!N12</f>
        <v>406.75</v>
      </c>
      <c r="K30" s="83"/>
      <c r="L30"/>
      <c r="M30"/>
      <c r="N30"/>
      <c r="O30"/>
    </row>
    <row r="31" spans="1:15" ht="19.5" customHeight="1">
      <c r="A31" s="16" t="s">
        <v>14</v>
      </c>
      <c r="B31" s="26">
        <f>Datos!E13</f>
        <v>491.75</v>
      </c>
      <c r="C31" s="23"/>
      <c r="D31" s="24">
        <f>Datos!I13</f>
        <v>491.25</v>
      </c>
      <c r="E31" s="25"/>
      <c r="F31" s="25"/>
      <c r="G31" s="25"/>
      <c r="H31" s="25"/>
      <c r="I31" s="23"/>
      <c r="J31" s="24">
        <f>Datos!N13</f>
        <v>402</v>
      </c>
      <c r="K31" s="25"/>
      <c r="L31"/>
      <c r="M31"/>
      <c r="N31"/>
      <c r="O31"/>
    </row>
    <row r="32" spans="1:15" ht="19.5" customHeight="1">
      <c r="A32" s="81" t="s">
        <v>15</v>
      </c>
      <c r="B32" s="101">
        <f>Datos!E14</f>
        <v>507.25</v>
      </c>
      <c r="C32" s="82"/>
      <c r="D32" s="88">
        <f>Datos!I14</f>
        <v>512.25</v>
      </c>
      <c r="E32" s="83"/>
      <c r="F32" s="83"/>
      <c r="G32" s="83"/>
      <c r="H32" s="83"/>
      <c r="I32" s="82"/>
      <c r="J32" s="88">
        <f>Datos!N14</f>
        <v>407</v>
      </c>
      <c r="K32" s="83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Datos!E15</f>
        <v>518.25</v>
      </c>
      <c r="C34" s="23"/>
      <c r="D34" s="63">
        <f>Datos!I15</f>
        <v>526.5</v>
      </c>
      <c r="E34" s="25"/>
      <c r="F34" s="25"/>
      <c r="G34" s="25"/>
      <c r="H34" s="25"/>
      <c r="I34" s="23"/>
      <c r="J34" s="63"/>
      <c r="K34" s="25"/>
      <c r="L34"/>
      <c r="M34"/>
      <c r="N34"/>
      <c r="O34"/>
    </row>
    <row r="35" spans="1:15" ht="19.5" customHeight="1">
      <c r="A35" s="102" t="s">
        <v>12</v>
      </c>
      <c r="B35" s="101">
        <f>Datos!E16</f>
        <v>524.25</v>
      </c>
      <c r="C35" s="103"/>
      <c r="D35" s="104">
        <f>Datos!I16</f>
        <v>533.75</v>
      </c>
      <c r="E35" s="103"/>
      <c r="F35" s="103"/>
      <c r="G35" s="103"/>
      <c r="H35" s="103"/>
      <c r="I35" s="103"/>
      <c r="J35" s="104"/>
      <c r="K35" s="101"/>
      <c r="L35"/>
      <c r="M35"/>
      <c r="N35"/>
      <c r="O35"/>
    </row>
    <row r="36" spans="1:15" ht="19.5" customHeight="1">
      <c r="A36" s="16" t="s">
        <v>13</v>
      </c>
      <c r="B36" s="62">
        <f>Datos!E17</f>
        <v>521.5</v>
      </c>
      <c r="C36" s="23"/>
      <c r="D36" s="63">
        <f>Datos!I17</f>
        <v>537.25</v>
      </c>
      <c r="E36" s="25"/>
      <c r="F36" s="25"/>
      <c r="G36" s="25"/>
      <c r="H36" s="25"/>
      <c r="I36" s="23"/>
      <c r="J36" s="63">
        <f>Datos!N15</f>
        <v>425.75</v>
      </c>
      <c r="K36" s="25"/>
      <c r="L36"/>
      <c r="M36"/>
      <c r="N36"/>
      <c r="O36"/>
    </row>
    <row r="37" spans="1:15" ht="19.5" customHeight="1">
      <c r="A37" s="102" t="s">
        <v>14</v>
      </c>
      <c r="B37" s="101"/>
      <c r="C37" s="105"/>
      <c r="D37" s="104"/>
      <c r="E37" s="105"/>
      <c r="F37" s="105"/>
      <c r="G37" s="105"/>
      <c r="H37" s="105"/>
      <c r="I37" s="105"/>
      <c r="J37" s="104"/>
      <c r="K37" s="106"/>
      <c r="L37"/>
      <c r="M37"/>
      <c r="N37"/>
      <c r="O37"/>
    </row>
    <row r="38" spans="1:15" ht="19.5" customHeight="1">
      <c r="A38" s="58" t="s">
        <v>15</v>
      </c>
      <c r="B38" s="59"/>
      <c r="C38" s="72"/>
      <c r="D38" s="65"/>
      <c r="E38" s="72"/>
      <c r="F38" s="72"/>
      <c r="G38" s="72"/>
      <c r="H38" s="72"/>
      <c r="I38" s="72"/>
      <c r="J38" s="63">
        <f>Datos!N16</f>
        <v>413.5</v>
      </c>
      <c r="K38" s="59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Datos!G22</f>
        <v>Mayo</v>
      </c>
      <c r="F7" s="3">
        <f>Datos!I22</f>
        <v>2019</v>
      </c>
      <c r="G7" s="3"/>
      <c r="H7" s="3"/>
      <c r="I7" s="3"/>
      <c r="J7" s="4" t="str">
        <f>Datos!D22</f>
        <v>Lunes</v>
      </c>
      <c r="K7" s="3">
        <f>Datos!E22</f>
        <v>13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78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80"/>
      <c r="D15" s="60"/>
      <c r="E15" s="72"/>
      <c r="F15" s="72"/>
      <c r="G15" s="99"/>
      <c r="H15" s="99"/>
      <c r="I15" s="100"/>
      <c r="J15" s="60"/>
      <c r="K15" s="94"/>
    </row>
    <row r="16" spans="1:11" ht="19.5" customHeight="1">
      <c r="A16" s="54" t="s">
        <v>44</v>
      </c>
      <c r="B16" s="55"/>
      <c r="C16" s="96"/>
      <c r="D16" s="57"/>
      <c r="E16" s="56"/>
      <c r="F16" s="56"/>
      <c r="G16" s="97"/>
      <c r="H16" s="97"/>
      <c r="I16" s="97"/>
      <c r="J16" s="64"/>
      <c r="K16" s="55"/>
    </row>
    <row r="17" spans="1:11" ht="19.5" customHeight="1">
      <c r="A17" s="16" t="s">
        <v>11</v>
      </c>
      <c r="B17" s="62"/>
      <c r="C17" s="80"/>
      <c r="D17" s="62"/>
      <c r="E17" s="25"/>
      <c r="F17" s="25"/>
      <c r="G17" s="127"/>
      <c r="H17" s="127"/>
      <c r="I17" s="128"/>
      <c r="J17" s="65"/>
      <c r="K17" s="94"/>
    </row>
    <row r="18" spans="1:11" ht="19.5" customHeight="1">
      <c r="A18" s="54" t="s">
        <v>54</v>
      </c>
      <c r="B18" s="55"/>
      <c r="C18" s="96"/>
      <c r="D18" s="57"/>
      <c r="E18" s="56"/>
      <c r="F18" s="97"/>
      <c r="G18" s="97"/>
      <c r="H18" s="97"/>
      <c r="I18" s="98"/>
      <c r="J18" s="57"/>
      <c r="K18" s="55"/>
    </row>
    <row r="19" spans="1:11" ht="19.5" customHeight="1">
      <c r="A19" s="58" t="s">
        <v>12</v>
      </c>
      <c r="B19" s="59">
        <f>BUSHEL!B19*TONELADA!$B$43</f>
        <v>158.4585</v>
      </c>
      <c r="C19" s="72">
        <v>197.3</v>
      </c>
      <c r="D19" s="65">
        <f>BUSHEL!D19*BUSHEL!B42</f>
        <v>145.87368</v>
      </c>
      <c r="E19" s="72">
        <v>204.6</v>
      </c>
      <c r="F19" s="72" t="s">
        <v>45</v>
      </c>
      <c r="G19" s="99">
        <f>BUSHEL!G19*TONELADA!$B$43</f>
        <v>208.33848</v>
      </c>
      <c r="H19" s="127">
        <f>BUSHEL!H19*TONELADA!$B$43</f>
        <v>200.98968</v>
      </c>
      <c r="I19" s="128">
        <f>BUSHEL!I19*TONELADA!$B$43</f>
        <v>197.31528</v>
      </c>
      <c r="J19" s="65">
        <f>BUSHEL!J19*$E$43</f>
        <v>136.8038</v>
      </c>
      <c r="K19" s="94"/>
    </row>
    <row r="20" spans="1:11" ht="19.5" customHeight="1">
      <c r="A20" s="54" t="s">
        <v>55</v>
      </c>
      <c r="B20" s="55"/>
      <c r="C20" s="56">
        <v>193.6</v>
      </c>
      <c r="D20" s="64"/>
      <c r="E20" s="56">
        <v>204.6</v>
      </c>
      <c r="F20" s="56"/>
      <c r="G20" s="97">
        <f>BUSHEL!G20*TONELADA!$B$43</f>
        <v>206.50127999999998</v>
      </c>
      <c r="H20" s="97">
        <f>BUSHEL!H20*TONELADA!$B$43</f>
        <v>199.15248</v>
      </c>
      <c r="I20" s="97">
        <f>BUSHEL!I20*TONELADA!$B$43</f>
        <v>195.47808</v>
      </c>
      <c r="J20" s="64"/>
      <c r="K20" s="55">
        <f>BUSHEL!K20*$E$43</f>
        <v>166.32979999999998</v>
      </c>
    </row>
    <row r="21" spans="1:11" ht="19.5" customHeight="1">
      <c r="A21" s="16" t="s">
        <v>13</v>
      </c>
      <c r="B21" s="62">
        <f>BUSHEL!B21*TONELADA!$B$43</f>
        <v>160.57128</v>
      </c>
      <c r="C21" s="23">
        <v>191.8</v>
      </c>
      <c r="D21" s="63">
        <f>BUSHEL!D21*BUSHEL!B42</f>
        <v>145.87368</v>
      </c>
      <c r="E21" s="25">
        <v>204.6</v>
      </c>
      <c r="F21" s="25"/>
      <c r="G21" s="127">
        <f>BUSHEL!G21*TONELADA!$B$43</f>
        <v>204.66407999999998</v>
      </c>
      <c r="H21" s="127">
        <f>BUSHEL!H21*TONELADA!$B$43</f>
        <v>197.31528</v>
      </c>
      <c r="I21" s="128">
        <f>BUSHEL!I21*TONELADA!$B$43</f>
        <v>193.64087999999998</v>
      </c>
      <c r="J21" s="63">
        <f>BUSHEL!J21*$E$43</f>
        <v>140.34691999999998</v>
      </c>
      <c r="K21" s="94">
        <f>BUSHEL!K21*$E$43</f>
        <v>163.96771999999999</v>
      </c>
    </row>
    <row r="22" spans="1:11" ht="19.5" customHeight="1">
      <c r="A22" s="54" t="s">
        <v>56</v>
      </c>
      <c r="B22" s="55"/>
      <c r="C22" s="73">
        <v>194.8</v>
      </c>
      <c r="D22" s="64"/>
      <c r="E22" s="73">
        <v>208.7</v>
      </c>
      <c r="F22" s="73"/>
      <c r="G22" s="97">
        <f>BUSHEL!G22*TONELADA!$B$43</f>
        <v>208.70592</v>
      </c>
      <c r="H22" s="97">
        <f>BUSHEL!H22*TONELADA!$B$43</f>
        <v>201.35711999999998</v>
      </c>
      <c r="I22" s="97">
        <f>BUSHEL!I22*TONELADA!$B$43</f>
        <v>197.68272</v>
      </c>
      <c r="J22" s="64"/>
      <c r="K22" s="55">
        <f>BUSHEL!K22*$E$43</f>
        <v>163.67246</v>
      </c>
    </row>
    <row r="23" spans="1:11" ht="19.5" customHeight="1">
      <c r="A23" s="58" t="s">
        <v>14</v>
      </c>
      <c r="B23" s="59">
        <f>BUSHEL!B23*TONELADA!$B$43</f>
        <v>163.60266</v>
      </c>
      <c r="C23" s="107">
        <v>196.6</v>
      </c>
      <c r="D23" s="63">
        <f>BUSHEL!D23*BUSHEL!B42</f>
        <v>149.91552</v>
      </c>
      <c r="E23" s="107">
        <v>208.7</v>
      </c>
      <c r="F23" s="107"/>
      <c r="G23" s="127">
        <f>BUSHEL!G23*TONELADA!$B$43</f>
        <v>208.70592</v>
      </c>
      <c r="H23" s="127">
        <f>BUSHEL!H23*TONELADA!$B$43</f>
        <v>201.35711999999998</v>
      </c>
      <c r="I23" s="128">
        <f>BUSHEL!I23*TONELADA!$B$43</f>
        <v>197.68272</v>
      </c>
      <c r="J23" s="65">
        <f>BUSHEL!J23*$E$43</f>
        <v>143.98846</v>
      </c>
      <c r="K23" s="108"/>
    </row>
    <row r="24" spans="1:11" ht="19.5" customHeight="1">
      <c r="A24" s="54" t="s">
        <v>57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7"/>
      <c r="I25" s="107"/>
      <c r="J25" s="65"/>
      <c r="K25" s="108"/>
    </row>
    <row r="26" spans="1:11" ht="19.5" customHeight="1">
      <c r="A26" s="54" t="s">
        <v>15</v>
      </c>
      <c r="B26" s="55">
        <f>BUSHEL!B26*TONELADA!$B$43</f>
        <v>168.93054</v>
      </c>
      <c r="C26" s="56"/>
      <c r="D26" s="64">
        <f>BUSHEL!D26*BUSHEL!B42</f>
        <v>157.44804</v>
      </c>
      <c r="E26" s="56"/>
      <c r="F26" s="56"/>
      <c r="G26" s="56"/>
      <c r="H26" s="56"/>
      <c r="I26" s="56"/>
      <c r="J26" s="64">
        <f>BUSHEL!J26*$E$43</f>
        <v>148.22052</v>
      </c>
      <c r="K26" s="55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BUSHEL!B28*TONELADA!$B$43</f>
        <v>173.98283999999998</v>
      </c>
      <c r="C28" s="23"/>
      <c r="D28" s="63">
        <f>BUSHEL!D28*BUSHEL!B42</f>
        <v>164.61311999999998</v>
      </c>
      <c r="E28" s="25"/>
      <c r="F28" s="25"/>
      <c r="G28" s="25"/>
      <c r="H28" s="25"/>
      <c r="I28" s="23"/>
      <c r="J28" s="63">
        <f>BUSHEL!J28*$E$43</f>
        <v>153.5352</v>
      </c>
      <c r="K28" s="25"/>
    </row>
    <row r="29" spans="1:11" ht="19.5" customHeight="1">
      <c r="A29" s="54" t="s">
        <v>12</v>
      </c>
      <c r="B29" s="55">
        <f>BUSHEL!B29*TONELADA!$B$43</f>
        <v>177.10608</v>
      </c>
      <c r="C29" s="56"/>
      <c r="D29" s="64">
        <f>IF(BUSHEL!D29&gt;0,BUSHEL!D29*TONELADA!$B$43,"")</f>
        <v>170.12472</v>
      </c>
      <c r="E29" s="56"/>
      <c r="F29" s="56"/>
      <c r="G29" s="56"/>
      <c r="H29" s="56"/>
      <c r="I29" s="56"/>
      <c r="J29" s="64">
        <f>BUSHEL!J29*$E$43</f>
        <v>157.07832</v>
      </c>
      <c r="K29" s="55"/>
    </row>
    <row r="30" spans="1:11" ht="19.5" customHeight="1">
      <c r="A30" s="16" t="s">
        <v>13</v>
      </c>
      <c r="B30" s="62">
        <f>BUSHEL!B30*TONELADA!$B$43</f>
        <v>177.7491</v>
      </c>
      <c r="C30" s="23"/>
      <c r="D30" s="63">
        <f>IF(BUSHEL!D30&gt;0,BUSHEL!D30*TONELADA!$B$43,"")</f>
        <v>174.16656</v>
      </c>
      <c r="E30" s="25"/>
      <c r="F30" s="25"/>
      <c r="G30" s="25"/>
      <c r="H30" s="25"/>
      <c r="I30" s="23"/>
      <c r="J30" s="63">
        <f>BUSHEL!J30*$E$43</f>
        <v>160.12933999999998</v>
      </c>
      <c r="K30" s="25"/>
    </row>
    <row r="31" spans="1:11" ht="19.5" customHeight="1">
      <c r="A31" s="54" t="s">
        <v>14</v>
      </c>
      <c r="B31" s="55">
        <f>BUSHEL!B31*TONELADA!$B$43</f>
        <v>180.68862</v>
      </c>
      <c r="C31" s="73"/>
      <c r="D31" s="64">
        <f>IF(BUSHEL!D31&gt;0,BUSHEL!D31*TONELADA!$B$43,"")</f>
        <v>180.5049</v>
      </c>
      <c r="E31" s="73"/>
      <c r="F31" s="73"/>
      <c r="G31" s="73"/>
      <c r="H31" s="73"/>
      <c r="I31" s="73"/>
      <c r="J31" s="64">
        <f>BUSHEL!J31*$E$43</f>
        <v>158.25936</v>
      </c>
      <c r="K31" s="74"/>
    </row>
    <row r="32" spans="1:11" ht="19.5" customHeight="1">
      <c r="A32" s="58" t="s">
        <v>15</v>
      </c>
      <c r="B32" s="62">
        <f>BUSHEL!B32*TONELADA!$B$43</f>
        <v>186.38394</v>
      </c>
      <c r="C32" s="72"/>
      <c r="D32" s="63">
        <f>IF(BUSHEL!D32&gt;0,BUSHEL!D32*TONELADA!$B$43,"")</f>
        <v>188.22114</v>
      </c>
      <c r="E32" s="72"/>
      <c r="F32" s="72"/>
      <c r="G32" s="72"/>
      <c r="H32" s="72"/>
      <c r="I32" s="72"/>
      <c r="J32" s="63">
        <f>BUSHEL!J32*$E$43</f>
        <v>160.22776</v>
      </c>
      <c r="K32" s="59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2">
        <f>BUSHEL!B34*TONELADA!$B$43</f>
        <v>190.42578</v>
      </c>
      <c r="C34" s="23"/>
      <c r="D34" s="63">
        <f>IF(BUSHEL!D34&gt;0,BUSHEL!D34*TONELADA!$B$43,"")</f>
        <v>193.45716</v>
      </c>
      <c r="E34" s="25"/>
      <c r="F34" s="25"/>
      <c r="G34" s="25"/>
      <c r="H34" s="25"/>
      <c r="I34" s="23"/>
      <c r="J34" s="63"/>
      <c r="K34" s="25"/>
    </row>
    <row r="35" spans="1:11" ht="19.5" customHeight="1">
      <c r="A35" s="54" t="s">
        <v>12</v>
      </c>
      <c r="B35" s="55">
        <f>BUSHEL!B35*TONELADA!$B$43</f>
        <v>192.63042</v>
      </c>
      <c r="C35" s="56"/>
      <c r="D35" s="64">
        <f>IF(BUSHEL!D35&gt;0,BUSHEL!D35*TONELADA!$B$43,"")</f>
        <v>196.12109999999998</v>
      </c>
      <c r="E35" s="56"/>
      <c r="F35" s="56"/>
      <c r="G35" s="56"/>
      <c r="H35" s="56"/>
      <c r="I35" s="56"/>
      <c r="J35" s="64"/>
      <c r="K35" s="55"/>
    </row>
    <row r="36" spans="1:11" ht="19.5" customHeight="1">
      <c r="A36" s="16" t="s">
        <v>13</v>
      </c>
      <c r="B36" s="62">
        <f>BUSHEL!B36*TONELADA!$B$43</f>
        <v>191.61996</v>
      </c>
      <c r="C36" s="23"/>
      <c r="D36" s="63">
        <f>IF(BUSHEL!D36&gt;0,BUSHEL!D36*TONELADA!$B$43,"")</f>
        <v>197.40714</v>
      </c>
      <c r="E36" s="25"/>
      <c r="F36" s="25"/>
      <c r="G36" s="25"/>
      <c r="H36" s="25"/>
      <c r="I36" s="23"/>
      <c r="J36" s="63">
        <f>BUSHEL!J36*$E$43</f>
        <v>167.60925999999998</v>
      </c>
      <c r="K36" s="25"/>
    </row>
    <row r="37" spans="1:11" ht="19.5" customHeight="1">
      <c r="A37" s="71" t="s">
        <v>14</v>
      </c>
      <c r="B37" s="55"/>
      <c r="C37" s="73"/>
      <c r="D37" s="64"/>
      <c r="E37" s="73"/>
      <c r="F37" s="73"/>
      <c r="G37" s="73"/>
      <c r="H37" s="73"/>
      <c r="I37" s="73"/>
      <c r="J37" s="64"/>
      <c r="K37" s="74"/>
    </row>
    <row r="38" spans="1:11" ht="19.5" customHeight="1">
      <c r="A38" s="58" t="s">
        <v>15</v>
      </c>
      <c r="B38" s="59"/>
      <c r="C38" s="72"/>
      <c r="D38" s="65"/>
      <c r="E38" s="72"/>
      <c r="F38" s="72"/>
      <c r="G38" s="72"/>
      <c r="H38" s="72"/>
      <c r="I38" s="72"/>
      <c r="J38" s="63">
        <f>BUSHEL!J38*$E$43</f>
        <v>162.78668</v>
      </c>
      <c r="K38" s="59"/>
    </row>
    <row r="39" spans="1:11" ht="19.5" customHeight="1">
      <c r="A39" s="92"/>
      <c r="B39" s="93"/>
      <c r="C39" s="93"/>
      <c r="D39" s="93"/>
      <c r="E39" s="93"/>
      <c r="F39" s="93"/>
      <c r="G39" s="93"/>
      <c r="H39" s="93"/>
      <c r="I39" s="93"/>
      <c r="J39" s="67"/>
      <c r="K39" s="93"/>
    </row>
    <row r="40" spans="1:11" ht="19.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9.5" customHeight="1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3">
        <v>2019</v>
      </c>
      <c r="B5" s="114"/>
      <c r="C5" s="115"/>
    </row>
    <row r="6" spans="1:3" ht="15">
      <c r="A6" s="47" t="s">
        <v>127</v>
      </c>
      <c r="B6" s="89"/>
      <c r="C6" s="109"/>
    </row>
    <row r="7" spans="1:3" ht="15">
      <c r="A7" s="44" t="s">
        <v>128</v>
      </c>
      <c r="B7" s="48">
        <v>100</v>
      </c>
      <c r="C7" s="48" t="s">
        <v>135</v>
      </c>
    </row>
    <row r="8" spans="1:3" ht="15">
      <c r="A8" s="47" t="s">
        <v>131</v>
      </c>
      <c r="B8" s="89">
        <v>90</v>
      </c>
      <c r="C8" s="109" t="s">
        <v>135</v>
      </c>
    </row>
    <row r="9" spans="1:3" ht="15">
      <c r="A9" s="44" t="s">
        <v>136</v>
      </c>
      <c r="B9" s="48">
        <v>85</v>
      </c>
      <c r="C9" s="48" t="s">
        <v>135</v>
      </c>
    </row>
    <row r="10" spans="1:3" ht="15">
      <c r="A10" s="47" t="s">
        <v>138</v>
      </c>
      <c r="B10" s="89">
        <v>85</v>
      </c>
      <c r="C10" s="109" t="s">
        <v>142</v>
      </c>
    </row>
    <row r="11" spans="1:3" ht="15">
      <c r="A11" s="44" t="s">
        <v>139</v>
      </c>
      <c r="B11" s="48">
        <v>90</v>
      </c>
      <c r="C11" s="48" t="s">
        <v>142</v>
      </c>
    </row>
    <row r="12" spans="1:3" ht="15">
      <c r="A12" s="47" t="s">
        <v>140</v>
      </c>
      <c r="B12" s="89"/>
      <c r="C12" s="109"/>
    </row>
    <row r="13" spans="1:3" ht="15">
      <c r="A13" s="44" t="s">
        <v>141</v>
      </c>
      <c r="B13" s="48"/>
      <c r="C13" s="48"/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12" sqref="F1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9">
        <v>2019</v>
      </c>
      <c r="B5" s="130"/>
      <c r="C5" s="130"/>
      <c r="D5" s="130"/>
      <c r="E5" s="130"/>
      <c r="F5" s="130"/>
      <c r="G5" s="131"/>
    </row>
    <row r="6" spans="1:7" ht="15">
      <c r="A6" s="120" t="s">
        <v>129</v>
      </c>
      <c r="B6" s="121"/>
      <c r="C6" s="121"/>
      <c r="D6" s="121"/>
      <c r="E6" s="122"/>
      <c r="F6" s="122"/>
      <c r="G6" s="121"/>
    </row>
    <row r="7" spans="1:7" ht="15">
      <c r="A7" s="44" t="s">
        <v>130</v>
      </c>
      <c r="B7" s="48">
        <v>160</v>
      </c>
      <c r="C7" s="48"/>
      <c r="D7" s="48">
        <v>170</v>
      </c>
      <c r="E7" s="45">
        <v>150</v>
      </c>
      <c r="F7" s="45">
        <v>140</v>
      </c>
      <c r="G7" s="48" t="s">
        <v>135</v>
      </c>
    </row>
    <row r="8" spans="1:7" ht="15">
      <c r="A8" s="120" t="s">
        <v>131</v>
      </c>
      <c r="B8" s="121">
        <v>160</v>
      </c>
      <c r="C8" s="121"/>
      <c r="D8" s="121">
        <v>165</v>
      </c>
      <c r="E8" s="122">
        <v>145</v>
      </c>
      <c r="F8" s="122">
        <v>135</v>
      </c>
      <c r="G8" s="121" t="s">
        <v>135</v>
      </c>
    </row>
    <row r="9" spans="1:8" s="123" customFormat="1" ht="15">
      <c r="A9" s="44" t="s">
        <v>132</v>
      </c>
      <c r="B9" s="48">
        <v>160</v>
      </c>
      <c r="C9" s="48"/>
      <c r="D9" s="48">
        <v>160</v>
      </c>
      <c r="E9" s="45">
        <v>140</v>
      </c>
      <c r="F9" s="45">
        <v>130</v>
      </c>
      <c r="G9" s="48" t="s">
        <v>135</v>
      </c>
      <c r="H9" s="135" t="s">
        <v>137</v>
      </c>
    </row>
    <row r="10" spans="1:7" ht="15">
      <c r="A10" s="120" t="s">
        <v>133</v>
      </c>
      <c r="B10" s="121">
        <v>160</v>
      </c>
      <c r="C10" s="121"/>
      <c r="D10" s="121">
        <v>160</v>
      </c>
      <c r="E10" s="122">
        <v>140</v>
      </c>
      <c r="F10" s="122">
        <v>130</v>
      </c>
      <c r="G10" s="121" t="s">
        <v>142</v>
      </c>
    </row>
    <row r="11" spans="1:7" ht="15">
      <c r="A11" s="44" t="s">
        <v>134</v>
      </c>
      <c r="B11" s="48">
        <v>160</v>
      </c>
      <c r="C11" s="48"/>
      <c r="D11" s="48">
        <v>160</v>
      </c>
      <c r="E11" s="45">
        <v>140</v>
      </c>
      <c r="F11" s="45">
        <v>130</v>
      </c>
      <c r="G11" s="48" t="s">
        <v>142</v>
      </c>
    </row>
    <row r="12" spans="1:7" ht="15">
      <c r="A12" s="120" t="s">
        <v>143</v>
      </c>
      <c r="B12" s="121"/>
      <c r="C12" s="121"/>
      <c r="D12" s="121"/>
      <c r="E12" s="122"/>
      <c r="F12" s="122"/>
      <c r="G12" s="121"/>
    </row>
    <row r="13" spans="1:7" ht="15">
      <c r="A13" s="44" t="s">
        <v>144</v>
      </c>
      <c r="B13" s="48"/>
      <c r="C13" s="48"/>
      <c r="D13" s="48"/>
      <c r="E13" s="45"/>
      <c r="F13" s="45"/>
      <c r="G13" s="48"/>
    </row>
    <row r="14" spans="1:7" ht="15">
      <c r="A14" s="120" t="s">
        <v>145</v>
      </c>
      <c r="B14" s="121"/>
      <c r="C14" s="121"/>
      <c r="D14" s="121"/>
      <c r="E14" s="122"/>
      <c r="F14" s="122"/>
      <c r="G14" s="121"/>
    </row>
    <row r="15" spans="1:7" ht="15.75">
      <c r="A15" s="136">
        <v>2020</v>
      </c>
      <c r="B15" s="48"/>
      <c r="C15" s="48"/>
      <c r="D15" s="48"/>
      <c r="E15" s="45"/>
      <c r="F15" s="45"/>
      <c r="G15" s="48"/>
    </row>
    <row r="16" spans="1:6" ht="15">
      <c r="A16" s="124"/>
      <c r="B16" s="124" t="s">
        <v>80</v>
      </c>
      <c r="C16" s="124"/>
      <c r="D16" s="124" t="s">
        <v>81</v>
      </c>
      <c r="E16" s="124" t="s">
        <v>81</v>
      </c>
      <c r="F16" s="124" t="s">
        <v>81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147</v>
      </c>
    </row>
    <row r="26" ht="15">
      <c r="A26" t="s">
        <v>84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6">
        <v>2019</v>
      </c>
      <c r="B6" s="117"/>
      <c r="C6" s="118"/>
    </row>
    <row r="7" spans="1:3" ht="15">
      <c r="A7" s="46" t="s">
        <v>129</v>
      </c>
      <c r="B7" s="38"/>
      <c r="C7" s="38"/>
    </row>
    <row r="8" spans="1:3" ht="15">
      <c r="A8" s="44" t="s">
        <v>130</v>
      </c>
      <c r="B8" s="45"/>
      <c r="C8" s="45"/>
    </row>
    <row r="9" spans="1:3" ht="15">
      <c r="A9" s="46" t="s">
        <v>131</v>
      </c>
      <c r="B9" s="38">
        <v>66</v>
      </c>
      <c r="C9" s="38" t="s">
        <v>135</v>
      </c>
    </row>
    <row r="10" spans="1:3" ht="15">
      <c r="A10" s="44" t="s">
        <v>132</v>
      </c>
      <c r="B10" s="45">
        <v>60</v>
      </c>
      <c r="C10" s="45" t="s">
        <v>135</v>
      </c>
    </row>
    <row r="11" spans="1:3" ht="15">
      <c r="A11" s="46" t="s">
        <v>133</v>
      </c>
      <c r="B11" s="38">
        <v>50</v>
      </c>
      <c r="C11" s="38" t="s">
        <v>142</v>
      </c>
    </row>
    <row r="12" spans="1:3" ht="15">
      <c r="A12" s="44" t="s">
        <v>134</v>
      </c>
      <c r="B12" s="45"/>
      <c r="C12" s="4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9.4453125" style="52" customWidth="1"/>
    <col min="8" max="8" width="13.21484375" style="52" customWidth="1"/>
    <col min="9" max="9" width="8.3359375" style="52" customWidth="1"/>
    <col min="10" max="10" width="4.99609375" style="52" customWidth="1"/>
    <col min="11" max="11" width="6.4453125" style="52" customWidth="1"/>
    <col min="12" max="12" width="14.6640625" style="52" customWidth="1"/>
    <col min="13" max="13" width="12.5546875" style="52" customWidth="1"/>
    <col min="14" max="14" width="8.4453125" style="52" customWidth="1"/>
    <col min="15" max="16384" width="12.4453125" style="52" customWidth="1"/>
  </cols>
  <sheetData>
    <row r="1" ht="15">
      <c r="A1" s="52" t="s">
        <v>31</v>
      </c>
    </row>
    <row r="2" spans="3:11" ht="15">
      <c r="C2" s="52" t="s">
        <v>32</v>
      </c>
      <c r="G2" s="52" t="s">
        <v>33</v>
      </c>
      <c r="K2" s="52" t="s">
        <v>34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3" ht="15">
      <c r="B5"/>
      <c r="C5"/>
      <c r="D5" s="61"/>
      <c r="E5" s="27"/>
      <c r="F5"/>
      <c r="G5" s="61"/>
      <c r="H5" s="61"/>
      <c r="J5"/>
      <c r="K5"/>
      <c r="L5" s="61"/>
      <c r="M5" s="61"/>
    </row>
    <row r="6" spans="2:14" ht="15">
      <c r="B6" t="s">
        <v>46</v>
      </c>
      <c r="C6" t="s">
        <v>47</v>
      </c>
      <c r="D6" s="61">
        <v>43598</v>
      </c>
      <c r="E6" s="27">
        <v>431.25</v>
      </c>
      <c r="F6" t="s">
        <v>48</v>
      </c>
      <c r="G6" s="61" t="s">
        <v>49</v>
      </c>
      <c r="H6" s="61">
        <v>43598</v>
      </c>
      <c r="I6" s="52">
        <v>397</v>
      </c>
      <c r="J6">
        <v>414</v>
      </c>
      <c r="K6" t="s">
        <v>105</v>
      </c>
      <c r="L6" s="61" t="s">
        <v>106</v>
      </c>
      <c r="M6" s="61">
        <v>43598</v>
      </c>
      <c r="N6" s="52">
        <v>347.5</v>
      </c>
    </row>
    <row r="7" spans="2:14" ht="15">
      <c r="B7" t="s">
        <v>50</v>
      </c>
      <c r="C7" t="s">
        <v>51</v>
      </c>
      <c r="D7" s="61">
        <v>43598</v>
      </c>
      <c r="E7" s="27">
        <v>437</v>
      </c>
      <c r="F7" t="s">
        <v>52</v>
      </c>
      <c r="G7" s="61" t="s">
        <v>53</v>
      </c>
      <c r="H7" s="61">
        <v>43598</v>
      </c>
      <c r="I7" s="52">
        <v>397</v>
      </c>
      <c r="J7">
        <v>407</v>
      </c>
      <c r="K7" t="s">
        <v>107</v>
      </c>
      <c r="L7" s="61" t="s">
        <v>108</v>
      </c>
      <c r="M7" s="61">
        <v>43598</v>
      </c>
      <c r="N7" s="52">
        <v>356.5</v>
      </c>
    </row>
    <row r="8" spans="2:14" ht="15">
      <c r="B8" t="s">
        <v>58</v>
      </c>
      <c r="C8" t="s">
        <v>59</v>
      </c>
      <c r="D8" s="61">
        <v>43598</v>
      </c>
      <c r="E8" s="27">
        <v>445.25</v>
      </c>
      <c r="F8" t="s">
        <v>60</v>
      </c>
      <c r="G8" s="61" t="s">
        <v>61</v>
      </c>
      <c r="H8" s="61">
        <v>43598</v>
      </c>
      <c r="I8" s="52">
        <v>408</v>
      </c>
      <c r="J8">
        <v>417.5</v>
      </c>
      <c r="K8" t="s">
        <v>109</v>
      </c>
      <c r="L8" s="61" t="s">
        <v>110</v>
      </c>
      <c r="M8" s="61">
        <v>43598</v>
      </c>
      <c r="N8" s="52">
        <v>365.75</v>
      </c>
    </row>
    <row r="9" spans="2:14" ht="15">
      <c r="B9" t="s">
        <v>62</v>
      </c>
      <c r="C9" t="s">
        <v>63</v>
      </c>
      <c r="D9" s="61">
        <v>43598</v>
      </c>
      <c r="E9" s="27">
        <v>459.75</v>
      </c>
      <c r="F9" t="s">
        <v>64</v>
      </c>
      <c r="G9" s="61" t="s">
        <v>65</v>
      </c>
      <c r="H9" s="61">
        <v>43598</v>
      </c>
      <c r="I9" s="52">
        <v>428.5</v>
      </c>
      <c r="J9">
        <v>438.5</v>
      </c>
      <c r="K9" t="s">
        <v>111</v>
      </c>
      <c r="L9" s="61" t="s">
        <v>112</v>
      </c>
      <c r="M9" s="61">
        <v>43598</v>
      </c>
      <c r="N9" s="52">
        <v>376.5</v>
      </c>
    </row>
    <row r="10" spans="2:14" ht="15">
      <c r="B10" t="s">
        <v>66</v>
      </c>
      <c r="C10" t="s">
        <v>67</v>
      </c>
      <c r="D10" s="61">
        <v>43598</v>
      </c>
      <c r="E10" s="27">
        <v>473.5</v>
      </c>
      <c r="F10" t="s">
        <v>68</v>
      </c>
      <c r="G10" s="61" t="s">
        <v>69</v>
      </c>
      <c r="H10" s="61">
        <v>43598</v>
      </c>
      <c r="I10" s="52">
        <v>448</v>
      </c>
      <c r="J10">
        <v>458.5</v>
      </c>
      <c r="K10" t="s">
        <v>113</v>
      </c>
      <c r="L10" s="61" t="s">
        <v>114</v>
      </c>
      <c r="M10" s="61">
        <v>43598</v>
      </c>
      <c r="N10" s="52">
        <v>390</v>
      </c>
    </row>
    <row r="11" spans="2:14" ht="15">
      <c r="B11" t="s">
        <v>70</v>
      </c>
      <c r="C11" t="s">
        <v>71</v>
      </c>
      <c r="D11" s="61">
        <v>43598</v>
      </c>
      <c r="E11" s="27">
        <v>482</v>
      </c>
      <c r="F11" t="s">
        <v>72</v>
      </c>
      <c r="G11" s="61" t="s">
        <v>73</v>
      </c>
      <c r="H11" s="61">
        <v>43598</v>
      </c>
      <c r="I11" s="52">
        <v>463</v>
      </c>
      <c r="J11">
        <v>472.5</v>
      </c>
      <c r="K11" t="s">
        <v>115</v>
      </c>
      <c r="L11" s="61" t="s">
        <v>116</v>
      </c>
      <c r="M11" s="61">
        <v>43598</v>
      </c>
      <c r="N11" s="52">
        <v>399</v>
      </c>
    </row>
    <row r="12" spans="2:14" ht="15">
      <c r="B12" t="s">
        <v>74</v>
      </c>
      <c r="C12" t="s">
        <v>75</v>
      </c>
      <c r="D12" s="61">
        <v>43598</v>
      </c>
      <c r="E12" s="27">
        <v>483.75</v>
      </c>
      <c r="F12" t="s">
        <v>76</v>
      </c>
      <c r="G12" s="61" t="s">
        <v>77</v>
      </c>
      <c r="H12" s="61">
        <v>43598</v>
      </c>
      <c r="I12" s="52">
        <v>474</v>
      </c>
      <c r="J12">
        <v>483</v>
      </c>
      <c r="K12" t="s">
        <v>117</v>
      </c>
      <c r="L12" s="61" t="s">
        <v>118</v>
      </c>
      <c r="M12" s="61">
        <v>43598</v>
      </c>
      <c r="N12" s="52">
        <v>406.75</v>
      </c>
    </row>
    <row r="13" spans="2:14" ht="15">
      <c r="B13" t="s">
        <v>95</v>
      </c>
      <c r="C13" t="s">
        <v>96</v>
      </c>
      <c r="D13" s="61">
        <v>43598</v>
      </c>
      <c r="E13" s="27">
        <v>491.75</v>
      </c>
      <c r="F13" t="s">
        <v>85</v>
      </c>
      <c r="G13" s="61" t="s">
        <v>86</v>
      </c>
      <c r="H13" s="61">
        <v>43598</v>
      </c>
      <c r="I13" s="52">
        <v>491.25</v>
      </c>
      <c r="J13">
        <v>500.25</v>
      </c>
      <c r="K13" t="s">
        <v>119</v>
      </c>
      <c r="L13" s="61" t="s">
        <v>120</v>
      </c>
      <c r="M13" s="61">
        <v>43598</v>
      </c>
      <c r="N13" s="52">
        <v>402</v>
      </c>
    </row>
    <row r="14" spans="2:14" ht="15">
      <c r="B14" s="52" t="s">
        <v>97</v>
      </c>
      <c r="C14" s="52" t="s">
        <v>98</v>
      </c>
      <c r="D14" s="110">
        <v>43598</v>
      </c>
      <c r="E14" s="111">
        <v>507.25</v>
      </c>
      <c r="F14" s="52" t="s">
        <v>87</v>
      </c>
      <c r="G14" s="110" t="s">
        <v>88</v>
      </c>
      <c r="H14" s="110">
        <v>43598</v>
      </c>
      <c r="I14" s="52">
        <v>512.25</v>
      </c>
      <c r="J14">
        <v>516.25</v>
      </c>
      <c r="K14" t="s">
        <v>121</v>
      </c>
      <c r="L14" s="61" t="s">
        <v>122</v>
      </c>
      <c r="M14" s="61">
        <v>43598</v>
      </c>
      <c r="N14" s="52">
        <v>407</v>
      </c>
    </row>
    <row r="15" spans="2:14" ht="15">
      <c r="B15" t="s">
        <v>99</v>
      </c>
      <c r="C15" t="s">
        <v>100</v>
      </c>
      <c r="D15" s="61">
        <v>43598</v>
      </c>
      <c r="E15" s="27">
        <v>518.25</v>
      </c>
      <c r="F15" t="s">
        <v>89</v>
      </c>
      <c r="G15" s="61" t="s">
        <v>90</v>
      </c>
      <c r="H15" s="61">
        <v>43598</v>
      </c>
      <c r="I15" s="52">
        <v>526.5</v>
      </c>
      <c r="J15" s="52">
        <v>0</v>
      </c>
      <c r="K15" s="52" t="s">
        <v>123</v>
      </c>
      <c r="L15" s="61" t="s">
        <v>124</v>
      </c>
      <c r="M15" s="110">
        <v>43598</v>
      </c>
      <c r="N15" s="52">
        <v>425.75</v>
      </c>
    </row>
    <row r="16" spans="2:14" ht="15">
      <c r="B16" t="s">
        <v>101</v>
      </c>
      <c r="C16" t="s">
        <v>102</v>
      </c>
      <c r="D16" s="61">
        <v>43598</v>
      </c>
      <c r="E16" s="27">
        <v>524.25</v>
      </c>
      <c r="F16" t="s">
        <v>91</v>
      </c>
      <c r="G16" s="61" t="s">
        <v>92</v>
      </c>
      <c r="H16" s="61">
        <v>43598</v>
      </c>
      <c r="I16" s="52">
        <v>533.75</v>
      </c>
      <c r="J16">
        <v>0</v>
      </c>
      <c r="K16" t="s">
        <v>125</v>
      </c>
      <c r="L16" s="61" t="s">
        <v>126</v>
      </c>
      <c r="M16" s="61">
        <v>43598</v>
      </c>
      <c r="N16" s="52">
        <v>413.5</v>
      </c>
    </row>
    <row r="17" spans="2:13" ht="15">
      <c r="B17" t="s">
        <v>103</v>
      </c>
      <c r="C17" t="s">
        <v>104</v>
      </c>
      <c r="D17" s="61">
        <v>43598</v>
      </c>
      <c r="E17" s="27">
        <v>521.5</v>
      </c>
      <c r="F17" t="s">
        <v>93</v>
      </c>
      <c r="G17" s="61" t="s">
        <v>94</v>
      </c>
      <c r="H17" s="61">
        <v>43598</v>
      </c>
      <c r="I17">
        <v>537.25</v>
      </c>
      <c r="J17">
        <v>0</v>
      </c>
      <c r="K17" s="61"/>
      <c r="L17" s="79"/>
      <c r="M17" s="111"/>
    </row>
    <row r="18" spans="2:13" ht="15">
      <c r="B18"/>
      <c r="C18"/>
      <c r="D18" s="61"/>
      <c r="E18" s="27"/>
      <c r="F18"/>
      <c r="G18" s="61"/>
      <c r="H18" s="61"/>
      <c r="I18"/>
      <c r="J18"/>
      <c r="K18" s="61"/>
      <c r="L18" s="79"/>
      <c r="M18" s="111"/>
    </row>
    <row r="19" spans="2:13" ht="15">
      <c r="B19"/>
      <c r="C19"/>
      <c r="D19"/>
      <c r="E19"/>
      <c r="F19"/>
      <c r="G19"/>
      <c r="H19" s="61"/>
      <c r="I19"/>
      <c r="J19"/>
      <c r="K19"/>
      <c r="L19" s="61"/>
      <c r="M19" s="79"/>
    </row>
    <row r="21" spans="3:15" ht="15.75">
      <c r="C21" s="53" t="s">
        <v>40</v>
      </c>
      <c r="D21"/>
      <c r="E21"/>
      <c r="F21" s="61"/>
      <c r="J21" s="61"/>
      <c r="K21"/>
      <c r="L21"/>
      <c r="M21"/>
      <c r="N21" s="61"/>
      <c r="O21"/>
    </row>
    <row r="22" spans="4:15" ht="15">
      <c r="D22" t="s">
        <v>146</v>
      </c>
      <c r="E22">
        <v>13</v>
      </c>
      <c r="F22" s="61" t="s">
        <v>41</v>
      </c>
      <c r="G22" s="52" t="s">
        <v>128</v>
      </c>
      <c r="H22" s="52" t="s">
        <v>42</v>
      </c>
      <c r="I22" s="52">
        <v>2019</v>
      </c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 s="61"/>
      <c r="G32"/>
      <c r="H32"/>
      <c r="I32"/>
      <c r="J32" s="61"/>
      <c r="K32"/>
      <c r="L32"/>
      <c r="M32"/>
      <c r="N32" s="61"/>
      <c r="O32"/>
    </row>
    <row r="33" spans="4:15" ht="15">
      <c r="D33"/>
      <c r="E33"/>
      <c r="F33" s="61"/>
      <c r="G33"/>
      <c r="H33"/>
      <c r="I33"/>
      <c r="J33" s="61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1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1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2019-05-14T16:35:01Z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