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<sst xmlns="http://schemas.openxmlformats.org/spreadsheetml/2006/main" count="270" uniqueCount="168">
  <si>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</si>
  <si>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</si>
  <si>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</si>
  <si>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</si>
  <si>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</si>
  <si>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</si>
  <si>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</si>
  <si>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</si>
  <si>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</si>
  <si>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</si>
  <si>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</si>
  <si>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</si>
  <si>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</si>
  <si>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</si>
  <si>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</si>
  <si>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</si>
  <si>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</si>
  <si>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</si>
  <si>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</si>
  <si>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</si>
  <si>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</si>
  <si>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</si>
  <si>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</si>
  <si>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</si>
  <si>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</si>
  <si>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</si>
  <si>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</si>
  <si>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</si>
  <si>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</si>
  <si>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</si>
  <si>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</si>
  <si>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</si>
  <si>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</si>
  <si>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</si>
  <si>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</si>
  <si>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</si>
  <si>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</si>
  <si>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</si>
  <si>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</si>
  <si>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</si>
  <si>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</si>
  <si>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</si>
  <si>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</si>
  <si>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</si>
  <si>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</si>
  <si>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</si>
  <si>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</si>
  <si>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</si>
  <si>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</si>
  <si>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</si>
  <si>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/WZ9</t>
  </si>
  <si>
    <t>WHEAT SRW DEC9/d</t>
  </si>
  <si>
    <t>/KWZ9</t>
  </si>
  <si>
    <t>/WH0</t>
  </si>
  <si>
    <t>WHEAT SRW MAR0/d</t>
  </si>
  <si>
    <t>/KWH0</t>
  </si>
  <si>
    <t>/WK0</t>
  </si>
  <si>
    <t>WHEAT SRW MAY0/d</t>
  </si>
  <si>
    <t>/KWK0</t>
  </si>
  <si>
    <t>/WN0</t>
  </si>
  <si>
    <t>WHEAT SRW JUL0/d</t>
  </si>
  <si>
    <t>/KWN0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</si>
  <si>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</si>
  <si>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</si>
  <si>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</si>
  <si>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</si>
  <si>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</si>
  <si>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</si>
  <si>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</si>
  <si>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(publicadas todos los viernes de cada semana)</t>
  </si>
  <si>
    <t>/KWU0</t>
  </si>
  <si>
    <t>/KWZ0</t>
  </si>
  <si>
    <t>/KWH1</t>
  </si>
  <si>
    <t>/KWK1</t>
  </si>
  <si>
    <t>/KWN1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</si>
  <si>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</si>
  <si>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</si>
  <si>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</si>
  <si>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</si>
  <si>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</si>
  <si>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</si>
  <si>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</si>
  <si>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</si>
  <si>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</si>
  <si>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</si>
  <si>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</si>
  <si>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</si>
  <si>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</si>
  <si>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</si>
  <si>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</si>
  <si>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</si>
  <si>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</si>
  <si>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</si>
  <si>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</si>
  <si>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</si>
  <si>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</si>
  <si>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</si>
  <si>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</si>
  <si>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</si>
  <si>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</si>
  <si>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</si>
  <si>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</si>
  <si>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</si>
  <si>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</si>
  <si>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</si>
  <si>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</si>
  <si>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</si>
  <si>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</si>
  <si>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</si>
  <si>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</si>
  <si>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</si>
  <si>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</si>
  <si>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junio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</si>
  <si>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</si>
  <si>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</si>
  <si>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</si>
  <si>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</si>
  <si>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</si>
  <si>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</si>
  <si>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</si>
  <si>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</si>
  <si>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</si>
  <si>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</si>
  <si>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</si>
  <si>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/CU1</t>
  </si>
  <si>
    <t>CORN SEP1/d</t>
  </si>
  <si>
    <t>/WZ1</t>
  </si>
  <si>
    <t>WHEAT SRW DEC1/d</t>
  </si>
  <si>
    <t>/KWZ1</t>
  </si>
  <si>
    <t>/WH2</t>
  </si>
  <si>
    <t>WHEAT SRW MAR2/d</t>
  </si>
  <si>
    <t>/KWH2</t>
  </si>
  <si>
    <t>/CN2</t>
  </si>
  <si>
    <t>CORN JUL2/d</t>
  </si>
  <si>
    <t>/WK2</t>
  </si>
  <si>
    <t>WHEAT SRW MAY2/d</t>
  </si>
  <si>
    <t>/KWK2</t>
  </si>
  <si>
    <t>/CZ2</t>
  </si>
  <si>
    <t>CORN DEC2/d</t>
  </si>
  <si>
    <t>/WN2</t>
  </si>
  <si>
    <t>WHEAT SRW JUL2/d</t>
  </si>
  <si>
    <t>/KWN2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</si>
  <si>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</si>
  <si>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</si>
  <si>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</si>
  <si>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</si>
  <si>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</si>
  <si>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</si>
  <si>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</si>
  <si>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</si>
  <si>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Nota: a partir del lunes 7 de octubre no se publicarán precios de Trigo Hard Red Winter N°2, Fob Golfo de 12,5 - 11,5 y 11% de proteína.</t>
  </si>
  <si>
    <t xml:space="preserve"> +H</t>
  </si>
  <si>
    <t>WHEAT HRW DEC9/d</t>
  </si>
  <si>
    <t>WHEAT HRW MAR0/d</t>
  </si>
  <si>
    <t>WHEAT HRW MAY0/d</t>
  </si>
  <si>
    <t>WHEAT HRW JUL0/d</t>
  </si>
  <si>
    <t>WHEAT HRW SEP0/d</t>
  </si>
  <si>
    <t>WHEAT HRW DEC0/d</t>
  </si>
  <si>
    <t>WHEAT HRW MAR1/d</t>
  </si>
  <si>
    <t>WHEAT HRW MAY1/d</t>
  </si>
  <si>
    <t>WHEAT HRW JUL1/d</t>
  </si>
  <si>
    <t>WHEAT HRW SEP1/d</t>
  </si>
  <si>
    <t>WHEAT HRW DEC1/d</t>
  </si>
  <si>
    <t>WHEAT HRW MAR2/d</t>
  </si>
  <si>
    <t>WHEAT HRW MAY2/d</t>
  </si>
  <si>
    <t>WHEAT HRW JUL2/d</t>
  </si>
  <si>
    <t>*Primas USWheat.org del 22 de noviembre de 2019 (no hubo boletín el 29 de noviembre por feriado).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</si>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</sst>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53" fillId="56" borderId="0" xfId="0" applyFont="1" applyFill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609600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551"/>
        <a:stretch>
          <a:fillRect/>
        </a:stretch>
      </xdr:blipFill>
      <xdr:spPr>
        <a:xfrm>
          <a:off x="0" y="228600"/>
          <a:ext cx="1438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0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Datos!G27</f>
        <v>Diciembre</v>
      </c>
      <c r="F6" s="123">
        <f>Datos!I27</f>
        <v>2019</v>
      </c>
      <c r="G6" s="4"/>
      <c r="H6" s="3"/>
      <c r="I6" s="3"/>
      <c r="J6" s="4" t="str">
        <f>Datos!D27</f>
        <v>Viernes</v>
      </c>
      <c r="K6" s="4">
        <f>Datos!E27</f>
        <v>6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2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8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1" t="s">
        <v>13</v>
      </c>
      <c r="B15" s="84"/>
      <c r="C15" s="82"/>
      <c r="D15" s="85"/>
      <c r="E15" s="83"/>
      <c r="F15" s="83"/>
      <c r="G15" s="117"/>
      <c r="H15" s="117"/>
      <c r="I15" s="89"/>
      <c r="J15" s="85"/>
      <c r="K15" s="83"/>
      <c r="L15"/>
      <c r="M15"/>
      <c r="N15"/>
      <c r="O15"/>
    </row>
    <row r="16" spans="1:15" ht="19.5" customHeight="1">
      <c r="A16" s="58" t="s">
        <v>48</v>
      </c>
      <c r="B16" s="59"/>
      <c r="C16" s="100"/>
      <c r="D16" s="111"/>
      <c r="E16" s="101"/>
      <c r="F16" s="101"/>
      <c r="G16" s="124"/>
      <c r="H16" s="124"/>
      <c r="I16" s="125"/>
      <c r="J16" s="111"/>
      <c r="K16" s="101"/>
      <c r="L16"/>
      <c r="M16"/>
      <c r="N16"/>
      <c r="O16"/>
    </row>
    <row r="17" spans="1:15" ht="19.5" customHeight="1">
      <c r="A17" s="81" t="s">
        <v>14</v>
      </c>
      <c r="B17" s="84"/>
      <c r="C17" s="82"/>
      <c r="D17" s="85"/>
      <c r="E17" s="83"/>
      <c r="F17" s="83"/>
      <c r="G17" s="117"/>
      <c r="H17" s="117"/>
      <c r="I17" s="89"/>
      <c r="J17" s="85"/>
      <c r="K17" s="83"/>
      <c r="L17"/>
      <c r="M17"/>
      <c r="N17"/>
      <c r="O17"/>
    </row>
    <row r="18" spans="1:15" ht="19.5" customHeight="1">
      <c r="A18" s="16" t="s">
        <v>49</v>
      </c>
      <c r="B18" s="26"/>
      <c r="C18" s="23"/>
      <c r="D18" s="24"/>
      <c r="E18" s="25"/>
      <c r="F18" s="25"/>
      <c r="G18" s="119"/>
      <c r="H18" s="119"/>
      <c r="I18" s="127"/>
      <c r="J18" s="24"/>
      <c r="K18" s="25"/>
      <c r="L18"/>
      <c r="M18"/>
      <c r="N18"/>
      <c r="O18"/>
    </row>
    <row r="19" spans="1:15" ht="19.5" customHeight="1">
      <c r="A19" s="81" t="s">
        <v>38</v>
      </c>
      <c r="B19" s="84"/>
      <c r="C19" s="82"/>
      <c r="D19" s="85"/>
      <c r="E19" s="83"/>
      <c r="F19" s="83"/>
      <c r="G19" s="117"/>
      <c r="H19" s="117"/>
      <c r="I19" s="89"/>
      <c r="J19" s="85"/>
      <c r="K19" s="83"/>
      <c r="L19"/>
      <c r="M19"/>
      <c r="N19"/>
      <c r="O19"/>
    </row>
    <row r="20" spans="1:15" ht="19.5" customHeight="1">
      <c r="A20" s="58" t="s">
        <v>15</v>
      </c>
      <c r="B20" s="59">
        <f>Datos!E6</f>
        <v>532.5</v>
      </c>
      <c r="C20" s="100">
        <f>B24+'Primas SRW'!B12</f>
        <v>649.5</v>
      </c>
      <c r="D20" s="111">
        <f>Datos!J6</f>
        <v>415</v>
      </c>
      <c r="E20" s="101">
        <f>D24+'Primas HRW'!B12</f>
        <v>611</v>
      </c>
      <c r="F20" s="101"/>
      <c r="G20" s="124">
        <f>D24+'Primas HRW'!D12</f>
        <v>641</v>
      </c>
      <c r="H20" s="124">
        <f>D24+'Primas HRW'!E12</f>
        <v>601</v>
      </c>
      <c r="I20" s="125">
        <f>D24+'Primas HRW'!F12</f>
        <v>581</v>
      </c>
      <c r="J20" s="111">
        <f>Datos!O6</f>
        <v>366.5</v>
      </c>
      <c r="K20" s="101">
        <f>J24+'Primas maíz'!B13</f>
        <v>431.75</v>
      </c>
      <c r="L20"/>
      <c r="M20"/>
      <c r="N20"/>
      <c r="O20"/>
    </row>
    <row r="21" spans="1:15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  <c r="L21"/>
      <c r="M21"/>
      <c r="N21"/>
      <c r="O21"/>
    </row>
    <row r="22" spans="1:15" ht="19.5" customHeight="1">
      <c r="A22" s="81" t="s">
        <v>43</v>
      </c>
      <c r="B22" s="84"/>
      <c r="C22" s="82">
        <f>B24+'Primas SRW'!B14</f>
        <v>649.5</v>
      </c>
      <c r="D22" s="85"/>
      <c r="E22" s="83">
        <f>D24+'Primas HRW'!B14</f>
        <v>616</v>
      </c>
      <c r="F22" s="83"/>
      <c r="G22" s="117">
        <f>D24+'Primas HRW'!D14</f>
        <v>636</v>
      </c>
      <c r="H22" s="117">
        <f>D24+'Primas HRW'!E14</f>
        <v>596</v>
      </c>
      <c r="I22" s="89">
        <f>D24+'Primas HRW'!F14</f>
        <v>576</v>
      </c>
      <c r="J22" s="85"/>
      <c r="K22" s="83">
        <f>J24+'Primas maíz'!B15</f>
        <v>436.75</v>
      </c>
      <c r="L22"/>
      <c r="M22"/>
      <c r="N22"/>
      <c r="O22"/>
    </row>
    <row r="23" spans="1:15" ht="19.5" customHeight="1">
      <c r="A23" s="58" t="s">
        <v>44</v>
      </c>
      <c r="B23" s="59"/>
      <c r="C23" s="100">
        <f>B24+'Primas SRW'!B15</f>
        <v>654.5</v>
      </c>
      <c r="D23" s="111"/>
      <c r="E23" s="101">
        <f>D24+'Primas HRW'!B15</f>
        <v>616</v>
      </c>
      <c r="F23" s="101"/>
      <c r="G23" s="124">
        <f>D24+'Primas HRW'!D15</f>
        <v>636</v>
      </c>
      <c r="H23" s="124">
        <f>D24+'Primas HRW'!E15</f>
        <v>596</v>
      </c>
      <c r="I23" s="125">
        <f>D24+'Primas HRW'!F15</f>
        <v>576</v>
      </c>
      <c r="J23" s="111"/>
      <c r="K23" s="101">
        <f>J24+'Primas maíz'!B16</f>
        <v>437.75</v>
      </c>
      <c r="L23"/>
      <c r="M23"/>
      <c r="N23"/>
      <c r="O23"/>
    </row>
    <row r="24" spans="1:15" ht="19.5" customHeight="1">
      <c r="A24" s="81" t="s">
        <v>11</v>
      </c>
      <c r="B24" s="84">
        <f>Datos!E7</f>
        <v>524.5</v>
      </c>
      <c r="C24" s="82">
        <f>B24+'Primas SRW'!B16</f>
        <v>654.5</v>
      </c>
      <c r="D24" s="85">
        <f>Datos!J7</f>
        <v>431</v>
      </c>
      <c r="E24" s="83">
        <f>D24+'Primas HRW'!B16</f>
        <v>616</v>
      </c>
      <c r="F24" s="83"/>
      <c r="G24" s="117">
        <f>D24+'Primas HRW'!D16</f>
        <v>636</v>
      </c>
      <c r="H24" s="117">
        <f>D24+'Primas HRW'!E16</f>
        <v>596</v>
      </c>
      <c r="I24" s="89">
        <f>D24+'Primas HRW'!F16</f>
        <v>576</v>
      </c>
      <c r="J24" s="85">
        <f>Datos!O7</f>
        <v>376.75</v>
      </c>
      <c r="K24" s="83">
        <f>J24+'Primas maíz'!B17</f>
        <v>437.75</v>
      </c>
      <c r="L24"/>
      <c r="M24"/>
      <c r="N24"/>
      <c r="O24"/>
    </row>
    <row r="25" spans="1:15" ht="19.5" customHeight="1">
      <c r="A25" s="58" t="s">
        <v>46</v>
      </c>
      <c r="B25" s="59"/>
      <c r="C25" s="100"/>
      <c r="D25" s="111"/>
      <c r="E25" s="101"/>
      <c r="F25" s="101"/>
      <c r="G25" s="124"/>
      <c r="H25" s="124"/>
      <c r="I25" s="125"/>
      <c r="J25" s="111"/>
      <c r="K25" s="101"/>
      <c r="L25"/>
      <c r="M25"/>
      <c r="N25"/>
      <c r="O25"/>
    </row>
    <row r="26" spans="1:15" ht="19.5" customHeight="1">
      <c r="A26" s="81" t="s">
        <v>12</v>
      </c>
      <c r="B26" s="84">
        <f>Datos!E8</f>
        <v>527.75</v>
      </c>
      <c r="C26" s="82"/>
      <c r="D26" s="85">
        <v>425.75</v>
      </c>
      <c r="E26" s="83"/>
      <c r="F26" s="83"/>
      <c r="G26" s="83"/>
      <c r="H26" s="83"/>
      <c r="I26" s="82"/>
      <c r="J26" s="85">
        <v>390.25</v>
      </c>
      <c r="K26" s="83"/>
      <c r="L26"/>
      <c r="M26"/>
      <c r="N26"/>
      <c r="O26"/>
    </row>
    <row r="27" spans="1:15" ht="19.5" customHeight="1">
      <c r="A27" s="16" t="s">
        <v>13</v>
      </c>
      <c r="B27" s="26">
        <f>Datos!E9</f>
        <v>530</v>
      </c>
      <c r="C27" s="23"/>
      <c r="D27" s="24">
        <v>436</v>
      </c>
      <c r="E27" s="25"/>
      <c r="F27" s="25"/>
      <c r="G27" s="25"/>
      <c r="H27" s="25"/>
      <c r="I27" s="23"/>
      <c r="J27" s="24">
        <v>396.75</v>
      </c>
      <c r="K27" s="25"/>
      <c r="L27"/>
      <c r="M27"/>
      <c r="N27"/>
      <c r="O27"/>
    </row>
    <row r="28" spans="1:15" ht="19.5" customHeight="1">
      <c r="A28" s="81" t="s">
        <v>14</v>
      </c>
      <c r="B28" s="84">
        <f>Datos!E10</f>
        <v>536.25</v>
      </c>
      <c r="C28" s="82"/>
      <c r="D28" s="85">
        <v>450.25</v>
      </c>
      <c r="E28" s="83"/>
      <c r="F28" s="83"/>
      <c r="G28" s="83"/>
      <c r="H28" s="83"/>
      <c r="I28" s="82"/>
      <c r="J28" s="85">
        <v>400.5</v>
      </c>
      <c r="K28" s="83"/>
      <c r="L28"/>
      <c r="M28"/>
      <c r="N28"/>
      <c r="O28"/>
    </row>
    <row r="29" spans="1:15" ht="19.5" customHeight="1">
      <c r="A29" s="16" t="s">
        <v>15</v>
      </c>
      <c r="B29" s="26">
        <f>Datos!E11</f>
        <v>546.5</v>
      </c>
      <c r="C29" s="23"/>
      <c r="D29" s="24">
        <v>469.75</v>
      </c>
      <c r="E29" s="25"/>
      <c r="F29" s="25"/>
      <c r="G29" s="25"/>
      <c r="H29" s="25"/>
      <c r="I29" s="23"/>
      <c r="J29" s="24">
        <v>405.75</v>
      </c>
      <c r="K29" s="25"/>
      <c r="L29"/>
      <c r="M29"/>
      <c r="N29"/>
      <c r="O29"/>
    </row>
    <row r="30" spans="1:15" ht="19.5" customHeight="1">
      <c r="A30" s="16">
        <v>2021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  <c r="L30"/>
      <c r="M30"/>
      <c r="N30"/>
      <c r="O30"/>
    </row>
    <row r="31" spans="1:15" ht="19.5" customHeight="1">
      <c r="A31" s="16" t="s">
        <v>11</v>
      </c>
      <c r="B31" s="62">
        <f>Datos!E12</f>
        <v>554.75</v>
      </c>
      <c r="C31" s="23"/>
      <c r="D31" s="63">
        <f>Datos!J12</f>
        <v>482.5</v>
      </c>
      <c r="E31" s="25"/>
      <c r="F31" s="25"/>
      <c r="G31" s="25"/>
      <c r="H31" s="25"/>
      <c r="I31" s="23"/>
      <c r="J31" s="63">
        <f>Datos!O12</f>
        <v>400.25</v>
      </c>
      <c r="K31" s="25"/>
      <c r="L31"/>
      <c r="M31"/>
      <c r="N31"/>
      <c r="O31"/>
    </row>
    <row r="32" spans="1:15" ht="19.5" customHeight="1">
      <c r="A32" s="95" t="s">
        <v>12</v>
      </c>
      <c r="B32" s="94">
        <f>Datos!E13</f>
        <v>554</v>
      </c>
      <c r="C32" s="96"/>
      <c r="D32" s="97">
        <f>Datos!J13</f>
        <v>488.5</v>
      </c>
      <c r="E32" s="96"/>
      <c r="F32" s="96"/>
      <c r="G32" s="96"/>
      <c r="H32" s="96"/>
      <c r="I32" s="96"/>
      <c r="J32" s="97">
        <f>Datos!O13</f>
        <v>405.25</v>
      </c>
      <c r="K32" s="94"/>
      <c r="L32"/>
      <c r="M32"/>
      <c r="N32"/>
      <c r="O32"/>
    </row>
    <row r="33" spans="1:15" ht="19.5" customHeight="1">
      <c r="A33" s="16" t="s">
        <v>13</v>
      </c>
      <c r="B33" s="62">
        <f>Datos!E14</f>
        <v>544.5</v>
      </c>
      <c r="C33" s="23"/>
      <c r="D33" s="63">
        <f>Datos!J14</f>
        <v>486.25</v>
      </c>
      <c r="E33" s="25"/>
      <c r="F33" s="25"/>
      <c r="G33" s="25"/>
      <c r="H33" s="25"/>
      <c r="I33" s="23"/>
      <c r="J33" s="63">
        <f>Datos!O14</f>
        <v>408.25</v>
      </c>
      <c r="K33" s="25"/>
      <c r="L33"/>
      <c r="M33"/>
      <c r="N33"/>
      <c r="O33"/>
    </row>
    <row r="34" spans="1:15" ht="19.5" customHeight="1">
      <c r="A34" s="95" t="s">
        <v>14</v>
      </c>
      <c r="B34" s="94">
        <f>Datos!E15</f>
        <v>547.25</v>
      </c>
      <c r="C34" s="98"/>
      <c r="D34" s="97">
        <f>Datos!J15</f>
        <v>494.75</v>
      </c>
      <c r="E34" s="98"/>
      <c r="F34" s="98"/>
      <c r="G34" s="98"/>
      <c r="H34" s="98"/>
      <c r="I34" s="98"/>
      <c r="J34" s="97">
        <f>Datos!O15</f>
        <v>402.75</v>
      </c>
      <c r="K34" s="99"/>
      <c r="L34"/>
      <c r="M34"/>
      <c r="N34"/>
      <c r="O34"/>
    </row>
    <row r="35" spans="1:15" ht="19.5" customHeight="1">
      <c r="A35" s="58" t="s">
        <v>15</v>
      </c>
      <c r="B35" s="62">
        <f>Datos!E16</f>
        <v>560.5</v>
      </c>
      <c r="C35" s="72"/>
      <c r="D35" s="63">
        <f>Datos!J16</f>
        <v>513.25</v>
      </c>
      <c r="E35" s="72"/>
      <c r="F35" s="72"/>
      <c r="G35" s="72"/>
      <c r="H35" s="72"/>
      <c r="I35" s="72"/>
      <c r="J35" s="63">
        <f>Datos!O16</f>
        <v>405.5</v>
      </c>
      <c r="K35" s="59"/>
      <c r="L35"/>
      <c r="M35"/>
      <c r="N35"/>
      <c r="O35"/>
    </row>
    <row r="36" spans="1:15" ht="19.5" customHeight="1">
      <c r="A36" s="16">
        <v>2022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  <c r="L36"/>
      <c r="M36"/>
      <c r="N36"/>
      <c r="O36"/>
    </row>
    <row r="37" spans="1:15" ht="19.5" customHeight="1">
      <c r="A37" s="16" t="s">
        <v>11</v>
      </c>
      <c r="B37" s="62">
        <f>Datos!E17</f>
        <v>564</v>
      </c>
      <c r="C37" s="23"/>
      <c r="D37" s="63">
        <f>Datos!J18</f>
        <v>517.5</v>
      </c>
      <c r="E37" s="25"/>
      <c r="F37" s="25"/>
      <c r="G37" s="25"/>
      <c r="H37" s="25"/>
      <c r="I37" s="23"/>
      <c r="J37" s="63">
        <f>Datos!O18</f>
        <v>409.75</v>
      </c>
      <c r="K37" s="25"/>
      <c r="L37"/>
      <c r="M37"/>
      <c r="N37"/>
      <c r="O37"/>
    </row>
    <row r="38" spans="1:15" ht="19.5" customHeight="1">
      <c r="A38" s="95" t="s">
        <v>12</v>
      </c>
      <c r="B38" s="94">
        <f>Datos!E18</f>
        <v>564</v>
      </c>
      <c r="C38" s="96"/>
      <c r="D38" s="97">
        <f>Datos!J19</f>
        <v>513.25</v>
      </c>
      <c r="E38" s="96"/>
      <c r="F38" s="96"/>
      <c r="G38" s="96"/>
      <c r="H38" s="96"/>
      <c r="I38" s="96"/>
      <c r="J38" s="97">
        <f>Datos!O19</f>
        <v>0</v>
      </c>
      <c r="K38" s="94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63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Datos!G27</f>
        <v>Diciembre</v>
      </c>
      <c r="F7" s="3">
        <f>Datos!I27</f>
        <v>2019</v>
      </c>
      <c r="G7" s="3"/>
      <c r="H7" s="3"/>
      <c r="I7" s="3"/>
      <c r="J7" s="4" t="str">
        <f>Datos!D27</f>
        <v>Viernes</v>
      </c>
      <c r="K7" s="3">
        <f>Datos!E27</f>
        <v>6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62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62"/>
      <c r="C15" s="23"/>
      <c r="D15" s="63"/>
      <c r="E15" s="25"/>
      <c r="F15" s="25"/>
      <c r="G15" s="119"/>
      <c r="H15" s="119"/>
      <c r="I15" s="127"/>
      <c r="J15" s="63"/>
      <c r="K15" s="88"/>
    </row>
    <row r="16" spans="1:11" ht="19.5" customHeight="1">
      <c r="A16" s="54" t="s">
        <v>48</v>
      </c>
      <c r="B16" s="55"/>
      <c r="C16" s="56"/>
      <c r="D16" s="64"/>
      <c r="E16" s="56"/>
      <c r="F16" s="56"/>
      <c r="G16" s="91"/>
      <c r="H16" s="91"/>
      <c r="I16" s="126"/>
      <c r="J16" s="64"/>
      <c r="K16" s="55"/>
    </row>
    <row r="17" spans="1:11" ht="19.5" customHeight="1">
      <c r="A17" s="58" t="s">
        <v>14</v>
      </c>
      <c r="B17" s="59"/>
      <c r="C17" s="23"/>
      <c r="D17" s="63"/>
      <c r="E17" s="25"/>
      <c r="F17" s="25"/>
      <c r="G17" s="119"/>
      <c r="H17" s="119"/>
      <c r="I17" s="127"/>
      <c r="J17" s="65"/>
      <c r="K17" s="88"/>
    </row>
    <row r="18" spans="1:11" ht="19.5" customHeight="1">
      <c r="A18" s="54" t="s">
        <v>49</v>
      </c>
      <c r="B18" s="55"/>
      <c r="C18" s="56"/>
      <c r="D18" s="64"/>
      <c r="E18" s="56"/>
      <c r="F18" s="56"/>
      <c r="G18" s="91"/>
      <c r="H18" s="91"/>
      <c r="I18" s="126"/>
      <c r="J18" s="64"/>
      <c r="K18" s="55"/>
    </row>
    <row r="19" spans="1:11" ht="19.5" customHeight="1">
      <c r="A19" s="58" t="s">
        <v>38</v>
      </c>
      <c r="B19" s="59"/>
      <c r="C19" s="23"/>
      <c r="D19" s="65"/>
      <c r="E19" s="25"/>
      <c r="F19" s="72"/>
      <c r="G19" s="119"/>
      <c r="H19" s="119"/>
      <c r="I19" s="127"/>
      <c r="J19" s="65"/>
      <c r="K19" s="88"/>
    </row>
    <row r="20" spans="1:11" ht="19.5" customHeight="1">
      <c r="A20" s="54" t="s">
        <v>15</v>
      </c>
      <c r="B20" s="55">
        <f>BUSHEL!B20*TONELADA!$B$44</f>
        <v>195.6618</v>
      </c>
      <c r="C20" s="56">
        <v>238.6</v>
      </c>
      <c r="D20" s="64">
        <f>BUSHEL!D20*BUSHEL!B42</f>
        <v>152.4876</v>
      </c>
      <c r="E20" s="56">
        <v>224.5</v>
      </c>
      <c r="F20" s="56" t="s">
        <v>45</v>
      </c>
      <c r="G20" s="91">
        <f>BUSHEL!G20*TONELADA!$B$44</f>
        <v>235.52903999999998</v>
      </c>
      <c r="H20" s="91">
        <f>BUSHEL!H20*TONELADA!$B$44</f>
        <v>220.83144</v>
      </c>
      <c r="I20" s="126">
        <f>BUSHEL!I20*TONELADA!$B$44</f>
        <v>213.48264</v>
      </c>
      <c r="J20" s="64">
        <f>BUSHEL!J20*$E$44</f>
        <v>144.28372</v>
      </c>
      <c r="K20" s="55">
        <f>BUSHEL!K20*$E$44</f>
        <v>169.97134</v>
      </c>
    </row>
    <row r="21" spans="1:11" ht="19.5" customHeight="1">
      <c r="A21" s="16">
        <v>2020</v>
      </c>
      <c r="B21" s="19"/>
      <c r="C21" s="17"/>
      <c r="D21" s="18"/>
      <c r="E21" s="17"/>
      <c r="F21" s="17"/>
      <c r="G21" s="17"/>
      <c r="H21" s="19"/>
      <c r="I21" s="17"/>
      <c r="J21" s="18"/>
      <c r="K21" s="19"/>
    </row>
    <row r="22" spans="1:11" ht="19.5" customHeight="1">
      <c r="A22" s="58" t="s">
        <v>43</v>
      </c>
      <c r="B22" s="59"/>
      <c r="C22" s="80">
        <v>238.6</v>
      </c>
      <c r="D22" s="60"/>
      <c r="E22" s="72">
        <v>226.3</v>
      </c>
      <c r="F22" s="72"/>
      <c r="G22" s="92">
        <f>BUSHEL!G22*TONELADA!$B$44</f>
        <v>233.69183999999998</v>
      </c>
      <c r="H22" s="92">
        <f>BUSHEL!H22*TONELADA!$B$44</f>
        <v>218.99424</v>
      </c>
      <c r="I22" s="93">
        <f>BUSHEL!I22*TONELADA!$B$44</f>
        <v>211.64544</v>
      </c>
      <c r="J22" s="60"/>
      <c r="K22" s="88">
        <f>BUSHEL!K22*$E$44</f>
        <v>171.93974</v>
      </c>
    </row>
    <row r="23" spans="1:11" ht="19.5" customHeight="1">
      <c r="A23" s="54" t="s">
        <v>44</v>
      </c>
      <c r="B23" s="55"/>
      <c r="C23" s="90">
        <v>235.67</v>
      </c>
      <c r="D23" s="57"/>
      <c r="E23" s="56">
        <v>234.02</v>
      </c>
      <c r="F23" s="56"/>
      <c r="G23" s="91">
        <f>BUSHEL!G23*TONELADA!$B$44</f>
        <v>233.69183999999998</v>
      </c>
      <c r="H23" s="91">
        <f>BUSHEL!H23*TONELADA!$B$44</f>
        <v>218.99424</v>
      </c>
      <c r="I23" s="91">
        <f>BUSHEL!I23*TONELADA!$B$44</f>
        <v>211.64544</v>
      </c>
      <c r="J23" s="64"/>
      <c r="K23" s="55">
        <f>BUSHEL!K23*$E$44</f>
        <v>172.33342</v>
      </c>
    </row>
    <row r="24" spans="1:11" ht="19.5" customHeight="1">
      <c r="A24" s="16" t="s">
        <v>11</v>
      </c>
      <c r="B24" s="62">
        <f>BUSHEL!B24*TONELADA!$B$44</f>
        <v>192.72227999999998</v>
      </c>
      <c r="C24" s="23">
        <v>234.29</v>
      </c>
      <c r="D24" s="63">
        <f>IF(BUSHEL!D24&gt;0,BUSHEL!D24*TONELADA!$B$44,"")</f>
        <v>158.36664</v>
      </c>
      <c r="E24" s="25">
        <v>237.66</v>
      </c>
      <c r="F24" s="25"/>
      <c r="G24" s="119">
        <f>BUSHEL!G24*TONELADA!$B$44</f>
        <v>233.69183999999998</v>
      </c>
      <c r="H24" s="119">
        <f>BUSHEL!H24*TONELADA!$B$44</f>
        <v>218.99424</v>
      </c>
      <c r="I24" s="127">
        <f>BUSHEL!I24*TONELADA!$B$44</f>
        <v>211.64544</v>
      </c>
      <c r="J24" s="63">
        <f>BUSHEL!J24*$E$44</f>
        <v>148.31894</v>
      </c>
      <c r="K24" s="25">
        <f>BUSHEL!K24*$E$44</f>
        <v>172.33342</v>
      </c>
    </row>
    <row r="25" spans="1:11" ht="19.5" customHeight="1">
      <c r="A25" s="54" t="s">
        <v>46</v>
      </c>
      <c r="B25" s="55"/>
      <c r="C25" s="90"/>
      <c r="D25" s="57"/>
      <c r="E25" s="56"/>
      <c r="F25" s="91"/>
      <c r="G25" s="91"/>
      <c r="H25" s="91"/>
      <c r="I25" s="126"/>
      <c r="J25" s="57"/>
      <c r="K25" s="55"/>
    </row>
    <row r="26" spans="1:11" ht="19.5" customHeight="1">
      <c r="A26" s="128" t="s">
        <v>12</v>
      </c>
      <c r="B26" s="62">
        <f>BUSHEL!B27*TONELADA!$B$44</f>
        <v>194.7432</v>
      </c>
      <c r="C26" s="129"/>
      <c r="D26" s="63">
        <f>IF(BUSHEL!D27&gt;0,BUSHEL!D27*TONELADA!$B$44,"")</f>
        <v>160.20383999999999</v>
      </c>
      <c r="E26" s="129"/>
      <c r="F26" s="129"/>
      <c r="G26" s="129"/>
      <c r="H26" s="129"/>
      <c r="I26" s="129"/>
      <c r="J26" s="63">
        <f>BUSHEL!J27*$E$44</f>
        <v>156.19253999999998</v>
      </c>
      <c r="K26" s="62"/>
    </row>
    <row r="27" spans="1:11" ht="19.5" customHeight="1">
      <c r="A27" s="54" t="s">
        <v>47</v>
      </c>
      <c r="B27" s="55"/>
      <c r="C27" s="56"/>
      <c r="D27" s="64"/>
      <c r="E27" s="56"/>
      <c r="F27" s="56"/>
      <c r="G27" s="91"/>
      <c r="H27" s="91"/>
      <c r="I27" s="91"/>
      <c r="J27" s="64"/>
      <c r="K27" s="55"/>
    </row>
    <row r="28" spans="1:11" ht="19.5" customHeight="1">
      <c r="A28" s="16" t="s">
        <v>13</v>
      </c>
      <c r="B28" s="62">
        <f>BUSHEL!B28*TONELADA!$B$44</f>
        <v>197.03969999999998</v>
      </c>
      <c r="C28" s="23"/>
      <c r="D28" s="63">
        <f>IF(BUSHEL!D28&gt;0,BUSHEL!D28*TONELADA!$B$44,"")</f>
        <v>165.43985999999998</v>
      </c>
      <c r="E28" s="25"/>
      <c r="F28" s="25"/>
      <c r="G28" s="25"/>
      <c r="H28" s="25"/>
      <c r="I28" s="23"/>
      <c r="J28" s="63">
        <f>BUSHEL!J28*$E$44</f>
        <v>157.66884</v>
      </c>
      <c r="K28" s="25"/>
    </row>
    <row r="29" spans="1:11" ht="19.5" customHeight="1">
      <c r="A29" s="54" t="s">
        <v>48</v>
      </c>
      <c r="B29" s="55"/>
      <c r="C29" s="73"/>
      <c r="D29" s="64"/>
      <c r="E29" s="73"/>
      <c r="F29" s="73"/>
      <c r="G29" s="73"/>
      <c r="H29" s="73"/>
      <c r="I29" s="73"/>
      <c r="J29" s="64"/>
      <c r="K29" s="74"/>
    </row>
    <row r="30" spans="1:11" ht="19.5" customHeight="1">
      <c r="A30" s="128" t="s">
        <v>14</v>
      </c>
      <c r="B30" s="62">
        <f>BUSHEL!B29*TONELADA!$B$44</f>
        <v>200.80596</v>
      </c>
      <c r="C30" s="129"/>
      <c r="D30" s="63">
        <f>IF(BUSHEL!D29&gt;0,BUSHEL!D29*TONELADA!$B$44,"")</f>
        <v>172.60494</v>
      </c>
      <c r="E30" s="129"/>
      <c r="F30" s="129"/>
      <c r="G30" s="129"/>
      <c r="H30" s="129"/>
      <c r="I30" s="129"/>
      <c r="J30" s="63">
        <f>BUSHEL!J29*$E$44</f>
        <v>159.73566</v>
      </c>
      <c r="K30" s="62"/>
    </row>
    <row r="31" spans="1:11" ht="19.5" customHeight="1">
      <c r="A31" s="54" t="s">
        <v>49</v>
      </c>
      <c r="B31" s="55"/>
      <c r="C31" s="56"/>
      <c r="D31" s="64"/>
      <c r="E31" s="56"/>
      <c r="F31" s="56"/>
      <c r="G31" s="56"/>
      <c r="H31" s="73"/>
      <c r="I31" s="73"/>
      <c r="J31" s="64"/>
      <c r="K31" s="74"/>
    </row>
    <row r="32" spans="1:11" ht="19.5" customHeight="1">
      <c r="A32" s="58" t="s">
        <v>38</v>
      </c>
      <c r="B32" s="59"/>
      <c r="C32" s="72"/>
      <c r="D32" s="65"/>
      <c r="E32" s="72"/>
      <c r="F32" s="72"/>
      <c r="G32" s="72"/>
      <c r="H32" s="100"/>
      <c r="I32" s="100"/>
      <c r="J32" s="65"/>
      <c r="K32" s="101"/>
    </row>
    <row r="33" spans="1:11" ht="19.5" customHeight="1">
      <c r="A33" s="54" t="s">
        <v>15</v>
      </c>
      <c r="B33" s="55">
        <f>BUSHEL!B33*TONELADA!$B$44</f>
        <v>200.07108</v>
      </c>
      <c r="C33" s="56"/>
      <c r="D33" s="64">
        <f>IF(BUSHEL!D33&gt;0,BUSHEL!D33*TONELADA!$B$44,"")</f>
        <v>178.6677</v>
      </c>
      <c r="E33" s="56"/>
      <c r="F33" s="56"/>
      <c r="G33" s="56"/>
      <c r="H33" s="56"/>
      <c r="I33" s="56"/>
      <c r="J33" s="64">
        <f>BUSHEL!D33*$E$44</f>
        <v>191.4269</v>
      </c>
      <c r="K33" s="55"/>
    </row>
    <row r="34" spans="1:11" ht="19.5" customHeight="1">
      <c r="A34" s="16">
        <v>2021</v>
      </c>
      <c r="B34" s="19"/>
      <c r="C34" s="17"/>
      <c r="D34" s="18"/>
      <c r="E34" s="17"/>
      <c r="F34" s="17"/>
      <c r="G34" s="17"/>
      <c r="H34" s="19"/>
      <c r="I34" s="17"/>
      <c r="J34" s="18"/>
      <c r="K34" s="19"/>
    </row>
    <row r="35" spans="1:11" ht="19.5" customHeight="1">
      <c r="A35" s="16" t="s">
        <v>11</v>
      </c>
      <c r="B35" s="62">
        <f>BUSHEL!B31*TONELADA!$B$44</f>
        <v>203.83733999999998</v>
      </c>
      <c r="C35" s="23"/>
      <c r="D35" s="63">
        <f>IF(BUSHEL!D31&gt;0,BUSHEL!D31*TONELADA!$B$44,"")</f>
        <v>177.28979999999999</v>
      </c>
      <c r="E35" s="25"/>
      <c r="F35" s="25"/>
      <c r="G35" s="25"/>
      <c r="H35" s="25"/>
      <c r="I35" s="23"/>
      <c r="J35" s="63">
        <f>BUSHEL!J31*BUSHEL!E42</f>
        <v>157.57041999999998</v>
      </c>
      <c r="K35" s="25"/>
    </row>
    <row r="36" spans="1:11" ht="19.5" customHeight="1">
      <c r="A36" s="54" t="s">
        <v>12</v>
      </c>
      <c r="B36" s="55">
        <f>BUSHEL!B32*TONELADA!$B$44</f>
        <v>203.56176</v>
      </c>
      <c r="C36" s="56"/>
      <c r="D36" s="64">
        <f>IF(BUSHEL!D32&gt;0,BUSHEL!D32*TONELADA!$B$44,"")</f>
        <v>179.49444</v>
      </c>
      <c r="E36" s="56"/>
      <c r="F36" s="56"/>
      <c r="G36" s="56"/>
      <c r="H36" s="56"/>
      <c r="I36" s="56"/>
      <c r="J36" s="64">
        <f>BUSHEL!J32*BUSHEL!E42</f>
        <v>159.53882</v>
      </c>
      <c r="K36" s="55"/>
    </row>
    <row r="37" spans="1:11" ht="19.5" customHeight="1">
      <c r="A37" s="16" t="s">
        <v>13</v>
      </c>
      <c r="B37" s="62">
        <f>BUSHEL!B33*TONELADA!$B$44</f>
        <v>200.07108</v>
      </c>
      <c r="C37" s="23"/>
      <c r="D37" s="63">
        <f>IF(BUSHEL!D33&gt;0,BUSHEL!D33*TONELADA!$B$44,"")</f>
        <v>178.6677</v>
      </c>
      <c r="E37" s="25"/>
      <c r="F37" s="25"/>
      <c r="G37" s="25"/>
      <c r="H37" s="25"/>
      <c r="I37" s="23"/>
      <c r="J37" s="63">
        <f>BUSHEL!J33*$E$44</f>
        <v>160.71985999999998</v>
      </c>
      <c r="K37" s="25"/>
    </row>
    <row r="38" spans="1:11" ht="19.5" customHeight="1">
      <c r="A38" s="71" t="s">
        <v>14</v>
      </c>
      <c r="B38" s="94">
        <f>BUSHEL!B34*TONELADA!$B$44</f>
        <v>201.08154</v>
      </c>
      <c r="C38" s="73"/>
      <c r="D38" s="97">
        <f>IF(BUSHEL!D34&gt;0,BUSHEL!D34*TONELADA!$B$44,"")</f>
        <v>181.79094</v>
      </c>
      <c r="E38" s="73"/>
      <c r="F38" s="73"/>
      <c r="G38" s="73"/>
      <c r="H38" s="73"/>
      <c r="I38" s="73"/>
      <c r="J38" s="64">
        <f>BUSHEL!J34*BUSHEL!E42</f>
        <v>158.55462</v>
      </c>
      <c r="K38" s="74"/>
    </row>
    <row r="39" spans="1:11" ht="19.5" customHeight="1">
      <c r="A39" s="58" t="s">
        <v>15</v>
      </c>
      <c r="B39" s="62">
        <f>BUSHEL!B35*TONELADA!$B$44</f>
        <v>205.95012</v>
      </c>
      <c r="C39" s="72"/>
      <c r="D39" s="63">
        <f>IF(BUSHEL!D35&gt;0,BUSHEL!D35*TONELADA!$B$44,"")</f>
        <v>188.58858</v>
      </c>
      <c r="E39" s="72"/>
      <c r="F39" s="72"/>
      <c r="G39" s="72"/>
      <c r="H39" s="72"/>
      <c r="I39" s="72"/>
      <c r="J39" s="63">
        <f>BUSHEL!J35*$E$44</f>
        <v>159.63724</v>
      </c>
      <c r="K39" s="59"/>
    </row>
    <row r="40" spans="1:11" ht="19.5" customHeight="1">
      <c r="A40" s="133" t="s">
        <v>150</v>
      </c>
      <c r="B40" s="87"/>
      <c r="C40" s="87"/>
      <c r="D40" s="87"/>
      <c r="E40" s="87"/>
      <c r="F40" s="87"/>
      <c r="G40" s="87"/>
      <c r="H40" s="87"/>
      <c r="I40" s="87"/>
      <c r="J40" s="67"/>
      <c r="K40" s="87"/>
    </row>
    <row r="41" spans="1:11" ht="19.5" customHeight="1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9.5" customHeight="1">
      <c r="A42" s="28" t="s">
        <v>63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ht="15">
      <c r="A43" s="31" t="s">
        <v>16</v>
      </c>
    </row>
    <row r="44" spans="1:5" ht="15">
      <c r="A44" s="39" t="s">
        <v>18</v>
      </c>
      <c r="B44" s="40">
        <v>0.36744</v>
      </c>
      <c r="D44" s="39" t="s">
        <v>19</v>
      </c>
      <c r="E44" s="1">
        <v>0.39368</v>
      </c>
    </row>
    <row r="45" spans="1:11" ht="15.75">
      <c r="A45" s="30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7" spans="1:2" ht="15.75">
      <c r="A47" s="34"/>
      <c r="B47" s="32"/>
    </row>
    <row r="48" spans="1:2" ht="15">
      <c r="A48" s="37"/>
      <c r="B48" s="33"/>
    </row>
    <row r="49" spans="1:2" ht="15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5">
        <v>2019</v>
      </c>
      <c r="B5" s="106"/>
      <c r="C5" s="107"/>
    </row>
    <row r="6" spans="1:3" ht="15">
      <c r="A6" s="47" t="s">
        <v>108</v>
      </c>
      <c r="B6" s="86"/>
      <c r="C6" s="102"/>
    </row>
    <row r="7" spans="1:3" ht="15">
      <c r="A7" s="44" t="s">
        <v>109</v>
      </c>
      <c r="B7" s="48"/>
      <c r="C7" s="48"/>
    </row>
    <row r="8" spans="1:3" ht="15">
      <c r="A8" s="47" t="s">
        <v>110</v>
      </c>
      <c r="B8" s="86"/>
      <c r="C8" s="102"/>
    </row>
    <row r="9" spans="1:3" ht="15">
      <c r="A9" s="44" t="s">
        <v>111</v>
      </c>
      <c r="B9" s="48"/>
      <c r="C9" s="48"/>
    </row>
    <row r="10" spans="1:3" ht="15">
      <c r="A10" s="47" t="s">
        <v>67</v>
      </c>
      <c r="B10" s="86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116</v>
      </c>
      <c r="B12" s="86">
        <v>125</v>
      </c>
      <c r="C12" s="102" t="s">
        <v>151</v>
      </c>
    </row>
    <row r="13" spans="1:3" ht="15.75">
      <c r="A13" s="105">
        <v>2020</v>
      </c>
      <c r="B13" s="106"/>
      <c r="C13" s="107"/>
    </row>
    <row r="14" spans="1:3" ht="15">
      <c r="A14" s="47" t="s">
        <v>101</v>
      </c>
      <c r="B14" s="86">
        <v>125</v>
      </c>
      <c r="C14" s="102" t="s">
        <v>151</v>
      </c>
    </row>
    <row r="15" spans="1:3" ht="15">
      <c r="A15" s="44" t="s">
        <v>104</v>
      </c>
      <c r="B15" s="48">
        <v>130</v>
      </c>
      <c r="C15" s="48" t="s">
        <v>151</v>
      </c>
    </row>
    <row r="16" spans="1:3" ht="15">
      <c r="A16" s="47" t="s">
        <v>105</v>
      </c>
      <c r="B16" s="86">
        <v>130</v>
      </c>
      <c r="C16" s="102" t="s">
        <v>151</v>
      </c>
    </row>
    <row r="17" spans="1:3" ht="15">
      <c r="A17" s="44" t="s">
        <v>143</v>
      </c>
      <c r="B17" s="48"/>
      <c r="C17" s="48"/>
    </row>
    <row r="18" spans="1:3" ht="15">
      <c r="A18" s="47" t="s">
        <v>144</v>
      </c>
      <c r="B18" s="86"/>
      <c r="C18" s="102"/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20">
        <v>2019</v>
      </c>
      <c r="B5" s="121"/>
      <c r="C5" s="121"/>
      <c r="D5" s="121"/>
      <c r="E5" s="121"/>
      <c r="F5" s="121"/>
      <c r="G5" s="122"/>
    </row>
    <row r="6" spans="1:7" ht="15">
      <c r="A6" s="112" t="s">
        <v>108</v>
      </c>
      <c r="B6" s="113"/>
      <c r="C6" s="113"/>
      <c r="D6" s="113"/>
      <c r="E6" s="114"/>
      <c r="F6" s="114"/>
      <c r="G6" s="113"/>
    </row>
    <row r="7" spans="1:7" ht="15">
      <c r="A7" s="44" t="s">
        <v>109</v>
      </c>
      <c r="B7" s="48"/>
      <c r="C7" s="48"/>
      <c r="D7" s="48"/>
      <c r="E7" s="45"/>
      <c r="F7" s="45"/>
      <c r="G7" s="48"/>
    </row>
    <row r="8" spans="1:7" ht="15">
      <c r="A8" s="112" t="s">
        <v>110</v>
      </c>
      <c r="B8" s="113"/>
      <c r="C8" s="113"/>
      <c r="D8" s="113"/>
      <c r="E8" s="114"/>
      <c r="F8" s="114"/>
      <c r="G8" s="113"/>
    </row>
    <row r="9" spans="1:7" ht="15">
      <c r="A9" s="44" t="s">
        <v>111</v>
      </c>
      <c r="B9" s="48"/>
      <c r="C9" s="48"/>
      <c r="D9" s="48"/>
      <c r="E9" s="45"/>
      <c r="F9" s="45"/>
      <c r="G9" s="48"/>
    </row>
    <row r="10" spans="1:7" ht="15">
      <c r="A10" s="112" t="s">
        <v>113</v>
      </c>
      <c r="B10" s="113"/>
      <c r="C10" s="113"/>
      <c r="D10" s="113"/>
      <c r="E10" s="114"/>
      <c r="F10" s="114"/>
      <c r="G10" s="113"/>
    </row>
    <row r="11" spans="1:7" ht="15">
      <c r="A11" s="44" t="s">
        <v>114</v>
      </c>
      <c r="B11" s="48"/>
      <c r="C11" s="48"/>
      <c r="D11" s="48"/>
      <c r="E11" s="45"/>
      <c r="F11" s="45"/>
      <c r="G11" s="48"/>
    </row>
    <row r="12" spans="1:7" ht="15">
      <c r="A12" s="112" t="s">
        <v>115</v>
      </c>
      <c r="B12" s="113">
        <v>180</v>
      </c>
      <c r="C12" s="113"/>
      <c r="D12" s="113">
        <v>210</v>
      </c>
      <c r="E12" s="114">
        <v>170</v>
      </c>
      <c r="F12" s="114">
        <v>150</v>
      </c>
      <c r="G12" s="113" t="s">
        <v>151</v>
      </c>
    </row>
    <row r="13" spans="1:7" s="115" customFormat="1" ht="15.75">
      <c r="A13" s="120">
        <v>2020</v>
      </c>
      <c r="B13" s="121"/>
      <c r="C13" s="121"/>
      <c r="D13" s="121"/>
      <c r="E13" s="121"/>
      <c r="F13" s="121"/>
      <c r="G13" s="122"/>
    </row>
    <row r="14" spans="1:7" ht="15">
      <c r="A14" s="44" t="s">
        <v>102</v>
      </c>
      <c r="B14" s="48">
        <v>185</v>
      </c>
      <c r="C14" s="48"/>
      <c r="D14" s="48">
        <v>205</v>
      </c>
      <c r="E14" s="45">
        <v>165</v>
      </c>
      <c r="F14" s="45">
        <v>145</v>
      </c>
      <c r="G14" s="48" t="s">
        <v>151</v>
      </c>
    </row>
    <row r="15" spans="1:7" ht="15">
      <c r="A15" s="112" t="s">
        <v>103</v>
      </c>
      <c r="B15" s="113">
        <v>185</v>
      </c>
      <c r="C15" s="113"/>
      <c r="D15" s="113">
        <v>205</v>
      </c>
      <c r="E15" s="114">
        <v>165</v>
      </c>
      <c r="F15" s="114">
        <v>145</v>
      </c>
      <c r="G15" s="113" t="s">
        <v>151</v>
      </c>
    </row>
    <row r="16" spans="1:7" ht="15">
      <c r="A16" s="44" t="s">
        <v>145</v>
      </c>
      <c r="B16" s="48">
        <v>185</v>
      </c>
      <c r="C16" s="48"/>
      <c r="D16" s="48">
        <v>205</v>
      </c>
      <c r="E16" s="45">
        <v>165</v>
      </c>
      <c r="F16" s="45">
        <v>145</v>
      </c>
      <c r="G16" s="48" t="s">
        <v>151</v>
      </c>
    </row>
    <row r="17" spans="1:7" ht="15">
      <c r="A17" s="112" t="s">
        <v>146</v>
      </c>
      <c r="B17" s="113"/>
      <c r="C17" s="113"/>
      <c r="D17" s="113"/>
      <c r="E17" s="114"/>
      <c r="F17" s="114"/>
      <c r="G17" s="113"/>
    </row>
    <row r="18" spans="1:7" ht="15">
      <c r="A18" s="44" t="s">
        <v>147</v>
      </c>
      <c r="B18" s="48"/>
      <c r="C18" s="48"/>
      <c r="D18" s="48"/>
      <c r="E18" s="45"/>
      <c r="F18" s="45"/>
      <c r="G18" s="48"/>
    </row>
    <row r="19" spans="1:7" ht="15">
      <c r="A19" s="112" t="s">
        <v>108</v>
      </c>
      <c r="B19" s="113"/>
      <c r="C19" s="113"/>
      <c r="D19" s="113"/>
      <c r="E19" s="114"/>
      <c r="F19" s="114"/>
      <c r="G19" s="113"/>
    </row>
    <row r="20" spans="1:7" ht="15">
      <c r="A20" s="44" t="s">
        <v>148</v>
      </c>
      <c r="B20" s="48"/>
      <c r="C20" s="48"/>
      <c r="D20" s="48"/>
      <c r="E20" s="45"/>
      <c r="F20" s="45"/>
      <c r="G20" s="48"/>
    </row>
    <row r="21" spans="1:7" ht="15">
      <c r="A21" s="112" t="s">
        <v>142</v>
      </c>
      <c r="B21" s="113"/>
      <c r="C21" s="113"/>
      <c r="D21" s="113"/>
      <c r="E21" s="114"/>
      <c r="F21" s="114"/>
      <c r="G21" s="113"/>
    </row>
    <row r="22" spans="1:7" ht="15">
      <c r="A22" s="44" t="s">
        <v>149</v>
      </c>
      <c r="B22" s="48"/>
      <c r="C22" s="48"/>
      <c r="D22" s="48"/>
      <c r="E22" s="45"/>
      <c r="F22" s="45"/>
      <c r="G22" s="48"/>
    </row>
    <row r="23" spans="1:7" ht="15">
      <c r="A23" s="112" t="s">
        <v>113</v>
      </c>
      <c r="B23" s="113"/>
      <c r="C23" s="113"/>
      <c r="D23" s="113"/>
      <c r="E23" s="114"/>
      <c r="F23" s="114"/>
      <c r="G23" s="113"/>
    </row>
    <row r="24" spans="1:6" ht="15">
      <c r="A24" s="116"/>
      <c r="B24" s="116" t="s">
        <v>64</v>
      </c>
      <c r="C24" s="116"/>
      <c r="D24" s="116" t="s">
        <v>65</v>
      </c>
      <c r="E24" s="116" t="s">
        <v>65</v>
      </c>
      <c r="F24" s="116" t="s">
        <v>65</v>
      </c>
    </row>
    <row r="29" ht="15">
      <c r="A29" t="s">
        <v>22</v>
      </c>
    </row>
    <row r="30" ht="15">
      <c r="A30" t="s">
        <v>23</v>
      </c>
    </row>
    <row r="31" ht="15">
      <c r="A31" t="s">
        <v>24</v>
      </c>
    </row>
    <row r="32" ht="15">
      <c r="A32" t="s">
        <v>25</v>
      </c>
    </row>
    <row r="33" ht="15">
      <c r="A33" t="s">
        <v>26</v>
      </c>
    </row>
    <row r="35" ht="15">
      <c r="A35" t="s">
        <v>166</v>
      </c>
    </row>
    <row r="36" ht="15">
      <c r="A36" t="s">
        <v>69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8">
        <v>2019</v>
      </c>
      <c r="B6" s="109"/>
      <c r="C6" s="110"/>
    </row>
    <row r="7" spans="1:3" ht="15">
      <c r="A7" s="46" t="s">
        <v>112</v>
      </c>
      <c r="B7" s="38"/>
      <c r="C7" s="38"/>
    </row>
    <row r="8" spans="1:3" ht="15">
      <c r="A8" s="44" t="s">
        <v>109</v>
      </c>
      <c r="B8" s="45"/>
      <c r="C8" s="45"/>
    </row>
    <row r="9" spans="1:3" ht="15">
      <c r="A9" s="46" t="s">
        <v>110</v>
      </c>
      <c r="B9" s="38"/>
      <c r="C9" s="38"/>
    </row>
    <row r="10" spans="1:3" ht="15">
      <c r="A10" s="44" t="s">
        <v>111</v>
      </c>
      <c r="B10" s="45"/>
      <c r="C10" s="45"/>
    </row>
    <row r="11" spans="1:3" ht="15">
      <c r="A11" s="46" t="s">
        <v>67</v>
      </c>
      <c r="B11" s="38"/>
      <c r="C11" s="38"/>
    </row>
    <row r="12" spans="1:3" ht="15">
      <c r="A12" s="44" t="s">
        <v>114</v>
      </c>
      <c r="B12" s="45"/>
      <c r="C12" s="45"/>
    </row>
    <row r="13" spans="1:3" ht="15">
      <c r="A13" s="46" t="s">
        <v>116</v>
      </c>
      <c r="B13" s="38">
        <v>55</v>
      </c>
      <c r="C13" s="38" t="s">
        <v>151</v>
      </c>
    </row>
    <row r="14" spans="1:3" ht="15.75">
      <c r="A14" s="108">
        <v>2020</v>
      </c>
      <c r="B14" s="109"/>
      <c r="C14" s="110"/>
    </row>
    <row r="15" spans="1:3" ht="15">
      <c r="A15" s="46" t="s">
        <v>101</v>
      </c>
      <c r="B15" s="38">
        <v>60</v>
      </c>
      <c r="C15" s="38" t="s">
        <v>151</v>
      </c>
    </row>
    <row r="16" spans="1:3" ht="15">
      <c r="A16" s="44" t="s">
        <v>104</v>
      </c>
      <c r="B16" s="45">
        <v>61</v>
      </c>
      <c r="C16" s="45" t="s">
        <v>151</v>
      </c>
    </row>
    <row r="17" spans="1:3" ht="15">
      <c r="A17" s="46" t="s">
        <v>105</v>
      </c>
      <c r="B17" s="38">
        <v>61</v>
      </c>
      <c r="C17" s="38" t="s">
        <v>151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F27" sqref="F27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107</v>
      </c>
      <c r="E2" s="52" t="s">
        <v>106</v>
      </c>
      <c r="H2" s="52" t="s">
        <v>33</v>
      </c>
      <c r="I2" s="52" t="s">
        <v>107</v>
      </c>
      <c r="J2" s="52" t="s">
        <v>106</v>
      </c>
      <c r="M2" s="52" t="s">
        <v>34</v>
      </c>
      <c r="N2" s="52" t="s">
        <v>107</v>
      </c>
      <c r="O2" s="52" t="s">
        <v>106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4"/>
      <c r="J5" s="130"/>
      <c r="K5"/>
      <c r="L5" s="61"/>
      <c r="M5" s="61"/>
      <c r="N5" s="104"/>
      <c r="O5" s="131"/>
    </row>
    <row r="6" spans="2:16" ht="15">
      <c r="B6" t="s">
        <v>50</v>
      </c>
      <c r="C6" t="s">
        <v>51</v>
      </c>
      <c r="D6" s="61">
        <v>43805</v>
      </c>
      <c r="E6" s="27">
        <v>532.5</v>
      </c>
      <c r="F6">
        <v>529</v>
      </c>
      <c r="G6" s="61" t="s">
        <v>52</v>
      </c>
      <c r="H6" s="61" t="s">
        <v>152</v>
      </c>
      <c r="I6" s="61">
        <v>43805</v>
      </c>
      <c r="J6" s="130">
        <v>415</v>
      </c>
      <c r="K6">
        <v>0</v>
      </c>
      <c r="L6" s="61" t="s">
        <v>85</v>
      </c>
      <c r="M6" s="61" t="s">
        <v>86</v>
      </c>
      <c r="N6" s="61">
        <v>43805</v>
      </c>
      <c r="O6" s="131">
        <v>366.5</v>
      </c>
      <c r="P6" s="52">
        <v>374</v>
      </c>
    </row>
    <row r="7" spans="2:16" ht="15">
      <c r="B7" t="s">
        <v>53</v>
      </c>
      <c r="C7" t="s">
        <v>54</v>
      </c>
      <c r="D7" s="61">
        <v>43805</v>
      </c>
      <c r="E7" s="27">
        <v>524.5</v>
      </c>
      <c r="F7">
        <v>524</v>
      </c>
      <c r="G7" s="61" t="s">
        <v>55</v>
      </c>
      <c r="H7" s="61" t="s">
        <v>153</v>
      </c>
      <c r="I7" s="61">
        <v>43805</v>
      </c>
      <c r="J7" s="130">
        <v>431</v>
      </c>
      <c r="K7">
        <v>430.5</v>
      </c>
      <c r="L7" s="61" t="s">
        <v>87</v>
      </c>
      <c r="M7" s="61" t="s">
        <v>88</v>
      </c>
      <c r="N7" s="61">
        <v>43805</v>
      </c>
      <c r="O7" s="131">
        <v>376.75</v>
      </c>
      <c r="P7" s="52">
        <v>382.75</v>
      </c>
    </row>
    <row r="8" spans="2:16" ht="15">
      <c r="B8" t="s">
        <v>56</v>
      </c>
      <c r="C8" t="s">
        <v>57</v>
      </c>
      <c r="D8" s="61">
        <v>43805</v>
      </c>
      <c r="E8" s="27">
        <v>527.75</v>
      </c>
      <c r="F8">
        <v>528.5</v>
      </c>
      <c r="G8" s="61" t="s">
        <v>58</v>
      </c>
      <c r="H8" s="61" t="s">
        <v>154</v>
      </c>
      <c r="I8" s="61">
        <v>43805</v>
      </c>
      <c r="J8" s="130">
        <v>439.5</v>
      </c>
      <c r="K8">
        <v>439</v>
      </c>
      <c r="L8" s="61" t="s">
        <v>89</v>
      </c>
      <c r="M8" s="61" t="s">
        <v>90</v>
      </c>
      <c r="N8" s="61">
        <v>43805</v>
      </c>
      <c r="O8" s="131">
        <v>382.5</v>
      </c>
      <c r="P8" s="52">
        <v>387.25</v>
      </c>
    </row>
    <row r="9" spans="2:16" ht="15">
      <c r="B9" t="s">
        <v>59</v>
      </c>
      <c r="C9" t="s">
        <v>60</v>
      </c>
      <c r="D9" s="61">
        <v>43805</v>
      </c>
      <c r="E9" s="27">
        <v>530</v>
      </c>
      <c r="F9">
        <v>529.25</v>
      </c>
      <c r="G9" s="61" t="s">
        <v>61</v>
      </c>
      <c r="H9" s="61" t="s">
        <v>155</v>
      </c>
      <c r="I9" s="61">
        <v>43805</v>
      </c>
      <c r="J9" s="130">
        <v>447.5</v>
      </c>
      <c r="K9">
        <v>447.25</v>
      </c>
      <c r="L9" s="61" t="s">
        <v>91</v>
      </c>
      <c r="M9" s="61" t="s">
        <v>92</v>
      </c>
      <c r="N9" s="61">
        <v>43805</v>
      </c>
      <c r="O9" s="131">
        <v>386.75</v>
      </c>
      <c r="P9" s="52">
        <v>391.25</v>
      </c>
    </row>
    <row r="10" spans="2:16" ht="15">
      <c r="B10" s="52" t="s">
        <v>75</v>
      </c>
      <c r="C10" s="52" t="s">
        <v>76</v>
      </c>
      <c r="D10" s="103">
        <v>43805</v>
      </c>
      <c r="E10" s="104">
        <v>536.25</v>
      </c>
      <c r="F10" s="52">
        <v>536.25</v>
      </c>
      <c r="G10" s="103" t="s">
        <v>70</v>
      </c>
      <c r="H10" s="103" t="s">
        <v>156</v>
      </c>
      <c r="I10" s="61">
        <v>43805</v>
      </c>
      <c r="J10" s="130">
        <v>456.5</v>
      </c>
      <c r="K10">
        <v>455.75</v>
      </c>
      <c r="L10" s="61" t="s">
        <v>93</v>
      </c>
      <c r="M10" s="61" t="s">
        <v>94</v>
      </c>
      <c r="N10" s="61">
        <v>43805</v>
      </c>
      <c r="O10" s="131">
        <v>386.75</v>
      </c>
      <c r="P10" s="52">
        <v>388.75</v>
      </c>
    </row>
    <row r="11" spans="2:16" ht="15">
      <c r="B11" t="s">
        <v>77</v>
      </c>
      <c r="C11" t="s">
        <v>78</v>
      </c>
      <c r="D11" s="61">
        <v>43805</v>
      </c>
      <c r="E11" s="27">
        <v>546.5</v>
      </c>
      <c r="F11">
        <v>545.75</v>
      </c>
      <c r="G11" s="61" t="s">
        <v>71</v>
      </c>
      <c r="H11" s="61" t="s">
        <v>157</v>
      </c>
      <c r="I11" s="61">
        <v>43805</v>
      </c>
      <c r="J11" s="131">
        <v>470.25</v>
      </c>
      <c r="K11" s="52">
        <v>469</v>
      </c>
      <c r="L11" s="61" t="s">
        <v>95</v>
      </c>
      <c r="M11" s="103" t="s">
        <v>96</v>
      </c>
      <c r="N11" s="61">
        <v>43805</v>
      </c>
      <c r="O11" s="131">
        <v>390.25</v>
      </c>
      <c r="P11" s="52">
        <v>392</v>
      </c>
    </row>
    <row r="12" spans="2:16" ht="15">
      <c r="B12" t="s">
        <v>79</v>
      </c>
      <c r="C12" t="s">
        <v>80</v>
      </c>
      <c r="D12" s="61">
        <v>43805</v>
      </c>
      <c r="E12" s="27">
        <v>554.75</v>
      </c>
      <c r="F12">
        <v>553.5</v>
      </c>
      <c r="G12" s="61" t="s">
        <v>72</v>
      </c>
      <c r="H12" s="61" t="s">
        <v>158</v>
      </c>
      <c r="I12" s="61">
        <v>43805</v>
      </c>
      <c r="J12" s="130">
        <v>482.5</v>
      </c>
      <c r="K12">
        <v>481.75</v>
      </c>
      <c r="L12" s="61" t="s">
        <v>117</v>
      </c>
      <c r="M12" s="61" t="s">
        <v>118</v>
      </c>
      <c r="N12" s="61">
        <v>43805</v>
      </c>
      <c r="O12" s="131">
        <v>400.25</v>
      </c>
      <c r="P12" s="52">
        <v>402.25</v>
      </c>
    </row>
    <row r="13" spans="2:16" ht="15">
      <c r="B13" t="s">
        <v>81</v>
      </c>
      <c r="C13" t="s">
        <v>82</v>
      </c>
      <c r="D13" s="61">
        <v>43805</v>
      </c>
      <c r="E13" s="27">
        <v>554</v>
      </c>
      <c r="F13">
        <v>0</v>
      </c>
      <c r="G13" s="61" t="s">
        <v>73</v>
      </c>
      <c r="H13" s="61" t="s">
        <v>159</v>
      </c>
      <c r="I13" s="61">
        <v>43805</v>
      </c>
      <c r="J13" s="130">
        <v>488.5</v>
      </c>
      <c r="K13">
        <v>0</v>
      </c>
      <c r="L13" s="79" t="s">
        <v>119</v>
      </c>
      <c r="M13" s="104" t="s">
        <v>120</v>
      </c>
      <c r="N13" s="61">
        <v>43805</v>
      </c>
      <c r="O13" s="52">
        <v>405.25</v>
      </c>
      <c r="P13" s="52">
        <v>407.25</v>
      </c>
    </row>
    <row r="14" spans="2:16" ht="15">
      <c r="B14" t="s">
        <v>83</v>
      </c>
      <c r="C14" t="s">
        <v>84</v>
      </c>
      <c r="D14" s="61">
        <v>43805</v>
      </c>
      <c r="E14" s="27">
        <v>544.5</v>
      </c>
      <c r="F14">
        <v>542</v>
      </c>
      <c r="G14" s="61" t="s">
        <v>74</v>
      </c>
      <c r="H14" s="61" t="s">
        <v>160</v>
      </c>
      <c r="I14" s="61">
        <v>43805</v>
      </c>
      <c r="J14" s="130">
        <v>486.25</v>
      </c>
      <c r="K14">
        <v>0</v>
      </c>
      <c r="L14" s="79" t="s">
        <v>97</v>
      </c>
      <c r="M14" s="104" t="s">
        <v>98</v>
      </c>
      <c r="N14" s="61">
        <v>43805</v>
      </c>
      <c r="O14" s="52">
        <v>408.25</v>
      </c>
      <c r="P14" s="52">
        <v>0</v>
      </c>
    </row>
    <row r="15" spans="2:16" ht="15">
      <c r="B15" t="s">
        <v>121</v>
      </c>
      <c r="C15" t="s">
        <v>122</v>
      </c>
      <c r="D15" s="61">
        <v>43805</v>
      </c>
      <c r="E15" s="27">
        <v>547.25</v>
      </c>
      <c r="F15">
        <v>0</v>
      </c>
      <c r="G15" s="61" t="s">
        <v>123</v>
      </c>
      <c r="H15" s="61" t="s">
        <v>161</v>
      </c>
      <c r="I15" s="61">
        <v>43805</v>
      </c>
      <c r="J15" s="130">
        <v>494.75</v>
      </c>
      <c r="K15">
        <v>0</v>
      </c>
      <c r="L15" s="79" t="s">
        <v>124</v>
      </c>
      <c r="M15" s="104" t="s">
        <v>125</v>
      </c>
      <c r="N15" s="61">
        <v>43805</v>
      </c>
      <c r="O15" s="52">
        <v>402.75</v>
      </c>
      <c r="P15" s="52">
        <v>403</v>
      </c>
    </row>
    <row r="16" spans="2:16" ht="15">
      <c r="B16" t="s">
        <v>126</v>
      </c>
      <c r="C16" t="s">
        <v>127</v>
      </c>
      <c r="D16" s="61">
        <v>43805</v>
      </c>
      <c r="E16">
        <v>560.5</v>
      </c>
      <c r="F16">
        <v>557.75</v>
      </c>
      <c r="G16" t="s">
        <v>128</v>
      </c>
      <c r="H16" s="61" t="s">
        <v>162</v>
      </c>
      <c r="I16" s="61">
        <v>43805</v>
      </c>
      <c r="J16">
        <v>513.25</v>
      </c>
      <c r="K16">
        <v>0</v>
      </c>
      <c r="L16" s="61" t="s">
        <v>99</v>
      </c>
      <c r="M16" s="79" t="s">
        <v>100</v>
      </c>
      <c r="N16" s="61">
        <v>43805</v>
      </c>
      <c r="O16" s="52">
        <v>405.5</v>
      </c>
      <c r="P16" s="52">
        <v>406</v>
      </c>
    </row>
    <row r="17" spans="2:16" ht="15">
      <c r="B17" s="52" t="s">
        <v>129</v>
      </c>
      <c r="C17" s="52" t="s">
        <v>130</v>
      </c>
      <c r="D17" s="61">
        <v>43805</v>
      </c>
      <c r="E17" s="52">
        <v>564</v>
      </c>
      <c r="F17" s="52">
        <v>558</v>
      </c>
      <c r="G17" s="52" t="s">
        <v>131</v>
      </c>
      <c r="H17" s="52" t="s">
        <v>163</v>
      </c>
      <c r="I17" s="61">
        <v>43805</v>
      </c>
      <c r="J17" s="52">
        <v>517.5</v>
      </c>
      <c r="K17" s="52">
        <v>0</v>
      </c>
      <c r="L17" s="52" t="s">
        <v>132</v>
      </c>
      <c r="M17" s="52" t="s">
        <v>133</v>
      </c>
      <c r="N17" s="61">
        <v>43805</v>
      </c>
      <c r="O17" s="52">
        <v>422.5</v>
      </c>
      <c r="P17" s="52">
        <v>0</v>
      </c>
    </row>
    <row r="18" spans="2:16" ht="15">
      <c r="B18" s="52" t="s">
        <v>134</v>
      </c>
      <c r="C18" s="52" t="s">
        <v>135</v>
      </c>
      <c r="D18" s="61">
        <v>43805</v>
      </c>
      <c r="E18" s="52">
        <v>564</v>
      </c>
      <c r="F18" s="52">
        <v>0</v>
      </c>
      <c r="G18" s="52" t="s">
        <v>136</v>
      </c>
      <c r="H18" s="52" t="s">
        <v>164</v>
      </c>
      <c r="I18" s="61">
        <v>43805</v>
      </c>
      <c r="J18" s="52">
        <v>517.5</v>
      </c>
      <c r="K18" s="52">
        <v>0</v>
      </c>
      <c r="L18" t="s">
        <v>137</v>
      </c>
      <c r="M18" t="s">
        <v>138</v>
      </c>
      <c r="N18" s="61">
        <v>43805</v>
      </c>
      <c r="O18">
        <v>409.75</v>
      </c>
      <c r="P18" s="52">
        <v>0</v>
      </c>
    </row>
    <row r="19" spans="2:15" ht="15">
      <c r="B19" s="52" t="s">
        <v>139</v>
      </c>
      <c r="C19" s="52" t="s">
        <v>140</v>
      </c>
      <c r="D19" s="61">
        <v>43805</v>
      </c>
      <c r="E19" s="52">
        <v>564</v>
      </c>
      <c r="F19" s="52">
        <v>0</v>
      </c>
      <c r="G19" s="52" t="s">
        <v>141</v>
      </c>
      <c r="H19" s="52" t="s">
        <v>165</v>
      </c>
      <c r="I19" s="61">
        <v>43805</v>
      </c>
      <c r="J19" s="52">
        <v>513.25</v>
      </c>
      <c r="K19" s="52">
        <v>0</v>
      </c>
      <c r="L19"/>
      <c r="M19"/>
      <c r="N19" s="61"/>
      <c r="O19"/>
    </row>
    <row r="20" spans="12:15" ht="15">
      <c r="L20"/>
      <c r="M20"/>
      <c r="N20" s="61"/>
      <c r="O20"/>
    </row>
    <row r="21" spans="12:15" ht="15">
      <c r="L21"/>
      <c r="M21"/>
      <c r="N21" s="61"/>
      <c r="O21"/>
    </row>
    <row r="22" spans="12:15" ht="15"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4:15" ht="15">
      <c r="D25"/>
      <c r="E25"/>
      <c r="F25" s="61"/>
      <c r="G25"/>
      <c r="H25"/>
      <c r="I25"/>
      <c r="J25" s="61"/>
      <c r="K25"/>
      <c r="L25"/>
      <c r="M25"/>
      <c r="N25" s="61"/>
      <c r="O25"/>
    </row>
    <row r="26" spans="3:15" ht="15.75">
      <c r="C26" s="53" t="s">
        <v>40</v>
      </c>
      <c r="D26"/>
      <c r="E26"/>
      <c r="F26" s="61"/>
      <c r="J26" s="61"/>
      <c r="K26"/>
      <c r="L26"/>
      <c r="M26"/>
      <c r="N26" s="61"/>
      <c r="O26"/>
    </row>
    <row r="27" spans="4:15" ht="15">
      <c r="D27" t="s">
        <v>167</v>
      </c>
      <c r="E27">
        <v>6</v>
      </c>
      <c r="F27" s="61" t="s">
        <v>41</v>
      </c>
      <c r="G27" s="52" t="s">
        <v>115</v>
      </c>
      <c r="H27" s="52" t="s">
        <v>42</v>
      </c>
      <c r="I27" s="52">
        <v>2019</v>
      </c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 s="61"/>
      <c r="G31"/>
      <c r="H31"/>
      <c r="I31"/>
      <c r="J31" s="6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1"/>
      <c r="O3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2019-12-08T00:56:23Z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