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'TONELADA'!$A$1:$K$46</definedName>
  </definedNames>
  <calcPr fullCalcOnLoad="1"/>
</workbook>
</file>

<file path=xl/sharedStrings.xml><?xml version="1.0" encoding="utf-8"?>
<sst xmlns="http://schemas.openxmlformats.org/spreadsheetml/2006/main" count="275" uniqueCount="146">
  <si>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</si>
  <si>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</si>
  <si>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</si>
  <si>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</si>
  <si>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</si>
  <si>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</si>
  <si>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</si>
  <si>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</si>
  <si>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</si>
  <si>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</si>
  <si>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</si>
  <si>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</si>
  <si>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</si>
  <si>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</si>
  <si>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</si>
  <si>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</si>
  <si>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</si>
  <si>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</si>
  <si>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</si>
  <si>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</si>
  <si>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</si>
  <si>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</si>
  <si>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</si>
  <si>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</si>
  <si>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</si>
  <si>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</si>
  <si>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</si>
  <si>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</si>
  <si>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</si>
  <si>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</si>
  <si>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</si>
  <si>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</si>
  <si>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</si>
  <si>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</si>
  <si>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</si>
  <si>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</si>
  <si>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</si>
  <si>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</si>
  <si>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</si>
  <si>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</si>
  <si>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</si>
  <si>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</si>
  <si>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</si>
  <si>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</si>
  <si>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</si>
  <si>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</si>
  <si>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</si>
  <si>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</si>
  <si>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</si>
  <si>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</si>
  <si>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</si>
  <si>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</si>
  <si>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</si>
  <si>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</si>
  <si>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</si>
  <si>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</si>
  <si>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</si>
  <si>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</si>
  <si>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</si>
  <si>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</si>
  <si>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</si>
  <si>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</si>
  <si>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</si>
  <si>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</si>
  <si>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</si>
  <si>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</si>
  <si>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</si>
  <si>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</si>
  <si>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</si>
  <si>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</si>
  <si>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</si>
  <si>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</si>
  <si>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</si>
  <si>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</si>
  <si>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</si>
  <si>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</si>
  <si>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</si>
  <si>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</si>
  <si>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</si>
  <si>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</si>
  <si>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</si>
  <si>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</si>
  <si>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</si>
  <si>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</si>
  <si>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</si>
  <si>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</si>
  <si>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</si>
  <si>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</si>
  <si>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</si>
  <si>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</si>
  <si>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</si>
  <si>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</si>
  <si>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</si>
  <si>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</si>
  <si>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</si>
  <si>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</si>
  <si>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</si>
  <si>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</si>
  <si>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</si>
  <si>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</si>
  <si>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</si>
  <si>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</si>
  <si>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</si>
  <si>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</si>
  <si>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</si>
  <si>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</si>
  <si>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</si>
  <si>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</si>
  <si>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</si>
  <si>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</si>
  <si>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</si>
  <si>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</si>
  <si>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</si>
  <si>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Agosto</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</si>
  <si>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</si>
  <si>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</si>
  <si>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</si>
  <si>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</si>
  <si>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</si>
  <si>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</si>
  <si>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</si>
  <si>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</si>
  <si>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</si>
  <si>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</si>
  <si>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</si>
  <si>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</si>
  <si>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</si>
  <si>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</si>
  <si>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</si>
  <si>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</si>
  <si>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</si>
  <si>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</si>
  <si>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</si>
  <si>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</si>
  <si>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</si>
  <si>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</si>
  <si>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</si>
  <si>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</si>
  <si>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</si>
  <si>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</si>
  <si>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</si>
  <si>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s/i</t>
  </si>
  <si>
    <t>Febreo</t>
  </si>
  <si>
    <t>Lunes</t>
  </si>
  <si>
    <t>*Primas USWheat.org del 24 de septiembre de 2021.</t>
  </si>
  <si>
    <t>Basis was flat in both the Gulf and Pacific Northwest (PNW) this week with the exception of HRW from the Gulf. Demand both
domestically and in the export market has been light. Soft white wheat (SWW) saw a slight reduction following a purchase from
Taiwan this week.</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</si>
</sst>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6">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horizontal="center"/>
    </xf>
    <xf numFmtId="49" fontId="55" fillId="0" borderId="0" xfId="0" applyNumberFormat="1" applyFont="1" applyAlignment="1">
      <alignment horizontal="center" vertical="center" wrapText="1"/>
    </xf>
    <xf numFmtId="0" fontId="0" fillId="0" borderId="23" xfId="0" applyBorder="1" applyAlignment="1">
      <alignment horizontal="center" vertical="center"/>
    </xf>
    <xf numFmtId="4" fontId="21" fillId="0" borderId="0" xfId="0" applyNumberFormat="1" applyFont="1" applyAlignment="1">
      <alignment horizontal="right" vertical="center"/>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left"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F6" sqref="F6"/>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Datos!G22</f>
        <v>Septiembre</v>
      </c>
      <c r="G6" s="55"/>
      <c r="H6" s="86">
        <f>Datos!I22</f>
        <v>2021</v>
      </c>
      <c r="I6" s="4"/>
      <c r="J6" s="3"/>
      <c r="K6" s="3"/>
      <c r="L6" s="4" t="str">
        <f>Datos!D22</f>
        <v>Lunes</v>
      </c>
      <c r="M6" s="4">
        <f>Datos!E22</f>
        <v>27</v>
      </c>
    </row>
    <row r="7" spans="1:13" ht="6.75" customHeight="1">
      <c r="A7" s="3"/>
      <c r="B7" s="3"/>
      <c r="C7" s="3"/>
      <c r="D7" s="3"/>
      <c r="E7" s="3"/>
      <c r="F7" s="3"/>
      <c r="G7" s="3"/>
      <c r="H7" s="3"/>
      <c r="I7" s="3"/>
      <c r="J7" s="3"/>
      <c r="K7" s="3"/>
      <c r="L7" s="3"/>
      <c r="M7" s="3"/>
    </row>
    <row r="8" spans="1:13" ht="15.75">
      <c r="A8" s="90"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4" t="s">
        <v>0</v>
      </c>
      <c r="B11" s="145"/>
      <c r="C11" s="145"/>
      <c r="D11" s="146"/>
      <c r="E11" s="149" t="s">
        <v>0</v>
      </c>
      <c r="F11" s="149"/>
      <c r="G11" s="149"/>
      <c r="H11" s="149"/>
      <c r="I11" s="149"/>
      <c r="J11" s="149"/>
      <c r="K11" s="149"/>
      <c r="L11" s="144" t="s">
        <v>1</v>
      </c>
      <c r="M11" s="145"/>
      <c r="N11" s="146"/>
    </row>
    <row r="12" spans="1:14" ht="17.25" customHeight="1">
      <c r="A12" s="142" t="s">
        <v>2</v>
      </c>
      <c r="B12" s="147"/>
      <c r="C12" s="147"/>
      <c r="D12" s="148"/>
      <c r="E12" s="150" t="s">
        <v>3</v>
      </c>
      <c r="F12" s="150"/>
      <c r="G12" s="150"/>
      <c r="H12" s="150"/>
      <c r="I12" s="150"/>
      <c r="J12" s="150"/>
      <c r="K12" s="150"/>
      <c r="L12" s="142" t="s">
        <v>4</v>
      </c>
      <c r="M12" s="147"/>
      <c r="N12" s="148"/>
    </row>
    <row r="13" spans="1:14" ht="15.75">
      <c r="A13" s="10"/>
      <c r="B13" s="11" t="s">
        <v>5</v>
      </c>
      <c r="C13" s="142" t="s">
        <v>6</v>
      </c>
      <c r="D13" s="143"/>
      <c r="E13" s="9" t="s">
        <v>7</v>
      </c>
      <c r="F13" s="12" t="s">
        <v>8</v>
      </c>
      <c r="G13" s="12"/>
      <c r="H13" s="11" t="s">
        <v>35</v>
      </c>
      <c r="I13" s="11" t="s">
        <v>36</v>
      </c>
      <c r="J13" s="11" t="s">
        <v>9</v>
      </c>
      <c r="K13" s="82" t="s">
        <v>10</v>
      </c>
      <c r="L13" s="111" t="s">
        <v>5</v>
      </c>
      <c r="M13" s="147" t="s">
        <v>6</v>
      </c>
      <c r="N13" s="148"/>
    </row>
    <row r="14" spans="1:17" ht="19.5" customHeight="1">
      <c r="A14" s="16">
        <v>2020</v>
      </c>
      <c r="B14" s="114" t="s">
        <v>20</v>
      </c>
      <c r="C14" s="114" t="s">
        <v>101</v>
      </c>
      <c r="D14" s="115" t="s">
        <v>102</v>
      </c>
      <c r="E14" s="114" t="s">
        <v>20</v>
      </c>
      <c r="F14" s="114" t="s">
        <v>101</v>
      </c>
      <c r="G14" s="115" t="s">
        <v>102</v>
      </c>
      <c r="H14" s="17"/>
      <c r="I14" s="114" t="s">
        <v>101</v>
      </c>
      <c r="J14" s="114" t="s">
        <v>101</v>
      </c>
      <c r="K14" s="114" t="s">
        <v>101</v>
      </c>
      <c r="L14" s="114" t="s">
        <v>20</v>
      </c>
      <c r="M14" s="114" t="s">
        <v>101</v>
      </c>
      <c r="N14" s="115" t="s">
        <v>102</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0"/>
      <c r="E16" s="69"/>
      <c r="F16" s="70"/>
      <c r="G16" s="70"/>
      <c r="H16" s="70"/>
      <c r="I16" s="101"/>
      <c r="J16" s="101"/>
      <c r="K16" s="101"/>
      <c r="L16" s="69"/>
      <c r="M16" s="71"/>
      <c r="N16" s="66"/>
      <c r="O16"/>
      <c r="P16" s="120" t="s">
        <v>115</v>
      </c>
      <c r="Q16" s="120" t="s">
        <v>107</v>
      </c>
    </row>
    <row r="17" spans="1:17" ht="19.5" customHeight="1">
      <c r="A17" s="48" t="s">
        <v>14</v>
      </c>
      <c r="B17" s="49"/>
      <c r="C17" s="72"/>
      <c r="D17" s="112"/>
      <c r="E17" s="54"/>
      <c r="F17" s="72"/>
      <c r="G17" s="24"/>
      <c r="H17" s="72"/>
      <c r="I17" s="88"/>
      <c r="J17" s="88"/>
      <c r="K17" s="88"/>
      <c r="L17" s="54"/>
      <c r="M17" s="73"/>
      <c r="N17" s="24"/>
      <c r="O17"/>
      <c r="P17" s="120" t="s">
        <v>116</v>
      </c>
      <c r="Q17" s="120" t="s">
        <v>110</v>
      </c>
    </row>
    <row r="18" spans="1:17" ht="19.5" customHeight="1">
      <c r="A18" s="67" t="s">
        <v>45</v>
      </c>
      <c r="B18" s="66"/>
      <c r="C18" s="70">
        <f>B20+'Primas SRW'!B8</f>
        <v>842.25</v>
      </c>
      <c r="D18" s="110">
        <f>C18*$B$42</f>
        <v>309.47634</v>
      </c>
      <c r="E18" s="69"/>
      <c r="F18" s="70">
        <f>E20+'Primas HRW'!B8</f>
        <v>970.75</v>
      </c>
      <c r="G18" s="70">
        <f>F18*$B$42</f>
        <v>356.69238</v>
      </c>
      <c r="H18" s="70"/>
      <c r="I18" s="101"/>
      <c r="J18" s="101">
        <f>E20+'Primas HRW'!F8</f>
        <v>960.75</v>
      </c>
      <c r="K18" s="101">
        <f>E20+'Primas HRW'!G8</f>
        <v>940.75</v>
      </c>
      <c r="L18" s="69"/>
      <c r="M18" s="71"/>
      <c r="N18" s="66"/>
      <c r="O18"/>
      <c r="P18" s="120" t="s">
        <v>117</v>
      </c>
      <c r="Q18" s="120" t="s">
        <v>112</v>
      </c>
    </row>
    <row r="19" spans="1:17" ht="19.5" customHeight="1">
      <c r="A19" s="48" t="s">
        <v>37</v>
      </c>
      <c r="B19" s="49"/>
      <c r="C19" s="72">
        <f>B20+'Primas SRW'!B9</f>
        <v>842.25</v>
      </c>
      <c r="D19" s="112">
        <f>C19*$B$42</f>
        <v>309.47634</v>
      </c>
      <c r="E19" s="54"/>
      <c r="F19" s="72">
        <f>E20+'Primas HRW'!B9</f>
        <v>965.75</v>
      </c>
      <c r="G19" s="72">
        <f>F19*$B$42</f>
        <v>354.85517999999996</v>
      </c>
      <c r="H19" s="72"/>
      <c r="I19" s="72"/>
      <c r="J19" s="88">
        <f>E20+'Primas HRW'!F9</f>
        <v>940.75</v>
      </c>
      <c r="K19" s="88">
        <f>E20+'Primas HRW'!G9</f>
        <v>920.75</v>
      </c>
      <c r="L19" s="54"/>
      <c r="M19" s="73">
        <f>L20+'Primas maíz'!B13</f>
        <v>714.5</v>
      </c>
      <c r="N19" s="73">
        <f>M19*$F$42</f>
        <v>281.28436</v>
      </c>
      <c r="O19"/>
      <c r="P19" s="120" t="s">
        <v>118</v>
      </c>
      <c r="Q19" s="120" t="s">
        <v>114</v>
      </c>
    </row>
    <row r="20" spans="1:17" ht="19.5" customHeight="1">
      <c r="A20" s="67" t="s">
        <v>15</v>
      </c>
      <c r="B20" s="66">
        <f>Datos!E7</f>
        <v>722.25</v>
      </c>
      <c r="C20" s="68">
        <f>B20+'Primas SRW'!B10</f>
        <v>842.25</v>
      </c>
      <c r="D20" s="97">
        <f>C20*$B$42</f>
        <v>309.47634</v>
      </c>
      <c r="E20" s="69">
        <f>Datos!K7</f>
        <v>720.75</v>
      </c>
      <c r="F20" s="68">
        <f>E20+'Primas HRW'!B10</f>
        <v>965.75</v>
      </c>
      <c r="G20" s="68">
        <f>F20*$B$42</f>
        <v>354.85517999999996</v>
      </c>
      <c r="H20" s="68"/>
      <c r="I20" s="68"/>
      <c r="J20" s="99">
        <f>E20+'Primas HRW'!F10</f>
        <v>940.75</v>
      </c>
      <c r="K20" s="99">
        <f>E20+'Primas HRW'!G10</f>
        <v>920.75</v>
      </c>
      <c r="L20" s="69">
        <f>Datos!O7</f>
        <v>539.5</v>
      </c>
      <c r="M20" s="66">
        <f>L20+'Primas maíz'!B14</f>
        <v>709.5</v>
      </c>
      <c r="N20" s="66">
        <f>M20*$F$42</f>
        <v>279.31595999999996</v>
      </c>
      <c r="O20"/>
      <c r="P20" s="120" t="s">
        <v>119</v>
      </c>
      <c r="Q20" s="120" t="s">
        <v>120</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112">
        <f>B24+'Primas SRW'!B12</f>
        <v>863.75</v>
      </c>
      <c r="D22" s="139">
        <f>C22*$B$42</f>
        <v>317.3763</v>
      </c>
      <c r="E22" s="78"/>
      <c r="F22" s="73">
        <f>E24+'Primas HRW'!B12</f>
        <v>948.5</v>
      </c>
      <c r="G22" s="73">
        <f>F22*$B$42</f>
        <v>348.51684</v>
      </c>
      <c r="H22" s="73"/>
      <c r="I22" s="87"/>
      <c r="J22" s="87">
        <f>E24+'Primas HRW'!F12</f>
        <v>938.5</v>
      </c>
      <c r="K22" s="88">
        <f>E24+'Primas HRW'!G12</f>
        <v>918.5</v>
      </c>
      <c r="L22" s="78"/>
      <c r="M22" s="73">
        <f>L24+'Primas maíz'!B16</f>
        <v>687</v>
      </c>
      <c r="N22" s="73">
        <f>M22*$F$42</f>
        <v>270.45815999999996</v>
      </c>
      <c r="O22"/>
      <c r="P22"/>
      <c r="Q22"/>
    </row>
    <row r="23" spans="1:17" ht="19.5" customHeight="1">
      <c r="A23" s="67" t="s">
        <v>41</v>
      </c>
      <c r="B23" s="66"/>
      <c r="C23" s="70"/>
      <c r="D23" s="110"/>
      <c r="E23" s="102"/>
      <c r="F23" s="71">
        <f>E24+'Primas HRW'!B13</f>
        <v>938.5</v>
      </c>
      <c r="G23" s="71">
        <f>F23*$B$42</f>
        <v>344.84244</v>
      </c>
      <c r="H23" s="71"/>
      <c r="I23" s="103"/>
      <c r="J23" s="103">
        <f>E24+'Primas HRW'!F12</f>
        <v>938.5</v>
      </c>
      <c r="K23" s="101">
        <f>E24+'Primas HRW'!G13</f>
        <v>918.5</v>
      </c>
      <c r="L23" s="102"/>
      <c r="M23" s="71">
        <f>L24+'Primas maíz'!B17</f>
        <v>667</v>
      </c>
      <c r="N23" s="71">
        <f>M23*$F$42</f>
        <v>262.58456</v>
      </c>
      <c r="O23"/>
      <c r="P23"/>
      <c r="Q23"/>
    </row>
    <row r="24" spans="1:17" ht="19.5" customHeight="1">
      <c r="A24" s="16" t="s">
        <v>11</v>
      </c>
      <c r="B24" s="52">
        <f>Datos!E8</f>
        <v>733.75</v>
      </c>
      <c r="C24" s="23"/>
      <c r="D24" s="112"/>
      <c r="E24" s="53">
        <f>Datos!K8</f>
        <v>728.5</v>
      </c>
      <c r="F24" s="24"/>
      <c r="G24" s="24"/>
      <c r="H24" s="24"/>
      <c r="I24" s="24"/>
      <c r="J24" s="24"/>
      <c r="K24" s="23"/>
      <c r="L24" s="53">
        <f>Datos!O8</f>
        <v>547</v>
      </c>
      <c r="M24" s="24">
        <f>L24+'Primas maíz'!B18</f>
        <v>652</v>
      </c>
      <c r="N24" s="24">
        <f>M24*$F$42</f>
        <v>256.67936</v>
      </c>
      <c r="O24"/>
      <c r="P24"/>
      <c r="Q24"/>
    </row>
    <row r="25" spans="1:17" ht="19.5" customHeight="1">
      <c r="A25" s="67" t="s">
        <v>12</v>
      </c>
      <c r="B25" s="66">
        <f>Datos!E9</f>
        <v>737.75</v>
      </c>
      <c r="C25" s="68"/>
      <c r="D25" s="97"/>
      <c r="E25" s="69">
        <f>Datos!K9</f>
        <v>732.5</v>
      </c>
      <c r="F25" s="68"/>
      <c r="G25" s="68"/>
      <c r="H25" s="68"/>
      <c r="I25" s="68"/>
      <c r="J25" s="68"/>
      <c r="K25" s="68"/>
      <c r="L25" s="69">
        <f>Datos!O9</f>
        <v>551.75</v>
      </c>
      <c r="M25" s="66"/>
      <c r="N25" s="66"/>
      <c r="O25"/>
      <c r="P25"/>
      <c r="Q25"/>
    </row>
    <row r="26" spans="1:17" ht="19.5" customHeight="1">
      <c r="A26" s="16" t="s">
        <v>13</v>
      </c>
      <c r="B26" s="52">
        <f>Datos!E10</f>
        <v>718.5</v>
      </c>
      <c r="C26" s="23"/>
      <c r="D26" s="112"/>
      <c r="E26" s="53">
        <f>Datos!K10</f>
        <v>719.25</v>
      </c>
      <c r="F26" s="24"/>
      <c r="G26" s="24"/>
      <c r="H26" s="24"/>
      <c r="I26" s="24"/>
      <c r="J26" s="24"/>
      <c r="K26" s="23"/>
      <c r="L26" s="53">
        <f>Datos!O10</f>
        <v>551.25</v>
      </c>
      <c r="M26" s="24"/>
      <c r="N26" s="24"/>
      <c r="O26"/>
      <c r="P26"/>
      <c r="Q26"/>
    </row>
    <row r="27" spans="1:17" ht="19.5" customHeight="1">
      <c r="A27" s="67" t="s">
        <v>14</v>
      </c>
      <c r="B27" s="66">
        <f>Datos!E11</f>
        <v>719.25</v>
      </c>
      <c r="C27" s="70"/>
      <c r="D27" s="110"/>
      <c r="E27" s="69">
        <f>Datos!K11</f>
        <v>720.5</v>
      </c>
      <c r="F27" s="70"/>
      <c r="G27" s="70"/>
      <c r="H27" s="70"/>
      <c r="I27" s="70"/>
      <c r="J27" s="70"/>
      <c r="K27" s="70"/>
      <c r="L27" s="69">
        <f>Datos!O11</f>
        <v>523</v>
      </c>
      <c r="M27" s="71"/>
      <c r="N27" s="71"/>
      <c r="O27"/>
      <c r="P27"/>
      <c r="Q27"/>
    </row>
    <row r="28" spans="1:17" ht="19.5" customHeight="1">
      <c r="A28" s="48" t="s">
        <v>15</v>
      </c>
      <c r="B28" s="52">
        <f>Datos!E12</f>
        <v>723.75</v>
      </c>
      <c r="C28" s="56"/>
      <c r="D28" s="61"/>
      <c r="E28" s="53">
        <f>Datos!K12</f>
        <v>728.25</v>
      </c>
      <c r="F28" s="56"/>
      <c r="G28" s="56"/>
      <c r="H28" s="56"/>
      <c r="I28" s="56"/>
      <c r="J28" s="56"/>
      <c r="K28" s="56"/>
      <c r="L28" s="53">
        <f>Datos!O12</f>
        <v>518</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Datos!E13</f>
        <v>725.75</v>
      </c>
      <c r="C30" s="23"/>
      <c r="D30" s="112"/>
      <c r="E30" s="53">
        <f>Datos!K13</f>
        <v>729.5</v>
      </c>
      <c r="F30" s="24"/>
      <c r="G30" s="24"/>
      <c r="H30" s="24"/>
      <c r="I30" s="24"/>
      <c r="J30" s="24"/>
      <c r="K30" s="23"/>
      <c r="L30" s="53">
        <f>Datos!O13</f>
        <v>524.75</v>
      </c>
      <c r="M30" s="24"/>
      <c r="N30" s="24"/>
      <c r="O30"/>
      <c r="P30"/>
      <c r="Q30"/>
    </row>
    <row r="31" spans="1:17" ht="19.5" customHeight="1">
      <c r="A31" s="67" t="s">
        <v>12</v>
      </c>
      <c r="B31" s="66">
        <f>Datos!E14</f>
        <v>716.75</v>
      </c>
      <c r="C31" s="70"/>
      <c r="D31" s="110"/>
      <c r="E31" s="69">
        <f>Datos!K14</f>
        <v>722.25</v>
      </c>
      <c r="F31" s="70"/>
      <c r="G31" s="70"/>
      <c r="H31" s="70"/>
      <c r="I31" s="70"/>
      <c r="J31" s="70"/>
      <c r="K31" s="70"/>
      <c r="L31" s="69">
        <f>Datos!O14</f>
        <v>527.75</v>
      </c>
      <c r="M31" s="71"/>
      <c r="N31" s="71"/>
      <c r="O31"/>
      <c r="P31"/>
      <c r="Q31"/>
    </row>
    <row r="32" spans="1:17" ht="19.5" customHeight="1">
      <c r="A32" s="16" t="s">
        <v>13</v>
      </c>
      <c r="B32" s="52">
        <f>Datos!E15</f>
        <v>698.25</v>
      </c>
      <c r="C32" s="23"/>
      <c r="D32" s="112"/>
      <c r="E32" s="53">
        <f>Datos!J15</f>
        <v>704.5</v>
      </c>
      <c r="F32" s="24"/>
      <c r="G32" s="24"/>
      <c r="H32" s="24"/>
      <c r="I32" s="24"/>
      <c r="J32" s="24"/>
      <c r="K32" s="23"/>
      <c r="L32" s="53">
        <f>Datos!O13</f>
        <v>524.75</v>
      </c>
      <c r="M32" s="24"/>
      <c r="N32" s="24"/>
      <c r="O32"/>
      <c r="P32"/>
      <c r="Q32"/>
    </row>
    <row r="33" spans="1:17" ht="19.5" customHeight="1">
      <c r="A33" s="67" t="s">
        <v>14</v>
      </c>
      <c r="B33" s="66"/>
      <c r="C33" s="70"/>
      <c r="D33" s="110"/>
      <c r="E33" s="69"/>
      <c r="F33" s="70"/>
      <c r="G33" s="70"/>
      <c r="H33" s="70"/>
      <c r="I33" s="70"/>
      <c r="J33" s="70"/>
      <c r="K33" s="70"/>
      <c r="L33" s="69">
        <f>Datos!O16</f>
        <v>486.5</v>
      </c>
      <c r="M33" s="71"/>
      <c r="N33" s="71"/>
      <c r="O33"/>
      <c r="P33"/>
      <c r="Q33"/>
    </row>
    <row r="34" spans="1:17" ht="19.5" customHeight="1">
      <c r="A34" s="48" t="s">
        <v>15</v>
      </c>
      <c r="B34" s="52"/>
      <c r="C34" s="89"/>
      <c r="D34" s="113"/>
      <c r="E34" s="53"/>
      <c r="F34" s="89"/>
      <c r="G34" s="89"/>
      <c r="H34" s="89"/>
      <c r="I34" s="89"/>
      <c r="J34" s="89"/>
      <c r="K34" s="89"/>
      <c r="L34" s="53">
        <f>Datos!O14</f>
        <v>527.75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2"/>
      <c r="E36" s="78"/>
      <c r="F36" s="73"/>
      <c r="G36" s="73"/>
      <c r="H36" s="73"/>
      <c r="I36" s="87"/>
      <c r="J36" s="87"/>
      <c r="K36" s="88"/>
      <c r="L36" s="78">
        <f>Datos!O18</f>
        <v>483.75</v>
      </c>
      <c r="M36" s="73"/>
      <c r="N36" s="73"/>
      <c r="O36"/>
      <c r="P36"/>
      <c r="Q36"/>
    </row>
    <row r="37" spans="1:17" ht="19.5" customHeight="1">
      <c r="A37" s="67" t="s">
        <v>15</v>
      </c>
      <c r="B37" s="66"/>
      <c r="C37" s="70"/>
      <c r="D37" s="110"/>
      <c r="E37" s="102"/>
      <c r="F37" s="71"/>
      <c r="G37" s="71"/>
      <c r="H37" s="71"/>
      <c r="I37" s="103"/>
      <c r="J37" s="103"/>
      <c r="K37" s="101"/>
      <c r="L37" s="102">
        <f>Datos!O19</f>
        <v>445.5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Datos!G22</f>
        <v>Septiembre</v>
      </c>
      <c r="F7" s="3">
        <f>Datos!I22</f>
        <v>2021</v>
      </c>
      <c r="G7" s="3"/>
      <c r="H7" s="3"/>
      <c r="I7" s="3"/>
      <c r="J7" s="4" t="str">
        <f>Datos!D22</f>
        <v>Lunes</v>
      </c>
      <c r="K7" s="3">
        <f>Datos!E22</f>
        <v>27</v>
      </c>
    </row>
    <row r="8" spans="1:11" ht="6" customHeight="1">
      <c r="A8" s="58"/>
      <c r="B8" s="58"/>
      <c r="C8" s="58"/>
      <c r="D8" s="58"/>
      <c r="E8" s="3"/>
      <c r="F8" s="3"/>
      <c r="G8" s="3"/>
      <c r="H8" s="3"/>
      <c r="I8" s="3"/>
      <c r="J8" s="3"/>
      <c r="K8" s="3"/>
    </row>
    <row r="9" spans="1:11" ht="15.75">
      <c r="A9" s="153" t="s">
        <v>46</v>
      </c>
      <c r="B9" s="153"/>
      <c r="C9" s="153"/>
      <c r="D9" s="153"/>
      <c r="E9" s="153"/>
      <c r="F9" s="153"/>
      <c r="G9" s="153"/>
      <c r="H9" s="153"/>
      <c r="I9" s="153"/>
      <c r="J9" s="153"/>
      <c r="K9" s="153"/>
    </row>
    <row r="10" spans="1:11" ht="6" customHeight="1">
      <c r="A10" s="6"/>
      <c r="B10" s="6"/>
      <c r="C10" s="6"/>
      <c r="D10" s="6"/>
      <c r="E10" s="6"/>
      <c r="F10" s="6"/>
      <c r="G10" s="6"/>
      <c r="H10" s="6"/>
      <c r="I10" s="6"/>
      <c r="J10" s="6"/>
      <c r="K10" s="6"/>
    </row>
    <row r="11" spans="1:11" ht="15.75">
      <c r="A11" s="7"/>
      <c r="B11" s="154" t="s">
        <v>0</v>
      </c>
      <c r="C11" s="154"/>
      <c r="D11" s="155" t="s">
        <v>0</v>
      </c>
      <c r="E11" s="155"/>
      <c r="F11" s="155"/>
      <c r="G11" s="155"/>
      <c r="H11" s="155"/>
      <c r="I11" s="155"/>
      <c r="J11" s="156" t="s">
        <v>1</v>
      </c>
      <c r="K11" s="156"/>
    </row>
    <row r="12" spans="1:11" ht="15.75">
      <c r="A12" s="8"/>
      <c r="B12" s="157" t="s">
        <v>2</v>
      </c>
      <c r="C12" s="157"/>
      <c r="D12" s="158" t="s">
        <v>3</v>
      </c>
      <c r="E12" s="158"/>
      <c r="F12" s="158"/>
      <c r="G12" s="158"/>
      <c r="H12" s="158"/>
      <c r="I12" s="158"/>
      <c r="J12" s="159" t="s">
        <v>4</v>
      </c>
      <c r="K12" s="159"/>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48" t="s">
        <v>14</v>
      </c>
      <c r="B15" s="49"/>
      <c r="C15" s="72"/>
      <c r="D15" s="54"/>
      <c r="E15" s="72"/>
      <c r="F15" s="140"/>
      <c r="G15" s="141"/>
      <c r="H15" s="88"/>
      <c r="I15" s="88"/>
      <c r="J15" s="54"/>
      <c r="K15" s="73"/>
    </row>
    <row r="16" spans="1:11" ht="19.5" customHeight="1">
      <c r="A16" s="67" t="s">
        <v>45</v>
      </c>
      <c r="B16" s="66"/>
      <c r="C16" s="70">
        <v>309.4</v>
      </c>
      <c r="D16" s="69"/>
      <c r="E16" s="70">
        <v>356.6</v>
      </c>
      <c r="F16" s="70"/>
      <c r="G16" s="101"/>
      <c r="H16" s="101">
        <f>BUSHEL!J18*TONELADA!$B$49</f>
        <v>353.01797999999997</v>
      </c>
      <c r="I16" s="101">
        <f>BUSHEL!K18*TONELADA!$B$49</f>
        <v>345.66918</v>
      </c>
      <c r="J16" s="69"/>
      <c r="K16" s="71"/>
    </row>
    <row r="17" spans="1:11" ht="19.5" customHeight="1">
      <c r="A17" s="48" t="s">
        <v>37</v>
      </c>
      <c r="B17" s="49"/>
      <c r="C17" s="72">
        <v>309.4</v>
      </c>
      <c r="D17" s="54"/>
      <c r="E17" s="72">
        <v>354.8</v>
      </c>
      <c r="F17" s="151" t="s">
        <v>136</v>
      </c>
      <c r="G17" s="152"/>
      <c r="H17" s="88">
        <f>BUSHEL!J19*TONELADA!$B$49</f>
        <v>345.66918</v>
      </c>
      <c r="I17" s="88">
        <f>BUSHEL!K19*TONELADA!$B$49</f>
        <v>338.32038</v>
      </c>
      <c r="J17" s="54"/>
      <c r="K17" s="73">
        <f>BUSHEL!M19*$E$49</f>
        <v>281.28436</v>
      </c>
    </row>
    <row r="18" spans="1:11" ht="19.5" customHeight="1">
      <c r="A18" s="67" t="s">
        <v>15</v>
      </c>
      <c r="B18" s="66">
        <f>BUSHEL!B20*TONELADA!$B$49</f>
        <v>265.38354</v>
      </c>
      <c r="C18" s="68">
        <v>309.4</v>
      </c>
      <c r="D18" s="69">
        <f>IF(BUSHEL!E20&gt;0,BUSHEL!E20*TONELADA!$B$49,"")</f>
        <v>264.83238</v>
      </c>
      <c r="E18" s="68">
        <v>354.8</v>
      </c>
      <c r="F18" s="68"/>
      <c r="G18" s="68"/>
      <c r="H18" s="99">
        <f>BUSHEL!J20*TONELADA!$B$49</f>
        <v>345.66918</v>
      </c>
      <c r="I18" s="99">
        <f>BUSHEL!K20*TONELADA!$B$49</f>
        <v>338.32038</v>
      </c>
      <c r="J18" s="69">
        <f>BUSHEL!L20*$E$49</f>
        <v>212.39036</v>
      </c>
      <c r="K18" s="66">
        <f>BUSHEL!M20*$E$49</f>
        <v>279.31595999999996</v>
      </c>
    </row>
    <row r="19" spans="1:11" ht="19.5" customHeight="1">
      <c r="A19" s="16">
        <v>2022</v>
      </c>
      <c r="B19" s="19"/>
      <c r="C19" s="17"/>
      <c r="D19" s="18"/>
      <c r="E19" s="17"/>
      <c r="F19" s="17"/>
      <c r="G19" s="17"/>
      <c r="H19" s="19"/>
      <c r="I19" s="20"/>
      <c r="J19" s="21"/>
      <c r="K19" s="19"/>
    </row>
    <row r="20" spans="1:11" ht="19.5" customHeight="1">
      <c r="A20" s="48" t="s">
        <v>40</v>
      </c>
      <c r="B20" s="49"/>
      <c r="C20" s="61">
        <v>317.3</v>
      </c>
      <c r="D20" s="50"/>
      <c r="E20" s="56">
        <v>348.5</v>
      </c>
      <c r="F20" s="24"/>
      <c r="G20" s="64"/>
      <c r="H20" s="64">
        <f>BUSHEL!J22*TONELADA!$B$49</f>
        <v>344.84244</v>
      </c>
      <c r="I20" s="65">
        <f>BUSHEL!K22*TONELADA!$B$49</f>
        <v>337.49363999999997</v>
      </c>
      <c r="J20" s="50"/>
      <c r="K20" s="63">
        <f>BUSHEL!M22*$E$49</f>
        <v>270.45815999999996</v>
      </c>
    </row>
    <row r="21" spans="1:11" ht="19.5" customHeight="1">
      <c r="A21" s="67" t="s">
        <v>41</v>
      </c>
      <c r="B21" s="66"/>
      <c r="C21" s="97"/>
      <c r="D21" s="98"/>
      <c r="E21" s="68">
        <v>344.8</v>
      </c>
      <c r="F21" s="68"/>
      <c r="G21" s="99"/>
      <c r="H21" s="99">
        <f>BUSHEL!J23*TONELADA!$B$49</f>
        <v>344.84244</v>
      </c>
      <c r="I21" s="99">
        <f>BUSHEL!K23*TONELADA!$B$49</f>
        <v>337.49363999999997</v>
      </c>
      <c r="J21" s="69"/>
      <c r="K21" s="66">
        <f>BUSHEL!M23*$E$49</f>
        <v>262.58456</v>
      </c>
    </row>
    <row r="22" spans="1:11" ht="19.5" customHeight="1">
      <c r="A22" s="16" t="s">
        <v>11</v>
      </c>
      <c r="B22" s="52">
        <f>BUSHEL!B24*TONELADA!$B$49</f>
        <v>269.6091</v>
      </c>
      <c r="C22" s="23"/>
      <c r="D22" s="53">
        <f>BUSHEL!E24*TONELADA!$B$49</f>
        <v>267.68004</v>
      </c>
      <c r="E22" s="24"/>
      <c r="F22" s="24"/>
      <c r="G22" s="24"/>
      <c r="H22" s="24"/>
      <c r="I22" s="23"/>
      <c r="J22" s="53">
        <f>BUSHEL!L24*TONELADA!$B$49</f>
        <v>200.98968</v>
      </c>
      <c r="K22" s="24"/>
    </row>
    <row r="23" spans="1:11" ht="19.5" customHeight="1">
      <c r="A23" s="67" t="s">
        <v>42</v>
      </c>
      <c r="B23" s="66"/>
      <c r="C23" s="97"/>
      <c r="D23" s="98"/>
      <c r="E23" s="68"/>
      <c r="F23" s="68"/>
      <c r="G23" s="99"/>
      <c r="H23" s="99"/>
      <c r="I23" s="99"/>
      <c r="J23" s="69"/>
      <c r="K23" s="66"/>
    </row>
    <row r="24" spans="1:11" ht="19.5" customHeight="1">
      <c r="A24" s="119" t="s">
        <v>12</v>
      </c>
      <c r="B24" s="52">
        <f>BUSHEL!B25*TONELADA!$B$49</f>
        <v>271.07886</v>
      </c>
      <c r="C24" s="89"/>
      <c r="D24" s="53">
        <f>BUSHEL!E25*TONELADA!$B$49</f>
        <v>269.14979999999997</v>
      </c>
      <c r="E24" s="89"/>
      <c r="F24" s="89"/>
      <c r="G24" s="89"/>
      <c r="H24" s="89"/>
      <c r="I24" s="89"/>
      <c r="J24" s="53">
        <f>BUSHEL!L25*TONELADA!$B$49</f>
        <v>202.73502</v>
      </c>
      <c r="K24" s="52"/>
    </row>
    <row r="25" spans="1:11" ht="19.5" customHeight="1">
      <c r="A25" s="67" t="s">
        <v>43</v>
      </c>
      <c r="B25" s="66"/>
      <c r="C25" s="68"/>
      <c r="D25" s="69"/>
      <c r="E25" s="68"/>
      <c r="F25" s="68"/>
      <c r="G25" s="68"/>
      <c r="H25" s="68"/>
      <c r="I25" s="68"/>
      <c r="J25" s="69"/>
      <c r="K25" s="66"/>
    </row>
    <row r="26" spans="1:11" ht="19.5" customHeight="1">
      <c r="A26" s="16" t="s">
        <v>13</v>
      </c>
      <c r="B26" s="52">
        <f>BUSHEL!B26*TONELADA!$B$49</f>
        <v>264.00563999999997</v>
      </c>
      <c r="C26" s="23"/>
      <c r="D26" s="53">
        <f>BUSHEL!E26*TONELADA!$B$49</f>
        <v>264.28122</v>
      </c>
      <c r="E26" s="24"/>
      <c r="F26" s="24"/>
      <c r="G26" s="24"/>
      <c r="H26" s="24"/>
      <c r="I26" s="23"/>
      <c r="J26" s="53">
        <f>BUSHEL!L26*TONELADA!$B$49</f>
        <v>202.5513</v>
      </c>
      <c r="K26" s="24"/>
    </row>
    <row r="27" spans="1:11" ht="19.5" customHeight="1">
      <c r="A27" s="67" t="s">
        <v>44</v>
      </c>
      <c r="B27" s="66"/>
      <c r="C27" s="70"/>
      <c r="D27" s="69"/>
      <c r="E27" s="70"/>
      <c r="F27" s="70"/>
      <c r="G27" s="70"/>
      <c r="H27" s="70"/>
      <c r="I27" s="70"/>
      <c r="J27" s="69"/>
      <c r="K27" s="71"/>
    </row>
    <row r="28" spans="1:11" ht="19.5" customHeight="1">
      <c r="A28" s="119" t="s">
        <v>14</v>
      </c>
      <c r="B28" s="52">
        <f>BUSHEL!B27*TONELADA!$B$49</f>
        <v>264.28122</v>
      </c>
      <c r="C28" s="89"/>
      <c r="D28" s="53">
        <f>BUSHEL!E27*TONELADA!$B$49</f>
        <v>264.74052</v>
      </c>
      <c r="E28" s="89"/>
      <c r="F28" s="89"/>
      <c r="G28" s="89"/>
      <c r="H28" s="89"/>
      <c r="I28" s="89"/>
      <c r="J28" s="53">
        <f>BUSHEL!L27*TONELADA!$B$49</f>
        <v>192.17112</v>
      </c>
      <c r="K28" s="52"/>
    </row>
    <row r="29" spans="1:11" ht="19.5" customHeight="1">
      <c r="A29" s="67" t="s">
        <v>45</v>
      </c>
      <c r="B29" s="66"/>
      <c r="C29" s="70"/>
      <c r="D29" s="69"/>
      <c r="E29" s="70"/>
      <c r="F29" s="70"/>
      <c r="G29" s="70"/>
      <c r="H29" s="70"/>
      <c r="I29" s="70"/>
      <c r="J29" s="69"/>
      <c r="K29" s="71"/>
    </row>
    <row r="30" spans="1:11" ht="19.5" customHeight="1">
      <c r="A30" s="119" t="s">
        <v>37</v>
      </c>
      <c r="B30" s="52"/>
      <c r="C30" s="89"/>
      <c r="D30" s="53"/>
      <c r="E30" s="89"/>
      <c r="F30" s="89"/>
      <c r="G30" s="89"/>
      <c r="H30" s="89"/>
      <c r="I30" s="89"/>
      <c r="J30" s="53"/>
      <c r="K30" s="52"/>
    </row>
    <row r="31" spans="1:11" ht="19.5" customHeight="1">
      <c r="A31" s="67" t="s">
        <v>15</v>
      </c>
      <c r="B31" s="66">
        <f>BUSHEL!B28*TONELADA!$B$49</f>
        <v>265.93469999999996</v>
      </c>
      <c r="C31" s="68"/>
      <c r="D31" s="69">
        <f>BUSHEL!E28*TONELADA!$B$49</f>
        <v>267.58817999999997</v>
      </c>
      <c r="E31" s="68"/>
      <c r="F31" s="68"/>
      <c r="G31" s="68"/>
      <c r="H31" s="68"/>
      <c r="I31" s="68"/>
      <c r="J31" s="69">
        <f>BUSHEL!L28*TONELADA!$B$49</f>
        <v>190.33392</v>
      </c>
      <c r="K31" s="66"/>
    </row>
    <row r="32" spans="1:11" ht="19.5" customHeight="1">
      <c r="A32" s="16">
        <v>2023</v>
      </c>
      <c r="B32" s="19"/>
      <c r="C32" s="17"/>
      <c r="D32" s="18"/>
      <c r="E32" s="17"/>
      <c r="F32" s="17"/>
      <c r="G32" s="17"/>
      <c r="H32" s="19"/>
      <c r="I32" s="20"/>
      <c r="J32" s="21"/>
      <c r="K32" s="19"/>
    </row>
    <row r="33" spans="1:11" ht="19.5" customHeight="1">
      <c r="A33" s="22" t="s">
        <v>11</v>
      </c>
      <c r="B33" s="95">
        <f>BUSHEL!B30*TONELADA!$B$49</f>
        <v>266.66958</v>
      </c>
      <c r="C33" s="104"/>
      <c r="D33" s="106">
        <f>BUSHEL!E30*TONELADA!$B$49</f>
        <v>268.04748</v>
      </c>
      <c r="E33" s="94"/>
      <c r="F33" s="94"/>
      <c r="G33" s="94"/>
      <c r="H33" s="94"/>
      <c r="I33" s="107"/>
      <c r="J33" s="125">
        <f>BUSHEL!L30*TONELADA!$B$49</f>
        <v>192.81413999999998</v>
      </c>
      <c r="K33" s="94"/>
    </row>
    <row r="34" spans="1:11" ht="19.5" customHeight="1">
      <c r="A34" s="22" t="s">
        <v>12</v>
      </c>
      <c r="B34" s="96">
        <f>BUSHEL!B31*TONELADA!$B$49</f>
        <v>263.36262</v>
      </c>
      <c r="C34" s="105"/>
      <c r="D34" s="108">
        <f>BUSHEL!E31*TONELADA!$B$49</f>
        <v>265.38354</v>
      </c>
      <c r="E34" s="34"/>
      <c r="F34" s="34"/>
      <c r="G34" s="34"/>
      <c r="H34" s="34"/>
      <c r="I34" s="109"/>
      <c r="J34" s="126">
        <f>BUSHEL!L31*TONELADA!$B$49</f>
        <v>193.91646</v>
      </c>
      <c r="K34" s="34"/>
    </row>
    <row r="35" spans="1:11" ht="19.5" customHeight="1">
      <c r="A35" s="67" t="s">
        <v>13</v>
      </c>
      <c r="B35" s="66">
        <f>BUSHEL!B32*TONELADA!$B$49</f>
        <v>256.56498</v>
      </c>
      <c r="C35" s="70"/>
      <c r="D35" s="69">
        <f>BUSHEL!E32*TONELADA!$B$49</f>
        <v>258.86148</v>
      </c>
      <c r="E35" s="71"/>
      <c r="F35" s="71"/>
      <c r="G35" s="71"/>
      <c r="H35" s="71"/>
      <c r="I35" s="110"/>
      <c r="J35" s="122">
        <f>BUSHEL!L32*TONELADA!$B$49</f>
        <v>192.81413999999998</v>
      </c>
      <c r="K35" s="71"/>
    </row>
    <row r="36" spans="1:11" ht="19.5" customHeight="1">
      <c r="A36" s="16" t="s">
        <v>14</v>
      </c>
      <c r="B36" s="52"/>
      <c r="C36" s="23"/>
      <c r="D36" s="53"/>
      <c r="E36" s="23"/>
      <c r="F36" s="23"/>
      <c r="G36" s="23"/>
      <c r="H36" s="23"/>
      <c r="I36" s="23"/>
      <c r="J36" s="123">
        <f>BUSHEL!L33*TONELADA!$B$49</f>
        <v>178.75956</v>
      </c>
      <c r="K36" s="24"/>
    </row>
    <row r="37" spans="1:11" ht="19.5" customHeight="1">
      <c r="A37" s="67" t="s">
        <v>15</v>
      </c>
      <c r="B37" s="66"/>
      <c r="C37" s="70"/>
      <c r="D37" s="69"/>
      <c r="E37" s="70"/>
      <c r="F37" s="70"/>
      <c r="G37" s="70"/>
      <c r="H37" s="70"/>
      <c r="I37" s="70"/>
      <c r="J37" s="124">
        <f>BUSHEL!L34*TONELADA!$B$49</f>
        <v>193.91646</v>
      </c>
      <c r="K37" s="71"/>
    </row>
    <row r="38" spans="1:11" ht="19.5" customHeight="1">
      <c r="A38" s="16">
        <v>2024</v>
      </c>
      <c r="B38" s="19"/>
      <c r="C38" s="17"/>
      <c r="D38" s="18"/>
      <c r="E38" s="17"/>
      <c r="F38" s="17"/>
      <c r="G38" s="17"/>
      <c r="H38" s="19"/>
      <c r="I38" s="17"/>
      <c r="J38" s="18"/>
      <c r="K38" s="19"/>
    </row>
    <row r="39" spans="1:11" ht="19.5" customHeight="1">
      <c r="A39" s="130" t="s">
        <v>11</v>
      </c>
      <c r="B39" s="94"/>
      <c r="C39" s="104"/>
      <c r="D39" s="131"/>
      <c r="E39" s="94"/>
      <c r="F39" s="94"/>
      <c r="G39" s="94"/>
      <c r="H39" s="94"/>
      <c r="I39" s="107"/>
      <c r="J39" s="131"/>
      <c r="K39" s="94"/>
    </row>
    <row r="40" spans="1:11" ht="19.5" customHeight="1">
      <c r="A40" s="22" t="s">
        <v>12</v>
      </c>
      <c r="B40" s="34"/>
      <c r="C40" s="105"/>
      <c r="D40" s="132"/>
      <c r="E40" s="34"/>
      <c r="F40" s="34"/>
      <c r="G40" s="34"/>
      <c r="H40" s="34"/>
      <c r="I40" s="109"/>
      <c r="J40" s="132"/>
      <c r="K40" s="34"/>
    </row>
    <row r="41" spans="1:11" ht="19.5" customHeight="1">
      <c r="A41" s="67" t="s">
        <v>13</v>
      </c>
      <c r="B41" s="66"/>
      <c r="C41" s="68"/>
      <c r="D41" s="69"/>
      <c r="E41" s="68"/>
      <c r="F41" s="71"/>
      <c r="G41" s="99"/>
      <c r="H41" s="99"/>
      <c r="I41" s="100"/>
      <c r="J41" s="69">
        <f>BUSHEL!L36*TONELADA!$B$49</f>
        <v>177.7491</v>
      </c>
      <c r="K41" s="129"/>
    </row>
    <row r="42" spans="1:11" ht="19.5" customHeight="1">
      <c r="A42" s="22" t="s">
        <v>14</v>
      </c>
      <c r="B42" s="34"/>
      <c r="C42" s="105"/>
      <c r="D42" s="132"/>
      <c r="E42" s="34"/>
      <c r="F42" s="34"/>
      <c r="G42" s="34"/>
      <c r="H42" s="34"/>
      <c r="I42" s="109"/>
      <c r="J42" s="132"/>
      <c r="K42" s="34"/>
    </row>
    <row r="43" spans="1:11" ht="19.5" customHeight="1">
      <c r="A43" s="67" t="s">
        <v>15</v>
      </c>
      <c r="B43" s="66"/>
      <c r="C43" s="68"/>
      <c r="D43" s="69"/>
      <c r="E43" s="68"/>
      <c r="F43" s="68"/>
      <c r="G43" s="99"/>
      <c r="H43" s="99"/>
      <c r="I43" s="100"/>
      <c r="J43" s="69">
        <f>BUSHEL!L37*TONELADA!$B$49</f>
        <v>163.69451999999998</v>
      </c>
      <c r="K43" s="66"/>
    </row>
    <row r="45" spans="9:11" ht="15.75">
      <c r="I45" s="28"/>
      <c r="J45" s="28"/>
      <c r="K45" s="28"/>
    </row>
    <row r="47" spans="1:8" ht="15.75">
      <c r="A47" s="26" t="s">
        <v>47</v>
      </c>
      <c r="B47" s="27"/>
      <c r="C47" s="27"/>
      <c r="D47" s="27"/>
      <c r="E47" s="27"/>
      <c r="F47" s="27"/>
      <c r="G47" s="27"/>
      <c r="H47" s="27"/>
    </row>
    <row r="48" ht="15">
      <c r="A48" s="29" t="s">
        <v>16</v>
      </c>
    </row>
    <row r="49" spans="1:5" ht="15">
      <c r="A49" s="35" t="s">
        <v>18</v>
      </c>
      <c r="B49" s="36">
        <v>0.36744</v>
      </c>
      <c r="D49" s="35" t="s">
        <v>19</v>
      </c>
      <c r="E49" s="1">
        <v>0.39368</v>
      </c>
    </row>
    <row r="50" spans="1:8" ht="15.75">
      <c r="A50" s="28" t="s">
        <v>17</v>
      </c>
      <c r="B50" s="28"/>
      <c r="C50" s="28"/>
      <c r="D50" s="28"/>
      <c r="E50" s="28"/>
      <c r="F50" s="28"/>
      <c r="G50" s="28"/>
      <c r="H50" s="28"/>
    </row>
  </sheetData>
  <sheetProtection selectLockedCells="1" selectUnlockedCells="1"/>
  <mergeCells count="8">
    <mergeCell ref="F17:G17"/>
    <mergeCell ref="A9:K9"/>
    <mergeCell ref="B11:C11"/>
    <mergeCell ref="D11:I11"/>
    <mergeCell ref="J11:K11"/>
    <mergeCell ref="B12:C12"/>
    <mergeCell ref="D12:I12"/>
    <mergeCell ref="J12:K12"/>
  </mergeCells>
  <hyperlinks>
    <hyperlink ref="A50"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C23"/>
  <sheetViews>
    <sheetView zoomScalePageLayoutView="0" workbookViewId="0" topLeftCell="A1">
      <selection activeCell="B14" sqref="B14"/>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113</v>
      </c>
      <c r="B6" s="62"/>
      <c r="C6" s="74"/>
    </row>
    <row r="7" spans="1:3" ht="15">
      <c r="A7" s="40" t="s">
        <v>114</v>
      </c>
      <c r="B7" s="44"/>
      <c r="C7" s="44"/>
    </row>
    <row r="8" spans="1:3" ht="15">
      <c r="A8" s="43" t="s">
        <v>133</v>
      </c>
      <c r="B8" s="1">
        <v>120</v>
      </c>
      <c r="C8" s="74" t="s">
        <v>135</v>
      </c>
    </row>
    <row r="9" spans="1:3" ht="15">
      <c r="A9" s="40" t="s">
        <v>134</v>
      </c>
      <c r="B9" s="44">
        <v>120</v>
      </c>
      <c r="C9" s="44" t="s">
        <v>135</v>
      </c>
    </row>
    <row r="10" spans="1:3" ht="15">
      <c r="A10" s="43" t="s">
        <v>120</v>
      </c>
      <c r="B10" s="62">
        <v>120</v>
      </c>
      <c r="C10" s="74" t="s">
        <v>135</v>
      </c>
    </row>
    <row r="11" spans="1:3" ht="15.75">
      <c r="A11" s="75">
        <v>2022</v>
      </c>
      <c r="B11" s="76"/>
      <c r="C11" s="77"/>
    </row>
    <row r="12" spans="1:3" ht="15">
      <c r="A12" s="40" t="s">
        <v>138</v>
      </c>
      <c r="B12" s="44">
        <v>130</v>
      </c>
      <c r="C12" s="44" t="s">
        <v>140</v>
      </c>
    </row>
    <row r="13" spans="1:3" ht="15">
      <c r="A13" s="43" t="s">
        <v>139</v>
      </c>
      <c r="B13" s="62">
        <v>120</v>
      </c>
      <c r="C13" s="74" t="s">
        <v>140</v>
      </c>
    </row>
    <row r="14" spans="1:3" ht="15">
      <c r="A14" s="40" t="s">
        <v>107</v>
      </c>
      <c r="B14" s="44"/>
      <c r="C14" s="44"/>
    </row>
    <row r="15" spans="1:3" ht="15">
      <c r="A15" s="43" t="s">
        <v>108</v>
      </c>
      <c r="B15" s="138"/>
      <c r="C15" s="74"/>
    </row>
    <row r="17" spans="1:3" ht="15.75">
      <c r="A17" s="93" t="s">
        <v>84</v>
      </c>
      <c r="B17" s="92"/>
      <c r="C17" s="91"/>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A28" sqref="A28"/>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60"/>
      <c r="C1" s="160"/>
      <c r="D1" s="160"/>
      <c r="E1" s="160"/>
      <c r="F1" s="160"/>
      <c r="G1" s="160"/>
    </row>
    <row r="2" spans="1:7" ht="15.75">
      <c r="A2" s="42"/>
      <c r="B2" s="161" t="s">
        <v>0</v>
      </c>
      <c r="C2" s="161"/>
      <c r="D2" s="161"/>
      <c r="E2" s="161"/>
      <c r="F2" s="161"/>
      <c r="G2" s="161"/>
    </row>
    <row r="3" spans="1:7" ht="15.75">
      <c r="A3" s="42"/>
      <c r="B3" s="161" t="s">
        <v>27</v>
      </c>
      <c r="C3" s="161"/>
      <c r="D3" s="161"/>
      <c r="E3" s="161"/>
      <c r="F3" s="161"/>
      <c r="G3" s="161"/>
    </row>
    <row r="4" spans="1:8" ht="15.75">
      <c r="A4" s="42"/>
      <c r="B4" s="45">
        <v>0.12</v>
      </c>
      <c r="C4" s="45" t="s">
        <v>121</v>
      </c>
      <c r="D4" s="46">
        <v>0.13</v>
      </c>
      <c r="E4" s="46">
        <v>0.125</v>
      </c>
      <c r="F4" s="46">
        <v>0.115</v>
      </c>
      <c r="G4" s="46">
        <v>0.11</v>
      </c>
      <c r="H4" s="121" t="s">
        <v>122</v>
      </c>
    </row>
    <row r="5" spans="1:8" ht="15.75">
      <c r="A5" s="83">
        <v>2021</v>
      </c>
      <c r="B5" s="84"/>
      <c r="C5" s="84"/>
      <c r="D5" s="84"/>
      <c r="E5" s="84"/>
      <c r="F5" s="84"/>
      <c r="G5" s="84"/>
      <c r="H5" s="85"/>
    </row>
    <row r="6" spans="1:8" ht="15">
      <c r="A6" s="79" t="s">
        <v>113</v>
      </c>
      <c r="B6" s="80"/>
      <c r="C6" s="80"/>
      <c r="D6" s="80"/>
      <c r="E6" s="80"/>
      <c r="F6" s="80"/>
      <c r="G6" s="81"/>
      <c r="H6" s="80"/>
    </row>
    <row r="7" spans="1:8" ht="15">
      <c r="A7" s="40" t="s">
        <v>114</v>
      </c>
      <c r="B7" s="44"/>
      <c r="C7" s="44"/>
      <c r="D7" s="44"/>
      <c r="E7" s="44"/>
      <c r="F7" s="44"/>
      <c r="G7" s="41"/>
      <c r="H7" s="44"/>
    </row>
    <row r="8" spans="1:8" ht="15">
      <c r="A8" s="79" t="s">
        <v>133</v>
      </c>
      <c r="B8" s="80">
        <v>250</v>
      </c>
      <c r="C8" s="80" t="s">
        <v>135</v>
      </c>
      <c r="D8" s="80" t="s">
        <v>141</v>
      </c>
      <c r="E8" s="80"/>
      <c r="F8" s="80">
        <v>240</v>
      </c>
      <c r="G8" s="81">
        <v>220</v>
      </c>
      <c r="H8" s="80" t="s">
        <v>135</v>
      </c>
    </row>
    <row r="9" spans="1:8" ht="15">
      <c r="A9" s="40" t="s">
        <v>134</v>
      </c>
      <c r="B9" s="44">
        <v>245</v>
      </c>
      <c r="C9" s="44" t="s">
        <v>135</v>
      </c>
      <c r="D9" s="44"/>
      <c r="E9" s="44"/>
      <c r="F9" s="44">
        <v>220</v>
      </c>
      <c r="G9" s="41">
        <v>200</v>
      </c>
      <c r="H9" s="44" t="s">
        <v>135</v>
      </c>
    </row>
    <row r="10" spans="1:8" ht="15">
      <c r="A10" s="79" t="s">
        <v>120</v>
      </c>
      <c r="B10" s="80">
        <v>245</v>
      </c>
      <c r="C10" s="80" t="s">
        <v>135</v>
      </c>
      <c r="D10" s="80"/>
      <c r="E10" s="80"/>
      <c r="F10" s="80">
        <v>220</v>
      </c>
      <c r="G10" s="81">
        <v>200</v>
      </c>
      <c r="H10" s="80" t="s">
        <v>135</v>
      </c>
    </row>
    <row r="11" spans="1:8" ht="15.75">
      <c r="A11" s="83">
        <v>2022</v>
      </c>
      <c r="B11" s="84"/>
      <c r="C11" s="84"/>
      <c r="D11" s="84"/>
      <c r="E11" s="84"/>
      <c r="F11" s="84"/>
      <c r="G11" s="84"/>
      <c r="H11" s="85"/>
    </row>
    <row r="12" spans="1:8" ht="15">
      <c r="A12" s="40" t="s">
        <v>138</v>
      </c>
      <c r="B12" s="44">
        <v>220</v>
      </c>
      <c r="C12" s="44" t="s">
        <v>140</v>
      </c>
      <c r="D12" s="44"/>
      <c r="E12" s="44"/>
      <c r="F12" s="41">
        <v>210</v>
      </c>
      <c r="G12" s="41">
        <v>190</v>
      </c>
      <c r="H12" s="44" t="s">
        <v>140</v>
      </c>
    </row>
    <row r="13" spans="1:8" ht="15">
      <c r="A13" s="79" t="s">
        <v>142</v>
      </c>
      <c r="B13" s="80">
        <v>210</v>
      </c>
      <c r="C13" s="80" t="s">
        <v>140</v>
      </c>
      <c r="D13" s="80"/>
      <c r="E13" s="80"/>
      <c r="F13" s="81">
        <v>210</v>
      </c>
      <c r="G13" s="81">
        <v>190</v>
      </c>
      <c r="H13" s="80" t="s">
        <v>140</v>
      </c>
    </row>
    <row r="14" spans="1:8" ht="15">
      <c r="A14" s="40" t="s">
        <v>107</v>
      </c>
      <c r="B14" s="44"/>
      <c r="C14" s="44"/>
      <c r="D14" s="44"/>
      <c r="E14" s="44"/>
      <c r="F14" s="41"/>
      <c r="G14" s="41"/>
      <c r="H14" s="44"/>
    </row>
    <row r="15" spans="1:8" ht="15">
      <c r="A15" s="137"/>
      <c r="B15" s="137"/>
      <c r="C15" s="137"/>
      <c r="D15" s="137"/>
      <c r="E15" s="137"/>
      <c r="F15" s="137"/>
      <c r="G15" s="137"/>
      <c r="H15" s="137"/>
    </row>
    <row r="16" spans="1:8" ht="15">
      <c r="A16" s="137"/>
      <c r="B16" s="137"/>
      <c r="C16" s="137"/>
      <c r="D16" s="137"/>
      <c r="E16" s="137"/>
      <c r="F16" s="137"/>
      <c r="G16" s="137"/>
      <c r="H16" s="137"/>
    </row>
    <row r="17" ht="15">
      <c r="A17" t="s">
        <v>22</v>
      </c>
    </row>
    <row r="18" ht="15">
      <c r="A18" t="s">
        <v>23</v>
      </c>
    </row>
    <row r="19" ht="15">
      <c r="A19" t="s">
        <v>24</v>
      </c>
    </row>
    <row r="20" ht="15">
      <c r="A20" t="s">
        <v>25</v>
      </c>
    </row>
    <row r="21" ht="15">
      <c r="A21" t="s">
        <v>26</v>
      </c>
    </row>
    <row r="23" ht="15">
      <c r="A23" t="s">
        <v>144</v>
      </c>
    </row>
    <row r="24" ht="15">
      <c r="A24" t="s">
        <v>73</v>
      </c>
    </row>
    <row r="25" ht="15">
      <c r="A25" t="s">
        <v>137</v>
      </c>
    </row>
    <row r="27" spans="1:8" ht="123" customHeight="1">
      <c r="A27" s="162" t="s">
        <v>145</v>
      </c>
      <c r="B27" s="162"/>
      <c r="C27" s="162"/>
      <c r="D27" s="162"/>
      <c r="E27" s="162"/>
      <c r="F27" s="162"/>
      <c r="G27" s="162"/>
      <c r="H27" s="162"/>
    </row>
    <row r="28" spans="1:8" ht="15">
      <c r="A28" s="133"/>
      <c r="B28" s="133"/>
      <c r="C28" s="133"/>
      <c r="D28" s="133"/>
      <c r="E28" s="133"/>
      <c r="F28" s="133"/>
      <c r="G28" s="133"/>
      <c r="H28" s="133"/>
    </row>
    <row r="29" spans="1:8" ht="15">
      <c r="A29" s="133"/>
      <c r="B29" s="133"/>
      <c r="C29" s="133"/>
      <c r="D29" s="133"/>
      <c r="E29" s="133"/>
      <c r="F29" s="133"/>
      <c r="G29" s="133"/>
      <c r="H29" s="133"/>
    </row>
    <row r="30" spans="1:8" ht="15">
      <c r="A30" s="133"/>
      <c r="B30" s="133"/>
      <c r="C30" s="133"/>
      <c r="D30" s="133"/>
      <c r="E30" s="133"/>
      <c r="F30" s="133"/>
      <c r="G30" s="133"/>
      <c r="H30" s="133"/>
    </row>
    <row r="31" spans="1:8" ht="15">
      <c r="A31" s="133"/>
      <c r="B31" s="133"/>
      <c r="C31" s="133"/>
      <c r="D31" s="133"/>
      <c r="E31" s="133"/>
      <c r="F31" s="133"/>
      <c r="G31" s="133"/>
      <c r="H31" s="133"/>
    </row>
    <row r="32" spans="1:8" ht="15">
      <c r="A32" s="133"/>
      <c r="B32" s="133"/>
      <c r="C32" s="133"/>
      <c r="D32" s="133"/>
      <c r="E32" s="133"/>
      <c r="F32" s="133"/>
      <c r="G32" s="133"/>
      <c r="H32" s="133"/>
    </row>
    <row r="33" spans="1:8" ht="15">
      <c r="A33" s="133"/>
      <c r="B33" s="133"/>
      <c r="C33" s="133"/>
      <c r="D33" s="133"/>
      <c r="E33" s="133"/>
      <c r="F33" s="133"/>
      <c r="G33" s="133"/>
      <c r="H33" s="133"/>
    </row>
    <row r="34" spans="1:8" ht="15">
      <c r="A34" s="133"/>
      <c r="B34" s="133"/>
      <c r="C34" s="133"/>
      <c r="D34" s="133"/>
      <c r="E34" s="133"/>
      <c r="F34" s="133"/>
      <c r="G34" s="133"/>
      <c r="H34" s="133"/>
    </row>
    <row r="35" spans="1:8" ht="15">
      <c r="A35" s="133"/>
      <c r="B35" s="133"/>
      <c r="C35" s="133"/>
      <c r="D35" s="133"/>
      <c r="E35" s="133"/>
      <c r="F35" s="133"/>
      <c r="G35" s="133"/>
      <c r="H35" s="133"/>
    </row>
    <row r="36" spans="1:8" ht="15">
      <c r="A36" s="133"/>
      <c r="B36" s="133"/>
      <c r="C36" s="133"/>
      <c r="D36" s="133"/>
      <c r="E36" s="133"/>
      <c r="F36" s="133"/>
      <c r="G36" s="133"/>
      <c r="H36" s="133"/>
    </row>
    <row r="37" spans="1:8" ht="15">
      <c r="A37" s="133"/>
      <c r="B37" s="133"/>
      <c r="C37" s="133"/>
      <c r="D37" s="133"/>
      <c r="E37" s="133"/>
      <c r="F37" s="133"/>
      <c r="G37" s="133"/>
      <c r="H37" s="133"/>
    </row>
  </sheetData>
  <sheetProtection selectLockedCells="1" selectUnlockedCells="1"/>
  <mergeCells count="4">
    <mergeCell ref="B1:G1"/>
    <mergeCell ref="B2:G2"/>
    <mergeCell ref="B3:G3"/>
    <mergeCell ref="A27:H27"/>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3" sqref="B13"/>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3">
        <v>2021</v>
      </c>
      <c r="B6" s="164"/>
      <c r="C6" s="165"/>
      <c r="E6" t="s">
        <v>24</v>
      </c>
    </row>
    <row r="7" spans="1:5" ht="15">
      <c r="A7" s="40" t="s">
        <v>110</v>
      </c>
      <c r="B7" s="41"/>
      <c r="C7" s="41"/>
      <c r="E7" t="s">
        <v>25</v>
      </c>
    </row>
    <row r="8" spans="1:5" ht="15">
      <c r="A8" s="42" t="s">
        <v>111</v>
      </c>
      <c r="B8" s="34"/>
      <c r="C8" s="34"/>
      <c r="E8" t="s">
        <v>26</v>
      </c>
    </row>
    <row r="9" spans="1:3" ht="15">
      <c r="A9" s="40" t="s">
        <v>112</v>
      </c>
      <c r="B9" s="41"/>
      <c r="C9" s="41"/>
    </row>
    <row r="10" spans="1:4" ht="15">
      <c r="A10" s="42" t="s">
        <v>113</v>
      </c>
      <c r="B10" s="34"/>
      <c r="C10" s="34"/>
      <c r="D10" s="128"/>
    </row>
    <row r="11" spans="1:3" ht="15">
      <c r="A11" s="40" t="s">
        <v>114</v>
      </c>
      <c r="B11" s="41"/>
      <c r="C11" s="41"/>
    </row>
    <row r="12" spans="1:3" ht="15">
      <c r="A12" s="42" t="s">
        <v>133</v>
      </c>
      <c r="B12" s="34"/>
      <c r="C12" s="34"/>
    </row>
    <row r="13" spans="1:3" ht="15">
      <c r="A13" s="40" t="s">
        <v>134</v>
      </c>
      <c r="B13" s="41">
        <v>175</v>
      </c>
      <c r="C13" s="41" t="s">
        <v>135</v>
      </c>
    </row>
    <row r="14" spans="1:3" ht="15">
      <c r="A14" s="42" t="s">
        <v>120</v>
      </c>
      <c r="B14" s="34">
        <v>170</v>
      </c>
      <c r="C14" s="34" t="s">
        <v>135</v>
      </c>
    </row>
    <row r="15" spans="1:3" ht="15.75">
      <c r="A15" s="163">
        <v>2022</v>
      </c>
      <c r="B15" s="164"/>
      <c r="C15" s="165"/>
    </row>
    <row r="16" spans="1:3" ht="15">
      <c r="A16" s="134" t="s">
        <v>138</v>
      </c>
      <c r="B16" s="41">
        <v>140</v>
      </c>
      <c r="C16" s="41" t="s">
        <v>140</v>
      </c>
    </row>
    <row r="17" spans="1:3" ht="15">
      <c r="A17" s="135" t="s">
        <v>139</v>
      </c>
      <c r="B17" s="136">
        <v>120</v>
      </c>
      <c r="C17" s="136" t="s">
        <v>140</v>
      </c>
    </row>
    <row r="18" spans="1:3" ht="15">
      <c r="A18" s="134" t="s">
        <v>107</v>
      </c>
      <c r="B18" s="41">
        <v>105</v>
      </c>
      <c r="C18" s="41" t="s">
        <v>140</v>
      </c>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F22" sqref="F22"/>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6"/>
      <c r="C6" s="116"/>
      <c r="D6" s="117"/>
      <c r="E6" s="116"/>
      <c r="F6" s="116"/>
      <c r="G6" s="116"/>
      <c r="H6" s="116"/>
      <c r="I6" s="117"/>
      <c r="J6" s="118"/>
      <c r="K6" s="118"/>
      <c r="L6" s="116"/>
      <c r="M6" s="116"/>
      <c r="N6" s="117"/>
      <c r="O6" s="116"/>
      <c r="P6" s="116"/>
    </row>
    <row r="7" spans="2:17" ht="15">
      <c r="B7" t="s">
        <v>53</v>
      </c>
      <c r="C7" t="s">
        <v>54</v>
      </c>
      <c r="D7" s="51">
        <v>44466</v>
      </c>
      <c r="E7">
        <v>722.25</v>
      </c>
      <c r="F7">
        <v>722.25</v>
      </c>
      <c r="G7" t="s">
        <v>55</v>
      </c>
      <c r="H7" t="s">
        <v>56</v>
      </c>
      <c r="I7" s="51">
        <v>44466</v>
      </c>
      <c r="J7">
        <v>720.75</v>
      </c>
      <c r="K7">
        <v>720.75</v>
      </c>
      <c r="L7" t="s">
        <v>49</v>
      </c>
      <c r="M7" t="s">
        <v>50</v>
      </c>
      <c r="N7" s="51">
        <v>44466</v>
      </c>
      <c r="O7">
        <v>539.5</v>
      </c>
      <c r="P7">
        <v>539.5</v>
      </c>
      <c r="Q7" s="47" t="s">
        <v>109</v>
      </c>
    </row>
    <row r="8" spans="2:17" ht="15">
      <c r="B8" t="s">
        <v>57</v>
      </c>
      <c r="C8" t="s">
        <v>58</v>
      </c>
      <c r="D8" s="51">
        <v>44466</v>
      </c>
      <c r="E8">
        <v>733.75</v>
      </c>
      <c r="F8">
        <v>733.75</v>
      </c>
      <c r="G8" t="s">
        <v>59</v>
      </c>
      <c r="H8" t="s">
        <v>60</v>
      </c>
      <c r="I8" s="51">
        <v>44466</v>
      </c>
      <c r="J8">
        <v>728.5</v>
      </c>
      <c r="K8">
        <v>728.5</v>
      </c>
      <c r="L8" t="s">
        <v>74</v>
      </c>
      <c r="M8" t="s">
        <v>75</v>
      </c>
      <c r="N8" s="51">
        <v>44466</v>
      </c>
      <c r="O8">
        <v>547</v>
      </c>
      <c r="P8">
        <v>547</v>
      </c>
      <c r="Q8" s="47" t="s">
        <v>109</v>
      </c>
    </row>
    <row r="9" spans="2:17" ht="15">
      <c r="B9" t="s">
        <v>63</v>
      </c>
      <c r="C9" t="s">
        <v>64</v>
      </c>
      <c r="D9" s="51">
        <v>44466</v>
      </c>
      <c r="E9">
        <v>737.75</v>
      </c>
      <c r="F9">
        <v>737.75</v>
      </c>
      <c r="G9" t="s">
        <v>65</v>
      </c>
      <c r="H9" t="s">
        <v>66</v>
      </c>
      <c r="I9" s="51">
        <v>44466</v>
      </c>
      <c r="J9">
        <v>732.5</v>
      </c>
      <c r="K9">
        <v>732.5</v>
      </c>
      <c r="L9" t="s">
        <v>76</v>
      </c>
      <c r="M9" t="s">
        <v>77</v>
      </c>
      <c r="N9" s="51">
        <v>44466</v>
      </c>
      <c r="O9">
        <v>551.75</v>
      </c>
      <c r="P9">
        <v>551.75</v>
      </c>
      <c r="Q9" s="47" t="s">
        <v>109</v>
      </c>
    </row>
    <row r="10" spans="2:17" ht="15">
      <c r="B10" t="s">
        <v>69</v>
      </c>
      <c r="C10" t="s">
        <v>70</v>
      </c>
      <c r="D10" s="51">
        <v>44466</v>
      </c>
      <c r="E10">
        <v>718.5</v>
      </c>
      <c r="F10">
        <v>718.5</v>
      </c>
      <c r="G10" t="s">
        <v>71</v>
      </c>
      <c r="H10" t="s">
        <v>72</v>
      </c>
      <c r="I10" s="51">
        <v>44466</v>
      </c>
      <c r="J10">
        <v>719.25</v>
      </c>
      <c r="K10">
        <v>719.25</v>
      </c>
      <c r="L10" t="s">
        <v>61</v>
      </c>
      <c r="M10" t="s">
        <v>62</v>
      </c>
      <c r="N10" s="51">
        <v>44466</v>
      </c>
      <c r="O10">
        <v>551.25</v>
      </c>
      <c r="P10">
        <v>551.25</v>
      </c>
      <c r="Q10" s="47" t="s">
        <v>109</v>
      </c>
    </row>
    <row r="11" spans="2:17" ht="15">
      <c r="B11" t="s">
        <v>85</v>
      </c>
      <c r="C11" t="s">
        <v>86</v>
      </c>
      <c r="D11" s="51">
        <v>44466</v>
      </c>
      <c r="E11">
        <v>719.25</v>
      </c>
      <c r="F11">
        <v>719.25</v>
      </c>
      <c r="G11" t="s">
        <v>87</v>
      </c>
      <c r="H11" t="s">
        <v>88</v>
      </c>
      <c r="I11" s="51">
        <v>44466</v>
      </c>
      <c r="J11">
        <v>720.5</v>
      </c>
      <c r="K11">
        <v>720.5</v>
      </c>
      <c r="L11" t="s">
        <v>78</v>
      </c>
      <c r="M11" t="s">
        <v>79</v>
      </c>
      <c r="N11" s="51">
        <v>44466</v>
      </c>
      <c r="O11">
        <v>523</v>
      </c>
      <c r="P11">
        <v>523</v>
      </c>
      <c r="Q11" s="47" t="s">
        <v>109</v>
      </c>
    </row>
    <row r="12" spans="2:17" ht="15">
      <c r="B12" t="s">
        <v>89</v>
      </c>
      <c r="C12" t="s">
        <v>90</v>
      </c>
      <c r="D12" s="51">
        <v>44466</v>
      </c>
      <c r="E12">
        <v>723.75</v>
      </c>
      <c r="F12">
        <v>723.75</v>
      </c>
      <c r="G12" t="s">
        <v>91</v>
      </c>
      <c r="H12" t="s">
        <v>92</v>
      </c>
      <c r="I12" s="51">
        <v>44466</v>
      </c>
      <c r="J12">
        <v>728.25</v>
      </c>
      <c r="K12">
        <v>728.25</v>
      </c>
      <c r="L12" t="s">
        <v>67</v>
      </c>
      <c r="M12" t="s">
        <v>68</v>
      </c>
      <c r="N12" s="51">
        <v>44466</v>
      </c>
      <c r="O12">
        <v>518</v>
      </c>
      <c r="P12">
        <v>518</v>
      </c>
      <c r="Q12" s="47" t="s">
        <v>109</v>
      </c>
    </row>
    <row r="13" spans="2:17" ht="15">
      <c r="B13" t="s">
        <v>93</v>
      </c>
      <c r="C13" t="s">
        <v>94</v>
      </c>
      <c r="D13" s="51">
        <v>44466</v>
      </c>
      <c r="E13">
        <v>725.75</v>
      </c>
      <c r="F13">
        <v>725.75</v>
      </c>
      <c r="G13" t="s">
        <v>95</v>
      </c>
      <c r="H13" t="s">
        <v>96</v>
      </c>
      <c r="I13" s="51">
        <v>44466</v>
      </c>
      <c r="J13">
        <v>729.5</v>
      </c>
      <c r="K13">
        <v>729.5</v>
      </c>
      <c r="L13" t="s">
        <v>123</v>
      </c>
      <c r="M13" t="s">
        <v>124</v>
      </c>
      <c r="N13" s="51">
        <v>44466</v>
      </c>
      <c r="O13">
        <v>524.75</v>
      </c>
      <c r="P13">
        <v>524.75</v>
      </c>
      <c r="Q13" s="47" t="s">
        <v>109</v>
      </c>
    </row>
    <row r="14" spans="2:17" ht="15">
      <c r="B14" t="s">
        <v>97</v>
      </c>
      <c r="C14" t="s">
        <v>98</v>
      </c>
      <c r="D14" s="51">
        <v>44466</v>
      </c>
      <c r="E14">
        <v>716.75</v>
      </c>
      <c r="F14">
        <v>716.75</v>
      </c>
      <c r="G14" t="s">
        <v>99</v>
      </c>
      <c r="H14" t="s">
        <v>100</v>
      </c>
      <c r="I14" s="51">
        <v>44466</v>
      </c>
      <c r="J14">
        <v>722.25</v>
      </c>
      <c r="K14">
        <v>722.25</v>
      </c>
      <c r="L14" t="s">
        <v>125</v>
      </c>
      <c r="M14" t="s">
        <v>126</v>
      </c>
      <c r="N14" s="51">
        <v>44466</v>
      </c>
      <c r="O14">
        <v>527.75</v>
      </c>
      <c r="P14">
        <v>527.75</v>
      </c>
      <c r="Q14" s="47" t="s">
        <v>109</v>
      </c>
    </row>
    <row r="15" spans="2:16" ht="15">
      <c r="B15" t="s">
        <v>103</v>
      </c>
      <c r="C15" t="s">
        <v>104</v>
      </c>
      <c r="D15" s="51">
        <v>44466</v>
      </c>
      <c r="E15">
        <v>698.25</v>
      </c>
      <c r="F15">
        <v>698.25</v>
      </c>
      <c r="G15" t="s">
        <v>105</v>
      </c>
      <c r="H15" t="s">
        <v>106</v>
      </c>
      <c r="I15" s="51">
        <v>44466</v>
      </c>
      <c r="J15">
        <v>704.5</v>
      </c>
      <c r="K15">
        <v>704.5</v>
      </c>
      <c r="L15" t="s">
        <v>80</v>
      </c>
      <c r="M15" t="s">
        <v>81</v>
      </c>
      <c r="N15" s="51">
        <v>44466</v>
      </c>
      <c r="O15">
        <v>529.25</v>
      </c>
      <c r="P15">
        <v>529.25</v>
      </c>
    </row>
    <row r="16" spans="2:16" ht="15">
      <c r="B16"/>
      <c r="C16"/>
      <c r="D16" s="51"/>
      <c r="E16"/>
      <c r="F16"/>
      <c r="G16"/>
      <c r="H16"/>
      <c r="I16" s="51"/>
      <c r="J16"/>
      <c r="K16"/>
      <c r="L16" t="s">
        <v>127</v>
      </c>
      <c r="M16" t="s">
        <v>128</v>
      </c>
      <c r="N16" s="51">
        <v>44466</v>
      </c>
      <c r="O16">
        <v>486.5</v>
      </c>
      <c r="P16">
        <v>486.5</v>
      </c>
    </row>
    <row r="17" spans="2:16" ht="15">
      <c r="B17"/>
      <c r="C17"/>
      <c r="D17" s="51"/>
      <c r="E17"/>
      <c r="F17"/>
      <c r="G17"/>
      <c r="H17"/>
      <c r="I17" s="51"/>
      <c r="J17"/>
      <c r="K17"/>
      <c r="L17" t="s">
        <v>82</v>
      </c>
      <c r="M17" t="s">
        <v>83</v>
      </c>
      <c r="N17" s="51">
        <v>44466</v>
      </c>
      <c r="O17">
        <v>474.5</v>
      </c>
      <c r="P17">
        <v>474.5</v>
      </c>
    </row>
    <row r="18" spans="2:16" ht="15">
      <c r="B18"/>
      <c r="C18"/>
      <c r="D18" s="51"/>
      <c r="E18"/>
      <c r="F18"/>
      <c r="G18"/>
      <c r="H18"/>
      <c r="I18" s="51"/>
      <c r="J18"/>
      <c r="K18"/>
      <c r="L18" t="s">
        <v>129</v>
      </c>
      <c r="M18" t="s">
        <v>130</v>
      </c>
      <c r="N18" s="51">
        <v>44466</v>
      </c>
      <c r="O18">
        <v>483.75</v>
      </c>
      <c r="P18">
        <v>483.75</v>
      </c>
    </row>
    <row r="19" spans="2:16" ht="15">
      <c r="B19"/>
      <c r="C19"/>
      <c r="D19" s="51"/>
      <c r="E19"/>
      <c r="F19"/>
      <c r="G19"/>
      <c r="H19"/>
      <c r="I19" s="51"/>
      <c r="J19"/>
      <c r="K19"/>
      <c r="L19" t="s">
        <v>131</v>
      </c>
      <c r="M19" t="s">
        <v>132</v>
      </c>
      <c r="N19" s="51">
        <v>44466</v>
      </c>
      <c r="O19">
        <v>445.5</v>
      </c>
      <c r="P19">
        <v>445.5</v>
      </c>
    </row>
    <row r="20" spans="10:15" ht="15">
      <c r="J20" s="51"/>
      <c r="K20"/>
      <c r="L20"/>
      <c r="M20"/>
      <c r="N20" s="51"/>
      <c r="O20"/>
    </row>
    <row r="21" spans="4:15" ht="15">
      <c r="D21"/>
      <c r="E21"/>
      <c r="F21" s="51"/>
      <c r="G21"/>
      <c r="H21"/>
      <c r="I21"/>
      <c r="J21" s="51"/>
      <c r="K21"/>
      <c r="L21"/>
      <c r="M21"/>
      <c r="N21" s="51"/>
      <c r="O21"/>
    </row>
    <row r="22" spans="4:15" ht="15">
      <c r="D22" t="s">
        <v>143</v>
      </c>
      <c r="E22">
        <v>27</v>
      </c>
      <c r="F22" s="127"/>
      <c r="G22" s="47" t="s">
        <v>114</v>
      </c>
      <c r="H22" s="47" t="s">
        <v>39</v>
      </c>
      <c r="I22" s="47">
        <v>2021</v>
      </c>
      <c r="J22" s="51"/>
      <c r="K22"/>
      <c r="L22"/>
      <c r="M22"/>
      <c r="N22" s="51"/>
      <c r="O22"/>
    </row>
    <row r="23" spans="4:15" ht="15">
      <c r="D23"/>
      <c r="E23"/>
      <c r="F23" s="51"/>
      <c r="G23"/>
      <c r="H23"/>
      <c r="I23"/>
      <c r="J23" s="51"/>
      <c r="K23"/>
      <c r="L23"/>
      <c r="M23"/>
      <c r="N23" s="51"/>
      <c r="O23"/>
    </row>
    <row r="24" spans="4:15" ht="15">
      <c r="D24"/>
      <c r="E24"/>
      <c r="F24" s="51"/>
      <c r="G24"/>
      <c r="H24"/>
      <c r="I24"/>
      <c r="J24" s="51"/>
      <c r="K24"/>
      <c r="L24"/>
      <c r="M24"/>
      <c r="N24" s="51"/>
      <c r="O24"/>
    </row>
    <row r="25" spans="4:15" ht="15">
      <c r="D25"/>
      <c r="E25"/>
      <c r="F25"/>
      <c r="G25"/>
      <c r="H25"/>
      <c r="I25"/>
      <c r="J25"/>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2021-09-27T23:41:08Z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