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174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<sst xmlns="http://schemas.openxmlformats.org/spreadsheetml/2006/main" count="216" uniqueCount="86">
  <si>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</si>
  <si>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</si>
  <si>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</si>
  <si>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</si>
  <si>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</si>
  <si>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</si>
  <si>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</si>
  <si>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</si>
  <si>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</si>
  <si>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</si>
  <si>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</si>
  <si>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</si>
  <si>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</si>
  <si>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</si>
  <si>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</si>
  <si>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</si>
  <si>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</si>
  <si>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</si>
  <si>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</si>
  <si>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</si>
  <si>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</si>
  <si>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</si>
  <si>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</si>
  <si>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</si>
  <si>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</si>
  <si>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</si>
  <si>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</si>
  <si>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</si>
  <si>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</si>
  <si>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</si>
  <si>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</si>
  <si>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</si>
  <si>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</si>
  <si>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</si>
  <si>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</si>
  <si>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</si>
  <si>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</si>
  <si>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</si>
  <si>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</si>
  <si>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</si>
  <si>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</si>
  <si>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</si>
  <si>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</si>
  <si>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</si>
  <si>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</si>
  <si>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</si>
  <si>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</si>
  <si>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</si>
  <si>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</si>
  <si>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</si>
  <si>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</si>
  <si>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</si>
  <si>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</si>
  <si>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</si>
  <si>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</si>
  <si>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</si>
  <si>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</si>
  <si>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</si>
  <si>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</si>
  <si>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</si>
  <si>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</si>
  <si>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</si>
  <si>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</si>
  <si>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</si>
  <si>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</si>
  <si>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</si>
  <si>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</si>
  <si>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</si>
  <si>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</si>
  <si>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</si>
  <si>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</si>
  <si>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</si>
  <si>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</si>
  <si>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</si>
  <si>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</si>
  <si>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Fuente: elaborado por Odepa con datos de los Mercados de Materias Primas y de Thomson Reuters.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</si>
  <si>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</si>
  <si>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</si>
  <si>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</si>
  <si>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Adolfo Ochagavía Vial</t>
  </si>
  <si>
    <t>Director(s) y Representante Legal</t>
  </si>
  <si>
    <t>Abril</t>
  </si>
  <si>
    <t>Mayo/junio 2021</t>
  </si>
  <si>
    <t>Nota: lunes 31 de mayo feriado nacional en Estados Unidos de Norteamérica, mercados cerrados.</t>
  </si>
  <si>
    <t>Nota: lunes 31 de mayo feriado nacional en Estados Unidos de Norteamérica y Reino Unido, mercados cerrados.</t>
  </si>
  <si>
    <t>Mayo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</si>
</sst>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5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9" fillId="0" borderId="0" xfId="0" applyFont="1" applyAlignment="1">
      <alignment/>
    </xf>
    <xf numFmtId="2" fontId="60" fillId="19" borderId="30" xfId="0" applyNumberFormat="1" applyFont="1" applyFill="1" applyBorder="1" applyAlignment="1" applyProtection="1">
      <alignment horizontal="right" vertical="center"/>
      <protection/>
    </xf>
    <xf numFmtId="2" fontId="60" fillId="0" borderId="30" xfId="0" applyNumberFormat="1" applyFont="1" applyBorder="1" applyAlignment="1" applyProtection="1">
      <alignment horizontal="right" vertical="center"/>
      <protection/>
    </xf>
    <xf numFmtId="2" fontId="58" fillId="62" borderId="30" xfId="0" applyNumberFormat="1" applyFont="1" applyFill="1" applyBorder="1" applyAlignment="1" applyProtection="1">
      <alignment horizontal="center" vertical="center"/>
      <protection/>
    </xf>
    <xf numFmtId="4" fontId="26" fillId="58" borderId="37" xfId="0" applyNumberFormat="1" applyFont="1" applyFill="1" applyBorder="1" applyAlignment="1">
      <alignment horizontal="center" vertical="center"/>
    </xf>
    <xf numFmtId="194" fontId="23" fillId="0" borderId="0" xfId="0" applyFont="1" applyBorder="1" applyAlignment="1">
      <alignment horizontal="left"/>
    </xf>
    <xf numFmtId="194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59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39" xfId="0" applyFont="1" applyFill="1" applyBorder="1" applyAlignment="1" applyProtection="1">
      <alignment horizontal="center" vertical="center"/>
      <protection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937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6"/>
      <c r="C22" s="176"/>
      <c r="D22" s="176"/>
      <c r="E22" s="176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" sqref="A1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79" t="s">
        <v>47</v>
      </c>
      <c r="B10" s="179"/>
      <c r="C10" s="179"/>
      <c r="D10" s="180"/>
      <c r="E10" s="179"/>
      <c r="F10" s="179"/>
      <c r="G10" s="59"/>
      <c r="H10" s="58"/>
    </row>
    <row r="11" spans="1:8" ht="18">
      <c r="A11" s="181" t="s">
        <v>49</v>
      </c>
      <c r="B11" s="181"/>
      <c r="C11" s="181"/>
      <c r="D11" s="181"/>
      <c r="E11" s="181"/>
      <c r="F11" s="181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2" t="s">
        <v>43</v>
      </c>
      <c r="B13" s="182"/>
      <c r="C13" s="182"/>
      <c r="D13" s="183"/>
      <c r="E13" s="182"/>
      <c r="F13" s="182"/>
      <c r="G13" s="61"/>
      <c r="H13" s="58"/>
    </row>
    <row r="14" spans="1:8" ht="18">
      <c r="A14" s="185" t="s">
        <v>44</v>
      </c>
      <c r="B14" s="185"/>
      <c r="C14" s="185"/>
      <c r="D14" s="186"/>
      <c r="E14" s="185"/>
      <c r="F14" s="185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5" t="s">
        <v>80</v>
      </c>
      <c r="B18" s="185"/>
      <c r="C18" s="185"/>
      <c r="D18" s="186"/>
      <c r="E18" s="185"/>
      <c r="F18" s="185"/>
      <c r="G18" s="64"/>
      <c r="H18" s="58"/>
      <c r="I18" s="58"/>
      <c r="J18" s="58"/>
      <c r="K18" s="58"/>
      <c r="L18" s="58"/>
    </row>
    <row r="19" spans="1:12" ht="18">
      <c r="A19" s="182" t="s">
        <v>79</v>
      </c>
      <c r="B19" s="182"/>
      <c r="C19" s="182"/>
      <c r="D19" s="183"/>
      <c r="E19" s="182"/>
      <c r="F19" s="182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5" t="s">
        <v>45</v>
      </c>
      <c r="B22" s="185"/>
      <c r="C22" s="185"/>
      <c r="D22" s="186"/>
      <c r="E22" s="185"/>
      <c r="F22" s="185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77" t="s">
        <v>0</v>
      </c>
      <c r="B24" s="177"/>
      <c r="C24" s="177"/>
      <c r="D24" s="177"/>
      <c r="E24" s="177"/>
      <c r="F24" s="177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8" t="s">
        <v>48</v>
      </c>
      <c r="C36" s="178"/>
      <c r="D36" s="178"/>
    </row>
    <row r="37" spans="2:4" ht="18">
      <c r="B37" s="178" t="s">
        <v>56</v>
      </c>
      <c r="C37" s="178"/>
      <c r="D37" s="12"/>
    </row>
    <row r="38" spans="2:4" ht="18">
      <c r="B38" s="178" t="s">
        <v>57</v>
      </c>
      <c r="C38" s="178"/>
      <c r="D38" s="12"/>
    </row>
    <row r="39" spans="2:4" ht="18">
      <c r="B39" s="184" t="s">
        <v>46</v>
      </c>
      <c r="C39" s="184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8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8"/>
      <c r="B2" s="189" t="s">
        <v>82</v>
      </c>
      <c r="C2" s="189"/>
      <c r="D2" s="189"/>
      <c r="E2" s="189"/>
      <c r="F2" s="189"/>
      <c r="G2" s="190" t="s">
        <v>2</v>
      </c>
      <c r="H2" s="190"/>
      <c r="I2" s="190"/>
      <c r="J2" s="190" t="s">
        <v>3</v>
      </c>
      <c r="K2" s="190"/>
      <c r="L2" s="190"/>
      <c r="M2" s="4"/>
      <c r="N2" s="4"/>
      <c r="O2" s="4"/>
    </row>
    <row r="3" spans="1:15" ht="15.75">
      <c r="A3" s="188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1"/>
      <c r="H3" s="190"/>
      <c r="I3" s="190"/>
      <c r="J3" s="192" t="s">
        <v>85</v>
      </c>
      <c r="K3" s="192"/>
      <c r="L3" s="192"/>
      <c r="M3" s="4"/>
      <c r="N3" s="4"/>
      <c r="O3" s="4"/>
    </row>
    <row r="4" spans="1:15" ht="15.75">
      <c r="A4" s="188"/>
      <c r="B4" s="45">
        <v>31</v>
      </c>
      <c r="C4" s="45">
        <v>1</v>
      </c>
      <c r="D4" s="45">
        <v>2</v>
      </c>
      <c r="E4" s="45">
        <v>3</v>
      </c>
      <c r="F4" s="45">
        <v>4</v>
      </c>
      <c r="G4" s="57" t="s">
        <v>52</v>
      </c>
      <c r="H4" s="55" t="s">
        <v>53</v>
      </c>
      <c r="I4" s="23" t="s">
        <v>9</v>
      </c>
      <c r="J4" s="24">
        <v>2020</v>
      </c>
      <c r="K4" s="24">
        <v>2021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272</v>
      </c>
      <c r="C6" s="95">
        <v>275</v>
      </c>
      <c r="D6" s="87">
        <v>275</v>
      </c>
      <c r="E6" s="87">
        <v>273</v>
      </c>
      <c r="F6" s="87">
        <v>275</v>
      </c>
      <c r="G6" s="87">
        <v>273</v>
      </c>
      <c r="H6" s="95">
        <f>AVERAGE(B6:F6)</f>
        <v>274</v>
      </c>
      <c r="I6" s="95">
        <f>(H6/G6-1)*100</f>
        <v>0.366300366300365</v>
      </c>
      <c r="J6" s="159">
        <v>239.79</v>
      </c>
      <c r="K6" s="148">
        <v>279.47</v>
      </c>
      <c r="L6" s="95">
        <f>(K6/J6-1)*100</f>
        <v>16.547812669419095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2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1"/>
      <c r="K8" s="149"/>
      <c r="L8" s="27"/>
      <c r="M8" s="4"/>
      <c r="N8" s="4"/>
      <c r="O8" s="4"/>
    </row>
    <row r="9" spans="1:15" ht="15">
      <c r="A9" s="41" t="s">
        <v>68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2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138" t="s">
        <v>61</v>
      </c>
      <c r="C10" s="95">
        <v>289.7</v>
      </c>
      <c r="D10" s="95">
        <v>287.5</v>
      </c>
      <c r="E10" s="95">
        <v>281.5</v>
      </c>
      <c r="F10" s="172">
        <v>289.4</v>
      </c>
      <c r="G10" s="29">
        <v>276.78</v>
      </c>
      <c r="H10" s="95">
        <f>AVERAGE(B10:F10)</f>
        <v>287.025</v>
      </c>
      <c r="I10" s="95">
        <f>(H10/G10-1)*100</f>
        <v>3.7014957728159548</v>
      </c>
      <c r="J10" s="159">
        <v>213.73</v>
      </c>
      <c r="K10" s="148">
        <v>295.93</v>
      </c>
      <c r="L10" s="95">
        <f>(K10/J10-1)*100</f>
        <v>38.45973892294017</v>
      </c>
      <c r="M10" s="4"/>
      <c r="N10" s="4"/>
      <c r="O10" s="4"/>
    </row>
    <row r="11" spans="1:15" ht="15">
      <c r="A11" s="34" t="s">
        <v>14</v>
      </c>
      <c r="B11" s="91" t="s">
        <v>61</v>
      </c>
      <c r="C11" s="28">
        <v>296.7</v>
      </c>
      <c r="D11" s="28">
        <v>295.3</v>
      </c>
      <c r="E11" s="28">
        <v>291.8</v>
      </c>
      <c r="F11" s="173">
        <v>298.1</v>
      </c>
      <c r="G11" s="28">
        <v>285.52</v>
      </c>
      <c r="H11" s="28">
        <f>AVERAGE(B11:F11)</f>
        <v>295.475</v>
      </c>
      <c r="I11" s="28">
        <f>(H11/G11-1)*100</f>
        <v>3.486620902213522</v>
      </c>
      <c r="J11" s="163">
        <v>228.54</v>
      </c>
      <c r="K11" s="150">
        <v>302.96</v>
      </c>
      <c r="L11" s="28">
        <f>(K11/J11-1)*100</f>
        <v>32.56322744377351</v>
      </c>
      <c r="M11" s="4"/>
      <c r="N11" s="4"/>
      <c r="O11" s="4"/>
    </row>
    <row r="12" spans="1:15" ht="15">
      <c r="A12" s="46" t="s">
        <v>59</v>
      </c>
      <c r="B12" s="169" t="s">
        <v>61</v>
      </c>
      <c r="C12" s="96" t="s">
        <v>61</v>
      </c>
      <c r="D12" s="169" t="s">
        <v>61</v>
      </c>
      <c r="E12" s="169" t="s">
        <v>61</v>
      </c>
      <c r="F12" s="169" t="s">
        <v>61</v>
      </c>
      <c r="G12" s="96" t="s">
        <v>61</v>
      </c>
      <c r="H12" s="169" t="s">
        <v>61</v>
      </c>
      <c r="I12" s="169" t="s">
        <v>61</v>
      </c>
      <c r="J12" s="169"/>
      <c r="K12" s="169" t="s">
        <v>61</v>
      </c>
      <c r="L12" s="96" t="s">
        <v>62</v>
      </c>
      <c r="M12" s="4"/>
      <c r="N12" s="4"/>
      <c r="O12" s="4"/>
    </row>
    <row r="13" spans="1:15" ht="15">
      <c r="A13" s="51" t="s">
        <v>60</v>
      </c>
      <c r="B13" s="174" t="s">
        <v>61</v>
      </c>
      <c r="C13" s="88">
        <v>298.545</v>
      </c>
      <c r="D13" s="143">
        <v>297.1671</v>
      </c>
      <c r="E13" s="143">
        <v>293.67642</v>
      </c>
      <c r="F13" s="88">
        <v>298.17755999999997</v>
      </c>
      <c r="G13" s="121">
        <v>287.191104</v>
      </c>
      <c r="H13" s="143">
        <f>AVERAGE(B13:F13)</f>
        <v>296.89152</v>
      </c>
      <c r="I13" s="143">
        <f>(H13/G13-1)*100</f>
        <v>3.377686796315249</v>
      </c>
      <c r="J13" s="165">
        <v>231.67551299999997</v>
      </c>
      <c r="K13" s="151">
        <v>305.70548699999995</v>
      </c>
      <c r="L13" s="88">
        <f>(K13/J13-1)*100</f>
        <v>31.954164271128647</v>
      </c>
      <c r="M13" s="4"/>
      <c r="N13" s="4"/>
      <c r="O13" s="4"/>
    </row>
    <row r="14" spans="1:15" ht="15">
      <c r="A14" s="35" t="s">
        <v>15</v>
      </c>
      <c r="B14" s="169" t="s">
        <v>61</v>
      </c>
      <c r="C14" s="146">
        <v>289.359</v>
      </c>
      <c r="D14" s="144">
        <v>287.98109999999997</v>
      </c>
      <c r="E14" s="144">
        <v>284.49042</v>
      </c>
      <c r="F14" s="89">
        <v>288.99156</v>
      </c>
      <c r="G14" s="89">
        <v>278.00510399999996</v>
      </c>
      <c r="H14" s="144">
        <f>AVERAGE(B14:F14)</f>
        <v>287.70552</v>
      </c>
      <c r="I14" s="144">
        <f>(H14/G14-1)*100</f>
        <v>3.4892942109437053</v>
      </c>
      <c r="J14" s="164">
        <v>223.40811300000001</v>
      </c>
      <c r="K14" s="152">
        <v>299.27528700000005</v>
      </c>
      <c r="L14" s="89">
        <f>(K14/J14-1)*100</f>
        <v>33.9590057770194</v>
      </c>
      <c r="M14" s="4"/>
      <c r="N14" s="4"/>
      <c r="O14" s="4"/>
    </row>
    <row r="15" spans="1:15" ht="15">
      <c r="A15" s="36" t="s">
        <v>42</v>
      </c>
      <c r="B15" s="174" t="s">
        <v>61</v>
      </c>
      <c r="C15" s="88">
        <v>285.6846</v>
      </c>
      <c r="D15" s="143">
        <v>284.3067</v>
      </c>
      <c r="E15" s="143">
        <v>280.81602</v>
      </c>
      <c r="F15" s="88">
        <v>285.31716</v>
      </c>
      <c r="G15" s="88">
        <v>274.33070399999997</v>
      </c>
      <c r="H15" s="143">
        <f>AVERAGE(B15:F15)</f>
        <v>284.03112</v>
      </c>
      <c r="I15" s="143">
        <f>(H15/G15-1)*100</f>
        <v>3.536030002678814</v>
      </c>
      <c r="J15" s="165">
        <v>219.73371300000008</v>
      </c>
      <c r="K15" s="151">
        <v>295.600887</v>
      </c>
      <c r="L15" s="88">
        <f>(K15/J15-1)*100</f>
        <v>34.52687025772867</v>
      </c>
      <c r="M15" s="4"/>
      <c r="N15" s="4"/>
      <c r="O15" s="4"/>
    </row>
    <row r="16" spans="1:15" ht="15">
      <c r="A16" s="37" t="s">
        <v>77</v>
      </c>
      <c r="B16" s="138" t="s">
        <v>61</v>
      </c>
      <c r="C16" s="138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138" t="s">
        <v>61</v>
      </c>
      <c r="I16" s="138" t="s">
        <v>61</v>
      </c>
      <c r="J16" s="159">
        <v>243.61</v>
      </c>
      <c r="K16" s="27" t="s">
        <v>62</v>
      </c>
      <c r="L16" s="27" t="s">
        <v>62</v>
      </c>
      <c r="M16" s="4"/>
      <c r="N16" s="4"/>
      <c r="O16" s="4"/>
    </row>
    <row r="17" spans="1:15" ht="15.75">
      <c r="A17" s="38" t="s">
        <v>16</v>
      </c>
      <c r="B17" s="91"/>
      <c r="C17" s="91"/>
      <c r="D17" s="91"/>
      <c r="E17" s="91"/>
      <c r="F17" s="91"/>
      <c r="G17" s="28" t="s">
        <v>61</v>
      </c>
      <c r="H17" s="91" t="s">
        <v>61</v>
      </c>
      <c r="I17" s="91" t="s">
        <v>61</v>
      </c>
      <c r="J17" s="160"/>
      <c r="K17" s="153"/>
      <c r="L17" s="44"/>
      <c r="M17" s="4"/>
      <c r="N17" s="4"/>
      <c r="O17" s="4"/>
    </row>
    <row r="18" spans="1:15" ht="15">
      <c r="A18" s="39" t="s">
        <v>58</v>
      </c>
      <c r="B18" s="138" t="s">
        <v>61</v>
      </c>
      <c r="C18" s="138" t="s">
        <v>61</v>
      </c>
      <c r="D18" s="138" t="s">
        <v>61</v>
      </c>
      <c r="E18" s="138" t="s">
        <v>61</v>
      </c>
      <c r="F18" s="138" t="s">
        <v>61</v>
      </c>
      <c r="G18" s="138" t="s">
        <v>61</v>
      </c>
      <c r="H18" s="138" t="s">
        <v>61</v>
      </c>
      <c r="I18" s="138" t="s">
        <v>61</v>
      </c>
      <c r="J18" s="147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28"/>
      <c r="C19" s="91"/>
      <c r="D19" s="91"/>
      <c r="E19" s="28"/>
      <c r="F19" s="28"/>
      <c r="G19" s="91" t="s">
        <v>61</v>
      </c>
      <c r="H19" s="91" t="s">
        <v>61</v>
      </c>
      <c r="I19" s="91" t="s">
        <v>61</v>
      </c>
      <c r="J19" s="162"/>
      <c r="K19" s="154"/>
      <c r="L19" s="44"/>
      <c r="M19" s="4"/>
      <c r="N19" s="4"/>
      <c r="O19" s="4"/>
    </row>
    <row r="20" spans="1:15" ht="15">
      <c r="A20" s="37" t="s">
        <v>17</v>
      </c>
      <c r="B20" s="95">
        <v>256</v>
      </c>
      <c r="C20" s="95">
        <v>265</v>
      </c>
      <c r="D20" s="95">
        <v>261</v>
      </c>
      <c r="E20" s="87">
        <v>256</v>
      </c>
      <c r="F20" s="87">
        <v>264</v>
      </c>
      <c r="G20" s="87">
        <v>254.33333333333334</v>
      </c>
      <c r="H20" s="95">
        <f>AVERAGE(B20:F20)</f>
        <v>260.4</v>
      </c>
      <c r="I20" s="95">
        <f>(H20/G20-1)*100</f>
        <v>2.3853211009174258</v>
      </c>
      <c r="J20" s="167">
        <v>145.68</v>
      </c>
      <c r="K20" s="155">
        <v>270.11</v>
      </c>
      <c r="L20" s="95">
        <f>(K20/J20-1)*100</f>
        <v>85.41323448654585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 t="s">
        <v>61</v>
      </c>
      <c r="H21" s="91" t="s">
        <v>61</v>
      </c>
      <c r="I21" s="91" t="s">
        <v>61</v>
      </c>
      <c r="J21" s="163"/>
      <c r="K21" s="150"/>
      <c r="L21" s="28"/>
      <c r="M21" s="4"/>
      <c r="N21" s="4"/>
      <c r="O21" s="4"/>
    </row>
    <row r="22" spans="1:15" ht="15">
      <c r="A22" s="71" t="s">
        <v>18</v>
      </c>
      <c r="B22" s="138" t="s">
        <v>61</v>
      </c>
      <c r="C22" s="95">
        <v>315.06</v>
      </c>
      <c r="D22" s="95">
        <v>309.65</v>
      </c>
      <c r="E22" s="95">
        <v>302.95</v>
      </c>
      <c r="F22" s="87">
        <v>311.12</v>
      </c>
      <c r="G22" s="104">
        <v>299.35</v>
      </c>
      <c r="H22" s="95">
        <f>AVERAGE(B22:F22)</f>
        <v>309.69500000000005</v>
      </c>
      <c r="I22" s="95">
        <f>(H22/G22-1)*100</f>
        <v>3.45582094538166</v>
      </c>
      <c r="J22" s="167">
        <v>151.71</v>
      </c>
      <c r="K22" s="155">
        <v>312.62</v>
      </c>
      <c r="L22" s="95">
        <f>(K22/J22-1)*100</f>
        <v>106.06420143695208</v>
      </c>
      <c r="M22" s="4"/>
      <c r="N22" s="4"/>
      <c r="O22" s="4"/>
    </row>
    <row r="23" spans="1:15" ht="15">
      <c r="A23" s="73" t="s">
        <v>19</v>
      </c>
      <c r="B23" s="91" t="s">
        <v>61</v>
      </c>
      <c r="C23" s="28">
        <v>314.06</v>
      </c>
      <c r="D23" s="28">
        <v>308.65</v>
      </c>
      <c r="E23" s="28">
        <v>301.95</v>
      </c>
      <c r="F23" s="28">
        <v>310.12</v>
      </c>
      <c r="G23" s="105">
        <v>298.35</v>
      </c>
      <c r="H23" s="28">
        <f>AVERAGE(B23:F23)</f>
        <v>308.69500000000005</v>
      </c>
      <c r="I23" s="28">
        <f>(H23/G23-1)*100</f>
        <v>3.467404055639367</v>
      </c>
      <c r="J23" s="168">
        <v>150.71</v>
      </c>
      <c r="K23" s="156">
        <v>311.62</v>
      </c>
      <c r="L23" s="28">
        <f>(K23/J23-1)*100</f>
        <v>106.76796496582841</v>
      </c>
      <c r="M23" s="4"/>
      <c r="N23" s="4"/>
      <c r="O23" s="4"/>
    </row>
    <row r="24" spans="1:15" ht="15">
      <c r="A24" s="70" t="s">
        <v>63</v>
      </c>
      <c r="B24" s="138" t="s">
        <v>61</v>
      </c>
      <c r="C24" s="95">
        <v>292.8843542214148</v>
      </c>
      <c r="D24" s="95">
        <v>293.43551032646076</v>
      </c>
      <c r="E24" s="95">
        <v>293.1048166634332</v>
      </c>
      <c r="F24" s="87">
        <v>293.43551032646076</v>
      </c>
      <c r="G24" s="106">
        <v>291.34111712728617</v>
      </c>
      <c r="H24" s="95">
        <f>AVERAGE(B24:F24)</f>
        <v>293.21504788444236</v>
      </c>
      <c r="I24" s="95">
        <f>(H24/G24-1)*100</f>
        <v>0.6432084752175493</v>
      </c>
      <c r="J24" s="166">
        <v>365.1574542760895</v>
      </c>
      <c r="K24" s="157">
        <v>298.19</v>
      </c>
      <c r="L24" s="95">
        <f>(K24/J24-1)*100</f>
        <v>-18.339336494951162</v>
      </c>
      <c r="M24" s="4"/>
      <c r="N24" s="4"/>
      <c r="O24" s="4"/>
    </row>
    <row r="25" spans="1:15" ht="15.75">
      <c r="A25" s="74" t="s">
        <v>69</v>
      </c>
      <c r="B25" s="90"/>
      <c r="C25" s="91"/>
      <c r="D25" s="91"/>
      <c r="E25" s="28"/>
      <c r="F25" s="91"/>
      <c r="G25" s="90"/>
      <c r="H25" s="90"/>
      <c r="I25" s="90"/>
      <c r="J25" s="163"/>
      <c r="K25" s="150"/>
      <c r="L25" s="28"/>
      <c r="M25" s="4"/>
      <c r="N25" s="4"/>
      <c r="O25" s="4"/>
    </row>
    <row r="26" spans="1:15" ht="15">
      <c r="A26" s="70" t="s">
        <v>20</v>
      </c>
      <c r="B26" s="106">
        <v>486</v>
      </c>
      <c r="C26" s="106">
        <v>486</v>
      </c>
      <c r="D26" s="106">
        <v>486</v>
      </c>
      <c r="E26" s="106">
        <v>490</v>
      </c>
      <c r="F26" s="106">
        <v>490</v>
      </c>
      <c r="G26" s="106">
        <v>486</v>
      </c>
      <c r="H26" s="106">
        <f>AVERAGE(B26:F26)</f>
        <v>487.6</v>
      </c>
      <c r="I26" s="95">
        <f aca="true" t="shared" si="0" ref="I26:I31">(H26/G26-1)*100</f>
        <v>0.3292181069958877</v>
      </c>
      <c r="J26" s="166">
        <v>519.81</v>
      </c>
      <c r="K26" s="157">
        <v>493.19</v>
      </c>
      <c r="L26" s="95">
        <f aca="true" t="shared" si="1" ref="L26:L31">(K26/J26-1)*100</f>
        <v>-5.121101941093853</v>
      </c>
      <c r="M26" s="4"/>
      <c r="N26" s="4"/>
      <c r="O26" s="4"/>
    </row>
    <row r="27" spans="1:12" ht="15">
      <c r="A27" s="72" t="s">
        <v>21</v>
      </c>
      <c r="B27" s="90">
        <v>483</v>
      </c>
      <c r="C27" s="90">
        <v>483</v>
      </c>
      <c r="D27" s="90">
        <v>483</v>
      </c>
      <c r="E27" s="90">
        <v>487</v>
      </c>
      <c r="F27" s="90">
        <v>487</v>
      </c>
      <c r="G27" s="90">
        <v>483</v>
      </c>
      <c r="H27" s="90">
        <f>AVERAGE(B27:F27)</f>
        <v>484.6</v>
      </c>
      <c r="I27" s="28">
        <f t="shared" si="0"/>
        <v>0.3312629399585987</v>
      </c>
      <c r="J27" s="163">
        <v>516.62</v>
      </c>
      <c r="K27" s="150">
        <v>490.05</v>
      </c>
      <c r="L27" s="28">
        <f t="shared" si="1"/>
        <v>-5.143045178274164</v>
      </c>
    </row>
    <row r="28" spans="1:12" ht="15">
      <c r="A28" s="70" t="s">
        <v>22</v>
      </c>
      <c r="B28" s="106">
        <v>481</v>
      </c>
      <c r="C28" s="106">
        <v>481</v>
      </c>
      <c r="D28" s="106">
        <v>481</v>
      </c>
      <c r="E28" s="106">
        <v>483</v>
      </c>
      <c r="F28" s="106">
        <v>483</v>
      </c>
      <c r="G28" s="106">
        <v>481</v>
      </c>
      <c r="H28" s="106">
        <f>AVERAGE(B28:F28)</f>
        <v>481.8</v>
      </c>
      <c r="I28" s="106">
        <f t="shared" si="0"/>
        <v>0.16632016632016633</v>
      </c>
      <c r="J28" s="166">
        <v>510.52</v>
      </c>
      <c r="K28" s="157">
        <v>487.57</v>
      </c>
      <c r="L28" s="106">
        <f t="shared" si="1"/>
        <v>-4.495416438141497</v>
      </c>
    </row>
    <row r="29" spans="1:12" ht="15.75">
      <c r="A29" s="74" t="s">
        <v>70</v>
      </c>
      <c r="B29" s="90"/>
      <c r="C29" s="90"/>
      <c r="D29" s="90"/>
      <c r="E29" s="90"/>
      <c r="F29" s="90"/>
      <c r="G29" s="90"/>
      <c r="H29" s="90"/>
      <c r="I29" s="90"/>
      <c r="J29" s="163"/>
      <c r="K29" s="150"/>
      <c r="L29" s="90"/>
    </row>
    <row r="30" spans="1:12" ht="15">
      <c r="A30" s="70" t="s">
        <v>64</v>
      </c>
      <c r="B30" s="106">
        <v>492.5</v>
      </c>
      <c r="C30" s="106">
        <v>492.5</v>
      </c>
      <c r="D30" s="106">
        <v>492.5</v>
      </c>
      <c r="E30" s="106">
        <v>487.5</v>
      </c>
      <c r="F30" s="106">
        <v>487.5</v>
      </c>
      <c r="G30" s="106">
        <v>492.5</v>
      </c>
      <c r="H30" s="106">
        <f>AVERAGE(B30:F30)</f>
        <v>490.5</v>
      </c>
      <c r="I30" s="106">
        <f t="shared" si="0"/>
        <v>-0.4060913705583702</v>
      </c>
      <c r="J30" s="166">
        <v>451.42857142857144</v>
      </c>
      <c r="K30" s="157">
        <v>491.7857142857143</v>
      </c>
      <c r="L30" s="106">
        <f t="shared" si="1"/>
        <v>8.939873417721511</v>
      </c>
    </row>
    <row r="31" spans="1:12" ht="15">
      <c r="A31" s="93" t="s">
        <v>65</v>
      </c>
      <c r="B31" s="83">
        <v>487.5</v>
      </c>
      <c r="C31" s="83">
        <v>487.5</v>
      </c>
      <c r="D31" s="83">
        <v>487.5</v>
      </c>
      <c r="E31" s="83">
        <v>487.5</v>
      </c>
      <c r="F31" s="83">
        <v>482.5</v>
      </c>
      <c r="G31" s="83">
        <v>487.5</v>
      </c>
      <c r="H31" s="122">
        <f>AVERAGE(B31:F31)</f>
        <v>486.5</v>
      </c>
      <c r="I31" s="83">
        <f t="shared" si="0"/>
        <v>-0.20512820512820218</v>
      </c>
      <c r="J31" s="170">
        <v>446.1904761904762</v>
      </c>
      <c r="K31" s="158">
        <v>485.8333333333333</v>
      </c>
      <c r="L31" s="83">
        <f t="shared" si="1"/>
        <v>8.884738527214498</v>
      </c>
    </row>
    <row r="32" spans="1:12" ht="15.75" customHeight="1">
      <c r="A32" s="193" t="s">
        <v>75</v>
      </c>
      <c r="B32" s="193"/>
      <c r="C32" s="193"/>
      <c r="D32" s="193"/>
      <c r="E32" s="85"/>
      <c r="F32" s="85"/>
      <c r="G32" s="194" t="s">
        <v>0</v>
      </c>
      <c r="H32" s="194"/>
      <c r="I32" s="194"/>
      <c r="J32" s="86"/>
      <c r="K32" s="86"/>
      <c r="L32" s="86"/>
    </row>
    <row r="33" spans="1:12" ht="15">
      <c r="A33" s="187" t="s">
        <v>78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</row>
    <row r="34" spans="1:12" ht="15">
      <c r="A34" s="187" t="s">
        <v>83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</row>
    <row r="35" spans="1:3" ht="15.75">
      <c r="A35" s="171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20 H6" formulaRange="1" unlockedFormula="1"/>
    <ignoredError sqref="K25 L20:L26 L6:L10 I26:I31 I25 I6 I20 H10:I10 H24:I24 H22:I22" unlockedFormula="1"/>
    <ignoredError sqref="H7:H9 H17:H19 H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9" t="s">
        <v>82</v>
      </c>
      <c r="C2" s="189"/>
      <c r="D2" s="189"/>
      <c r="E2" s="189"/>
      <c r="F2" s="189"/>
      <c r="G2" s="195" t="s">
        <v>2</v>
      </c>
      <c r="H2" s="195"/>
      <c r="I2" s="195"/>
      <c r="J2" s="20"/>
      <c r="K2" s="21"/>
      <c r="L2" s="22"/>
    </row>
    <row r="3" spans="1:12" ht="15" customHeight="1">
      <c r="A3" s="19"/>
      <c r="B3" s="189"/>
      <c r="C3" s="189"/>
      <c r="D3" s="189"/>
      <c r="E3" s="189"/>
      <c r="F3" s="189"/>
      <c r="G3" s="195"/>
      <c r="H3" s="195"/>
      <c r="I3" s="195"/>
      <c r="J3" s="192" t="s">
        <v>3</v>
      </c>
      <c r="K3" s="192"/>
      <c r="L3" s="192"/>
    </row>
    <row r="4" spans="1:12" ht="15" customHeight="1">
      <c r="A4" s="198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6"/>
      <c r="H4" s="197"/>
      <c r="I4" s="195"/>
      <c r="J4" s="199" t="s">
        <v>81</v>
      </c>
      <c r="K4" s="200"/>
      <c r="L4" s="201"/>
    </row>
    <row r="5" spans="1:12" ht="15" customHeight="1">
      <c r="A5" s="198"/>
      <c r="B5" s="113">
        <v>31</v>
      </c>
      <c r="C5" s="113">
        <v>1</v>
      </c>
      <c r="D5" s="113">
        <v>2</v>
      </c>
      <c r="E5" s="113">
        <v>3</v>
      </c>
      <c r="F5" s="113">
        <v>4</v>
      </c>
      <c r="G5" s="53" t="s">
        <v>52</v>
      </c>
      <c r="H5" s="56" t="s">
        <v>53</v>
      </c>
      <c r="I5" s="43" t="s">
        <v>9</v>
      </c>
      <c r="J5" s="24">
        <v>2020</v>
      </c>
      <c r="K5" s="24">
        <v>2021</v>
      </c>
      <c r="L5" s="43" t="s">
        <v>54</v>
      </c>
    </row>
    <row r="6" spans="1:12" ht="15" customHeight="1">
      <c r="A6" s="41"/>
      <c r="B6" s="117" t="s">
        <v>76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27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91" t="s">
        <v>61</v>
      </c>
      <c r="C8" s="28">
        <v>265.0697</v>
      </c>
      <c r="D8" s="28">
        <v>264.553</v>
      </c>
      <c r="E8" s="111">
        <v>261.7972</v>
      </c>
      <c r="F8" s="28">
        <v>271.9591</v>
      </c>
      <c r="G8" s="28">
        <v>252.56539999999995</v>
      </c>
      <c r="H8" s="28">
        <f>AVERAGE(B8:F8)</f>
        <v>265.84475</v>
      </c>
      <c r="I8" s="111">
        <f>(H8/G8-1)*100</f>
        <v>5.257786696039934</v>
      </c>
      <c r="J8" s="123">
        <v>219.29</v>
      </c>
      <c r="K8" s="124">
        <v>260.28</v>
      </c>
      <c r="L8" s="28">
        <f>(K8/J8-1)*100</f>
        <v>18.69214282457019</v>
      </c>
    </row>
    <row r="9" spans="1:12" ht="15" customHeight="1">
      <c r="A9" s="33" t="s">
        <v>25</v>
      </c>
      <c r="B9" s="87">
        <v>550</v>
      </c>
      <c r="C9" s="87">
        <v>553</v>
      </c>
      <c r="D9" s="87">
        <v>557</v>
      </c>
      <c r="E9" s="29">
        <v>552</v>
      </c>
      <c r="F9" s="87">
        <v>562</v>
      </c>
      <c r="G9" s="87">
        <v>548.3333333333334</v>
      </c>
      <c r="H9" s="87">
        <f>AVERAGE(B9:F9)</f>
        <v>554.8</v>
      </c>
      <c r="I9" s="29">
        <f>(H9/G9-1)*100</f>
        <v>1.1793313069908606</v>
      </c>
      <c r="J9" s="125">
        <v>328.89</v>
      </c>
      <c r="K9" s="125">
        <v>557.89</v>
      </c>
      <c r="L9" s="87">
        <f>(K9/J9-1)*100</f>
        <v>69.62814314816504</v>
      </c>
    </row>
    <row r="10" spans="1:12" ht="15" customHeight="1">
      <c r="A10" s="50" t="s">
        <v>26</v>
      </c>
      <c r="B10" s="91" t="s">
        <v>61</v>
      </c>
      <c r="C10" s="28">
        <v>568.9808</v>
      </c>
      <c r="D10" s="28">
        <v>574.125</v>
      </c>
      <c r="E10" s="111">
        <v>569.2564</v>
      </c>
      <c r="F10" s="28">
        <v>581.9331</v>
      </c>
      <c r="G10" s="28">
        <v>558.9129800000001</v>
      </c>
      <c r="H10" s="28">
        <f>AVERAGE(B10:F10)</f>
        <v>573.5738249999999</v>
      </c>
      <c r="I10" s="111">
        <f>(H10/G10-1)*100</f>
        <v>2.6230997533819744</v>
      </c>
      <c r="J10" s="124">
        <v>309.37</v>
      </c>
      <c r="K10" s="124">
        <v>577.38</v>
      </c>
      <c r="L10" s="28">
        <f>(K10/J10-1)*100</f>
        <v>86.6308950447684</v>
      </c>
    </row>
    <row r="11" spans="1:12" ht="15" customHeight="1">
      <c r="A11" s="33" t="s">
        <v>50</v>
      </c>
      <c r="B11" s="87">
        <v>736.9379812867434</v>
      </c>
      <c r="C11" s="87">
        <v>743.1626056688216</v>
      </c>
      <c r="D11" s="87">
        <v>753.1929009786035</v>
      </c>
      <c r="E11" s="29">
        <v>738.8524454039691</v>
      </c>
      <c r="F11" s="87">
        <v>746.9441691443673</v>
      </c>
      <c r="G11" s="87">
        <v>729.1201797956942</v>
      </c>
      <c r="H11" s="87">
        <f>AVERAGE(B11:F11)</f>
        <v>743.8180204965008</v>
      </c>
      <c r="I11" s="29">
        <f>(H11/G11-1)*100</f>
        <v>2.015832383753957</v>
      </c>
      <c r="J11" s="125">
        <v>334.1690021107867</v>
      </c>
      <c r="K11" s="125">
        <v>457.79</v>
      </c>
      <c r="L11" s="87">
        <f>(K11/J11-1)*100</f>
        <v>36.99355628689622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91" t="s">
        <v>62</v>
      </c>
      <c r="H12" s="91" t="s">
        <v>62</v>
      </c>
      <c r="I12" s="91" t="s">
        <v>62</v>
      </c>
      <c r="J12" s="145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87">
        <v>270</v>
      </c>
      <c r="C13" s="87">
        <v>270</v>
      </c>
      <c r="D13" s="87">
        <v>270</v>
      </c>
      <c r="E13" s="87">
        <v>270</v>
      </c>
      <c r="F13" s="87">
        <v>270</v>
      </c>
      <c r="G13" s="87">
        <v>270</v>
      </c>
      <c r="H13" s="29">
        <f aca="true" t="shared" si="0" ref="H13:H20">AVERAGE(B13:F13)</f>
        <v>270</v>
      </c>
      <c r="I13" s="29">
        <f aca="true" t="shared" si="1" ref="I13:I20">(H13/G13-1)*100</f>
        <v>0</v>
      </c>
      <c r="J13" s="107">
        <v>148</v>
      </c>
      <c r="K13" s="107">
        <v>270</v>
      </c>
      <c r="L13" s="87">
        <f aca="true" t="shared" si="2" ref="L13:L22">(K13/J13-1)*100</f>
        <v>82.43243243243244</v>
      </c>
    </row>
    <row r="14" spans="1:12" ht="15" customHeight="1">
      <c r="A14" s="114" t="s">
        <v>28</v>
      </c>
      <c r="B14" s="91" t="s">
        <v>61</v>
      </c>
      <c r="C14" s="28">
        <v>1617.9706</v>
      </c>
      <c r="D14" s="28">
        <v>1705.935</v>
      </c>
      <c r="E14" s="28">
        <v>1672.2043</v>
      </c>
      <c r="F14" s="28">
        <v>1727.0993</v>
      </c>
      <c r="G14" s="28">
        <v>1605.40428</v>
      </c>
      <c r="H14" s="111">
        <f t="shared" si="0"/>
        <v>1680.8023</v>
      </c>
      <c r="I14" s="111">
        <f t="shared" si="1"/>
        <v>4.696512955602694</v>
      </c>
      <c r="J14" s="108">
        <v>565.18</v>
      </c>
      <c r="K14" s="108">
        <v>1600.05</v>
      </c>
      <c r="L14" s="28">
        <f t="shared" si="2"/>
        <v>183.10449768215435</v>
      </c>
    </row>
    <row r="15" spans="1:12" ht="15" customHeight="1">
      <c r="A15" s="115" t="s">
        <v>29</v>
      </c>
      <c r="B15" s="27" t="s">
        <v>61</v>
      </c>
      <c r="C15" s="87">
        <v>1485.6934</v>
      </c>
      <c r="D15" s="87">
        <v>1551.6116</v>
      </c>
      <c r="E15" s="87">
        <v>1517.8809</v>
      </c>
      <c r="F15" s="87">
        <v>1572.7759</v>
      </c>
      <c r="G15" s="87">
        <v>1455.49012</v>
      </c>
      <c r="H15" s="29">
        <f t="shared" si="0"/>
        <v>1531.9904500000002</v>
      </c>
      <c r="I15" s="29">
        <f t="shared" si="1"/>
        <v>5.255984149174453</v>
      </c>
      <c r="J15" s="109">
        <v>585.68</v>
      </c>
      <c r="K15" s="109">
        <v>1483.19</v>
      </c>
      <c r="L15" s="87">
        <f t="shared" si="2"/>
        <v>153.24238492009292</v>
      </c>
    </row>
    <row r="16" spans="1:12" ht="15" customHeight="1">
      <c r="A16" s="114" t="s">
        <v>30</v>
      </c>
      <c r="B16" s="28">
        <v>1579.4609</v>
      </c>
      <c r="C16" s="28">
        <v>1583.5168</v>
      </c>
      <c r="D16" s="28">
        <v>1583.9041</v>
      </c>
      <c r="E16" s="28">
        <v>1691.0867</v>
      </c>
      <c r="F16" s="28">
        <v>1642.6233</v>
      </c>
      <c r="G16" s="28">
        <v>1595.34555</v>
      </c>
      <c r="H16" s="111">
        <f t="shared" si="0"/>
        <v>1616.11836</v>
      </c>
      <c r="I16" s="111">
        <f t="shared" si="1"/>
        <v>1.3020884409650213</v>
      </c>
      <c r="J16" s="108">
        <v>684.58</v>
      </c>
      <c r="K16" s="108">
        <v>1600.39</v>
      </c>
      <c r="L16" s="28">
        <f t="shared" si="2"/>
        <v>133.77691431242513</v>
      </c>
    </row>
    <row r="17" spans="1:12" ht="15" customHeight="1">
      <c r="A17" s="115" t="s">
        <v>31</v>
      </c>
      <c r="B17" s="87">
        <v>1345</v>
      </c>
      <c r="C17" s="87">
        <v>1345</v>
      </c>
      <c r="D17" s="87">
        <v>1365</v>
      </c>
      <c r="E17" s="87">
        <v>1330</v>
      </c>
      <c r="F17" s="87">
        <v>1350</v>
      </c>
      <c r="G17" s="87">
        <v>1364.3333333333333</v>
      </c>
      <c r="H17" s="29">
        <f t="shared" si="0"/>
        <v>1347</v>
      </c>
      <c r="I17" s="29">
        <f t="shared" si="1"/>
        <v>-1.270461763987285</v>
      </c>
      <c r="J17" s="109">
        <v>594.89</v>
      </c>
      <c r="K17" s="109">
        <v>1346.89</v>
      </c>
      <c r="L17" s="87">
        <f t="shared" si="2"/>
        <v>126.40992452386159</v>
      </c>
    </row>
    <row r="18" spans="1:12" ht="15" customHeight="1">
      <c r="A18" s="114" t="s">
        <v>32</v>
      </c>
      <c r="B18" s="28">
        <v>1500</v>
      </c>
      <c r="C18" s="28">
        <v>1500</v>
      </c>
      <c r="D18" s="28">
        <v>1450</v>
      </c>
      <c r="E18" s="28">
        <v>1410</v>
      </c>
      <c r="F18" s="28">
        <v>1410</v>
      </c>
      <c r="G18" s="28">
        <v>1548</v>
      </c>
      <c r="H18" s="111">
        <f t="shared" si="0"/>
        <v>1454</v>
      </c>
      <c r="I18" s="111">
        <f t="shared" si="1"/>
        <v>-6.0723514211886265</v>
      </c>
      <c r="J18" s="108">
        <v>753.89</v>
      </c>
      <c r="K18" s="108">
        <v>1600.5</v>
      </c>
      <c r="L18" s="28">
        <f t="shared" si="2"/>
        <v>112.29887649391821</v>
      </c>
    </row>
    <row r="19" spans="1:12" ht="15" customHeight="1">
      <c r="A19" s="115" t="s">
        <v>33</v>
      </c>
      <c r="B19" s="87">
        <v>1475</v>
      </c>
      <c r="C19" s="87">
        <v>1475</v>
      </c>
      <c r="D19" s="87">
        <v>1465</v>
      </c>
      <c r="E19" s="87">
        <v>1450</v>
      </c>
      <c r="F19" s="87">
        <v>1440</v>
      </c>
      <c r="G19" s="87">
        <v>1486.6666666666667</v>
      </c>
      <c r="H19" s="29">
        <f t="shared" si="0"/>
        <v>1461</v>
      </c>
      <c r="I19" s="29">
        <f t="shared" si="1"/>
        <v>-1.7264573991031429</v>
      </c>
      <c r="J19" s="109">
        <v>693.16</v>
      </c>
      <c r="K19" s="109">
        <v>1503.16</v>
      </c>
      <c r="L19" s="87">
        <f t="shared" si="2"/>
        <v>116.85613711120091</v>
      </c>
    </row>
    <row r="20" spans="1:12" ht="15" customHeight="1">
      <c r="A20" s="114" t="s">
        <v>34</v>
      </c>
      <c r="B20" s="28">
        <v>1622.149</v>
      </c>
      <c r="C20" s="28">
        <v>1638.5424</v>
      </c>
      <c r="D20" s="28">
        <v>1638.9432</v>
      </c>
      <c r="E20" s="28">
        <v>1709.4017</v>
      </c>
      <c r="F20" s="28">
        <v>1709.2981</v>
      </c>
      <c r="G20" s="28">
        <v>1555.637475</v>
      </c>
      <c r="H20" s="111">
        <f t="shared" si="0"/>
        <v>1663.66688</v>
      </c>
      <c r="I20" s="111">
        <f t="shared" si="1"/>
        <v>6.944381755781492</v>
      </c>
      <c r="J20" s="108">
        <v>799.6</v>
      </c>
      <c r="K20" s="108">
        <v>1586</v>
      </c>
      <c r="L20" s="28">
        <f t="shared" si="2"/>
        <v>98.34917458729365</v>
      </c>
    </row>
    <row r="21" spans="1:12" ht="15" customHeight="1">
      <c r="A21" s="115" t="s">
        <v>35</v>
      </c>
      <c r="B21" s="27" t="s">
        <v>61</v>
      </c>
      <c r="C21" s="87">
        <v>1829.8346</v>
      </c>
      <c r="D21" s="87">
        <v>1829.8346</v>
      </c>
      <c r="E21" s="87">
        <v>1829.8346</v>
      </c>
      <c r="F21" s="87">
        <v>1829.8346</v>
      </c>
      <c r="G21" s="87">
        <v>1829.8345999999997</v>
      </c>
      <c r="H21" s="29">
        <f aca="true" t="shared" si="3" ref="H21:H31">AVERAGE(B21:F21)</f>
        <v>1829.8346</v>
      </c>
      <c r="I21" s="29">
        <f aca="true" t="shared" si="4" ref="I21:I31">(H21/G21-1)*100</f>
        <v>2.220446049250313E-14</v>
      </c>
      <c r="J21" s="109">
        <v>1014.13</v>
      </c>
      <c r="K21" s="109">
        <v>1829.83</v>
      </c>
      <c r="L21" s="87">
        <f t="shared" si="2"/>
        <v>80.43347499827438</v>
      </c>
    </row>
    <row r="22" spans="1:12" ht="15" customHeight="1">
      <c r="A22" s="114" t="s">
        <v>36</v>
      </c>
      <c r="B22" s="91" t="s">
        <v>61</v>
      </c>
      <c r="C22" s="28">
        <v>2028.2504</v>
      </c>
      <c r="D22" s="28">
        <v>2028.2504</v>
      </c>
      <c r="E22" s="28">
        <v>2028.2504</v>
      </c>
      <c r="F22" s="28">
        <v>2028.2504</v>
      </c>
      <c r="G22" s="28">
        <v>2028.2504000000001</v>
      </c>
      <c r="H22" s="111">
        <f t="shared" si="3"/>
        <v>2028.2504</v>
      </c>
      <c r="I22" s="111">
        <f t="shared" si="4"/>
        <v>-1.1102230246251565E-14</v>
      </c>
      <c r="J22" s="108">
        <v>1212.54</v>
      </c>
      <c r="K22" s="126">
        <v>2028.25</v>
      </c>
      <c r="L22" s="28">
        <f t="shared" si="2"/>
        <v>67.27283223646229</v>
      </c>
    </row>
    <row r="23" spans="1:12" ht="15" customHeight="1">
      <c r="A23" s="116" t="s">
        <v>37</v>
      </c>
      <c r="B23" s="27"/>
      <c r="C23" s="87"/>
      <c r="D23" s="87"/>
      <c r="E23" s="29"/>
      <c r="F23" s="87"/>
      <c r="G23" s="27"/>
      <c r="H23" s="27"/>
      <c r="I23" s="29"/>
      <c r="J23" s="107"/>
      <c r="K23" s="107"/>
      <c r="L23" s="107"/>
    </row>
    <row r="24" spans="1:12" ht="15" customHeight="1">
      <c r="A24" s="114" t="s">
        <v>38</v>
      </c>
      <c r="B24" s="91" t="s">
        <v>61</v>
      </c>
      <c r="C24" s="28">
        <v>383.8243</v>
      </c>
      <c r="D24" s="28">
        <v>391.32</v>
      </c>
      <c r="E24" s="111">
        <v>391.5405</v>
      </c>
      <c r="F24" s="28">
        <v>386.2494</v>
      </c>
      <c r="G24" s="28">
        <v>375.04994</v>
      </c>
      <c r="H24" s="28">
        <f t="shared" si="3"/>
        <v>388.23355</v>
      </c>
      <c r="I24" s="111">
        <f t="shared" si="4"/>
        <v>3.5151612075981165</v>
      </c>
      <c r="J24" s="110">
        <v>240.91</v>
      </c>
      <c r="K24" s="28">
        <v>379.96</v>
      </c>
      <c r="L24" s="111">
        <f>(K24/J24-1)*100</f>
        <v>57.71865011830144</v>
      </c>
    </row>
    <row r="25" spans="1:12" ht="15" customHeight="1">
      <c r="A25" s="115" t="s">
        <v>39</v>
      </c>
      <c r="B25" s="27" t="s">
        <v>61</v>
      </c>
      <c r="C25" s="87">
        <v>464.9</v>
      </c>
      <c r="D25" s="87">
        <v>464.5</v>
      </c>
      <c r="E25" s="29">
        <v>459.6</v>
      </c>
      <c r="F25" s="87">
        <v>466.5</v>
      </c>
      <c r="G25" s="87">
        <v>454.48</v>
      </c>
      <c r="H25" s="87">
        <f t="shared" si="3"/>
        <v>463.875</v>
      </c>
      <c r="I25" s="29">
        <f t="shared" si="4"/>
        <v>2.0671976764654154</v>
      </c>
      <c r="J25" s="106">
        <v>356.83</v>
      </c>
      <c r="K25" s="106">
        <v>457.67</v>
      </c>
      <c r="L25" s="87">
        <f>(K25/J25-1)*100</f>
        <v>28.25995572121178</v>
      </c>
    </row>
    <row r="26" spans="1:12" ht="15" customHeight="1">
      <c r="A26" s="114" t="s">
        <v>40</v>
      </c>
      <c r="B26" s="91" t="s">
        <v>61</v>
      </c>
      <c r="C26" s="28">
        <v>389.9973</v>
      </c>
      <c r="D26" s="28">
        <v>389.7768</v>
      </c>
      <c r="E26" s="111">
        <v>384.2653</v>
      </c>
      <c r="F26" s="28">
        <v>390.4382</v>
      </c>
      <c r="G26" s="28">
        <v>375.35856</v>
      </c>
      <c r="H26" s="28">
        <f t="shared" si="3"/>
        <v>388.61940000000004</v>
      </c>
      <c r="I26" s="111">
        <f t="shared" si="4"/>
        <v>3.532846033936199</v>
      </c>
      <c r="J26" s="105">
        <v>234.59</v>
      </c>
      <c r="K26" s="105">
        <v>379.13</v>
      </c>
      <c r="L26" s="111">
        <v>374.8</v>
      </c>
    </row>
    <row r="27" spans="1:12" ht="15" customHeight="1">
      <c r="A27" s="132" t="s">
        <v>41</v>
      </c>
      <c r="B27" s="127" t="s">
        <v>62</v>
      </c>
      <c r="C27" s="27" t="s">
        <v>62</v>
      </c>
      <c r="D27" s="127" t="s">
        <v>62</v>
      </c>
      <c r="E27" s="127" t="s">
        <v>62</v>
      </c>
      <c r="F27" s="127" t="s">
        <v>62</v>
      </c>
      <c r="G27" s="127" t="s">
        <v>62</v>
      </c>
      <c r="H27" s="127" t="s">
        <v>62</v>
      </c>
      <c r="I27" s="127" t="s">
        <v>62</v>
      </c>
      <c r="J27" s="127" t="s">
        <v>61</v>
      </c>
      <c r="K27" s="127" t="s">
        <v>61</v>
      </c>
      <c r="L27" s="127" t="s">
        <v>61</v>
      </c>
    </row>
    <row r="28" spans="1:12" ht="15" customHeight="1">
      <c r="A28" s="131" t="s">
        <v>71</v>
      </c>
      <c r="B28" s="128"/>
      <c r="C28" s="28"/>
      <c r="D28" s="128"/>
      <c r="E28" s="128"/>
      <c r="F28" s="128"/>
      <c r="G28" s="128"/>
      <c r="H28" s="128"/>
      <c r="I28" s="128"/>
      <c r="J28" s="129"/>
      <c r="K28" s="129"/>
      <c r="L28" s="129"/>
    </row>
    <row r="29" spans="1:12" ht="15.75" customHeight="1">
      <c r="A29" s="133" t="s">
        <v>72</v>
      </c>
      <c r="B29" s="27" t="s">
        <v>62</v>
      </c>
      <c r="C29" s="87">
        <v>2503.3233</v>
      </c>
      <c r="D29" s="135">
        <v>2582.13775</v>
      </c>
      <c r="E29" s="106">
        <v>2574.42165</v>
      </c>
      <c r="F29" s="135">
        <v>2575.52395</v>
      </c>
      <c r="G29" s="135">
        <v>2566.81578</v>
      </c>
      <c r="H29" s="87">
        <f t="shared" si="3"/>
        <v>2558.8516625</v>
      </c>
      <c r="I29" s="87">
        <f t="shared" si="4"/>
        <v>-0.31027226659794405</v>
      </c>
      <c r="J29" s="139">
        <v>2103.7946650000004</v>
      </c>
      <c r="K29" s="139">
        <v>2563.9773574999995</v>
      </c>
      <c r="L29" s="139">
        <f>(K29/J29-1)*100</f>
        <v>21.873935710355987</v>
      </c>
    </row>
    <row r="30" spans="1:12" ht="15" customHeight="1">
      <c r="A30" s="130" t="s">
        <v>73</v>
      </c>
      <c r="B30" s="91" t="s">
        <v>62</v>
      </c>
      <c r="C30" s="28">
        <v>3288.1609</v>
      </c>
      <c r="D30" s="136">
        <v>3358.1569499999996</v>
      </c>
      <c r="E30" s="136">
        <v>3371.9356999999995</v>
      </c>
      <c r="F30" s="136">
        <v>3305.2465500000003</v>
      </c>
      <c r="G30" s="136">
        <v>3073.43286</v>
      </c>
      <c r="H30" s="28">
        <f t="shared" si="3"/>
        <v>3330.875025</v>
      </c>
      <c r="I30" s="28">
        <f t="shared" si="4"/>
        <v>8.376371852808262</v>
      </c>
      <c r="J30" s="140">
        <v>2796.0666224999995</v>
      </c>
      <c r="K30" s="140">
        <v>2999.0551674999997</v>
      </c>
      <c r="L30" s="140">
        <f>(K30/J30-1)*100</f>
        <v>7.259789282792739</v>
      </c>
    </row>
    <row r="31" spans="1:12" ht="18">
      <c r="A31" s="134" t="s">
        <v>74</v>
      </c>
      <c r="B31" s="175" t="s">
        <v>62</v>
      </c>
      <c r="C31" s="137">
        <v>2615.20675</v>
      </c>
      <c r="D31" s="137">
        <v>2606.9395</v>
      </c>
      <c r="E31" s="137">
        <v>2631.74125</v>
      </c>
      <c r="F31" s="137">
        <v>2634.497</v>
      </c>
      <c r="G31" s="137">
        <v>2543.44702</v>
      </c>
      <c r="H31" s="137">
        <f t="shared" si="3"/>
        <v>2622.096125</v>
      </c>
      <c r="I31" s="137">
        <f t="shared" si="4"/>
        <v>3.0922250151685926</v>
      </c>
      <c r="J31" s="141">
        <v>1381.84328</v>
      </c>
      <c r="K31" s="141">
        <v>2477.9428425000006</v>
      </c>
      <c r="L31" s="141">
        <f>(K31/J31-1)*100</f>
        <v>79.32155392469691</v>
      </c>
    </row>
    <row r="32" spans="1:12" ht="18">
      <c r="A32" s="202" t="s">
        <v>75</v>
      </c>
      <c r="B32" s="203"/>
      <c r="C32" s="203"/>
      <c r="D32" s="203"/>
      <c r="E32" s="203"/>
      <c r="F32" s="203"/>
      <c r="G32" s="204"/>
      <c r="H32" s="204"/>
      <c r="I32" s="204"/>
      <c r="J32" s="204"/>
      <c r="K32" s="204"/>
      <c r="L32" s="204"/>
    </row>
    <row r="33" spans="1:12" ht="18">
      <c r="A33" s="187" t="s">
        <v>84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</row>
    <row r="34" ht="18">
      <c r="A34" s="171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11:H12 H18 H9 H19:H20 H13 H16:H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2021-05-13T00:59:57Z</cp:lastPrinted>
  <dcterms:created xsi:type="dcterms:W3CDTF">2010-11-09T14:07:20Z</dcterms:created>
  <dcterms:modified xsi:type="dcterms:W3CDTF">2021-06-07T14:00:11Z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