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<sst xmlns="http://schemas.openxmlformats.org/spreadsheetml/2006/main" count="224" uniqueCount="85">
  <si>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</si>
  <si>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</si>
  <si>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</si>
  <si>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</si>
  <si>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</si>
  <si>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</si>
  <si>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</si>
  <si>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</si>
  <si>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</si>
  <si>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</si>
  <si>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</si>
  <si>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</si>
  <si>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</si>
  <si>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</si>
  <si>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</si>
  <si>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</si>
  <si>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</si>
  <si>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</si>
  <si>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</si>
  <si>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</si>
  <si>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</si>
  <si>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</si>
  <si>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</si>
  <si>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</si>
  <si>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</si>
  <si>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</si>
  <si>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</si>
  <si>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</si>
  <si>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</si>
  <si>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</si>
  <si>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</si>
  <si>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</si>
  <si>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</si>
  <si>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</si>
  <si>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</si>
  <si>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</si>
  <si>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</si>
  <si>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</si>
  <si>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</si>
  <si>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</si>
  <si>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</si>
  <si>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</si>
  <si>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</si>
  <si>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</si>
  <si>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</si>
  <si>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</si>
  <si>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</si>
  <si>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</si>
  <si>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</si>
  <si>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</si>
  <si>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</si>
  <si>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</si>
  <si>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</si>
  <si>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</si>
  <si>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</si>
  <si>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</si>
  <si>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</si>
  <si>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</si>
  <si>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</si>
  <si>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</si>
  <si>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</si>
  <si>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</si>
  <si>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</si>
  <si>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</si>
  <si>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</si>
  <si>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</si>
  <si>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</si>
  <si>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</si>
  <si>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</si>
  <si>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</si>
  <si>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</si>
  <si>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</si>
  <si>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</si>
  <si>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</si>
  <si>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</si>
  <si>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</si>
  <si>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</si>
  <si>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Fuente: elaborado por Odepa con datos de los Mercados de Materias Primas y de Thomson Reuters.</t>
  </si>
  <si>
    <t xml:space="preserve"> </t>
  </si>
  <si>
    <t>Trigo Dark Northern Spring 13,0 Minneapolis (Spot)**</t>
  </si>
  <si>
    <t>** Desde el 2 de noviembre el Trigo Dark Northern Spring 13,0 Minneapolis (Spot) ya no está disponible en la fuente (USDA).</t>
  </si>
  <si>
    <t>* Los precios de arroz de Tailandia y Vietnam, generalmente se actualizan usualmente, los días jueves de cada semana.</t>
  </si>
  <si>
    <t>Noviembre</t>
  </si>
  <si>
    <t>Diciembre 2020/enero 2021</t>
  </si>
  <si>
    <t>Nota: jueves 31 de diciembre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</si>
</sst>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0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center" vertical="center"/>
      <protection/>
    </xf>
    <xf numFmtId="2" fontId="60" fillId="0" borderId="30" xfId="0" applyNumberFormat="1" applyFont="1" applyBorder="1" applyAlignment="1" applyProtection="1">
      <alignment horizontal="center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2" fontId="58" fillId="19" borderId="30" xfId="0" applyNumberFormat="1" applyFont="1" applyFill="1" applyBorder="1" applyAlignment="1" applyProtection="1">
      <alignment horizontal="center" vertical="center"/>
      <protection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1"/>
      <c r="C22" s="181"/>
      <c r="D22" s="181"/>
      <c r="E22" s="181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2" t="s">
        <v>47</v>
      </c>
      <c r="B10" s="182"/>
      <c r="C10" s="182"/>
      <c r="D10" s="183"/>
      <c r="E10" s="182"/>
      <c r="F10" s="182"/>
      <c r="G10" s="59"/>
      <c r="H10" s="58"/>
    </row>
    <row r="11" spans="1:8" ht="18">
      <c r="A11" s="184" t="s">
        <v>49</v>
      </c>
      <c r="B11" s="184"/>
      <c r="C11" s="184"/>
      <c r="D11" s="184"/>
      <c r="E11" s="184"/>
      <c r="F11" s="184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5" t="s">
        <v>43</v>
      </c>
      <c r="B13" s="185"/>
      <c r="C13" s="185"/>
      <c r="D13" s="186"/>
      <c r="E13" s="185"/>
      <c r="F13" s="185"/>
      <c r="G13" s="61"/>
      <c r="H13" s="58"/>
    </row>
    <row r="14" spans="1:8" ht="18">
      <c r="A14" s="189" t="s">
        <v>44</v>
      </c>
      <c r="B14" s="189"/>
      <c r="C14" s="189"/>
      <c r="D14" s="190"/>
      <c r="E14" s="189"/>
      <c r="F14" s="18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9" t="s">
        <v>75</v>
      </c>
      <c r="B18" s="189"/>
      <c r="C18" s="189"/>
      <c r="D18" s="190"/>
      <c r="E18" s="189"/>
      <c r="F18" s="189"/>
      <c r="G18" s="64"/>
      <c r="H18" s="58"/>
      <c r="I18" s="58"/>
      <c r="J18" s="58"/>
      <c r="K18" s="58"/>
      <c r="L18" s="58"/>
    </row>
    <row r="19" spans="1:12" ht="18">
      <c r="A19" s="185" t="s">
        <v>76</v>
      </c>
      <c r="B19" s="185"/>
      <c r="C19" s="185"/>
      <c r="D19" s="186"/>
      <c r="E19" s="185"/>
      <c r="F19" s="185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9" t="s">
        <v>45</v>
      </c>
      <c r="B22" s="189"/>
      <c r="C22" s="189"/>
      <c r="D22" s="190"/>
      <c r="E22" s="189"/>
      <c r="F22" s="18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1" t="s">
        <v>0</v>
      </c>
      <c r="B24" s="191"/>
      <c r="C24" s="191"/>
      <c r="D24" s="191"/>
      <c r="E24" s="191"/>
      <c r="F24" s="191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7" t="s">
        <v>48</v>
      </c>
      <c r="C36" s="187"/>
      <c r="D36" s="187"/>
    </row>
    <row r="37" spans="2:4" ht="18">
      <c r="B37" s="187" t="s">
        <v>56</v>
      </c>
      <c r="C37" s="187"/>
      <c r="D37" s="12"/>
    </row>
    <row r="38" spans="2:4" ht="18">
      <c r="B38" s="187" t="s">
        <v>57</v>
      </c>
      <c r="C38" s="187"/>
      <c r="D38" s="12"/>
    </row>
    <row r="39" spans="2:4" ht="18">
      <c r="B39" s="188" t="s">
        <v>46</v>
      </c>
      <c r="C39" s="18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3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3"/>
      <c r="B2" s="194" t="s">
        <v>83</v>
      </c>
      <c r="C2" s="194"/>
      <c r="D2" s="194"/>
      <c r="E2" s="194"/>
      <c r="F2" s="194"/>
      <c r="G2" s="195" t="s">
        <v>2</v>
      </c>
      <c r="H2" s="195"/>
      <c r="I2" s="195"/>
      <c r="J2" s="195" t="s">
        <v>3</v>
      </c>
      <c r="K2" s="195"/>
      <c r="L2" s="195"/>
      <c r="M2" s="4"/>
      <c r="N2" s="4"/>
      <c r="O2" s="4"/>
    </row>
    <row r="3" spans="1:15" ht="15.75">
      <c r="A3" s="193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6"/>
      <c r="H3" s="195"/>
      <c r="I3" s="195"/>
      <c r="J3" s="197" t="s">
        <v>82</v>
      </c>
      <c r="K3" s="197"/>
      <c r="L3" s="197"/>
      <c r="M3" s="4"/>
      <c r="N3" s="4"/>
      <c r="O3" s="4"/>
    </row>
    <row r="4" spans="1:15" ht="15.75">
      <c r="A4" s="193"/>
      <c r="B4" s="45">
        <v>28</v>
      </c>
      <c r="C4" s="45">
        <v>29</v>
      </c>
      <c r="D4" s="45">
        <v>30</v>
      </c>
      <c r="E4" s="45">
        <v>31</v>
      </c>
      <c r="F4" s="45">
        <v>1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273</v>
      </c>
      <c r="C6" s="95">
        <v>274</v>
      </c>
      <c r="D6" s="27">
        <v>270</v>
      </c>
      <c r="E6" s="27" t="s">
        <v>61</v>
      </c>
      <c r="F6" s="27" t="s">
        <v>61</v>
      </c>
      <c r="G6" s="87">
        <v>274.5</v>
      </c>
      <c r="H6" s="95">
        <f>AVERAGE(B6:F6)</f>
        <v>272.3333333333333</v>
      </c>
      <c r="I6" s="95">
        <f>(H6/G6-1)*100</f>
        <v>-0.7893139040680119</v>
      </c>
      <c r="J6" s="161">
        <v>197.85</v>
      </c>
      <c r="K6" s="150">
        <v>259.15</v>
      </c>
      <c r="L6" s="95">
        <f>(K6/J6-1)*100</f>
        <v>30.983067980793532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273.4</v>
      </c>
      <c r="C10" s="95">
        <v>275</v>
      </c>
      <c r="D10" s="95">
        <v>275</v>
      </c>
      <c r="E10" s="95">
        <v>283.1</v>
      </c>
      <c r="F10" s="174" t="s">
        <v>61</v>
      </c>
      <c r="G10" s="29">
        <v>275.15</v>
      </c>
      <c r="H10" s="95">
        <f>AVERAGE(B10:F10)</f>
        <v>276.625</v>
      </c>
      <c r="I10" s="95">
        <f aca="true" t="shared" si="0" ref="I10:I15">(H10/G10-1)*100</f>
        <v>0.5360712338724483</v>
      </c>
      <c r="J10" s="161">
        <v>230.27</v>
      </c>
      <c r="K10" s="150">
        <v>270.21</v>
      </c>
      <c r="L10" s="95">
        <f>(K10/J10-1)*100</f>
        <v>17.344856038563417</v>
      </c>
      <c r="M10" s="4"/>
      <c r="N10" s="4"/>
      <c r="O10" s="4"/>
    </row>
    <row r="11" spans="1:15" ht="15">
      <c r="A11" s="34" t="s">
        <v>14</v>
      </c>
      <c r="B11" s="28">
        <v>276.3</v>
      </c>
      <c r="C11" s="28">
        <v>279.2</v>
      </c>
      <c r="D11" s="28">
        <v>279.2</v>
      </c>
      <c r="E11" s="28">
        <v>286</v>
      </c>
      <c r="F11" s="175" t="s">
        <v>61</v>
      </c>
      <c r="G11" s="28">
        <v>277.7</v>
      </c>
      <c r="H11" s="28">
        <f>AVERAGE(B11:F11)</f>
        <v>280.175</v>
      </c>
      <c r="I11" s="28">
        <f t="shared" si="0"/>
        <v>0.8912495498739625</v>
      </c>
      <c r="J11" s="165">
        <v>226.37</v>
      </c>
      <c r="K11" s="152">
        <v>276.76</v>
      </c>
      <c r="L11" s="28">
        <f>(K11/J11-1)*100</f>
        <v>22.260016786676683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279.98928</v>
      </c>
      <c r="C13" s="88">
        <v>282.92879999999997</v>
      </c>
      <c r="D13" s="144">
        <v>288.8997</v>
      </c>
      <c r="E13" s="144">
        <v>289.72643999999997</v>
      </c>
      <c r="F13" s="176" t="s">
        <v>61</v>
      </c>
      <c r="G13" s="121">
        <v>281.619795</v>
      </c>
      <c r="H13" s="144">
        <f>AVERAGE(B13:F13)</f>
        <v>285.38605499999994</v>
      </c>
      <c r="I13" s="144">
        <f t="shared" si="0"/>
        <v>1.3373562749734669</v>
      </c>
      <c r="J13" s="167">
        <v>234.57</v>
      </c>
      <c r="K13" s="153">
        <v>280.802241</v>
      </c>
      <c r="L13" s="88">
        <f>(K13/J13-1)*100</f>
        <v>19.709357974165485</v>
      </c>
      <c r="M13" s="4"/>
      <c r="N13" s="4"/>
      <c r="O13" s="4"/>
    </row>
    <row r="14" spans="1:15" ht="15">
      <c r="A14" s="35" t="s">
        <v>15</v>
      </c>
      <c r="B14" s="145">
        <v>272.64047999999997</v>
      </c>
      <c r="C14" s="147">
        <v>275.58</v>
      </c>
      <c r="D14" s="145">
        <v>281.5509</v>
      </c>
      <c r="E14" s="145">
        <v>282.37764</v>
      </c>
      <c r="F14" s="177" t="s">
        <v>61</v>
      </c>
      <c r="G14" s="89">
        <v>274.270995</v>
      </c>
      <c r="H14" s="145">
        <f>AVERAGE(B14:F14)</f>
        <v>278.03725499999996</v>
      </c>
      <c r="I14" s="145">
        <f t="shared" si="0"/>
        <v>1.373189315917256</v>
      </c>
      <c r="J14" s="166">
        <v>219.87</v>
      </c>
      <c r="K14" s="154">
        <v>273.453441</v>
      </c>
      <c r="L14" s="89">
        <f>(K14/J14-1)*100</f>
        <v>24.370510301541827</v>
      </c>
      <c r="M14" s="4"/>
      <c r="N14" s="4"/>
      <c r="O14" s="4"/>
    </row>
    <row r="15" spans="1:15" ht="15">
      <c r="A15" s="36" t="s">
        <v>42</v>
      </c>
      <c r="B15" s="144">
        <v>270.80328</v>
      </c>
      <c r="C15" s="88">
        <v>273.7428</v>
      </c>
      <c r="D15" s="144">
        <v>279.7137</v>
      </c>
      <c r="E15" s="144">
        <v>280.54044</v>
      </c>
      <c r="F15" s="176" t="s">
        <v>61</v>
      </c>
      <c r="G15" s="88">
        <v>272.433795</v>
      </c>
      <c r="H15" s="144">
        <f>AVERAGE(B15:F15)</f>
        <v>276.200055</v>
      </c>
      <c r="I15" s="144">
        <f t="shared" si="0"/>
        <v>1.382449633313687</v>
      </c>
      <c r="J15" s="167">
        <v>212.43</v>
      </c>
      <c r="K15" s="153">
        <v>269.779041</v>
      </c>
      <c r="L15" s="88">
        <f>(K15/J15-1)*100</f>
        <v>26.996677023019355</v>
      </c>
      <c r="M15" s="4"/>
      <c r="N15" s="4"/>
      <c r="O15" s="4"/>
    </row>
    <row r="16" spans="1:15" ht="15">
      <c r="A16" s="37" t="s">
        <v>79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61">
        <v>248.52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91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238</v>
      </c>
      <c r="C20" s="95">
        <v>242</v>
      </c>
      <c r="D20" s="138">
        <v>243</v>
      </c>
      <c r="E20" s="27" t="s">
        <v>61</v>
      </c>
      <c r="F20" s="27" t="s">
        <v>61</v>
      </c>
      <c r="G20" s="87">
        <v>233.5</v>
      </c>
      <c r="H20" s="95">
        <f>AVERAGE(B20:F20)</f>
        <v>241</v>
      </c>
      <c r="I20" s="95">
        <f>(H20/G20-1)*100</f>
        <v>3.2119914346895095</v>
      </c>
      <c r="J20" s="169">
        <v>166.3</v>
      </c>
      <c r="K20" s="157">
        <v>226.15</v>
      </c>
      <c r="L20" s="95">
        <f>(K20/J20-1)*100</f>
        <v>35.98917618761275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91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229.92</v>
      </c>
      <c r="C22" s="95">
        <v>231.7</v>
      </c>
      <c r="D22" s="95">
        <v>235.04</v>
      </c>
      <c r="E22" s="95">
        <v>238.78</v>
      </c>
      <c r="F22" s="27" t="s">
        <v>61</v>
      </c>
      <c r="G22" s="104">
        <v>221.14</v>
      </c>
      <c r="H22" s="95">
        <f>AVERAGE(B22:F22)</f>
        <v>233.85999999999999</v>
      </c>
      <c r="I22" s="95">
        <f>(H22/G22-1)*100</f>
        <v>5.752012299900522</v>
      </c>
      <c r="J22" s="169">
        <v>172.83</v>
      </c>
      <c r="K22" s="157">
        <v>224.4</v>
      </c>
      <c r="L22" s="95">
        <f>(K22/J22-1)*100</f>
        <v>29.838569692761663</v>
      </c>
      <c r="M22" s="4"/>
      <c r="N22" s="4"/>
      <c r="O22" s="4"/>
    </row>
    <row r="23" spans="1:15" ht="15">
      <c r="A23" s="73" t="s">
        <v>19</v>
      </c>
      <c r="B23" s="28">
        <v>228.92</v>
      </c>
      <c r="C23" s="28">
        <v>230.7</v>
      </c>
      <c r="D23" s="28">
        <v>234.04</v>
      </c>
      <c r="E23" s="28">
        <v>237.78</v>
      </c>
      <c r="F23" s="91" t="s">
        <v>61</v>
      </c>
      <c r="G23" s="105">
        <v>220.14</v>
      </c>
      <c r="H23" s="28">
        <f>AVERAGE(B23:F23)</f>
        <v>232.85999999999999</v>
      </c>
      <c r="I23" s="28">
        <f>(H23/G23-1)*100</f>
        <v>5.778141182883623</v>
      </c>
      <c r="J23" s="170">
        <v>171.83</v>
      </c>
      <c r="K23" s="158">
        <v>223.4</v>
      </c>
      <c r="L23" s="28">
        <f>(K23/J23-1)*100</f>
        <v>30.012221381598092</v>
      </c>
      <c r="M23" s="4"/>
      <c r="N23" s="4"/>
      <c r="O23" s="4"/>
    </row>
    <row r="24" spans="1:15" ht="15">
      <c r="A24" s="70" t="s">
        <v>63</v>
      </c>
      <c r="B24" s="95">
        <v>264.4446992010441</v>
      </c>
      <c r="C24" s="95">
        <v>269.07441048343003</v>
      </c>
      <c r="D24" s="95">
        <v>269.07441048343003</v>
      </c>
      <c r="E24" s="95">
        <v>273.3734281027884</v>
      </c>
      <c r="F24" s="27" t="s">
        <v>61</v>
      </c>
      <c r="G24" s="106">
        <v>272.24355808744417</v>
      </c>
      <c r="H24" s="95">
        <f>AVERAGE(B24:F24)</f>
        <v>268.99173706767317</v>
      </c>
      <c r="I24" s="95">
        <f>(H24/G24-1)*100</f>
        <v>-1.1944528798461085</v>
      </c>
      <c r="J24" s="168">
        <v>263.79</v>
      </c>
      <c r="K24" s="159">
        <v>273.500194006949</v>
      </c>
      <c r="L24" s="95">
        <f>(K24/J24-1)*100</f>
        <v>3.681031884055108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529</v>
      </c>
      <c r="C26" s="106">
        <v>529</v>
      </c>
      <c r="D26" s="106">
        <v>529</v>
      </c>
      <c r="E26" s="106">
        <v>529</v>
      </c>
      <c r="F26" s="106">
        <v>529</v>
      </c>
      <c r="G26" s="106">
        <v>526.6</v>
      </c>
      <c r="H26" s="106">
        <f>AVERAGE(B26:F26)</f>
        <v>529</v>
      </c>
      <c r="I26" s="95">
        <f aca="true" t="shared" si="1" ref="I26:I31">(H26/G26-1)*100</f>
        <v>0.45575389289782553</v>
      </c>
      <c r="J26" s="168">
        <v>421.14</v>
      </c>
      <c r="K26" s="159">
        <v>484.24</v>
      </c>
      <c r="L26" s="95">
        <f aca="true" t="shared" si="2" ref="L26:L31">(K26/J26-1)*100</f>
        <v>14.983140998242872</v>
      </c>
      <c r="M26" s="4"/>
      <c r="N26" s="4"/>
      <c r="O26" s="4"/>
    </row>
    <row r="27" spans="1:12" ht="15">
      <c r="A27" s="72" t="s">
        <v>21</v>
      </c>
      <c r="B27" s="90">
        <v>525</v>
      </c>
      <c r="C27" s="90">
        <v>525</v>
      </c>
      <c r="D27" s="90">
        <v>525</v>
      </c>
      <c r="E27" s="90">
        <v>525</v>
      </c>
      <c r="F27" s="90">
        <v>525</v>
      </c>
      <c r="G27" s="90">
        <v>523.2</v>
      </c>
      <c r="H27" s="90">
        <f>AVERAGE(B27:F27)</f>
        <v>525</v>
      </c>
      <c r="I27" s="28">
        <f t="shared" si="1"/>
        <v>0.34403669724769603</v>
      </c>
      <c r="J27" s="165">
        <v>418.14</v>
      </c>
      <c r="K27" s="152">
        <v>480.62</v>
      </c>
      <c r="L27" s="28">
        <f t="shared" si="2"/>
        <v>14.942363801597548</v>
      </c>
    </row>
    <row r="28" spans="1:12" ht="15">
      <c r="A28" s="70" t="s">
        <v>22</v>
      </c>
      <c r="B28" s="106">
        <v>522</v>
      </c>
      <c r="C28" s="106">
        <v>522</v>
      </c>
      <c r="D28" s="106">
        <v>522</v>
      </c>
      <c r="E28" s="106">
        <v>522</v>
      </c>
      <c r="F28" s="106">
        <v>522</v>
      </c>
      <c r="G28" s="106">
        <v>520.2</v>
      </c>
      <c r="H28" s="106">
        <f>AVERAGE(B28:F28)</f>
        <v>522</v>
      </c>
      <c r="I28" s="106">
        <f t="shared" si="1"/>
        <v>0.34602076124565784</v>
      </c>
      <c r="J28" s="168">
        <v>418.14</v>
      </c>
      <c r="K28" s="159">
        <v>479.48</v>
      </c>
      <c r="L28" s="106">
        <f t="shared" si="2"/>
        <v>14.669727842349456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64</v>
      </c>
      <c r="B30" s="106">
        <v>500</v>
      </c>
      <c r="C30" s="106">
        <v>500</v>
      </c>
      <c r="D30" s="106">
        <v>500</v>
      </c>
      <c r="E30" s="106">
        <v>500</v>
      </c>
      <c r="F30" s="106">
        <v>500</v>
      </c>
      <c r="G30" s="106">
        <v>500</v>
      </c>
      <c r="H30" s="106">
        <f>AVERAGE(B30:F30)</f>
        <v>500</v>
      </c>
      <c r="I30" s="106">
        <f t="shared" si="1"/>
        <v>0</v>
      </c>
      <c r="J30" s="168">
        <v>347.5</v>
      </c>
      <c r="K30" s="159">
        <v>496.54761904761904</v>
      </c>
      <c r="L30" s="106">
        <f t="shared" si="2"/>
        <v>42.89140116478245</v>
      </c>
    </row>
    <row r="31" spans="1:12" ht="15">
      <c r="A31" s="93" t="s">
        <v>65</v>
      </c>
      <c r="B31" s="83">
        <v>495</v>
      </c>
      <c r="C31" s="83">
        <v>495</v>
      </c>
      <c r="D31" s="83">
        <v>495</v>
      </c>
      <c r="E31" s="83">
        <v>495</v>
      </c>
      <c r="F31" s="83">
        <v>495</v>
      </c>
      <c r="G31" s="83">
        <v>495</v>
      </c>
      <c r="H31" s="122">
        <f>AVERAGE(B31:F31)</f>
        <v>495</v>
      </c>
      <c r="I31" s="83">
        <f t="shared" si="1"/>
        <v>0</v>
      </c>
      <c r="J31" s="172">
        <v>342.5</v>
      </c>
      <c r="K31" s="160">
        <v>491.42857142857144</v>
      </c>
      <c r="L31" s="83">
        <f t="shared" si="2"/>
        <v>43.48279457768509</v>
      </c>
    </row>
    <row r="32" spans="1:12" ht="15.75" customHeight="1">
      <c r="A32" s="198" t="s">
        <v>77</v>
      </c>
      <c r="B32" s="198"/>
      <c r="C32" s="198"/>
      <c r="D32" s="198"/>
      <c r="E32" s="85"/>
      <c r="F32" s="85"/>
      <c r="G32" s="199" t="s">
        <v>0</v>
      </c>
      <c r="H32" s="199"/>
      <c r="I32" s="199"/>
      <c r="J32" s="86"/>
      <c r="K32" s="86"/>
      <c r="L32" s="86"/>
    </row>
    <row r="33" spans="1:12" ht="15">
      <c r="A33" s="192" t="s">
        <v>81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spans="1:12" ht="15">
      <c r="A34" s="192" t="s">
        <v>80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  <row r="35" spans="1:3" ht="15.75">
      <c r="A35" s="173" t="s">
        <v>84</v>
      </c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0" formulaRange="1" unlockedFormula="1"/>
    <ignoredError sqref="K25 L20:L26 L6:L10 I26:I31 I25 I6:I9 I20:I21 I17:I19 I10 I22:I24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4" t="s">
        <v>83</v>
      </c>
      <c r="C2" s="194"/>
      <c r="D2" s="194"/>
      <c r="E2" s="194"/>
      <c r="F2" s="194"/>
      <c r="G2" s="200" t="s">
        <v>2</v>
      </c>
      <c r="H2" s="200"/>
      <c r="I2" s="200"/>
      <c r="J2" s="20"/>
      <c r="K2" s="21"/>
      <c r="L2" s="22"/>
    </row>
    <row r="3" spans="1:12" ht="15" customHeight="1">
      <c r="A3" s="19"/>
      <c r="B3" s="194"/>
      <c r="C3" s="194"/>
      <c r="D3" s="194"/>
      <c r="E3" s="194"/>
      <c r="F3" s="194"/>
      <c r="G3" s="200"/>
      <c r="H3" s="200"/>
      <c r="I3" s="200"/>
      <c r="J3" s="197" t="s">
        <v>3</v>
      </c>
      <c r="K3" s="197"/>
      <c r="L3" s="197"/>
    </row>
    <row r="4" spans="1:12" ht="15" customHeight="1">
      <c r="A4" s="203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1"/>
      <c r="H4" s="202"/>
      <c r="I4" s="200"/>
      <c r="J4" s="204" t="s">
        <v>82</v>
      </c>
      <c r="K4" s="205"/>
      <c r="L4" s="206"/>
    </row>
    <row r="5" spans="1:12" ht="15" customHeight="1">
      <c r="A5" s="203"/>
      <c r="B5" s="113">
        <v>28</v>
      </c>
      <c r="C5" s="113">
        <v>29</v>
      </c>
      <c r="D5" s="113">
        <v>30</v>
      </c>
      <c r="E5" s="113">
        <v>31</v>
      </c>
      <c r="F5" s="113">
        <v>1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78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61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232.0005</v>
      </c>
      <c r="C8" s="28">
        <v>233.5507</v>
      </c>
      <c r="D8" s="28">
        <v>240.4401</v>
      </c>
      <c r="E8" s="28">
        <v>248.5351</v>
      </c>
      <c r="F8" s="91" t="s">
        <v>61</v>
      </c>
      <c r="G8" s="28">
        <v>231.871375</v>
      </c>
      <c r="H8" s="111">
        <f>AVERAGE(B8:F8)</f>
        <v>238.6316</v>
      </c>
      <c r="I8" s="111">
        <f>(H8/G8-1)*100</f>
        <v>2.9155064957888888</v>
      </c>
      <c r="J8" s="123">
        <v>212.75</v>
      </c>
      <c r="K8" s="124">
        <v>203.8</v>
      </c>
      <c r="L8" s="28">
        <f>(K8/J8-1)*100</f>
        <v>-4.206815511163331</v>
      </c>
    </row>
    <row r="9" spans="1:12" ht="15" customHeight="1">
      <c r="A9" s="33" t="s">
        <v>25</v>
      </c>
      <c r="B9" s="29">
        <v>518</v>
      </c>
      <c r="C9" s="87">
        <v>534</v>
      </c>
      <c r="D9" s="87">
        <v>539</v>
      </c>
      <c r="E9" s="27" t="s">
        <v>61</v>
      </c>
      <c r="F9" s="27" t="s">
        <v>61</v>
      </c>
      <c r="G9" s="87">
        <v>516.5</v>
      </c>
      <c r="H9" s="29">
        <f aca="true" t="shared" si="0" ref="H9:H22">AVERAGE(B9:F9)</f>
        <v>530.3333333333334</v>
      </c>
      <c r="I9" s="29">
        <f aca="true" t="shared" si="1" ref="I9:I22">(H9/G9-1)*100</f>
        <v>2.678283317199104</v>
      </c>
      <c r="J9" s="125">
        <v>353.3</v>
      </c>
      <c r="K9" s="125">
        <v>482.3</v>
      </c>
      <c r="L9" s="87">
        <f>(K9/J9-1)*100</f>
        <v>36.512878573450315</v>
      </c>
    </row>
    <row r="10" spans="1:12" ht="15" customHeight="1">
      <c r="A10" s="50" t="s">
        <v>26</v>
      </c>
      <c r="B10" s="111">
        <v>461.2291</v>
      </c>
      <c r="C10" s="28">
        <v>476.0185</v>
      </c>
      <c r="D10" s="28">
        <v>479.0499</v>
      </c>
      <c r="E10" s="28">
        <v>483.2755</v>
      </c>
      <c r="F10" s="91" t="s">
        <v>61</v>
      </c>
      <c r="G10" s="28">
        <v>460.47119999999995</v>
      </c>
      <c r="H10" s="111">
        <f t="shared" si="0"/>
        <v>474.89325</v>
      </c>
      <c r="I10" s="111">
        <f t="shared" si="1"/>
        <v>3.132019983008716</v>
      </c>
      <c r="J10" s="124">
        <v>333.26</v>
      </c>
      <c r="K10" s="124">
        <v>419.71</v>
      </c>
      <c r="L10" s="28">
        <f>(K10/J10-1)*100</f>
        <v>25.940706955530214</v>
      </c>
    </row>
    <row r="11" spans="1:12" ht="15" customHeight="1">
      <c r="A11" s="33" t="s">
        <v>50</v>
      </c>
      <c r="B11" s="29">
        <v>491.73811379579115</v>
      </c>
      <c r="C11" s="87">
        <v>495.6852989193812</v>
      </c>
      <c r="D11" s="87">
        <v>491.33218803685776</v>
      </c>
      <c r="E11" s="87">
        <v>491.5664532250508</v>
      </c>
      <c r="F11" s="27" t="s">
        <v>61</v>
      </c>
      <c r="G11" s="87">
        <v>491.2493659347347</v>
      </c>
      <c r="H11" s="29">
        <f t="shared" si="0"/>
        <v>492.58051349427024</v>
      </c>
      <c r="I11" s="29">
        <f t="shared" si="1"/>
        <v>0.2709718631397351</v>
      </c>
      <c r="J11" s="125">
        <v>346.39</v>
      </c>
      <c r="K11" s="125">
        <v>429.6239247419914</v>
      </c>
      <c r="L11" s="87">
        <f>(K11/J11-1)*100</f>
        <v>24.028962944077904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61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240</v>
      </c>
      <c r="C13" s="87">
        <v>240</v>
      </c>
      <c r="D13" s="87">
        <v>240</v>
      </c>
      <c r="E13" s="27" t="s">
        <v>61</v>
      </c>
      <c r="F13" s="27" t="s">
        <v>61</v>
      </c>
      <c r="G13" s="87">
        <v>240</v>
      </c>
      <c r="H13" s="87">
        <f t="shared" si="0"/>
        <v>240</v>
      </c>
      <c r="I13" s="87">
        <f t="shared" si="1"/>
        <v>0</v>
      </c>
      <c r="J13" s="107">
        <v>148</v>
      </c>
      <c r="K13" s="107">
        <v>240</v>
      </c>
      <c r="L13" s="87">
        <f aca="true" t="shared" si="2" ref="L13:L22">(K13/J13-1)*100</f>
        <v>62.16216216216217</v>
      </c>
    </row>
    <row r="14" spans="1:12" ht="15" customHeight="1">
      <c r="A14" s="114" t="s">
        <v>28</v>
      </c>
      <c r="B14" s="111">
        <v>916.0196</v>
      </c>
      <c r="C14" s="28">
        <v>936.9635</v>
      </c>
      <c r="D14" s="28">
        <v>951.7345</v>
      </c>
      <c r="E14" s="28">
        <v>980.1741</v>
      </c>
      <c r="F14" s="91" t="s">
        <v>61</v>
      </c>
      <c r="G14" s="28">
        <v>902.6265500000001</v>
      </c>
      <c r="H14" s="28">
        <f t="shared" si="0"/>
        <v>946.222925</v>
      </c>
      <c r="I14" s="28">
        <f t="shared" si="1"/>
        <v>4.8299460059090915</v>
      </c>
      <c r="J14" s="108">
        <v>685.27</v>
      </c>
      <c r="K14" s="108">
        <v>837.49</v>
      </c>
      <c r="L14" s="28">
        <f t="shared" si="2"/>
        <v>22.21314226509259</v>
      </c>
    </row>
    <row r="15" spans="1:12" ht="15" customHeight="1">
      <c r="A15" s="115" t="s">
        <v>29</v>
      </c>
      <c r="B15" s="29">
        <v>919.7675</v>
      </c>
      <c r="C15" s="87">
        <v>936.5226</v>
      </c>
      <c r="D15" s="87">
        <v>940.7114</v>
      </c>
      <c r="E15" s="87">
        <v>955.2618</v>
      </c>
      <c r="F15" s="27" t="s">
        <v>61</v>
      </c>
      <c r="G15" s="87">
        <v>902.24075</v>
      </c>
      <c r="H15" s="87">
        <f t="shared" si="0"/>
        <v>938.0658250000001</v>
      </c>
      <c r="I15" s="87">
        <f t="shared" si="1"/>
        <v>3.9706780036259826</v>
      </c>
      <c r="J15" s="109">
        <v>682.51</v>
      </c>
      <c r="K15" s="109">
        <v>812.68</v>
      </c>
      <c r="L15" s="87">
        <f t="shared" si="2"/>
        <v>19.072248025669957</v>
      </c>
    </row>
    <row r="16" spans="1:12" ht="15" customHeight="1">
      <c r="A16" s="114" t="s">
        <v>30</v>
      </c>
      <c r="B16" s="111">
        <v>1090.7983</v>
      </c>
      <c r="C16" s="28">
        <v>1080.982</v>
      </c>
      <c r="D16" s="28">
        <v>1107.8467</v>
      </c>
      <c r="E16" s="28">
        <v>1107.8467</v>
      </c>
      <c r="F16" s="91" t="s">
        <v>61</v>
      </c>
      <c r="G16" s="28">
        <v>1077.407175</v>
      </c>
      <c r="H16" s="28">
        <f t="shared" si="0"/>
        <v>1096.8684250000001</v>
      </c>
      <c r="I16" s="28">
        <f t="shared" si="1"/>
        <v>1.806304102253642</v>
      </c>
      <c r="J16" s="108">
        <v>773.93</v>
      </c>
      <c r="K16" s="108">
        <v>979.43</v>
      </c>
      <c r="L16" s="28">
        <f t="shared" si="2"/>
        <v>26.552789011926148</v>
      </c>
    </row>
    <row r="17" spans="1:12" ht="15" customHeight="1">
      <c r="A17" s="115" t="s">
        <v>31</v>
      </c>
      <c r="B17" s="29">
        <v>1078</v>
      </c>
      <c r="C17" s="87">
        <v>1111</v>
      </c>
      <c r="D17" s="87">
        <v>1111</v>
      </c>
      <c r="E17" s="27" t="s">
        <v>61</v>
      </c>
      <c r="F17" s="27" t="s">
        <v>61</v>
      </c>
      <c r="G17" s="87">
        <v>1039.5</v>
      </c>
      <c r="H17" s="87">
        <f t="shared" si="0"/>
        <v>1100</v>
      </c>
      <c r="I17" s="87">
        <f t="shared" si="1"/>
        <v>5.820105820105814</v>
      </c>
      <c r="J17" s="109">
        <v>696.4</v>
      </c>
      <c r="K17" s="109">
        <v>940.6</v>
      </c>
      <c r="L17" s="87">
        <f t="shared" si="2"/>
        <v>35.066053991958654</v>
      </c>
    </row>
    <row r="18" spans="1:12" ht="15" customHeight="1">
      <c r="A18" s="114" t="s">
        <v>32</v>
      </c>
      <c r="B18" s="111">
        <v>1200</v>
      </c>
      <c r="C18" s="28">
        <v>1235</v>
      </c>
      <c r="D18" s="28">
        <v>1235</v>
      </c>
      <c r="E18" s="28">
        <v>1200</v>
      </c>
      <c r="F18" s="91" t="s">
        <v>61</v>
      </c>
      <c r="G18" s="28">
        <v>1222.5</v>
      </c>
      <c r="H18" s="28">
        <f t="shared" si="0"/>
        <v>1217.5</v>
      </c>
      <c r="I18" s="28">
        <f t="shared" si="1"/>
        <v>-0.4089979550102263</v>
      </c>
      <c r="J18" s="108">
        <v>760.95</v>
      </c>
      <c r="K18" s="108">
        <v>1130.48</v>
      </c>
      <c r="L18" s="28">
        <f t="shared" si="2"/>
        <v>48.561666338129974</v>
      </c>
    </row>
    <row r="19" spans="1:12" ht="15" customHeight="1">
      <c r="A19" s="115" t="s">
        <v>33</v>
      </c>
      <c r="B19" s="29">
        <v>1160</v>
      </c>
      <c r="C19" s="87">
        <v>1160</v>
      </c>
      <c r="D19" s="87">
        <v>1160</v>
      </c>
      <c r="E19" s="27" t="s">
        <v>61</v>
      </c>
      <c r="F19" s="27" t="s">
        <v>61</v>
      </c>
      <c r="G19" s="87">
        <v>1147.5</v>
      </c>
      <c r="H19" s="87">
        <f t="shared" si="0"/>
        <v>1160</v>
      </c>
      <c r="I19" s="87">
        <f t="shared" si="1"/>
        <v>1.089324618736387</v>
      </c>
      <c r="J19" s="109">
        <v>689.6</v>
      </c>
      <c r="K19" s="109">
        <v>1050.75</v>
      </c>
      <c r="L19" s="87">
        <f t="shared" si="2"/>
        <v>52.370939675174014</v>
      </c>
    </row>
    <row r="20" spans="1:12" ht="15" customHeight="1">
      <c r="A20" s="114" t="s">
        <v>34</v>
      </c>
      <c r="B20" s="111">
        <v>1060.3291</v>
      </c>
      <c r="C20" s="28">
        <v>1044.3386</v>
      </c>
      <c r="D20" s="28">
        <v>1071.1225</v>
      </c>
      <c r="E20" s="28">
        <v>1071.1225</v>
      </c>
      <c r="F20" s="91" t="s">
        <v>61</v>
      </c>
      <c r="G20" s="28">
        <v>1077.43365</v>
      </c>
      <c r="H20" s="28">
        <f t="shared" si="0"/>
        <v>1061.728175</v>
      </c>
      <c r="I20" s="28">
        <f t="shared" si="1"/>
        <v>-1.457674447052959</v>
      </c>
      <c r="J20" s="108">
        <v>910.24</v>
      </c>
      <c r="K20" s="108">
        <v>1052.61</v>
      </c>
      <c r="L20" s="28">
        <f t="shared" si="2"/>
        <v>15.640929864651065</v>
      </c>
    </row>
    <row r="21" spans="1:12" ht="15" customHeight="1">
      <c r="A21" s="115" t="s">
        <v>35</v>
      </c>
      <c r="B21" s="29">
        <v>1521.1878</v>
      </c>
      <c r="C21" s="87">
        <v>1521.1878</v>
      </c>
      <c r="D21" s="87">
        <v>1521.1878</v>
      </c>
      <c r="E21" s="87">
        <v>1521.1878</v>
      </c>
      <c r="F21" s="27" t="s">
        <v>61</v>
      </c>
      <c r="G21" s="87">
        <v>1521.1878</v>
      </c>
      <c r="H21" s="87">
        <f t="shared" si="0"/>
        <v>1521.1878</v>
      </c>
      <c r="I21" s="87">
        <f t="shared" si="1"/>
        <v>0</v>
      </c>
      <c r="J21" s="109">
        <v>645.95</v>
      </c>
      <c r="K21" s="109">
        <v>1408.75</v>
      </c>
      <c r="L21" s="87">
        <f t="shared" si="2"/>
        <v>118.08963542069817</v>
      </c>
    </row>
    <row r="22" spans="1:12" ht="15" customHeight="1">
      <c r="A22" s="114" t="s">
        <v>36</v>
      </c>
      <c r="B22" s="111">
        <v>1719.6036</v>
      </c>
      <c r="C22" s="28">
        <v>1719.6036</v>
      </c>
      <c r="D22" s="28">
        <v>1719.6036</v>
      </c>
      <c r="E22" s="28">
        <v>1719.6036</v>
      </c>
      <c r="F22" s="91" t="s">
        <v>61</v>
      </c>
      <c r="G22" s="28">
        <v>1719.6036</v>
      </c>
      <c r="H22" s="28">
        <f t="shared" si="0"/>
        <v>1719.6036</v>
      </c>
      <c r="I22" s="28">
        <f t="shared" si="1"/>
        <v>0</v>
      </c>
      <c r="J22" s="108">
        <v>888.46</v>
      </c>
      <c r="K22" s="126">
        <v>1607.17</v>
      </c>
      <c r="L22" s="28">
        <f t="shared" si="2"/>
        <v>80.89390630979447</v>
      </c>
    </row>
    <row r="23" spans="1:12" ht="15" customHeight="1">
      <c r="A23" s="116" t="s">
        <v>37</v>
      </c>
      <c r="B23" s="29"/>
      <c r="C23" s="87"/>
      <c r="D23" s="87"/>
      <c r="E23" s="87"/>
      <c r="F23" s="27" t="s">
        <v>61</v>
      </c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311.5128</v>
      </c>
      <c r="C24" s="28">
        <v>316.363</v>
      </c>
      <c r="D24" s="28">
        <v>318.1267</v>
      </c>
      <c r="E24" s="28">
        <v>322.3154</v>
      </c>
      <c r="F24" s="91" t="s">
        <v>61</v>
      </c>
      <c r="G24" s="28">
        <v>309.25307499999997</v>
      </c>
      <c r="H24" s="28">
        <f>AVERAGE(B24:F24)</f>
        <v>317.079475</v>
      </c>
      <c r="I24" s="28">
        <f aca="true" t="shared" si="3" ref="I24:I31">(H24/G24-1)*100</f>
        <v>2.5307428228482642</v>
      </c>
      <c r="J24" s="110">
        <v>281.54</v>
      </c>
      <c r="K24" s="28">
        <v>311.93</v>
      </c>
      <c r="L24" s="111">
        <f>(K24/J24-1)*100</f>
        <v>10.794203310364425</v>
      </c>
    </row>
    <row r="25" spans="1:12" ht="15" customHeight="1">
      <c r="A25" s="115" t="s">
        <v>39</v>
      </c>
      <c r="B25" s="29">
        <v>408.6</v>
      </c>
      <c r="C25" s="87">
        <v>411.8</v>
      </c>
      <c r="D25" s="87">
        <v>418.4</v>
      </c>
      <c r="E25" s="87">
        <v>420.9</v>
      </c>
      <c r="F25" s="27" t="s">
        <v>61</v>
      </c>
      <c r="G25" s="87">
        <v>404.525</v>
      </c>
      <c r="H25" s="87">
        <f>AVERAGE(B25:F25)</f>
        <v>414.92500000000007</v>
      </c>
      <c r="I25" s="87">
        <f t="shared" si="3"/>
        <v>2.57091650701442</v>
      </c>
      <c r="J25" s="106">
        <v>338.23</v>
      </c>
      <c r="K25" s="106">
        <v>405.02</v>
      </c>
      <c r="L25" s="87">
        <f>(K25/J25-1)*100</f>
        <v>19.746917777843475</v>
      </c>
    </row>
    <row r="26" spans="1:12" ht="15" customHeight="1">
      <c r="A26" s="114" t="s">
        <v>40</v>
      </c>
      <c r="B26" s="111">
        <v>330.2521</v>
      </c>
      <c r="C26" s="28">
        <v>331.5748</v>
      </c>
      <c r="D26" s="28">
        <v>336.8659</v>
      </c>
      <c r="E26" s="28">
        <v>341.4956</v>
      </c>
      <c r="F26" s="91" t="s">
        <v>61</v>
      </c>
      <c r="G26" s="28">
        <v>324.07912500000003</v>
      </c>
      <c r="H26" s="28">
        <f>AVERAGE(B26:F26)</f>
        <v>335.0471</v>
      </c>
      <c r="I26" s="28">
        <f t="shared" si="3"/>
        <v>3.384350966758487</v>
      </c>
      <c r="J26" s="105">
        <v>279.7</v>
      </c>
      <c r="K26" s="105">
        <v>329.23</v>
      </c>
      <c r="L26" s="111">
        <f>(K26/J26-1)*100</f>
        <v>17.708258848766544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61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48"/>
      <c r="C28" s="28"/>
      <c r="D28" s="128"/>
      <c r="E28" s="128"/>
      <c r="F28" s="14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2492.3003</v>
      </c>
      <c r="C29" s="87">
        <v>2470.2543</v>
      </c>
      <c r="D29" s="135">
        <v>2471.90775</v>
      </c>
      <c r="E29" s="106">
        <v>2490.0957</v>
      </c>
      <c r="F29" s="178" t="s">
        <v>61</v>
      </c>
      <c r="G29" s="135">
        <v>2452.6175</v>
      </c>
      <c r="H29" s="87">
        <f>AVERAGE(B29:F29)</f>
        <v>2481.1395125</v>
      </c>
      <c r="I29" s="87">
        <f t="shared" si="3"/>
        <v>1.1629213483146161</v>
      </c>
      <c r="J29" s="139">
        <v>2364.17</v>
      </c>
      <c r="K29" s="139">
        <v>2426.5481050000003</v>
      </c>
      <c r="L29" s="139">
        <f>(K29/J29-1)*100</f>
        <v>2.638477985931642</v>
      </c>
    </row>
    <row r="30" spans="1:12" ht="15" customHeight="1">
      <c r="A30" s="130" t="s">
        <v>73</v>
      </c>
      <c r="B30" s="28">
        <v>3108.486</v>
      </c>
      <c r="C30" s="28">
        <v>3078.1727499999997</v>
      </c>
      <c r="D30" s="136">
        <v>3053.92215</v>
      </c>
      <c r="E30" s="136">
        <v>3063.2916999999998</v>
      </c>
      <c r="F30" s="179" t="s">
        <v>61</v>
      </c>
      <c r="G30" s="136">
        <v>3095.9473375</v>
      </c>
      <c r="H30" s="28">
        <f>AVERAGE(B30:F30)</f>
        <v>3075.9681499999997</v>
      </c>
      <c r="I30" s="28">
        <f t="shared" si="3"/>
        <v>-0.6453335706974039</v>
      </c>
      <c r="J30" s="140">
        <v>3212.13</v>
      </c>
      <c r="K30" s="140">
        <v>3050.3121175000006</v>
      </c>
      <c r="L30" s="140">
        <f>(K30/J30-1)*100</f>
        <v>-5.0377127482386985</v>
      </c>
    </row>
    <row r="31" spans="1:12" ht="18">
      <c r="A31" s="134" t="s">
        <v>74</v>
      </c>
      <c r="B31" s="137">
        <v>1466.059</v>
      </c>
      <c r="C31" s="137">
        <v>1481.4912</v>
      </c>
      <c r="D31" s="137">
        <v>1490.3095999999998</v>
      </c>
      <c r="E31" s="137">
        <v>1549.28265</v>
      </c>
      <c r="F31" s="180" t="s">
        <v>61</v>
      </c>
      <c r="G31" s="137">
        <v>1470.192625</v>
      </c>
      <c r="H31" s="137">
        <f>AVERAGE(B31:F31)</f>
        <v>1496.7856124999998</v>
      </c>
      <c r="I31" s="137">
        <f t="shared" si="3"/>
        <v>1.8088097469540765</v>
      </c>
      <c r="J31" s="141">
        <v>1387.05</v>
      </c>
      <c r="K31" s="141">
        <v>1444.4814775</v>
      </c>
      <c r="L31" s="141">
        <f>(K31/J31-1)*100</f>
        <v>4.140548466169203</v>
      </c>
    </row>
    <row r="32" spans="1:12" ht="18">
      <c r="A32" s="207" t="s">
        <v>77</v>
      </c>
      <c r="B32" s="208"/>
      <c r="C32" s="208"/>
      <c r="D32" s="208"/>
      <c r="E32" s="208"/>
      <c r="F32" s="208"/>
      <c r="G32" s="209"/>
      <c r="H32" s="209"/>
      <c r="I32" s="209"/>
      <c r="J32" s="209"/>
      <c r="K32" s="209"/>
      <c r="L32" s="209"/>
    </row>
    <row r="33" spans="1:12" ht="18">
      <c r="A33" s="192" t="s">
        <v>84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ht="18">
      <c r="A34" s="173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9 H26:H31 H23:H25 H10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2021-01-04T13:42:05Z</cp:lastPrinted>
  <dcterms:created xsi:type="dcterms:W3CDTF">2010-11-09T14:07:20Z</dcterms:created>
  <dcterms:modified xsi:type="dcterms:W3CDTF">2021-01-04T13:43:05Z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