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<sst xmlns="http://schemas.openxmlformats.org/spreadsheetml/2006/main" count="185" uniqueCount="84">
  <si>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</si>
  <si>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</si>
  <si>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</si>
  <si>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</si>
  <si>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</si>
  <si>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</si>
  <si>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</si>
  <si>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</si>
  <si>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</si>
  <si>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</si>
  <si>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</si>
  <si>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</si>
  <si>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</si>
  <si>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</si>
  <si>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</si>
  <si>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</si>
  <si>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</si>
  <si>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</si>
  <si>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</si>
  <si>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</si>
  <si>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</si>
  <si>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</si>
  <si>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</si>
  <si>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</si>
  <si>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</si>
  <si>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</si>
  <si>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</si>
  <si>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</si>
  <si>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</si>
  <si>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</si>
  <si>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</si>
  <si>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</si>
  <si>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</si>
  <si>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</si>
  <si>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</si>
  <si>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</si>
  <si>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</si>
  <si>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</si>
  <si>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</si>
  <si>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</si>
  <si>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</si>
  <si>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</si>
  <si>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</si>
  <si>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</si>
  <si>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</si>
  <si>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</si>
  <si>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</si>
  <si>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</si>
  <si>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</si>
  <si>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</si>
  <si>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</si>
  <si>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</si>
  <si>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</si>
  <si>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</si>
  <si>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</si>
  <si>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</si>
  <si>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</si>
  <si>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</si>
  <si>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</si>
  <si>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</si>
  <si>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</si>
  <si>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</si>
  <si>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</si>
  <si>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</si>
  <si>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</si>
  <si>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</si>
  <si>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</si>
  <si>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</si>
  <si>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</si>
  <si>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</si>
  <si>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</si>
  <si>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</si>
  <si>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</si>
  <si>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</si>
  <si>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</si>
  <si>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</si>
  <si>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</si>
  <si>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Fuente: elaborado por Odepa con datos de los Mercados de Materias Primas y de Thomson Reuters.</t>
  </si>
  <si>
    <t xml:space="preserve"> </t>
  </si>
  <si>
    <t>Trigo Dark Northern Spring 13,0 Minneapolis (Spot)**</t>
  </si>
  <si>
    <t>** Desde el 2 de noviembre el Trigo Dark Northern Spring 13,0 Minneapolis (Spot) ya no está disponible en la fuente (USDA).</t>
  </si>
  <si>
    <t>* Los precios de arroz de Tailandia y Vietnam, generalmente se actualizan usualmente, los días jueves de cada semana.</t>
  </si>
  <si>
    <t>Noviembre/diciembre 2020</t>
  </si>
  <si>
    <t>Noviembre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</si>
</sst>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5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94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94" fontId="60" fillId="0" borderId="0" xfId="0" applyFont="1" applyAlignment="1">
      <alignment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60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41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48475" cy="939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6"/>
      <c r="C22" s="176"/>
      <c r="D22" s="176"/>
      <c r="E22" s="176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7" t="s">
        <v>47</v>
      </c>
      <c r="B10" s="177"/>
      <c r="C10" s="177"/>
      <c r="D10" s="178"/>
      <c r="E10" s="177"/>
      <c r="F10" s="177"/>
      <c r="G10" s="59"/>
      <c r="H10" s="58"/>
    </row>
    <row r="11" spans="1:8" ht="18">
      <c r="A11" s="179" t="s">
        <v>49</v>
      </c>
      <c r="B11" s="179"/>
      <c r="C11" s="179"/>
      <c r="D11" s="179"/>
      <c r="E11" s="179"/>
      <c r="F11" s="179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0" t="s">
        <v>43</v>
      </c>
      <c r="B13" s="180"/>
      <c r="C13" s="180"/>
      <c r="D13" s="181"/>
      <c r="E13" s="180"/>
      <c r="F13" s="180"/>
      <c r="G13" s="61"/>
      <c r="H13" s="58"/>
    </row>
    <row r="14" spans="1:8" ht="18">
      <c r="A14" s="184" t="s">
        <v>44</v>
      </c>
      <c r="B14" s="184"/>
      <c r="C14" s="184"/>
      <c r="D14" s="185"/>
      <c r="E14" s="184"/>
      <c r="F14" s="184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4" t="s">
        <v>75</v>
      </c>
      <c r="B18" s="184"/>
      <c r="C18" s="184"/>
      <c r="D18" s="185"/>
      <c r="E18" s="184"/>
      <c r="F18" s="184"/>
      <c r="G18" s="64"/>
      <c r="H18" s="58"/>
      <c r="I18" s="58"/>
      <c r="J18" s="58"/>
      <c r="K18" s="58"/>
      <c r="L18" s="58"/>
    </row>
    <row r="19" spans="1:12" ht="18">
      <c r="A19" s="180" t="s">
        <v>76</v>
      </c>
      <c r="B19" s="180"/>
      <c r="C19" s="180"/>
      <c r="D19" s="181"/>
      <c r="E19" s="180"/>
      <c r="F19" s="180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4" t="s">
        <v>45</v>
      </c>
      <c r="B22" s="184"/>
      <c r="C22" s="184"/>
      <c r="D22" s="185"/>
      <c r="E22" s="184"/>
      <c r="F22" s="184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6" t="s">
        <v>0</v>
      </c>
      <c r="B24" s="186"/>
      <c r="C24" s="186"/>
      <c r="D24" s="186"/>
      <c r="E24" s="186"/>
      <c r="F24" s="186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2" t="s">
        <v>48</v>
      </c>
      <c r="C36" s="182"/>
      <c r="D36" s="182"/>
    </row>
    <row r="37" spans="2:4" ht="18">
      <c r="B37" s="182" t="s">
        <v>56</v>
      </c>
      <c r="C37" s="182"/>
      <c r="D37" s="12"/>
    </row>
    <row r="38" spans="2:4" ht="18">
      <c r="B38" s="182" t="s">
        <v>57</v>
      </c>
      <c r="C38" s="182"/>
      <c r="D38" s="12"/>
    </row>
    <row r="39" spans="2:4" ht="18">
      <c r="B39" s="183" t="s">
        <v>46</v>
      </c>
      <c r="C39" s="183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A1" sqref="A1:A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8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8"/>
      <c r="B2" s="189" t="s">
        <v>82</v>
      </c>
      <c r="C2" s="189"/>
      <c r="D2" s="189"/>
      <c r="E2" s="189"/>
      <c r="F2" s="189"/>
      <c r="G2" s="190" t="s">
        <v>2</v>
      </c>
      <c r="H2" s="190"/>
      <c r="I2" s="190"/>
      <c r="J2" s="190" t="s">
        <v>3</v>
      </c>
      <c r="K2" s="190"/>
      <c r="L2" s="190"/>
      <c r="M2" s="4"/>
      <c r="N2" s="4"/>
      <c r="O2" s="4"/>
    </row>
    <row r="3" spans="1:15" ht="15.75">
      <c r="A3" s="18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1"/>
      <c r="H3" s="190"/>
      <c r="I3" s="190"/>
      <c r="J3" s="192" t="s">
        <v>83</v>
      </c>
      <c r="K3" s="192"/>
      <c r="L3" s="192"/>
      <c r="M3" s="4"/>
      <c r="N3" s="4"/>
      <c r="O3" s="4"/>
    </row>
    <row r="4" spans="1:15" ht="15.75">
      <c r="A4" s="188"/>
      <c r="B4" s="45">
        <v>30</v>
      </c>
      <c r="C4" s="45">
        <v>1</v>
      </c>
      <c r="D4" s="45">
        <v>2</v>
      </c>
      <c r="E4" s="45">
        <v>3</v>
      </c>
      <c r="F4" s="45">
        <v>4</v>
      </c>
      <c r="G4" s="57" t="s">
        <v>52</v>
      </c>
      <c r="H4" s="55" t="s">
        <v>53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138">
        <v>259</v>
      </c>
      <c r="C6" s="95">
        <v>263</v>
      </c>
      <c r="D6" s="87">
        <v>264</v>
      </c>
      <c r="E6" s="87">
        <v>263</v>
      </c>
      <c r="F6" s="87">
        <v>263</v>
      </c>
      <c r="G6" s="87">
        <v>256.75</v>
      </c>
      <c r="H6" s="95">
        <f>AVERAGE(B6:F6)</f>
        <v>262.4</v>
      </c>
      <c r="I6" s="95">
        <f>(H6/G6-1)*100</f>
        <v>2.2005842259006814</v>
      </c>
      <c r="J6" s="161">
        <v>197.85</v>
      </c>
      <c r="K6" s="150">
        <v>259.15</v>
      </c>
      <c r="L6" s="95">
        <f>(K6/J6-1)*100</f>
        <v>30.983067980793532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3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3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264.5</v>
      </c>
      <c r="C10" s="95">
        <v>261.7</v>
      </c>
      <c r="D10" s="95">
        <v>265.8</v>
      </c>
      <c r="E10" s="95">
        <v>264.3</v>
      </c>
      <c r="F10" s="173">
        <v>261</v>
      </c>
      <c r="G10" s="29">
        <v>271.35</v>
      </c>
      <c r="H10" s="95">
        <f>AVERAGE(B10:F10)</f>
        <v>263.46</v>
      </c>
      <c r="I10" s="95">
        <f aca="true" t="shared" si="0" ref="I10:I15">(H10/G10-1)*100</f>
        <v>-2.907683803206207</v>
      </c>
      <c r="J10" s="161">
        <v>230.27</v>
      </c>
      <c r="K10" s="150">
        <v>270.21</v>
      </c>
      <c r="L10" s="95">
        <f>(K10/J10-1)*100</f>
        <v>17.344856038563417</v>
      </c>
      <c r="M10" s="4"/>
      <c r="N10" s="4"/>
      <c r="O10" s="4"/>
    </row>
    <row r="11" spans="1:15" ht="15">
      <c r="A11" s="34" t="s">
        <v>14</v>
      </c>
      <c r="B11" s="28">
        <v>265.2</v>
      </c>
      <c r="C11" s="28">
        <v>262.3</v>
      </c>
      <c r="D11" s="28">
        <v>267.7</v>
      </c>
      <c r="E11" s="28">
        <v>266.3</v>
      </c>
      <c r="F11" s="174">
        <v>263.7</v>
      </c>
      <c r="G11" s="28">
        <v>271.475</v>
      </c>
      <c r="H11" s="28">
        <f>AVERAGE(B11:F11)</f>
        <v>265.04</v>
      </c>
      <c r="I11" s="28">
        <f t="shared" si="0"/>
        <v>-2.3703840132608955</v>
      </c>
      <c r="J11" s="165">
        <v>226.37</v>
      </c>
      <c r="K11" s="152">
        <v>276.76</v>
      </c>
      <c r="L11" s="28">
        <f>(K11/J11-1)*100</f>
        <v>22.260016786676683</v>
      </c>
      <c r="M11" s="4"/>
      <c r="N11" s="4"/>
      <c r="O11" s="4"/>
    </row>
    <row r="12" spans="1:15" ht="15">
      <c r="A12" s="46" t="s">
        <v>59</v>
      </c>
      <c r="B12" s="171" t="s">
        <v>61</v>
      </c>
      <c r="C12" s="96" t="s">
        <v>61</v>
      </c>
      <c r="D12" s="171" t="s">
        <v>61</v>
      </c>
      <c r="E12" s="171" t="s">
        <v>61</v>
      </c>
      <c r="F12" s="171" t="s">
        <v>61</v>
      </c>
      <c r="G12" s="96" t="s">
        <v>61</v>
      </c>
      <c r="H12" s="171" t="s">
        <v>61</v>
      </c>
      <c r="I12" s="171" t="s">
        <v>61</v>
      </c>
      <c r="J12" s="142"/>
      <c r="K12" s="171"/>
      <c r="L12" s="96" t="s">
        <v>62</v>
      </c>
      <c r="M12" s="4"/>
      <c r="N12" s="4"/>
      <c r="O12" s="4"/>
    </row>
    <row r="13" spans="1:15" ht="15">
      <c r="A13" s="51" t="s">
        <v>60</v>
      </c>
      <c r="B13" s="144">
        <v>272.64047999999997</v>
      </c>
      <c r="C13" s="88">
        <v>269.70096</v>
      </c>
      <c r="D13" s="144">
        <v>275.1207</v>
      </c>
      <c r="E13" s="144">
        <v>273.65094</v>
      </c>
      <c r="F13" s="88">
        <v>271.07886</v>
      </c>
      <c r="G13" s="121">
        <v>278.06022</v>
      </c>
      <c r="H13" s="144">
        <f>AVERAGE(B13:F13)</f>
        <v>272.438388</v>
      </c>
      <c r="I13" s="144">
        <f t="shared" si="0"/>
        <v>-2.021803766105068</v>
      </c>
      <c r="J13" s="167">
        <v>234.57</v>
      </c>
      <c r="K13" s="153">
        <v>280.802241</v>
      </c>
      <c r="L13" s="88">
        <f>(K13/J13-1)*100</f>
        <v>19.709357974165485</v>
      </c>
      <c r="M13" s="4"/>
      <c r="N13" s="4"/>
      <c r="O13" s="4"/>
    </row>
    <row r="14" spans="1:15" ht="15">
      <c r="A14" s="35" t="s">
        <v>15</v>
      </c>
      <c r="B14" s="145">
        <v>265.29168</v>
      </c>
      <c r="C14" s="147">
        <v>262.35215999999997</v>
      </c>
      <c r="D14" s="145">
        <v>267.7719</v>
      </c>
      <c r="E14" s="145">
        <v>266.30214</v>
      </c>
      <c r="F14" s="89">
        <v>263.73006</v>
      </c>
      <c r="G14" s="89">
        <v>270.71142</v>
      </c>
      <c r="H14" s="145">
        <f>AVERAGE(B14:F14)</f>
        <v>265.089588</v>
      </c>
      <c r="I14" s="145">
        <f t="shared" si="0"/>
        <v>-2.0766881574482476</v>
      </c>
      <c r="J14" s="166">
        <v>219.87</v>
      </c>
      <c r="K14" s="154">
        <v>273.453441</v>
      </c>
      <c r="L14" s="89">
        <f>(K14/J14-1)*100</f>
        <v>24.370510301541827</v>
      </c>
      <c r="M14" s="4"/>
      <c r="N14" s="4"/>
      <c r="O14" s="4"/>
    </row>
    <row r="15" spans="1:15" ht="15">
      <c r="A15" s="36" t="s">
        <v>42</v>
      </c>
      <c r="B15" s="144">
        <v>261.61728</v>
      </c>
      <c r="C15" s="88">
        <v>258.67776</v>
      </c>
      <c r="D15" s="144">
        <v>264.09749999999997</v>
      </c>
      <c r="E15" s="144">
        <v>262.62774</v>
      </c>
      <c r="F15" s="88">
        <v>260.05566</v>
      </c>
      <c r="G15" s="88">
        <v>267.03702</v>
      </c>
      <c r="H15" s="144">
        <f>AVERAGE(B15:F15)</f>
        <v>261.415188</v>
      </c>
      <c r="I15" s="144">
        <f t="shared" si="0"/>
        <v>-2.1052631578947323</v>
      </c>
      <c r="J15" s="167">
        <v>212.43</v>
      </c>
      <c r="K15" s="153">
        <v>269.779041</v>
      </c>
      <c r="L15" s="88">
        <f>(K15/J15-1)*100</f>
        <v>26.996677023019355</v>
      </c>
      <c r="M15" s="4"/>
      <c r="N15" s="4"/>
      <c r="O15" s="4"/>
    </row>
    <row r="16" spans="1:15" ht="15">
      <c r="A16" s="37" t="s">
        <v>79</v>
      </c>
      <c r="B16" s="138" t="s">
        <v>61</v>
      </c>
      <c r="C16" s="138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8" t="s">
        <v>61</v>
      </c>
      <c r="I16" s="138" t="s">
        <v>61</v>
      </c>
      <c r="J16" s="161">
        <v>248.52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91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9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138">
        <v>230</v>
      </c>
      <c r="C20" s="95">
        <v>228</v>
      </c>
      <c r="D20" s="95">
        <v>228</v>
      </c>
      <c r="E20" s="87">
        <v>229</v>
      </c>
      <c r="F20" s="87">
        <v>227</v>
      </c>
      <c r="G20" s="87">
        <v>228.75</v>
      </c>
      <c r="H20" s="95">
        <f>AVERAGE(B20:F20)</f>
        <v>228.4</v>
      </c>
      <c r="I20" s="95">
        <f>(H20/G20-1)*100</f>
        <v>-0.15300546448087093</v>
      </c>
      <c r="J20" s="169">
        <v>166.3</v>
      </c>
      <c r="K20" s="157">
        <v>226.15</v>
      </c>
      <c r="L20" s="95">
        <f>(K20/J20-1)*100</f>
        <v>35.98917618761275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219.39</v>
      </c>
      <c r="C22" s="95">
        <v>219.79</v>
      </c>
      <c r="D22" s="95">
        <v>220.97</v>
      </c>
      <c r="E22" s="95">
        <v>222.84</v>
      </c>
      <c r="F22" s="87">
        <v>220.48</v>
      </c>
      <c r="G22" s="104">
        <v>223.38</v>
      </c>
      <c r="H22" s="95">
        <f>AVERAGE(B22:F22)</f>
        <v>220.69400000000002</v>
      </c>
      <c r="I22" s="95">
        <f>(H22/G22-1)*100</f>
        <v>-1.2024353120243414</v>
      </c>
      <c r="J22" s="169">
        <v>172.83</v>
      </c>
      <c r="K22" s="157">
        <v>224.4</v>
      </c>
      <c r="L22" s="95">
        <f>(K22/J22-1)*100</f>
        <v>29.838569692761663</v>
      </c>
      <c r="M22" s="4"/>
      <c r="N22" s="4"/>
      <c r="O22" s="4"/>
    </row>
    <row r="23" spans="1:15" ht="15">
      <c r="A23" s="73" t="s">
        <v>19</v>
      </c>
      <c r="B23" s="28">
        <v>218.39</v>
      </c>
      <c r="C23" s="28">
        <v>218.79</v>
      </c>
      <c r="D23" s="28">
        <v>219.27</v>
      </c>
      <c r="E23" s="28">
        <v>221.84</v>
      </c>
      <c r="F23" s="28">
        <v>219.48</v>
      </c>
      <c r="G23" s="105">
        <v>222.38</v>
      </c>
      <c r="H23" s="28">
        <f>AVERAGE(B23:F23)</f>
        <v>219.554</v>
      </c>
      <c r="I23" s="28">
        <f>(H23/G23-1)*100</f>
        <v>-1.2707977336091303</v>
      </c>
      <c r="J23" s="170">
        <v>171.83</v>
      </c>
      <c r="K23" s="158">
        <v>223.4</v>
      </c>
      <c r="L23" s="28">
        <f>(K23/J23-1)*100</f>
        <v>30.012221381598092</v>
      </c>
      <c r="M23" s="4"/>
      <c r="N23" s="4"/>
      <c r="O23" s="4"/>
    </row>
    <row r="24" spans="1:15" ht="15">
      <c r="A24" s="70" t="s">
        <v>63</v>
      </c>
      <c r="B24" s="95">
        <v>276.79059595407324</v>
      </c>
      <c r="C24" s="95">
        <v>276.2394398490273</v>
      </c>
      <c r="D24" s="95">
        <v>274.47574031288025</v>
      </c>
      <c r="E24" s="95">
        <v>271.71995978765057</v>
      </c>
      <c r="F24" s="87">
        <v>269.5153353674668</v>
      </c>
      <c r="G24" s="106">
        <v>275.30247447044917</v>
      </c>
      <c r="H24" s="95">
        <f>AVERAGE(B24:F24)</f>
        <v>273.74821425421965</v>
      </c>
      <c r="I24" s="95">
        <f>(H24/G24-1)*100</f>
        <v>-0.5645645645645514</v>
      </c>
      <c r="J24" s="168">
        <v>263.79</v>
      </c>
      <c r="K24" s="159">
        <v>273.500194006949</v>
      </c>
      <c r="L24" s="95">
        <f>(K24/J24-1)*100</f>
        <v>3.681031884055108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503</v>
      </c>
      <c r="C26" s="106">
        <v>503</v>
      </c>
      <c r="D26" s="106">
        <v>503</v>
      </c>
      <c r="E26" s="106">
        <v>512</v>
      </c>
      <c r="F26" s="106">
        <v>512</v>
      </c>
      <c r="G26" s="106">
        <v>498.8</v>
      </c>
      <c r="H26" s="106">
        <f>AVERAGE(B26:F26)</f>
        <v>506.6</v>
      </c>
      <c r="I26" s="95">
        <f aca="true" t="shared" si="1" ref="I26:I31">(H26/G26-1)*100</f>
        <v>1.5637530072173167</v>
      </c>
      <c r="J26" s="168">
        <v>421.14</v>
      </c>
      <c r="K26" s="159">
        <v>484.24</v>
      </c>
      <c r="L26" s="95">
        <f aca="true" t="shared" si="2" ref="L26:L31">(K26/J26-1)*100</f>
        <v>14.983140998242872</v>
      </c>
      <c r="M26" s="4"/>
      <c r="N26" s="4"/>
      <c r="O26" s="4"/>
    </row>
    <row r="27" spans="1:12" ht="15">
      <c r="A27" s="72" t="s">
        <v>21</v>
      </c>
      <c r="B27" s="90">
        <v>500</v>
      </c>
      <c r="C27" s="90">
        <v>500</v>
      </c>
      <c r="D27" s="90">
        <v>500</v>
      </c>
      <c r="E27" s="90">
        <v>509</v>
      </c>
      <c r="F27" s="90">
        <v>509</v>
      </c>
      <c r="G27" s="90">
        <v>495.2</v>
      </c>
      <c r="H27" s="90">
        <f>AVERAGE(B27:F27)</f>
        <v>503.6</v>
      </c>
      <c r="I27" s="28">
        <f t="shared" si="1"/>
        <v>1.696284329563813</v>
      </c>
      <c r="J27" s="165">
        <v>418.14</v>
      </c>
      <c r="K27" s="152">
        <v>480.62</v>
      </c>
      <c r="L27" s="28">
        <f t="shared" si="2"/>
        <v>14.942363801597548</v>
      </c>
    </row>
    <row r="28" spans="1:12" ht="15">
      <c r="A28" s="70" t="s">
        <v>22</v>
      </c>
      <c r="B28" s="106">
        <v>497</v>
      </c>
      <c r="C28" s="106">
        <v>497</v>
      </c>
      <c r="D28" s="106">
        <v>497</v>
      </c>
      <c r="E28" s="106">
        <v>505</v>
      </c>
      <c r="F28" s="106">
        <v>505</v>
      </c>
      <c r="G28" s="106">
        <v>492.8</v>
      </c>
      <c r="H28" s="106">
        <f>AVERAGE(B28:F28)</f>
        <v>500.2</v>
      </c>
      <c r="I28" s="106">
        <f t="shared" si="1"/>
        <v>1.5016233766233622</v>
      </c>
      <c r="J28" s="168">
        <v>418.14</v>
      </c>
      <c r="K28" s="159">
        <v>479.48</v>
      </c>
      <c r="L28" s="106">
        <f t="shared" si="2"/>
        <v>14.669727842349456</v>
      </c>
    </row>
    <row r="29" spans="1:12" ht="15.75">
      <c r="A29" s="74" t="s">
        <v>70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64</v>
      </c>
      <c r="B30" s="106">
        <v>497.5</v>
      </c>
      <c r="C30" s="106">
        <v>497.5</v>
      </c>
      <c r="D30" s="106">
        <v>497.5</v>
      </c>
      <c r="E30" s="106">
        <v>480</v>
      </c>
      <c r="F30" s="106">
        <v>480</v>
      </c>
      <c r="G30" s="106">
        <v>497.5</v>
      </c>
      <c r="H30" s="106">
        <f>AVERAGE(B30:F30)</f>
        <v>490.5</v>
      </c>
      <c r="I30" s="106">
        <f t="shared" si="1"/>
        <v>-1.4070351758794009</v>
      </c>
      <c r="J30" s="168">
        <v>347.5</v>
      </c>
      <c r="K30" s="159">
        <v>496.54761904761904</v>
      </c>
      <c r="L30" s="106">
        <f t="shared" si="2"/>
        <v>42.89140116478245</v>
      </c>
    </row>
    <row r="31" spans="1:12" ht="15">
      <c r="A31" s="93" t="s">
        <v>65</v>
      </c>
      <c r="B31" s="83">
        <v>492.5</v>
      </c>
      <c r="C31" s="83">
        <v>492.5</v>
      </c>
      <c r="D31" s="83">
        <v>492.5</v>
      </c>
      <c r="E31" s="83">
        <v>470</v>
      </c>
      <c r="F31" s="83">
        <v>470</v>
      </c>
      <c r="G31" s="83">
        <v>492.5</v>
      </c>
      <c r="H31" s="122">
        <f>AVERAGE(B31:F31)</f>
        <v>483.5</v>
      </c>
      <c r="I31" s="83">
        <f t="shared" si="1"/>
        <v>-1.8274111675126936</v>
      </c>
      <c r="J31" s="172">
        <v>342.5</v>
      </c>
      <c r="K31" s="160">
        <v>491.42857142857144</v>
      </c>
      <c r="L31" s="83">
        <f t="shared" si="2"/>
        <v>43.48279457768509</v>
      </c>
    </row>
    <row r="32" spans="1:12" ht="15.75" customHeight="1">
      <c r="A32" s="193" t="s">
        <v>77</v>
      </c>
      <c r="B32" s="193"/>
      <c r="C32" s="193"/>
      <c r="D32" s="193"/>
      <c r="E32" s="85"/>
      <c r="F32" s="85"/>
      <c r="G32" s="194" t="s">
        <v>0</v>
      </c>
      <c r="H32" s="194"/>
      <c r="I32" s="194"/>
      <c r="J32" s="86"/>
      <c r="K32" s="86"/>
      <c r="L32" s="86"/>
    </row>
    <row r="33" spans="1:12" ht="15">
      <c r="A33" s="187" t="s">
        <v>81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1:12" ht="15">
      <c r="A34" s="187" t="s">
        <v>80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1:3" ht="15.75">
      <c r="A35" s="175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7:H9 H17:H19 H21 H22:H24 H10 H6:I6 H20:I20" formulaRange="1" unlockedFormula="1"/>
    <ignoredError sqref="K25 L20:L26 L6:L10 I26:I31 I25 I7:I9 I21 I17:I19 I10 I22:I24" unlockedFormula="1"/>
    <ignoredError sqref="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9" t="s">
        <v>82</v>
      </c>
      <c r="C2" s="189"/>
      <c r="D2" s="189"/>
      <c r="E2" s="189"/>
      <c r="F2" s="189"/>
      <c r="G2" s="195" t="s">
        <v>2</v>
      </c>
      <c r="H2" s="195"/>
      <c r="I2" s="195"/>
      <c r="J2" s="20"/>
      <c r="K2" s="21"/>
      <c r="L2" s="22"/>
    </row>
    <row r="3" spans="1:12" ht="15" customHeight="1">
      <c r="A3" s="19"/>
      <c r="B3" s="189"/>
      <c r="C3" s="189"/>
      <c r="D3" s="189"/>
      <c r="E3" s="189"/>
      <c r="F3" s="189"/>
      <c r="G3" s="195"/>
      <c r="H3" s="195"/>
      <c r="I3" s="195"/>
      <c r="J3" s="192" t="s">
        <v>3</v>
      </c>
      <c r="K3" s="192"/>
      <c r="L3" s="192"/>
    </row>
    <row r="4" spans="1:12" ht="15" customHeight="1">
      <c r="A4" s="198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6"/>
      <c r="H4" s="197"/>
      <c r="I4" s="195"/>
      <c r="J4" s="199" t="s">
        <v>83</v>
      </c>
      <c r="K4" s="200"/>
      <c r="L4" s="201"/>
    </row>
    <row r="5" spans="1:12" ht="15" customHeight="1">
      <c r="A5" s="198"/>
      <c r="B5" s="113">
        <v>30</v>
      </c>
      <c r="C5" s="113">
        <v>1</v>
      </c>
      <c r="D5" s="113">
        <v>2</v>
      </c>
      <c r="E5" s="113">
        <v>3</v>
      </c>
      <c r="F5" s="113">
        <v>4</v>
      </c>
      <c r="G5" s="53" t="s">
        <v>52</v>
      </c>
      <c r="H5" s="56" t="s">
        <v>53</v>
      </c>
      <c r="I5" s="43" t="s">
        <v>9</v>
      </c>
      <c r="J5" s="24">
        <v>2019</v>
      </c>
      <c r="K5" s="24">
        <v>2020</v>
      </c>
      <c r="L5" s="43" t="s">
        <v>54</v>
      </c>
    </row>
    <row r="6" spans="1:12" ht="15" customHeight="1">
      <c r="A6" s="41"/>
      <c r="B6" s="117" t="s">
        <v>78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196.1757</v>
      </c>
      <c r="C8" s="111">
        <v>199.6204</v>
      </c>
      <c r="D8" s="111">
        <v>202.8928</v>
      </c>
      <c r="E8" s="28">
        <v>209.2655</v>
      </c>
      <c r="F8" s="28">
        <v>215.8105</v>
      </c>
      <c r="G8" s="28">
        <v>197.898</v>
      </c>
      <c r="H8" s="28">
        <f>AVERAGE(B8:F8)</f>
        <v>204.75297999999998</v>
      </c>
      <c r="I8" s="28">
        <f aca="true" t="shared" si="0" ref="I8:I15">(H8/G8-1)*100</f>
        <v>3.4638955421479656</v>
      </c>
      <c r="J8" s="123">
        <v>212.75</v>
      </c>
      <c r="K8" s="124">
        <v>203.8</v>
      </c>
      <c r="L8" s="28">
        <f>(K8/J8-1)*100</f>
        <v>-4.206815511163331</v>
      </c>
    </row>
    <row r="9" spans="1:12" ht="15" customHeight="1">
      <c r="A9" s="33" t="s">
        <v>25</v>
      </c>
      <c r="B9" s="87">
        <v>491</v>
      </c>
      <c r="C9" s="87">
        <v>488</v>
      </c>
      <c r="D9" s="29">
        <v>485</v>
      </c>
      <c r="E9" s="87">
        <v>488</v>
      </c>
      <c r="F9" s="87">
        <v>486</v>
      </c>
      <c r="G9" s="87">
        <v>497.25</v>
      </c>
      <c r="H9" s="87">
        <f>AVERAGE(B9:F9)</f>
        <v>487.6</v>
      </c>
      <c r="I9" s="87">
        <f>(H9/G9-1)*100</f>
        <v>-1.9406737053795808</v>
      </c>
      <c r="J9" s="125">
        <v>353.3</v>
      </c>
      <c r="K9" s="125">
        <v>482.3</v>
      </c>
      <c r="L9" s="87">
        <f>(K9/J9-1)*100</f>
        <v>36.512878573450315</v>
      </c>
    </row>
    <row r="10" spans="1:12" ht="15" customHeight="1">
      <c r="A10" s="50" t="s">
        <v>26</v>
      </c>
      <c r="B10" s="28">
        <v>429.3536</v>
      </c>
      <c r="C10" s="111">
        <v>426.9653</v>
      </c>
      <c r="D10" s="111">
        <v>423.6583</v>
      </c>
      <c r="E10" s="28">
        <v>429.2618</v>
      </c>
      <c r="F10" s="28">
        <v>427.3327</v>
      </c>
      <c r="G10" s="28">
        <v>437.115825</v>
      </c>
      <c r="H10" s="28">
        <f>AVERAGE(B10:F10)</f>
        <v>427.31434</v>
      </c>
      <c r="I10" s="28">
        <f t="shared" si="0"/>
        <v>-2.242308431638218</v>
      </c>
      <c r="J10" s="124">
        <v>333.26</v>
      </c>
      <c r="K10" s="124">
        <v>419.71</v>
      </c>
      <c r="L10" s="28">
        <f>(K10/J10-1)*100</f>
        <v>25.940706955530214</v>
      </c>
    </row>
    <row r="11" spans="1:12" ht="15" customHeight="1">
      <c r="A11" s="33" t="s">
        <v>50</v>
      </c>
      <c r="B11" s="87">
        <v>445.00038488184134</v>
      </c>
      <c r="C11" s="29">
        <v>449.5610657631295</v>
      </c>
      <c r="D11" s="29">
        <v>447.5675675675676</v>
      </c>
      <c r="E11" s="87">
        <v>455.53665326322306</v>
      </c>
      <c r="F11" s="87">
        <v>460.6601941747573</v>
      </c>
      <c r="G11" s="87">
        <v>444.85303100876524</v>
      </c>
      <c r="H11" s="87">
        <f>AVERAGE(B11:F11)</f>
        <v>451.6651731301038</v>
      </c>
      <c r="I11" s="87">
        <f t="shared" si="0"/>
        <v>1.5313242006896433</v>
      </c>
      <c r="J11" s="125">
        <v>346.39</v>
      </c>
      <c r="K11" s="125">
        <v>429.6239247419914</v>
      </c>
      <c r="L11" s="87">
        <f>(K11/J11-1)*100</f>
        <v>24.028962944077904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62</v>
      </c>
      <c r="H12" s="91" t="s">
        <v>62</v>
      </c>
      <c r="I12" s="91" t="s">
        <v>62</v>
      </c>
      <c r="J12" s="146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240</v>
      </c>
      <c r="C13" s="87">
        <v>240</v>
      </c>
      <c r="D13" s="29">
        <v>240</v>
      </c>
      <c r="E13" s="87">
        <v>240</v>
      </c>
      <c r="F13" s="87">
        <v>240</v>
      </c>
      <c r="G13" s="87">
        <v>240</v>
      </c>
      <c r="H13" s="87">
        <f>AVERAGE(B13:F13)</f>
        <v>240</v>
      </c>
      <c r="I13" s="87">
        <f>(H13/G13-1)*100</f>
        <v>0</v>
      </c>
      <c r="J13" s="107">
        <v>148</v>
      </c>
      <c r="K13" s="107">
        <v>240</v>
      </c>
      <c r="L13" s="87">
        <f aca="true" t="shared" si="1" ref="L13:L22">(K13/J13-1)*100</f>
        <v>62.16216216216217</v>
      </c>
    </row>
    <row r="14" spans="1:12" ht="15" customHeight="1">
      <c r="A14" s="114" t="s">
        <v>28</v>
      </c>
      <c r="B14" s="28">
        <v>862.6678</v>
      </c>
      <c r="C14" s="28">
        <v>834.6691</v>
      </c>
      <c r="D14" s="111">
        <v>835.9919</v>
      </c>
      <c r="E14" s="28">
        <v>853.8493</v>
      </c>
      <c r="F14" s="28">
        <v>868.8407</v>
      </c>
      <c r="G14" s="28">
        <v>872.2028</v>
      </c>
      <c r="H14" s="28">
        <f aca="true" t="shared" si="2" ref="H14:H22">AVERAGE(B14:F14)</f>
        <v>851.20376</v>
      </c>
      <c r="I14" s="28">
        <f t="shared" si="0"/>
        <v>-2.407586859386379</v>
      </c>
      <c r="J14" s="108">
        <v>685.27</v>
      </c>
      <c r="K14" s="108">
        <v>837.49</v>
      </c>
      <c r="L14" s="28">
        <f t="shared" si="1"/>
        <v>22.21314226509259</v>
      </c>
    </row>
    <row r="15" spans="1:12" ht="15" customHeight="1">
      <c r="A15" s="115" t="s">
        <v>29</v>
      </c>
      <c r="B15" s="87">
        <v>835.1101</v>
      </c>
      <c r="C15" s="87">
        <v>824.5279</v>
      </c>
      <c r="D15" s="29">
        <v>826.0711</v>
      </c>
      <c r="E15" s="87">
        <v>852.747</v>
      </c>
      <c r="F15" s="87">
        <v>863.9906</v>
      </c>
      <c r="G15" s="87">
        <v>845.9677999999999</v>
      </c>
      <c r="H15" s="87">
        <f t="shared" si="2"/>
        <v>840.4893399999999</v>
      </c>
      <c r="I15" s="87">
        <f t="shared" si="0"/>
        <v>-0.6475967525005122</v>
      </c>
      <c r="J15" s="109">
        <v>682.51</v>
      </c>
      <c r="K15" s="109">
        <v>812.68</v>
      </c>
      <c r="L15" s="87">
        <f t="shared" si="1"/>
        <v>19.072248025669957</v>
      </c>
    </row>
    <row r="16" spans="1:12" ht="15" customHeight="1">
      <c r="A16" s="114" t="s">
        <v>30</v>
      </c>
      <c r="B16" s="28">
        <v>1021.8716</v>
      </c>
      <c r="C16" s="28">
        <v>1027.111</v>
      </c>
      <c r="D16" s="111">
        <v>1017.5819</v>
      </c>
      <c r="E16" s="28">
        <v>1034.2325</v>
      </c>
      <c r="F16" s="28">
        <v>1030.0012</v>
      </c>
      <c r="G16" s="28">
        <v>1027.21182</v>
      </c>
      <c r="H16" s="28">
        <f t="shared" si="2"/>
        <v>1026.15964</v>
      </c>
      <c r="I16" s="28">
        <f>(H16/G16-1)*100</f>
        <v>-0.10243067491181312</v>
      </c>
      <c r="J16" s="108">
        <v>773.93</v>
      </c>
      <c r="K16" s="108">
        <v>979.43</v>
      </c>
      <c r="L16" s="28">
        <f t="shared" si="1"/>
        <v>26.552789011926148</v>
      </c>
    </row>
    <row r="17" spans="1:12" ht="15" customHeight="1">
      <c r="A17" s="115" t="s">
        <v>31</v>
      </c>
      <c r="B17" s="87">
        <v>975</v>
      </c>
      <c r="C17" s="87">
        <v>960</v>
      </c>
      <c r="D17" s="29">
        <v>955</v>
      </c>
      <c r="E17" s="87">
        <v>965</v>
      </c>
      <c r="F17" s="87">
        <v>981</v>
      </c>
      <c r="G17" s="87">
        <v>993.75</v>
      </c>
      <c r="H17" s="87">
        <f>AVERAGE(B17:F17)</f>
        <v>967.2</v>
      </c>
      <c r="I17" s="87">
        <f>(H17/G17-1)*100</f>
        <v>-2.6716981132075435</v>
      </c>
      <c r="J17" s="109">
        <v>696.4</v>
      </c>
      <c r="K17" s="109">
        <v>940.6</v>
      </c>
      <c r="L17" s="87">
        <f t="shared" si="1"/>
        <v>35.066053991958654</v>
      </c>
    </row>
    <row r="18" spans="1:12" ht="15" customHeight="1">
      <c r="A18" s="114" t="s">
        <v>32</v>
      </c>
      <c r="B18" s="28">
        <v>1185</v>
      </c>
      <c r="C18" s="28">
        <v>1165</v>
      </c>
      <c r="D18" s="111">
        <v>1160</v>
      </c>
      <c r="E18" s="28">
        <v>1165</v>
      </c>
      <c r="F18" s="28">
        <v>1160</v>
      </c>
      <c r="G18" s="28">
        <v>1198</v>
      </c>
      <c r="H18" s="28">
        <f t="shared" si="2"/>
        <v>1167</v>
      </c>
      <c r="I18" s="28">
        <f aca="true" t="shared" si="3" ref="I18:I31">(H18/G18-1)*100</f>
        <v>-2.5876460767946585</v>
      </c>
      <c r="J18" s="108">
        <v>760.95</v>
      </c>
      <c r="K18" s="108">
        <v>1130.48</v>
      </c>
      <c r="L18" s="28">
        <f t="shared" si="1"/>
        <v>48.561666338129974</v>
      </c>
    </row>
    <row r="19" spans="1:12" ht="15" customHeight="1">
      <c r="A19" s="115" t="s">
        <v>33</v>
      </c>
      <c r="B19" s="87">
        <v>1125</v>
      </c>
      <c r="C19" s="87">
        <v>1115</v>
      </c>
      <c r="D19" s="29">
        <v>1100</v>
      </c>
      <c r="E19" s="87">
        <v>1120</v>
      </c>
      <c r="F19" s="87">
        <v>1115</v>
      </c>
      <c r="G19" s="87">
        <v>1125</v>
      </c>
      <c r="H19" s="87">
        <f>AVERAGE(B19:F19)</f>
        <v>1115</v>
      </c>
      <c r="I19" s="87">
        <f t="shared" si="3"/>
        <v>-0.8888888888888835</v>
      </c>
      <c r="J19" s="109">
        <v>689.6</v>
      </c>
      <c r="K19" s="109">
        <v>1050.75</v>
      </c>
      <c r="L19" s="87">
        <f t="shared" si="1"/>
        <v>52.370939675174014</v>
      </c>
    </row>
    <row r="20" spans="1:12" ht="15" customHeight="1">
      <c r="A20" s="114" t="s">
        <v>34</v>
      </c>
      <c r="B20" s="28">
        <v>1111.5095</v>
      </c>
      <c r="C20" s="28">
        <v>1101.1585</v>
      </c>
      <c r="D20" s="111">
        <v>1083.815</v>
      </c>
      <c r="E20" s="28">
        <v>1100.7621</v>
      </c>
      <c r="F20" s="28">
        <v>1129.6004</v>
      </c>
      <c r="G20" s="28">
        <v>1098.44324</v>
      </c>
      <c r="H20" s="28">
        <f t="shared" si="2"/>
        <v>1105.3691000000001</v>
      </c>
      <c r="I20" s="28">
        <f t="shared" si="3"/>
        <v>0.630515965485845</v>
      </c>
      <c r="J20" s="108">
        <v>910.24</v>
      </c>
      <c r="K20" s="108">
        <v>1052.61</v>
      </c>
      <c r="L20" s="28">
        <f t="shared" si="1"/>
        <v>15.640929864651065</v>
      </c>
    </row>
    <row r="21" spans="1:12" ht="15" customHeight="1">
      <c r="A21" s="115" t="s">
        <v>35</v>
      </c>
      <c r="B21" s="87">
        <v>1521.1878</v>
      </c>
      <c r="C21" s="87">
        <v>1521.1878</v>
      </c>
      <c r="D21" s="29">
        <v>1521.1878</v>
      </c>
      <c r="E21" s="87">
        <v>1521.1878</v>
      </c>
      <c r="F21" s="87">
        <v>1521.1878</v>
      </c>
      <c r="G21" s="87">
        <v>1455.0492</v>
      </c>
      <c r="H21" s="87">
        <f t="shared" si="2"/>
        <v>1521.1878</v>
      </c>
      <c r="I21" s="87">
        <f t="shared" si="3"/>
        <v>4.545454545454541</v>
      </c>
      <c r="J21" s="109">
        <v>645.95</v>
      </c>
      <c r="K21" s="109">
        <v>1408.75</v>
      </c>
      <c r="L21" s="87">
        <f t="shared" si="1"/>
        <v>118.08963542069817</v>
      </c>
    </row>
    <row r="22" spans="1:12" ht="15" customHeight="1">
      <c r="A22" s="114" t="s">
        <v>36</v>
      </c>
      <c r="B22" s="28">
        <v>1719.6036</v>
      </c>
      <c r="C22" s="28">
        <v>1719.6036</v>
      </c>
      <c r="D22" s="111">
        <v>1719.6036</v>
      </c>
      <c r="E22" s="28">
        <v>1719.6036</v>
      </c>
      <c r="F22" s="28">
        <v>1719.6036</v>
      </c>
      <c r="G22" s="28">
        <v>1653.4650000000001</v>
      </c>
      <c r="H22" s="28">
        <f t="shared" si="2"/>
        <v>1719.6036</v>
      </c>
      <c r="I22" s="28">
        <f t="shared" si="3"/>
        <v>3.9999999999999813</v>
      </c>
      <c r="J22" s="108">
        <v>888.46</v>
      </c>
      <c r="K22" s="126">
        <v>1607.17</v>
      </c>
      <c r="L22" s="28">
        <f t="shared" si="1"/>
        <v>80.89390630979447</v>
      </c>
    </row>
    <row r="23" spans="1:12" ht="15" customHeight="1">
      <c r="A23" s="116" t="s">
        <v>37</v>
      </c>
      <c r="B23" s="29"/>
      <c r="C23" s="87"/>
      <c r="D23" s="87"/>
      <c r="E23" s="87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111">
        <v>311.0719</v>
      </c>
      <c r="C24" s="28">
        <v>306.0013</v>
      </c>
      <c r="D24" s="28">
        <v>308.4263</v>
      </c>
      <c r="E24" s="28">
        <v>309.0877</v>
      </c>
      <c r="F24" s="28">
        <v>307.1036</v>
      </c>
      <c r="G24" s="28">
        <v>312.504875</v>
      </c>
      <c r="H24" s="28">
        <f>AVERAGE(B24:F24)</f>
        <v>308.33816</v>
      </c>
      <c r="I24" s="28">
        <f t="shared" si="3"/>
        <v>-1.3333280000832004</v>
      </c>
      <c r="J24" s="110">
        <v>281.54</v>
      </c>
      <c r="K24" s="28">
        <v>311.93</v>
      </c>
      <c r="L24" s="111">
        <f>(K24/J24-1)*100</f>
        <v>10.794203310364425</v>
      </c>
    </row>
    <row r="25" spans="1:12" ht="15" customHeight="1">
      <c r="A25" s="115" t="s">
        <v>39</v>
      </c>
      <c r="B25" s="29">
        <v>398.8</v>
      </c>
      <c r="C25" s="87">
        <v>398.8</v>
      </c>
      <c r="D25" s="87">
        <v>401.1</v>
      </c>
      <c r="E25" s="87">
        <v>403.6</v>
      </c>
      <c r="F25" s="87">
        <v>397.3</v>
      </c>
      <c r="G25" s="87">
        <v>405.92</v>
      </c>
      <c r="H25" s="87">
        <f>AVERAGE(B25:F25)</f>
        <v>399.92</v>
      </c>
      <c r="I25" s="87">
        <f t="shared" si="3"/>
        <v>-1.4781237682301884</v>
      </c>
      <c r="J25" s="106">
        <v>338.23</v>
      </c>
      <c r="K25" s="106">
        <v>405.02</v>
      </c>
      <c r="L25" s="87">
        <f>(K25/J25-1)*100</f>
        <v>19.746917777843475</v>
      </c>
    </row>
    <row r="26" spans="1:12" ht="15" customHeight="1">
      <c r="A26" s="114" t="s">
        <v>40</v>
      </c>
      <c r="B26" s="111">
        <v>319.8904</v>
      </c>
      <c r="C26" s="28">
        <v>319.8904</v>
      </c>
      <c r="D26" s="28">
        <v>321.8745</v>
      </c>
      <c r="E26" s="28">
        <v>324.2996</v>
      </c>
      <c r="F26" s="28">
        <v>318.3471</v>
      </c>
      <c r="G26" s="28">
        <v>329.48045</v>
      </c>
      <c r="H26" s="28">
        <f>AVERAGE(B26:F26)</f>
        <v>320.86039999999997</v>
      </c>
      <c r="I26" s="28">
        <f t="shared" si="3"/>
        <v>-2.6162553802509536</v>
      </c>
      <c r="J26" s="105">
        <v>279.7</v>
      </c>
      <c r="K26" s="105">
        <v>329.23</v>
      </c>
      <c r="L26" s="111">
        <f>(K26/J26-1)*100</f>
        <v>17.708258848766544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61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71</v>
      </c>
      <c r="B28" s="14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72</v>
      </c>
      <c r="B29" s="87">
        <v>2428.9180499999998</v>
      </c>
      <c r="C29" s="87">
        <v>2438.83875</v>
      </c>
      <c r="D29" s="135">
        <v>2440.4922</v>
      </c>
      <c r="E29" s="106">
        <v>2416.2416</v>
      </c>
      <c r="F29" s="135">
        <v>2400.25825</v>
      </c>
      <c r="G29" s="135">
        <v>2442.5590125</v>
      </c>
      <c r="H29" s="87">
        <f>AVERAGE(B29:F29)</f>
        <v>2424.94977</v>
      </c>
      <c r="I29" s="87">
        <f t="shared" si="3"/>
        <v>-0.7209341682179571</v>
      </c>
      <c r="J29" s="139">
        <v>2364.17</v>
      </c>
      <c r="K29" s="139">
        <v>2426.5481050000003</v>
      </c>
      <c r="L29" s="139">
        <f>(K29/J29-1)*100</f>
        <v>2.638477985931642</v>
      </c>
    </row>
    <row r="30" spans="1:12" ht="15" customHeight="1">
      <c r="A30" s="130" t="s">
        <v>73</v>
      </c>
      <c r="B30" s="28">
        <v>3109.5883000000003</v>
      </c>
      <c r="C30" s="28">
        <v>3122.8159</v>
      </c>
      <c r="D30" s="136">
        <v>3126.1228</v>
      </c>
      <c r="E30" s="136">
        <v>3082.0308</v>
      </c>
      <c r="F30" s="136">
        <v>3081.47965</v>
      </c>
      <c r="G30" s="136">
        <v>3066.7363875</v>
      </c>
      <c r="H30" s="28">
        <f>AVERAGE(B30:F30)</f>
        <v>3104.4074900000005</v>
      </c>
      <c r="I30" s="28">
        <f t="shared" si="3"/>
        <v>1.2283775890731041</v>
      </c>
      <c r="J30" s="140">
        <v>3212.13</v>
      </c>
      <c r="K30" s="140">
        <v>3050.3121175000006</v>
      </c>
      <c r="L30" s="140">
        <f>(K30/J30-1)*100</f>
        <v>-5.0377127482386985</v>
      </c>
    </row>
    <row r="31" spans="1:12" ht="18">
      <c r="A31" s="134" t="s">
        <v>74</v>
      </c>
      <c r="B31" s="137">
        <v>1489.75845</v>
      </c>
      <c r="C31" s="137">
        <v>1476.5308499999999</v>
      </c>
      <c r="D31" s="137">
        <v>1462.7521</v>
      </c>
      <c r="E31" s="137">
        <v>1455.58715</v>
      </c>
      <c r="F31" s="137">
        <v>1452.28025</v>
      </c>
      <c r="G31" s="137">
        <v>1445.66645</v>
      </c>
      <c r="H31" s="137">
        <f>AVERAGE(B31:F31)</f>
        <v>1467.38176</v>
      </c>
      <c r="I31" s="137">
        <f t="shared" si="3"/>
        <v>1.5020968356843412</v>
      </c>
      <c r="J31" s="141">
        <v>1387.05</v>
      </c>
      <c r="K31" s="141">
        <v>1444.4814775</v>
      </c>
      <c r="L31" s="141">
        <f>(K31/J31-1)*100</f>
        <v>4.140548466169203</v>
      </c>
    </row>
    <row r="32" spans="1:12" ht="18">
      <c r="A32" s="202" t="s">
        <v>77</v>
      </c>
      <c r="B32" s="203"/>
      <c r="C32" s="203"/>
      <c r="D32" s="203"/>
      <c r="E32" s="203"/>
      <c r="F32" s="203"/>
      <c r="G32" s="204"/>
      <c r="H32" s="204"/>
      <c r="I32" s="204"/>
      <c r="J32" s="204"/>
      <c r="K32" s="204"/>
      <c r="L32" s="204"/>
    </row>
    <row r="33" spans="1:12" ht="18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ht="18">
      <c r="A34" s="175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8 H26:H31 H20:H25 H10:H12 H14:H16 H18 H9 H19 H17 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2020-12-07T12:48:54Z</cp:lastPrinted>
  <dcterms:created xsi:type="dcterms:W3CDTF">2010-11-09T14:07:20Z</dcterms:created>
  <dcterms:modified xsi:type="dcterms:W3CDTF">2020-12-07T12:49:01Z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