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<sst xmlns="http://schemas.openxmlformats.org/spreadsheetml/2006/main" count="258" uniqueCount="158">
  <si>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</si>
  <si>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</si>
  <si>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</si>
  <si>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</si>
  <si>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</si>
  <si>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</si>
  <si>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</si>
  <si>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</si>
  <si>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</si>
  <si>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</si>
  <si>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</si>
  <si>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</si>
  <si>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</si>
  <si>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</si>
  <si>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</si>
  <si>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</si>
  <si>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</si>
  <si>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</si>
  <si>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</si>
  <si>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</si>
  <si>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</si>
  <si>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</si>
  <si>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</si>
  <si>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</si>
  <si>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</si>
  <si>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</si>
  <si>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</si>
  <si>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</si>
  <si>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</si>
  <si>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</si>
  <si>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</si>
  <si>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</si>
  <si>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</si>
  <si>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</si>
  <si>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</si>
  <si>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</si>
  <si>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</si>
  <si>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</si>
  <si>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</si>
  <si>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</si>
  <si>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</si>
  <si>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</si>
  <si>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</si>
  <si>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</si>
  <si>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</si>
  <si>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</si>
  <si>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</si>
  <si>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</si>
  <si>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</si>
  <si>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</si>
  <si>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</si>
  <si>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</si>
  <si>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</si>
  <si>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</si>
  <si>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</si>
  <si>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</si>
  <si>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</si>
  <si>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</si>
  <si>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</si>
  <si>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</si>
  <si>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</si>
  <si>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</si>
  <si>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</si>
  <si>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</si>
  <si>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</si>
  <si>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</si>
  <si>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</si>
  <si>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</si>
  <si>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</si>
  <si>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</si>
  <si>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</si>
  <si>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</si>
  <si>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</si>
  <si>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</si>
  <si>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</si>
  <si>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</si>
  <si>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</si>
  <si>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</si>
  <si>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</si>
  <si>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</si>
  <si>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</si>
  <si>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</si>
  <si>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</si>
  <si>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</si>
  <si>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</si>
  <si>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</si>
  <si>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</si>
  <si>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</si>
  <si>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</si>
  <si>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</si>
  <si>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</si>
  <si>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</si>
  <si>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</si>
  <si>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</si>
  <si>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</si>
  <si>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</si>
  <si>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</si>
  <si>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</si>
  <si>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</si>
  <si>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</si>
  <si>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</si>
  <si>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</si>
  <si>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</si>
  <si>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</si>
  <si>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</si>
  <si>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</si>
  <si>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</si>
  <si>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</si>
  <si>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</si>
  <si>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</si>
  <si>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</si>
  <si>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</si>
  <si>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</si>
  <si>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</si>
  <si>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</si>
  <si>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</si>
  <si>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</si>
  <si>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</si>
  <si>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</si>
  <si>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</si>
  <si>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</si>
  <si>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</si>
  <si>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</si>
  <si>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</si>
  <si>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</si>
  <si>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</si>
  <si>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</si>
  <si>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</si>
  <si>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</si>
  <si>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</si>
  <si>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</si>
  <si>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</si>
  <si>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</si>
  <si>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</si>
  <si>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</si>
  <si>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</si>
  <si>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</si>
  <si>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</si>
  <si>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</si>
  <si>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</si>
  <si>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</si>
  <si>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</si>
  <si>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</si>
  <si>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</si>
  <si>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</si>
  <si>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</si>
  <si>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</si>
  <si>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</si>
  <si>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</si>
  <si>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</si>
  <si>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/WN3</t>
  </si>
  <si>
    <t>WHEAT SRW JUL3/d</t>
  </si>
  <si>
    <t>/KWN3</t>
  </si>
  <si>
    <t>WHEAT HRW JUL3/d</t>
  </si>
  <si>
    <t>Enero</t>
  </si>
  <si>
    <t xml:space="preserve"> +H</t>
  </si>
  <si>
    <t>*Primas USWheat.org del 4 de septiembre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</si>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</sst>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59" borderId="24" xfId="0" applyNumberFormat="1" applyFont="1" applyFill="1" applyBorder="1" applyAlignment="1" applyProtection="1">
      <alignment horizontal="right" vertical="center"/>
      <protection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2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Font="1" applyAlignment="1">
      <alignment vertic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zoomScalePageLayoutView="0" workbookViewId="0" topLeftCell="A4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5" t="str">
        <f>Datos!G25</f>
        <v>Septiembre</v>
      </c>
      <c r="F6" s="101">
        <f>Datos!I25</f>
        <v>2020</v>
      </c>
      <c r="G6" s="4"/>
      <c r="H6" s="3"/>
      <c r="I6" s="3"/>
      <c r="J6" s="4" t="str">
        <f>Datos!D25</f>
        <v>Jueves</v>
      </c>
      <c r="K6" s="4">
        <f>Datos!E25</f>
        <v>10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5" t="s">
        <v>0</v>
      </c>
      <c r="B11" s="135"/>
      <c r="C11" s="135"/>
      <c r="D11" s="135" t="s">
        <v>0</v>
      </c>
      <c r="E11" s="135"/>
      <c r="F11" s="135"/>
      <c r="G11" s="135"/>
      <c r="H11" s="135"/>
      <c r="I11" s="135"/>
      <c r="J11" s="135" t="s">
        <v>1</v>
      </c>
      <c r="K11" s="135"/>
    </row>
    <row r="12" spans="1:11" ht="17.25" customHeight="1">
      <c r="A12" s="136" t="s">
        <v>2</v>
      </c>
      <c r="B12" s="136"/>
      <c r="C12" s="136"/>
      <c r="D12" s="136" t="s">
        <v>3</v>
      </c>
      <c r="E12" s="136"/>
      <c r="F12" s="136"/>
      <c r="G12" s="136"/>
      <c r="H12" s="136"/>
      <c r="I12" s="136"/>
      <c r="J12" s="136" t="s">
        <v>4</v>
      </c>
      <c r="K12" s="13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9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4" t="s">
        <v>48</v>
      </c>
      <c r="B15" s="55"/>
      <c r="C15" s="84"/>
      <c r="D15" s="90"/>
      <c r="E15" s="85"/>
      <c r="F15" s="85"/>
      <c r="G15" s="102"/>
      <c r="H15" s="102"/>
      <c r="I15" s="103"/>
      <c r="J15" s="90"/>
      <c r="K15" s="85"/>
      <c r="L15"/>
      <c r="M15"/>
      <c r="N15"/>
      <c r="O15"/>
    </row>
    <row r="16" spans="1:15" ht="19.5" customHeight="1">
      <c r="A16" s="79" t="s">
        <v>14</v>
      </c>
      <c r="B16" s="78">
        <f>Datos!E6</f>
        <v>540</v>
      </c>
      <c r="C16" s="82"/>
      <c r="D16" s="123">
        <f>Datos!K6</f>
        <v>476.25</v>
      </c>
      <c r="E16" s="83">
        <f>D19+'Primas HRW'!B6</f>
        <v>674</v>
      </c>
      <c r="F16" s="83"/>
      <c r="G16" s="124">
        <f>D16+'Primas HRW'!D6</f>
        <v>681.25</v>
      </c>
      <c r="H16" s="124">
        <f>D16+'Primas HRW'!E6</f>
        <v>661.25</v>
      </c>
      <c r="I16" s="122">
        <f>D16+'Primas HRW'!F6</f>
        <v>651.25</v>
      </c>
      <c r="J16" s="123">
        <f>Datos!O6</f>
        <v>357.25</v>
      </c>
      <c r="K16" s="83"/>
      <c r="L16"/>
      <c r="M16"/>
      <c r="N16"/>
      <c r="O16"/>
    </row>
    <row r="17" spans="1:15" ht="19.5" customHeight="1">
      <c r="A17" s="54" t="s">
        <v>49</v>
      </c>
      <c r="B17" s="55"/>
      <c r="C17" s="84">
        <f>B19+'Primas SRW'!B7</f>
        <v>673.25</v>
      </c>
      <c r="D17" s="90"/>
      <c r="E17" s="85">
        <f>D19+'Primas HRW'!B7</f>
        <v>674</v>
      </c>
      <c r="F17" s="85"/>
      <c r="G17" s="102">
        <f>D19+'Primas HRW'!D7</f>
        <v>684</v>
      </c>
      <c r="H17" s="102">
        <f>D19+'Primas HRW'!E7</f>
        <v>664</v>
      </c>
      <c r="I17" s="103">
        <f>D19+'Primas HRW'!F7</f>
        <v>654</v>
      </c>
      <c r="J17" s="90"/>
      <c r="K17" s="85">
        <f>J19+'Primas maíz'!B8</f>
        <v>467</v>
      </c>
      <c r="L17"/>
      <c r="M17"/>
      <c r="N17"/>
      <c r="O17"/>
    </row>
    <row r="18" spans="1:15" ht="19.5" customHeight="1">
      <c r="A18" s="79" t="s">
        <v>38</v>
      </c>
      <c r="B18" s="78"/>
      <c r="C18" s="82">
        <f>B19+'Primas SRW'!B8</f>
        <v>678.25</v>
      </c>
      <c r="D18" s="123"/>
      <c r="E18" s="83">
        <f>D19+'Primas HRW'!B8</f>
        <v>669</v>
      </c>
      <c r="F18" s="83"/>
      <c r="G18" s="124">
        <f>D19+'Primas HRW'!D8</f>
        <v>684</v>
      </c>
      <c r="H18" s="124">
        <f>D19+'Primas HRW'!E8</f>
        <v>664</v>
      </c>
      <c r="I18" s="122">
        <f>D19+'Primas HRW'!F8</f>
        <v>654</v>
      </c>
      <c r="J18" s="123"/>
      <c r="K18" s="83">
        <f>J19+'Primas maíz'!B9</f>
        <v>467</v>
      </c>
      <c r="L18"/>
      <c r="M18"/>
      <c r="N18"/>
      <c r="O18"/>
    </row>
    <row r="19" spans="1:15" ht="19.5" customHeight="1">
      <c r="A19" s="16" t="s">
        <v>15</v>
      </c>
      <c r="B19" s="26">
        <f>Datos!E7</f>
        <v>548.25</v>
      </c>
      <c r="C19" s="23">
        <f>B19+'Primas SRW'!B9</f>
        <v>678.25</v>
      </c>
      <c r="D19" s="24">
        <f>Datos!K7</f>
        <v>474</v>
      </c>
      <c r="E19" s="25">
        <f>D19+'Primas HRW'!B9</f>
        <v>664</v>
      </c>
      <c r="F19" s="25"/>
      <c r="G19" s="97">
        <f>D19+'Primas HRW'!D9</f>
        <v>679</v>
      </c>
      <c r="H19" s="97">
        <f>D19+'Primas HRW'!E9</f>
        <v>659</v>
      </c>
      <c r="I19" s="104">
        <f>D19+'Primas HRW'!F9</f>
        <v>649</v>
      </c>
      <c r="J19" s="24">
        <f>Datos!O7</f>
        <v>365</v>
      </c>
      <c r="K19" s="25">
        <f>J19+'Primas maíz'!B10</f>
        <v>467</v>
      </c>
      <c r="L19"/>
      <c r="M19"/>
      <c r="N19"/>
      <c r="O19"/>
    </row>
    <row r="20" spans="1:15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20"/>
      <c r="J20" s="21"/>
      <c r="K20" s="19"/>
      <c r="L20"/>
      <c r="M20"/>
      <c r="N20"/>
      <c r="O20"/>
    </row>
    <row r="21" spans="1:15" ht="19.5" customHeight="1">
      <c r="A21" s="54" t="s">
        <v>43</v>
      </c>
      <c r="B21" s="55"/>
      <c r="C21" s="84">
        <f>B23+'Primas SRW'!B11</f>
        <v>682.25</v>
      </c>
      <c r="D21" s="90"/>
      <c r="E21" s="85"/>
      <c r="F21" s="85"/>
      <c r="G21" s="102"/>
      <c r="H21" s="102"/>
      <c r="I21" s="103"/>
      <c r="J21" s="90"/>
      <c r="K21" s="85">
        <f>J23+'Primas maíz'!B12</f>
        <v>467</v>
      </c>
      <c r="L21"/>
      <c r="M21"/>
      <c r="N21"/>
      <c r="O21"/>
    </row>
    <row r="22" spans="1:15" ht="19.5" customHeight="1">
      <c r="A22" s="79" t="s">
        <v>44</v>
      </c>
      <c r="B22" s="78"/>
      <c r="C22" s="82"/>
      <c r="D22" s="123"/>
      <c r="E22" s="83"/>
      <c r="F22" s="83"/>
      <c r="G22" s="124"/>
      <c r="H22" s="124"/>
      <c r="I22" s="122"/>
      <c r="J22" s="123"/>
      <c r="K22" s="83"/>
      <c r="L22"/>
      <c r="M22"/>
      <c r="N22"/>
      <c r="O22"/>
    </row>
    <row r="23" spans="1:15" ht="19.5" customHeight="1">
      <c r="A23" s="16" t="s">
        <v>11</v>
      </c>
      <c r="B23" s="58">
        <f>Datos!E8</f>
        <v>557.25</v>
      </c>
      <c r="C23" s="23"/>
      <c r="D23" s="59">
        <f>Datos!K8</f>
        <v>485</v>
      </c>
      <c r="E23" s="25"/>
      <c r="F23" s="25"/>
      <c r="G23" s="25"/>
      <c r="H23" s="25"/>
      <c r="I23" s="23"/>
      <c r="J23" s="59">
        <f>Datos!O8</f>
        <v>375</v>
      </c>
      <c r="K23" s="25"/>
      <c r="L23"/>
      <c r="M23"/>
      <c r="N23"/>
      <c r="O23"/>
    </row>
    <row r="24" spans="1:15" ht="19.5" customHeight="1">
      <c r="A24" s="79" t="s">
        <v>46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  <c r="L24"/>
      <c r="M24"/>
      <c r="N24"/>
      <c r="O24"/>
    </row>
    <row r="25" spans="1:15" ht="19.5" customHeight="1">
      <c r="A25" s="54" t="s">
        <v>12</v>
      </c>
      <c r="B25" s="55">
        <f>Datos!E9</f>
        <v>562.75</v>
      </c>
      <c r="C25" s="66"/>
      <c r="D25" s="60">
        <f>Datos!K9</f>
        <v>492</v>
      </c>
      <c r="E25" s="66"/>
      <c r="F25" s="66"/>
      <c r="G25" s="66"/>
      <c r="H25" s="66"/>
      <c r="I25" s="66"/>
      <c r="J25" s="60">
        <f>Datos!O9</f>
        <v>381.5</v>
      </c>
      <c r="K25" s="55"/>
      <c r="L25"/>
      <c r="M25"/>
      <c r="N25"/>
      <c r="O25"/>
    </row>
    <row r="26" spans="1:15" ht="19.5" customHeight="1">
      <c r="A26" s="79" t="s">
        <v>47</v>
      </c>
      <c r="B26" s="78"/>
      <c r="C26" s="80"/>
      <c r="D26" s="81"/>
      <c r="E26" s="80"/>
      <c r="F26" s="80"/>
      <c r="G26" s="80"/>
      <c r="H26" s="80"/>
      <c r="I26" s="80"/>
      <c r="J26" s="81"/>
      <c r="K26" s="78"/>
      <c r="L26"/>
      <c r="M26"/>
      <c r="N26"/>
      <c r="O26"/>
    </row>
    <row r="27" spans="1:15" ht="19.5" customHeight="1">
      <c r="A27" s="16" t="s">
        <v>13</v>
      </c>
      <c r="B27" s="58">
        <f>Datos!E10</f>
        <v>562</v>
      </c>
      <c r="C27" s="23"/>
      <c r="D27" s="59">
        <f>Datos!K10</f>
        <v>498.5</v>
      </c>
      <c r="E27" s="25"/>
      <c r="F27" s="25"/>
      <c r="G27" s="25"/>
      <c r="H27" s="25"/>
      <c r="I27" s="23"/>
      <c r="J27" s="59">
        <f>Datos!O10</f>
        <v>385.25</v>
      </c>
      <c r="K27" s="25"/>
      <c r="L27"/>
      <c r="M27"/>
      <c r="N27"/>
      <c r="O27"/>
    </row>
    <row r="28" spans="1:15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  <c r="L28"/>
      <c r="M28"/>
      <c r="N28"/>
      <c r="O28"/>
    </row>
    <row r="29" spans="1:15" ht="19.5" customHeight="1">
      <c r="A29" s="54" t="s">
        <v>14</v>
      </c>
      <c r="B29" s="55">
        <f>Datos!E11</f>
        <v>567.25</v>
      </c>
      <c r="C29" s="84"/>
      <c r="D29" s="60">
        <f>Datos!K11</f>
        <v>506.25</v>
      </c>
      <c r="E29" s="84"/>
      <c r="F29" s="84"/>
      <c r="G29" s="84"/>
      <c r="H29" s="84"/>
      <c r="I29" s="84"/>
      <c r="J29" s="60">
        <f>Datos!O11</f>
        <v>382.5</v>
      </c>
      <c r="K29" s="85"/>
      <c r="L29"/>
      <c r="M29"/>
      <c r="N29"/>
      <c r="O29"/>
    </row>
    <row r="30" spans="1:15" ht="19.5" customHeight="1">
      <c r="A30" s="79" t="s">
        <v>15</v>
      </c>
      <c r="B30" s="78">
        <f>Datos!E12</f>
        <v>576.75</v>
      </c>
      <c r="C30" s="80"/>
      <c r="D30" s="81">
        <f>Datos!K12</f>
        <v>517.5</v>
      </c>
      <c r="E30" s="80"/>
      <c r="F30" s="80"/>
      <c r="G30" s="80"/>
      <c r="H30" s="80"/>
      <c r="I30" s="80"/>
      <c r="J30" s="81">
        <f>Datos!O12</f>
        <v>387.75</v>
      </c>
      <c r="K30" s="78"/>
      <c r="L30"/>
      <c r="M30"/>
      <c r="N30"/>
      <c r="O30"/>
    </row>
    <row r="31" spans="1:15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  <c r="L31"/>
      <c r="M31"/>
      <c r="N31"/>
      <c r="O31"/>
    </row>
    <row r="32" spans="1:15" ht="19.5" customHeight="1">
      <c r="A32" s="16" t="s">
        <v>11</v>
      </c>
      <c r="B32" s="58">
        <f>Datos!E13</f>
        <v>583.25</v>
      </c>
      <c r="C32" s="23"/>
      <c r="D32" s="59">
        <f>Datos!K13</f>
        <v>526.75</v>
      </c>
      <c r="E32" s="25"/>
      <c r="F32" s="25"/>
      <c r="G32" s="25"/>
      <c r="H32" s="25"/>
      <c r="I32" s="23"/>
      <c r="J32" s="59">
        <f>Datos!O13</f>
        <v>396.5</v>
      </c>
      <c r="K32" s="25"/>
      <c r="L32"/>
      <c r="M32"/>
      <c r="N32"/>
      <c r="O32"/>
    </row>
    <row r="33" spans="1:15" ht="19.5" customHeight="1">
      <c r="A33" s="79" t="s">
        <v>12</v>
      </c>
      <c r="B33" s="78">
        <f>Datos!E14</f>
        <v>582.75</v>
      </c>
      <c r="C33" s="80"/>
      <c r="D33" s="81">
        <f>Datos!K14</f>
        <v>528.5</v>
      </c>
      <c r="E33" s="80"/>
      <c r="F33" s="80"/>
      <c r="G33" s="80"/>
      <c r="H33" s="80"/>
      <c r="I33" s="80"/>
      <c r="J33" s="81">
        <f>Datos!O14</f>
        <v>401.5</v>
      </c>
      <c r="K33" s="78"/>
      <c r="L33"/>
      <c r="M33"/>
      <c r="N33"/>
      <c r="O33"/>
    </row>
    <row r="34" spans="1:15" ht="19.5" customHeight="1">
      <c r="A34" s="16" t="s">
        <v>13</v>
      </c>
      <c r="B34" s="58">
        <f>Datos!E15</f>
        <v>571.75</v>
      </c>
      <c r="C34" s="23"/>
      <c r="D34" s="59">
        <f>Datos!K15</f>
        <v>517.25</v>
      </c>
      <c r="E34" s="25"/>
      <c r="F34" s="25"/>
      <c r="G34" s="25"/>
      <c r="H34" s="25"/>
      <c r="I34" s="23"/>
      <c r="J34" s="59">
        <f>Datos!O15</f>
        <v>405.25</v>
      </c>
      <c r="K34" s="25"/>
      <c r="L34"/>
      <c r="M34"/>
      <c r="N34"/>
      <c r="O34"/>
    </row>
    <row r="35" spans="1:15" ht="19.5" customHeight="1">
      <c r="A35" s="79" t="s">
        <v>14</v>
      </c>
      <c r="B35" s="78">
        <f>Datos!E16</f>
        <v>568.5</v>
      </c>
      <c r="C35" s="82"/>
      <c r="D35" s="81">
        <f>Datos!K16</f>
        <v>517.25</v>
      </c>
      <c r="E35" s="82"/>
      <c r="F35" s="82"/>
      <c r="G35" s="82"/>
      <c r="H35" s="82"/>
      <c r="I35" s="82"/>
      <c r="J35" s="81">
        <f>Datos!O16</f>
        <v>390.75</v>
      </c>
      <c r="K35" s="83"/>
      <c r="L35"/>
      <c r="M35"/>
      <c r="N35"/>
      <c r="O35"/>
    </row>
    <row r="36" spans="1:15" ht="19.5" customHeight="1">
      <c r="A36" s="54" t="s">
        <v>15</v>
      </c>
      <c r="B36" s="58">
        <f>Datos!E17</f>
        <v>584.5</v>
      </c>
      <c r="C36" s="66"/>
      <c r="D36" s="59">
        <f>Datos!K17</f>
        <v>518.25</v>
      </c>
      <c r="E36" s="66"/>
      <c r="F36" s="66"/>
      <c r="G36" s="66"/>
      <c r="H36" s="66"/>
      <c r="I36" s="66"/>
      <c r="J36" s="59">
        <f>Datos!O17</f>
        <v>395.75</v>
      </c>
      <c r="K36" s="55"/>
      <c r="L36"/>
      <c r="M36"/>
      <c r="N36"/>
      <c r="O36"/>
    </row>
    <row r="37" spans="1:15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16" t="s">
        <v>11</v>
      </c>
      <c r="B38" s="58">
        <f>Datos!E18</f>
        <v>584.5</v>
      </c>
      <c r="C38" s="23"/>
      <c r="D38" s="59">
        <f>Datos!K18</f>
        <v>518.25</v>
      </c>
      <c r="E38" s="25"/>
      <c r="F38" s="25"/>
      <c r="G38" s="25"/>
      <c r="H38" s="25"/>
      <c r="I38" s="23"/>
      <c r="J38" s="59"/>
      <c r="K38" s="25"/>
      <c r="L38"/>
      <c r="M38"/>
      <c r="N38"/>
      <c r="O38"/>
    </row>
    <row r="39" spans="1:15" ht="19.5" customHeight="1">
      <c r="A39" s="79" t="s">
        <v>12</v>
      </c>
      <c r="B39" s="78">
        <f>Datos!E19</f>
        <v>584.5</v>
      </c>
      <c r="C39" s="82"/>
      <c r="D39" s="81">
        <f>Datos!K19</f>
        <v>518.25</v>
      </c>
      <c r="E39" s="82"/>
      <c r="F39" s="82"/>
      <c r="G39" s="82"/>
      <c r="H39" s="82"/>
      <c r="I39" s="82"/>
      <c r="J39" s="81"/>
      <c r="K39" s="83"/>
      <c r="L39"/>
      <c r="M39"/>
      <c r="N39"/>
      <c r="O39"/>
    </row>
    <row r="40" spans="1:15" ht="19.5" customHeight="1">
      <c r="A40" s="16" t="s">
        <v>13</v>
      </c>
      <c r="B40" s="58">
        <f>Datos!E20</f>
        <v>567</v>
      </c>
      <c r="C40" s="23"/>
      <c r="D40" s="59">
        <f>Datos!J20</f>
        <v>519.4</v>
      </c>
      <c r="E40" s="25"/>
      <c r="F40" s="25"/>
      <c r="G40" s="25"/>
      <c r="H40" s="25"/>
      <c r="I40" s="23"/>
      <c r="J40" s="59">
        <f>Datos!O18</f>
        <v>409.25</v>
      </c>
      <c r="K40" s="25"/>
      <c r="L40"/>
      <c r="M40"/>
      <c r="N40"/>
      <c r="O40"/>
    </row>
    <row r="41" spans="1:15" ht="19.5" customHeight="1">
      <c r="A41" s="79" t="s">
        <v>14</v>
      </c>
      <c r="B41" s="78"/>
      <c r="C41" s="82"/>
      <c r="D41" s="81"/>
      <c r="E41" s="82"/>
      <c r="F41" s="82"/>
      <c r="G41" s="82"/>
      <c r="H41" s="82"/>
      <c r="I41" s="82"/>
      <c r="J41" s="81"/>
      <c r="K41" s="83"/>
      <c r="L41"/>
      <c r="M41"/>
      <c r="N41"/>
      <c r="O41"/>
    </row>
    <row r="42" spans="1:15" ht="19.5" customHeight="1">
      <c r="A42" s="54" t="s">
        <v>15</v>
      </c>
      <c r="B42" s="58"/>
      <c r="C42" s="106"/>
      <c r="D42" s="59"/>
      <c r="E42" s="106"/>
      <c r="F42" s="106"/>
      <c r="G42" s="106"/>
      <c r="H42" s="106"/>
      <c r="I42" s="106"/>
      <c r="J42" s="59">
        <f>Datos!O19</f>
        <v>396.5</v>
      </c>
      <c r="K42" s="58"/>
      <c r="L42"/>
      <c r="M42"/>
      <c r="N42"/>
      <c r="O42"/>
    </row>
    <row r="43" spans="1:15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/>
      <c r="M43"/>
      <c r="N43"/>
      <c r="O43"/>
    </row>
    <row r="44" spans="1:15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/>
      <c r="M45"/>
      <c r="N45"/>
      <c r="O45"/>
    </row>
    <row r="46" spans="1:15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/>
      <c r="M46"/>
      <c r="N46"/>
      <c r="O46"/>
    </row>
    <row r="47" spans="1:15" ht="19.5" customHeight="1">
      <c r="A47" s="31" t="s">
        <v>16</v>
      </c>
      <c r="L47"/>
      <c r="M47"/>
      <c r="N47"/>
      <c r="O47"/>
    </row>
    <row r="48" spans="1:15" ht="19.5" customHeight="1">
      <c r="A48" s="39" t="s">
        <v>18</v>
      </c>
      <c r="B48" s="40">
        <v>0.36744</v>
      </c>
      <c r="D48" s="39" t="s">
        <v>19</v>
      </c>
      <c r="E48" s="1">
        <v>0.39368</v>
      </c>
      <c r="L48"/>
      <c r="M48"/>
      <c r="N48"/>
      <c r="O48"/>
    </row>
    <row r="49" spans="1:15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/>
    </row>
    <row r="52" spans="12:15" ht="19.5" customHeight="1">
      <c r="L52"/>
      <c r="M52"/>
      <c r="N52"/>
      <c r="O52" s="27"/>
    </row>
    <row r="53" spans="1:15" ht="19.5" customHeight="1">
      <c r="A53" s="34"/>
      <c r="B53" s="32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15" ht="19.5" customHeight="1">
      <c r="A55" s="37"/>
      <c r="B55" s="33"/>
      <c r="L55"/>
      <c r="M55"/>
      <c r="N55"/>
      <c r="O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4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Datos!G25</f>
        <v>Septiembre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10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37" t="s">
        <v>50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2"/>
      <c r="H15" s="122"/>
      <c r="I15" s="122"/>
      <c r="J15" s="81"/>
      <c r="K15" s="78"/>
    </row>
    <row r="16" spans="1:11" ht="19.5" customHeight="1">
      <c r="A16" s="105" t="s">
        <v>14</v>
      </c>
      <c r="B16" s="58">
        <f>BUSHEL!B16*TONELADA!$B$47</f>
        <v>198.4176</v>
      </c>
      <c r="C16" s="106"/>
      <c r="D16" s="59">
        <f>IF(BUSHEL!D16&gt;0,BUSHEL!D16*TONELADA!$B$47,"")</f>
        <v>174.9933</v>
      </c>
      <c r="E16" s="106">
        <v>247.6</v>
      </c>
      <c r="F16" s="106" t="s">
        <v>45</v>
      </c>
      <c r="G16" s="109">
        <f>BUSHEL!G16*TONELADA!$B$47</f>
        <v>250.3185</v>
      </c>
      <c r="H16" s="109">
        <f>BUSHEL!H16*TONELADA!$B$47</f>
        <v>242.9697</v>
      </c>
      <c r="I16" s="109">
        <f>BUSHEL!I16*TONELADA!$B$47</f>
        <v>239.2953</v>
      </c>
      <c r="J16" s="59">
        <f>BUSHEL!J16*$E$47</f>
        <v>140.64218</v>
      </c>
      <c r="K16" s="25"/>
    </row>
    <row r="17" spans="1:11" ht="19.5" customHeight="1">
      <c r="A17" s="79" t="s">
        <v>49</v>
      </c>
      <c r="B17" s="78"/>
      <c r="C17" s="80">
        <v>249.2</v>
      </c>
      <c r="D17" s="81"/>
      <c r="E17" s="80">
        <v>247.6</v>
      </c>
      <c r="F17" s="80"/>
      <c r="G17" s="120">
        <f>BUSHEL!G17*TONELADA!$B$47</f>
        <v>251.32896</v>
      </c>
      <c r="H17" s="122">
        <f>BUSHEL!H17*TONELADA!$B$47</f>
        <v>243.98015999999998</v>
      </c>
      <c r="I17" s="122">
        <f>BUSHEL!I17*TONELADA!$B$47</f>
        <v>240.30576</v>
      </c>
      <c r="J17" s="81"/>
      <c r="K17" s="83">
        <f>BUSHEL!K17*$E$47</f>
        <v>183.84856</v>
      </c>
    </row>
    <row r="18" spans="1:11" ht="19.5" customHeight="1">
      <c r="A18" s="54" t="s">
        <v>38</v>
      </c>
      <c r="B18" s="55"/>
      <c r="C18" s="66">
        <v>249.2</v>
      </c>
      <c r="D18" s="60"/>
      <c r="E18" s="66">
        <v>245.8</v>
      </c>
      <c r="F18" s="66"/>
      <c r="G18" s="76">
        <f>BUSHEL!G18*TONELADA!$B$47</f>
        <v>251.32896</v>
      </c>
      <c r="H18" s="103">
        <f>BUSHEL!H18*TONELADA!$B$47</f>
        <v>243.98015999999998</v>
      </c>
      <c r="I18" s="103">
        <f>BUSHEL!I18*TONELADA!$B$47</f>
        <v>240.30576</v>
      </c>
      <c r="J18" s="60"/>
      <c r="K18" s="85">
        <f>BUSHEL!K18*$E$47</f>
        <v>183.84856</v>
      </c>
    </row>
    <row r="19" spans="1:11" ht="19.5" customHeight="1">
      <c r="A19" s="79" t="s">
        <v>15</v>
      </c>
      <c r="B19" s="78">
        <f>BUSHEL!B19*TONELADA!$B$47</f>
        <v>201.44898</v>
      </c>
      <c r="C19" s="80">
        <v>247.3</v>
      </c>
      <c r="D19" s="81">
        <f>IF(BUSHEL!D19&gt;0,BUSHEL!D19*TONELADA!$B$47,"")</f>
        <v>174.16656</v>
      </c>
      <c r="E19" s="80">
        <v>243.9</v>
      </c>
      <c r="F19" s="80"/>
      <c r="G19" s="120">
        <f>BUSHEL!G19*TONELADA!$B$47</f>
        <v>249.49176</v>
      </c>
      <c r="H19" s="120">
        <f>BUSHEL!H19*TONELADA!$B$47</f>
        <v>242.14296</v>
      </c>
      <c r="I19" s="120">
        <f>BUSHEL!I19*TONELADA!$B$47</f>
        <v>238.46856</v>
      </c>
      <c r="J19" s="81">
        <f>BUSHEL!D19*$E$47</f>
        <v>186.60432</v>
      </c>
      <c r="K19" s="78">
        <f>BUSHEL!K19*$E$47</f>
        <v>183.84856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250.6</v>
      </c>
      <c r="D21" s="56"/>
      <c r="E21" s="66"/>
      <c r="F21" s="66"/>
      <c r="G21" s="76"/>
      <c r="H21" s="76"/>
      <c r="I21" s="77"/>
      <c r="J21" s="56"/>
      <c r="K21" s="75">
        <f>BUSHEL!K21*$E$47</f>
        <v>183.84856</v>
      </c>
    </row>
    <row r="22" spans="1:11" ht="19.5" customHeight="1">
      <c r="A22" s="79" t="s">
        <v>44</v>
      </c>
      <c r="B22" s="78"/>
      <c r="C22" s="118"/>
      <c r="D22" s="119"/>
      <c r="E22" s="80"/>
      <c r="F22" s="80"/>
      <c r="G22" s="120"/>
      <c r="H22" s="120"/>
      <c r="I22" s="120"/>
      <c r="J22" s="81"/>
      <c r="K22" s="78"/>
    </row>
    <row r="23" spans="1:11" ht="19.5" customHeight="1">
      <c r="A23" s="16" t="s">
        <v>11</v>
      </c>
      <c r="B23" s="58">
        <f>BUSHEL!B23*TONELADA!$B$47</f>
        <v>204.75593999999998</v>
      </c>
      <c r="C23" s="23"/>
      <c r="D23" s="59">
        <f>IF(BUSHEL!D23&gt;0,BUSHEL!D23*TONELADA!$B$47,"")</f>
        <v>178.20839999999998</v>
      </c>
      <c r="E23" s="25"/>
      <c r="F23" s="25"/>
      <c r="G23" s="25"/>
      <c r="H23" s="25"/>
      <c r="I23" s="23"/>
      <c r="J23" s="59">
        <f>BUSHEL!J23*BUSHEL!E48</f>
        <v>147.63</v>
      </c>
      <c r="K23" s="25"/>
    </row>
    <row r="24" spans="1:11" ht="19.5" customHeight="1">
      <c r="A24" s="79" t="s">
        <v>46</v>
      </c>
      <c r="B24" s="78"/>
      <c r="C24" s="118"/>
      <c r="D24" s="119"/>
      <c r="E24" s="80"/>
      <c r="F24" s="120"/>
      <c r="G24" s="120"/>
      <c r="H24" s="120"/>
      <c r="I24" s="121"/>
      <c r="J24" s="119"/>
      <c r="K24" s="78"/>
    </row>
    <row r="25" spans="1:11" ht="19.5" customHeight="1">
      <c r="A25" s="54" t="s">
        <v>12</v>
      </c>
      <c r="B25" s="55">
        <f>BUSHEL!B25*TONELADA!$B$47</f>
        <v>206.77686</v>
      </c>
      <c r="C25" s="66"/>
      <c r="D25" s="60">
        <f>IF(BUSHEL!D25&gt;0,BUSHEL!D25*TONELADA!$B$47,"")</f>
        <v>180.78047999999998</v>
      </c>
      <c r="E25" s="66"/>
      <c r="F25" s="66"/>
      <c r="G25" s="66"/>
      <c r="H25" s="66"/>
      <c r="I25" s="66"/>
      <c r="J25" s="60">
        <f>BUSHEL!J25*BUSHEL!E48</f>
        <v>150.18892</v>
      </c>
      <c r="K25" s="55"/>
    </row>
    <row r="26" spans="1:11" ht="19.5" customHeight="1">
      <c r="A26" s="79" t="s">
        <v>47</v>
      </c>
      <c r="B26" s="78"/>
      <c r="C26" s="118"/>
      <c r="D26" s="119"/>
      <c r="E26" s="80"/>
      <c r="F26" s="120"/>
      <c r="G26" s="120"/>
      <c r="H26" s="120"/>
      <c r="I26" s="121"/>
      <c r="J26" s="119"/>
      <c r="K26" s="78"/>
    </row>
    <row r="27" spans="1:11" ht="19.5" customHeight="1">
      <c r="A27" s="16" t="s">
        <v>13</v>
      </c>
      <c r="B27" s="58">
        <f>BUSHEL!B27*TONELADA!$B$47</f>
        <v>206.50127999999998</v>
      </c>
      <c r="C27" s="23"/>
      <c r="D27" s="59">
        <f>IF(BUSHEL!D27&gt;0,BUSHEL!D27*TONELADA!$B$47,"")</f>
        <v>183.16884</v>
      </c>
      <c r="E27" s="25"/>
      <c r="F27" s="25"/>
      <c r="G27" s="25"/>
      <c r="H27" s="25"/>
      <c r="I27" s="23"/>
      <c r="J27" s="59">
        <f>BUSHEL!J27*$E$47</f>
        <v>151.66521999999998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208.43034</v>
      </c>
      <c r="C29" s="84"/>
      <c r="D29" s="60">
        <f>IF(BUSHEL!D29&gt;0,BUSHEL!D29*TONELADA!$B$47,"")</f>
        <v>186.0165</v>
      </c>
      <c r="E29" s="84"/>
      <c r="F29" s="84"/>
      <c r="G29" s="84"/>
      <c r="H29" s="84"/>
      <c r="I29" s="84"/>
      <c r="J29" s="60">
        <f>BUSHEL!J29*BUSHEL!E48</f>
        <v>150.58259999999999</v>
      </c>
      <c r="K29" s="85"/>
    </row>
    <row r="30" spans="1:11" ht="19.5" customHeight="1">
      <c r="A30" s="79" t="s">
        <v>15</v>
      </c>
      <c r="B30" s="78">
        <f>BUSHEL!B30*TONELADA!$B$47</f>
        <v>211.92102</v>
      </c>
      <c r="C30" s="80"/>
      <c r="D30" s="81">
        <f>IF(BUSHEL!D30&gt;0,BUSHEL!D30*TONELADA!$B$47,"")</f>
        <v>190.15019999999998</v>
      </c>
      <c r="E30" s="80"/>
      <c r="F30" s="80"/>
      <c r="G30" s="80"/>
      <c r="H30" s="80"/>
      <c r="I30" s="80"/>
      <c r="J30" s="81">
        <f>BUSHEL!J30*$E$47</f>
        <v>152.64942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214.30938</v>
      </c>
      <c r="C32" s="23"/>
      <c r="D32" s="59">
        <f>BUSHEL!D32*TONELADA!$B$47</f>
        <v>193.54901999999998</v>
      </c>
      <c r="E32" s="25"/>
      <c r="F32" s="25"/>
      <c r="G32" s="25"/>
      <c r="H32" s="25"/>
      <c r="I32" s="23"/>
      <c r="J32" s="59">
        <f>BUSHEL!J32*TONELADA!$B$47</f>
        <v>145.68995999999999</v>
      </c>
      <c r="K32" s="25"/>
    </row>
    <row r="33" spans="1:11" ht="19.5" customHeight="1">
      <c r="A33" s="79" t="s">
        <v>12</v>
      </c>
      <c r="B33" s="78">
        <f>BUSHEL!B33*TONELADA!$B$47</f>
        <v>214.12565999999998</v>
      </c>
      <c r="C33" s="80"/>
      <c r="D33" s="81">
        <f>BUSHEL!D33*TONELADA!$B$47</f>
        <v>194.19204</v>
      </c>
      <c r="E33" s="80"/>
      <c r="F33" s="80"/>
      <c r="G33" s="80"/>
      <c r="H33" s="80"/>
      <c r="I33" s="80"/>
      <c r="J33" s="81">
        <f>BUSHEL!J33*TONELADA!$B$47</f>
        <v>147.52716</v>
      </c>
      <c r="K33" s="78"/>
    </row>
    <row r="34" spans="1:11" ht="19.5" customHeight="1">
      <c r="A34" s="16" t="s">
        <v>13</v>
      </c>
      <c r="B34" s="58">
        <f>BUSHEL!B34*TONELADA!$B$47</f>
        <v>210.08382</v>
      </c>
      <c r="C34" s="23"/>
      <c r="D34" s="59">
        <f>BUSHEL!D34*TONELADA!$B$47</f>
        <v>190.05834</v>
      </c>
      <c r="E34" s="25"/>
      <c r="F34" s="25"/>
      <c r="G34" s="25"/>
      <c r="H34" s="25"/>
      <c r="I34" s="23"/>
      <c r="J34" s="59">
        <f>BUSHEL!J34*TONELADA!$B$47</f>
        <v>148.90506</v>
      </c>
      <c r="K34" s="25"/>
    </row>
    <row r="35" spans="1:11" ht="19.5" customHeight="1">
      <c r="A35" s="79" t="s">
        <v>14</v>
      </c>
      <c r="B35" s="78">
        <f>BUSHEL!B35*TONELADA!$B$47</f>
        <v>208.88963999999999</v>
      </c>
      <c r="C35" s="82"/>
      <c r="D35" s="81">
        <f>BUSHEL!D35*TONELADA!$B$47</f>
        <v>190.05834</v>
      </c>
      <c r="E35" s="82"/>
      <c r="F35" s="82"/>
      <c r="G35" s="82"/>
      <c r="H35" s="82"/>
      <c r="I35" s="82"/>
      <c r="J35" s="81">
        <f>BUSHEL!J35*TONELADA!$B$47</f>
        <v>143.57718</v>
      </c>
      <c r="K35" s="83"/>
    </row>
    <row r="36" spans="1:11" ht="19.5" customHeight="1">
      <c r="A36" s="54" t="s">
        <v>15</v>
      </c>
      <c r="B36" s="58">
        <f>BUSHEL!B36*TONELADA!$B$47</f>
        <v>214.76868</v>
      </c>
      <c r="C36" s="66"/>
      <c r="D36" s="59">
        <f>BUSHEL!D36*TONELADA!$B$47</f>
        <v>190.42578</v>
      </c>
      <c r="E36" s="66"/>
      <c r="F36" s="66"/>
      <c r="G36" s="66"/>
      <c r="H36" s="66"/>
      <c r="I36" s="66"/>
      <c r="J36" s="59">
        <f>BUSHEL!J36*TONELADA!$B$47</f>
        <v>145.41438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6">
        <f>BUSHEL!B38*TONELADA!$B$47</f>
        <v>214.76868</v>
      </c>
      <c r="C38" s="125"/>
      <c r="D38" s="129">
        <f>BUSHEL!D38*TONELADA!$B$47</f>
        <v>190.42578</v>
      </c>
      <c r="E38" s="115"/>
      <c r="F38" s="115"/>
      <c r="G38" s="115"/>
      <c r="H38" s="115"/>
      <c r="I38" s="130"/>
      <c r="J38" s="127"/>
      <c r="K38" s="115"/>
    </row>
    <row r="39" spans="1:11" ht="19.5" customHeight="1">
      <c r="A39" s="22" t="s">
        <v>12</v>
      </c>
      <c r="B39" s="117">
        <f>BUSHEL!B39*TONELADA!$B$47</f>
        <v>214.76868</v>
      </c>
      <c r="C39" s="126"/>
      <c r="D39" s="131">
        <f>BUSHEL!D39*TONELADA!$B$47</f>
        <v>190.42578</v>
      </c>
      <c r="E39" s="38"/>
      <c r="F39" s="38"/>
      <c r="G39" s="38"/>
      <c r="H39" s="38"/>
      <c r="I39" s="132"/>
      <c r="J39" s="128"/>
      <c r="K39" s="38"/>
    </row>
    <row r="40" spans="1:11" ht="19.5" customHeight="1">
      <c r="A40" s="79" t="s">
        <v>13</v>
      </c>
      <c r="B40" s="78">
        <f>BUSHEL!B40*TONELADA!$B$47</f>
        <v>208.33848</v>
      </c>
      <c r="C40" s="82"/>
      <c r="D40" s="81">
        <f>BUSHEL!D40*TONELADA!$B$47</f>
        <v>190.848336</v>
      </c>
      <c r="E40" s="83"/>
      <c r="F40" s="83"/>
      <c r="G40" s="83"/>
      <c r="H40" s="83"/>
      <c r="I40" s="133"/>
      <c r="J40" s="119">
        <f>BUSHEL!J40*TONELADA!$B$47</f>
        <v>150.37482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BUSHEL!J42*TONELADA!$B$47</f>
        <v>145.68995999999999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116</v>
      </c>
      <c r="B6" s="72"/>
      <c r="C6" s="86"/>
    </row>
    <row r="7" spans="1:3" ht="15">
      <c r="A7" s="44" t="s">
        <v>85</v>
      </c>
      <c r="B7" s="48">
        <v>125</v>
      </c>
      <c r="C7" s="48" t="s">
        <v>130</v>
      </c>
    </row>
    <row r="8" spans="1:3" ht="15">
      <c r="A8" s="47" t="s">
        <v>129</v>
      </c>
      <c r="B8" s="72">
        <v>130</v>
      </c>
      <c r="C8" s="86" t="s">
        <v>130</v>
      </c>
    </row>
    <row r="9" spans="1:3" ht="15">
      <c r="A9" s="44" t="s">
        <v>131</v>
      </c>
      <c r="B9" s="48">
        <v>130</v>
      </c>
      <c r="C9" s="48" t="s">
        <v>130</v>
      </c>
    </row>
    <row r="10" spans="1:3" ht="15.75">
      <c r="A10" s="87">
        <v>2021</v>
      </c>
      <c r="B10" s="88"/>
      <c r="C10" s="89"/>
    </row>
    <row r="11" spans="1:3" ht="15">
      <c r="A11" s="44" t="s">
        <v>154</v>
      </c>
      <c r="B11" s="48">
        <v>125</v>
      </c>
      <c r="C11" s="48" t="s">
        <v>155</v>
      </c>
    </row>
    <row r="14" spans="1:3" ht="15.75">
      <c r="A14" s="113" t="s">
        <v>132</v>
      </c>
      <c r="B14" s="111"/>
      <c r="C14" s="11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0" sqref="B10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4"/>
      <c r="C1" s="144"/>
      <c r="D1" s="144"/>
      <c r="E1" s="144"/>
      <c r="F1" s="144"/>
    </row>
    <row r="2" spans="1:6" ht="15.75">
      <c r="A2" s="46"/>
      <c r="B2" s="145" t="s">
        <v>0</v>
      </c>
      <c r="C2" s="145"/>
      <c r="D2" s="145"/>
      <c r="E2" s="145"/>
      <c r="F2" s="145"/>
    </row>
    <row r="3" spans="1:6" ht="15.75">
      <c r="A3" s="46"/>
      <c r="B3" s="145" t="s">
        <v>27</v>
      </c>
      <c r="C3" s="145"/>
      <c r="D3" s="145"/>
      <c r="E3" s="145"/>
      <c r="F3" s="145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116</v>
      </c>
      <c r="B6" s="48">
        <v>200</v>
      </c>
      <c r="C6" s="48"/>
      <c r="D6" s="48">
        <v>205</v>
      </c>
      <c r="E6" s="45">
        <v>185</v>
      </c>
      <c r="F6" s="45">
        <v>175</v>
      </c>
      <c r="G6" s="48" t="s">
        <v>128</v>
      </c>
    </row>
    <row r="7" spans="1:7" ht="15">
      <c r="A7" s="91" t="s">
        <v>85</v>
      </c>
      <c r="B7" s="92">
        <v>200</v>
      </c>
      <c r="C7" s="92"/>
      <c r="D7" s="92">
        <v>210</v>
      </c>
      <c r="E7" s="93">
        <v>190</v>
      </c>
      <c r="F7" s="93">
        <v>180</v>
      </c>
      <c r="G7" s="92" t="s">
        <v>130</v>
      </c>
    </row>
    <row r="8" spans="1:7" ht="15">
      <c r="A8" s="44" t="s">
        <v>129</v>
      </c>
      <c r="B8" s="48">
        <v>195</v>
      </c>
      <c r="C8" s="48"/>
      <c r="D8" s="48">
        <v>210</v>
      </c>
      <c r="E8" s="45">
        <v>190</v>
      </c>
      <c r="F8" s="45">
        <v>180</v>
      </c>
      <c r="G8" s="48" t="s">
        <v>130</v>
      </c>
    </row>
    <row r="9" spans="1:7" ht="15">
      <c r="A9" s="91" t="s">
        <v>131</v>
      </c>
      <c r="B9" s="92">
        <v>190</v>
      </c>
      <c r="C9" s="92"/>
      <c r="D9" s="92">
        <v>205</v>
      </c>
      <c r="E9" s="93">
        <v>185</v>
      </c>
      <c r="F9" s="93">
        <v>175</v>
      </c>
      <c r="G9" s="92" t="s">
        <v>130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ht="15.75">
      <c r="B11" s="112" t="s">
        <v>133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156</v>
      </c>
    </row>
    <row r="24" ht="15">
      <c r="A24" t="s">
        <v>117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6">
        <v>2020</v>
      </c>
      <c r="B6" s="147"/>
      <c r="C6" s="148"/>
    </row>
    <row r="7" spans="1:3" ht="15">
      <c r="A7" s="46" t="s">
        <v>116</v>
      </c>
      <c r="B7" s="38"/>
      <c r="C7" s="38"/>
    </row>
    <row r="8" spans="1:3" ht="15">
      <c r="A8" s="44" t="s">
        <v>85</v>
      </c>
      <c r="B8" s="45">
        <v>102</v>
      </c>
      <c r="C8" s="45" t="s">
        <v>130</v>
      </c>
    </row>
    <row r="9" spans="1:3" ht="15">
      <c r="A9" s="46" t="s">
        <v>129</v>
      </c>
      <c r="B9" s="38">
        <v>102</v>
      </c>
      <c r="C9" s="38" t="s">
        <v>130</v>
      </c>
    </row>
    <row r="10" spans="1:3" ht="15">
      <c r="A10" s="44" t="s">
        <v>131</v>
      </c>
      <c r="B10" s="45">
        <v>102</v>
      </c>
      <c r="C10" s="45" t="s">
        <v>130</v>
      </c>
    </row>
    <row r="11" spans="1:3" ht="15.75">
      <c r="A11" s="146">
        <v>2021</v>
      </c>
      <c r="B11" s="147"/>
      <c r="C11" s="148"/>
    </row>
    <row r="12" spans="1:3" ht="15">
      <c r="A12" s="44" t="s">
        <v>154</v>
      </c>
      <c r="B12" s="45">
        <v>92</v>
      </c>
      <c r="C12" s="45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26" sqref="E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t="s">
        <v>65</v>
      </c>
      <c r="C6" t="s">
        <v>66</v>
      </c>
      <c r="D6" s="57">
        <v>44084</v>
      </c>
      <c r="E6" s="27">
        <v>540</v>
      </c>
      <c r="F6" s="27">
        <v>540</v>
      </c>
      <c r="G6" t="s">
        <v>55</v>
      </c>
      <c r="H6" t="s">
        <v>56</v>
      </c>
      <c r="I6" s="57">
        <v>44084</v>
      </c>
      <c r="J6">
        <v>476.25</v>
      </c>
      <c r="K6">
        <v>476.25</v>
      </c>
      <c r="L6" t="s">
        <v>75</v>
      </c>
      <c r="M6" t="s">
        <v>76</v>
      </c>
      <c r="N6" s="57">
        <v>44084</v>
      </c>
      <c r="O6">
        <v>357.25</v>
      </c>
      <c r="P6">
        <v>357.25</v>
      </c>
    </row>
    <row r="7" spans="2:16" ht="15">
      <c r="B7" t="s">
        <v>67</v>
      </c>
      <c r="C7" t="s">
        <v>68</v>
      </c>
      <c r="D7" s="57">
        <v>44084</v>
      </c>
      <c r="E7" s="27">
        <v>548.25</v>
      </c>
      <c r="F7" s="27">
        <v>548.25</v>
      </c>
      <c r="G7" t="s">
        <v>57</v>
      </c>
      <c r="H7" t="s">
        <v>58</v>
      </c>
      <c r="I7" s="57">
        <v>44084</v>
      </c>
      <c r="J7">
        <v>474</v>
      </c>
      <c r="K7">
        <v>474</v>
      </c>
      <c r="L7" t="s">
        <v>77</v>
      </c>
      <c r="M7" t="s">
        <v>78</v>
      </c>
      <c r="N7" s="57">
        <v>44084</v>
      </c>
      <c r="O7">
        <v>365</v>
      </c>
      <c r="P7">
        <v>365</v>
      </c>
    </row>
    <row r="8" spans="2:16" ht="15">
      <c r="B8" t="s">
        <v>69</v>
      </c>
      <c r="C8" t="s">
        <v>70</v>
      </c>
      <c r="D8" s="57">
        <v>44084</v>
      </c>
      <c r="E8" s="27">
        <v>557.25</v>
      </c>
      <c r="F8" s="27">
        <v>557.25</v>
      </c>
      <c r="G8" t="s">
        <v>59</v>
      </c>
      <c r="H8" t="s">
        <v>60</v>
      </c>
      <c r="I8" s="57">
        <v>44084</v>
      </c>
      <c r="J8">
        <v>485</v>
      </c>
      <c r="K8">
        <v>485</v>
      </c>
      <c r="L8" t="s">
        <v>86</v>
      </c>
      <c r="M8" t="s">
        <v>87</v>
      </c>
      <c r="N8" s="57">
        <v>44084</v>
      </c>
      <c r="O8">
        <v>375</v>
      </c>
      <c r="P8">
        <v>375</v>
      </c>
    </row>
    <row r="9" spans="2:16" ht="15">
      <c r="B9" t="s">
        <v>71</v>
      </c>
      <c r="C9" t="s">
        <v>72</v>
      </c>
      <c r="D9" s="57">
        <v>44084</v>
      </c>
      <c r="E9" s="27">
        <v>562.75</v>
      </c>
      <c r="F9" s="27">
        <v>562.75</v>
      </c>
      <c r="G9" t="s">
        <v>61</v>
      </c>
      <c r="H9" t="s">
        <v>62</v>
      </c>
      <c r="I9" s="57">
        <v>44084</v>
      </c>
      <c r="J9">
        <v>492</v>
      </c>
      <c r="K9">
        <v>492</v>
      </c>
      <c r="L9" t="s">
        <v>88</v>
      </c>
      <c r="M9" t="s">
        <v>89</v>
      </c>
      <c r="N9" s="57">
        <v>44084</v>
      </c>
      <c r="O9">
        <v>381.5</v>
      </c>
      <c r="P9">
        <v>381.5</v>
      </c>
    </row>
    <row r="10" spans="2:16" ht="15">
      <c r="B10" t="s">
        <v>73</v>
      </c>
      <c r="C10" t="s">
        <v>74</v>
      </c>
      <c r="D10" s="57">
        <v>44084</v>
      </c>
      <c r="E10" s="27">
        <v>562</v>
      </c>
      <c r="F10" s="27">
        <v>562</v>
      </c>
      <c r="G10" t="s">
        <v>63</v>
      </c>
      <c r="H10" t="s">
        <v>64</v>
      </c>
      <c r="I10" s="57">
        <v>44084</v>
      </c>
      <c r="J10">
        <v>498.5</v>
      </c>
      <c r="K10">
        <v>498.5</v>
      </c>
      <c r="L10" t="s">
        <v>79</v>
      </c>
      <c r="M10" t="s">
        <v>80</v>
      </c>
      <c r="N10" s="57">
        <v>44084</v>
      </c>
      <c r="O10">
        <v>385.25</v>
      </c>
      <c r="P10">
        <v>385.25</v>
      </c>
    </row>
    <row r="11" spans="2:16" ht="15">
      <c r="B11" t="s">
        <v>90</v>
      </c>
      <c r="C11" t="s">
        <v>91</v>
      </c>
      <c r="D11" s="57">
        <v>44084</v>
      </c>
      <c r="E11" s="27">
        <v>567.25</v>
      </c>
      <c r="F11" s="27">
        <v>567.25</v>
      </c>
      <c r="G11" t="s">
        <v>92</v>
      </c>
      <c r="H11" t="s">
        <v>93</v>
      </c>
      <c r="I11" s="57">
        <v>44084</v>
      </c>
      <c r="J11">
        <v>506.25</v>
      </c>
      <c r="K11">
        <v>506.25</v>
      </c>
      <c r="L11" t="s">
        <v>94</v>
      </c>
      <c r="M11" t="s">
        <v>95</v>
      </c>
      <c r="N11" s="57">
        <v>44084</v>
      </c>
      <c r="O11">
        <v>382.5</v>
      </c>
      <c r="P11">
        <v>382.5</v>
      </c>
    </row>
    <row r="12" spans="2:16" ht="15">
      <c r="B12" t="s">
        <v>96</v>
      </c>
      <c r="C12" t="s">
        <v>97</v>
      </c>
      <c r="D12" s="57">
        <v>44084</v>
      </c>
      <c r="E12" s="27">
        <v>576.75</v>
      </c>
      <c r="F12" s="27">
        <v>576.75</v>
      </c>
      <c r="G12" t="s">
        <v>98</v>
      </c>
      <c r="H12" t="s">
        <v>99</v>
      </c>
      <c r="I12" s="57">
        <v>44084</v>
      </c>
      <c r="J12">
        <v>517.5</v>
      </c>
      <c r="K12">
        <v>517.5</v>
      </c>
      <c r="L12" t="s">
        <v>81</v>
      </c>
      <c r="M12" t="s">
        <v>82</v>
      </c>
      <c r="N12" s="57">
        <v>44084</v>
      </c>
      <c r="O12">
        <v>387.75</v>
      </c>
      <c r="P12">
        <v>387.75</v>
      </c>
    </row>
    <row r="13" spans="2:16" ht="15">
      <c r="B13" t="s">
        <v>100</v>
      </c>
      <c r="C13" t="s">
        <v>101</v>
      </c>
      <c r="D13" s="57">
        <v>44084</v>
      </c>
      <c r="E13" s="27">
        <v>583.25</v>
      </c>
      <c r="F13" s="27">
        <v>583.25</v>
      </c>
      <c r="G13" t="s">
        <v>102</v>
      </c>
      <c r="H13" t="s">
        <v>103</v>
      </c>
      <c r="I13" s="57">
        <v>44084</v>
      </c>
      <c r="J13">
        <v>526.75</v>
      </c>
      <c r="K13">
        <v>526.75</v>
      </c>
      <c r="L13" t="s">
        <v>118</v>
      </c>
      <c r="M13" t="s">
        <v>119</v>
      </c>
      <c r="N13" s="57">
        <v>44084</v>
      </c>
      <c r="O13">
        <v>396.5</v>
      </c>
      <c r="P13">
        <v>396.5</v>
      </c>
    </row>
    <row r="14" spans="2:16" ht="15">
      <c r="B14" t="s">
        <v>106</v>
      </c>
      <c r="C14" t="s">
        <v>107</v>
      </c>
      <c r="D14" s="57">
        <v>44084</v>
      </c>
      <c r="E14" s="27">
        <v>582.75</v>
      </c>
      <c r="F14" s="27">
        <v>582.75</v>
      </c>
      <c r="G14" t="s">
        <v>108</v>
      </c>
      <c r="H14" t="s">
        <v>109</v>
      </c>
      <c r="I14" s="57">
        <v>44084</v>
      </c>
      <c r="J14">
        <v>528.5</v>
      </c>
      <c r="K14">
        <v>528.5</v>
      </c>
      <c r="L14" t="s">
        <v>120</v>
      </c>
      <c r="M14" t="s">
        <v>121</v>
      </c>
      <c r="N14" s="57">
        <v>44084</v>
      </c>
      <c r="O14">
        <v>401.5</v>
      </c>
      <c r="P14">
        <v>401.5</v>
      </c>
    </row>
    <row r="15" spans="2:16" ht="15">
      <c r="B15" t="s">
        <v>112</v>
      </c>
      <c r="C15" t="s">
        <v>113</v>
      </c>
      <c r="D15" s="57">
        <v>44084</v>
      </c>
      <c r="E15" s="27">
        <v>571.75</v>
      </c>
      <c r="F15" s="27">
        <v>571.75</v>
      </c>
      <c r="G15" t="s">
        <v>114</v>
      </c>
      <c r="H15" t="s">
        <v>115</v>
      </c>
      <c r="I15" s="57">
        <v>44084</v>
      </c>
      <c r="J15">
        <v>517.25</v>
      </c>
      <c r="K15">
        <v>517.25</v>
      </c>
      <c r="L15" t="s">
        <v>104</v>
      </c>
      <c r="M15" t="s">
        <v>105</v>
      </c>
      <c r="N15" s="57">
        <v>44084</v>
      </c>
      <c r="O15">
        <v>405.25</v>
      </c>
      <c r="P15">
        <v>405.25</v>
      </c>
    </row>
    <row r="16" spans="2:16" ht="15">
      <c r="B16" t="s">
        <v>134</v>
      </c>
      <c r="C16" t="s">
        <v>135</v>
      </c>
      <c r="D16" s="57">
        <v>44084</v>
      </c>
      <c r="E16">
        <v>568.5</v>
      </c>
      <c r="F16">
        <v>568.5</v>
      </c>
      <c r="G16" t="s">
        <v>136</v>
      </c>
      <c r="H16" t="s">
        <v>137</v>
      </c>
      <c r="I16" s="57">
        <v>44084</v>
      </c>
      <c r="J16">
        <v>517.25</v>
      </c>
      <c r="K16">
        <v>517.25</v>
      </c>
      <c r="L16" t="s">
        <v>122</v>
      </c>
      <c r="M16" t="s">
        <v>123</v>
      </c>
      <c r="N16" s="57">
        <v>44084</v>
      </c>
      <c r="O16">
        <v>390.75</v>
      </c>
      <c r="P16">
        <v>390.75</v>
      </c>
    </row>
    <row r="17" spans="2:16" ht="15">
      <c r="B17" t="s">
        <v>138</v>
      </c>
      <c r="C17" s="114" t="s">
        <v>139</v>
      </c>
      <c r="D17" s="57">
        <v>44084</v>
      </c>
      <c r="E17">
        <v>584.5</v>
      </c>
      <c r="F17">
        <v>584.5</v>
      </c>
      <c r="G17" t="s">
        <v>140</v>
      </c>
      <c r="H17" s="114" t="s">
        <v>141</v>
      </c>
      <c r="I17" s="57">
        <v>44084</v>
      </c>
      <c r="J17">
        <v>518.25</v>
      </c>
      <c r="K17">
        <v>518.25</v>
      </c>
      <c r="L17" t="s">
        <v>110</v>
      </c>
      <c r="M17" t="s">
        <v>111</v>
      </c>
      <c r="N17" s="57">
        <v>44084</v>
      </c>
      <c r="O17">
        <v>395.75</v>
      </c>
      <c r="P17">
        <v>395.75</v>
      </c>
    </row>
    <row r="18" spans="2:16" ht="15">
      <c r="B18" t="s">
        <v>142</v>
      </c>
      <c r="C18" t="s">
        <v>143</v>
      </c>
      <c r="D18" s="57">
        <v>44084</v>
      </c>
      <c r="E18">
        <v>584.5</v>
      </c>
      <c r="F18">
        <v>584.5</v>
      </c>
      <c r="G18" t="s">
        <v>144</v>
      </c>
      <c r="H18" s="57" t="s">
        <v>145</v>
      </c>
      <c r="I18">
        <v>44084</v>
      </c>
      <c r="J18">
        <v>518.25</v>
      </c>
      <c r="K18">
        <v>518.25</v>
      </c>
      <c r="L18" t="s">
        <v>124</v>
      </c>
      <c r="M18" t="s">
        <v>125</v>
      </c>
      <c r="N18" s="57">
        <v>44084</v>
      </c>
      <c r="O18">
        <v>409.25</v>
      </c>
      <c r="P18">
        <v>409.25</v>
      </c>
    </row>
    <row r="19" spans="2:16" ht="15">
      <c r="B19" t="s">
        <v>146</v>
      </c>
      <c r="C19" t="s">
        <v>147</v>
      </c>
      <c r="D19" s="57">
        <v>44084</v>
      </c>
      <c r="E19">
        <v>584.5</v>
      </c>
      <c r="F19">
        <v>584.5</v>
      </c>
      <c r="G19" t="s">
        <v>148</v>
      </c>
      <c r="H19" s="57" t="s">
        <v>149</v>
      </c>
      <c r="I19">
        <v>44084</v>
      </c>
      <c r="J19">
        <v>518.25</v>
      </c>
      <c r="K19">
        <v>518.25</v>
      </c>
      <c r="L19" t="s">
        <v>126</v>
      </c>
      <c r="M19" t="s">
        <v>127</v>
      </c>
      <c r="N19" s="57">
        <v>44084</v>
      </c>
      <c r="O19">
        <v>396.5</v>
      </c>
      <c r="P19">
        <v>396.5</v>
      </c>
    </row>
    <row r="20" spans="2:11" ht="15">
      <c r="B20" s="52" t="s">
        <v>150</v>
      </c>
      <c r="C20" s="52" t="s">
        <v>151</v>
      </c>
      <c r="D20" s="57">
        <v>44084</v>
      </c>
      <c r="E20" s="134">
        <v>567</v>
      </c>
      <c r="F20" s="134">
        <v>567</v>
      </c>
      <c r="G20" s="52" t="s">
        <v>152</v>
      </c>
      <c r="H20" s="52" t="s">
        <v>153</v>
      </c>
      <c r="I20" s="52">
        <v>44084</v>
      </c>
      <c r="J20" s="52">
        <v>519.4</v>
      </c>
      <c r="K20" s="52">
        <v>519.4</v>
      </c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4:15" ht="15">
      <c r="D23"/>
      <c r="E23"/>
      <c r="F23" s="57"/>
      <c r="G23"/>
      <c r="H23"/>
      <c r="I23"/>
      <c r="J23" s="57"/>
      <c r="K23"/>
      <c r="L23"/>
      <c r="M23"/>
      <c r="N23" s="57"/>
      <c r="O23"/>
    </row>
    <row r="24" spans="3:15" ht="15.75">
      <c r="C24" s="53" t="s">
        <v>40</v>
      </c>
      <c r="D24"/>
      <c r="E24"/>
      <c r="F24" s="57"/>
      <c r="J24" s="57"/>
      <c r="K24"/>
      <c r="L24"/>
      <c r="M24"/>
      <c r="N24" s="57"/>
      <c r="O24"/>
    </row>
    <row r="25" spans="4:15" ht="15">
      <c r="D25" t="s">
        <v>157</v>
      </c>
      <c r="E25">
        <v>10</v>
      </c>
      <c r="F25" s="57" t="s">
        <v>41</v>
      </c>
      <c r="G25" s="52" t="s">
        <v>116</v>
      </c>
      <c r="H25" s="52" t="s">
        <v>42</v>
      </c>
      <c r="I25" s="52">
        <v>2020</v>
      </c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 s="57"/>
      <c r="G29"/>
      <c r="H29"/>
      <c r="I29"/>
      <c r="J29" s="57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57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2020-09-11T21:28:37Z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