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'BUSHEL'!$A$2:$K$40</definedName>
    <definedName name="_xlnm.Print_Area" localSheetId="5">'Datos'!$A$1:$M$2</definedName>
    <definedName name="_xlnm.Print_Area" localSheetId="1">'TONELADA'!$A$1:$K$48</definedName>
  </definedNames>
  <calcPr fullCalcOnLoad="1"/>
</workbook>
</file>

<file path=xl/sharedStrings.xml><?xml version="1.0" encoding="utf-8"?>
<sst xmlns="http://schemas.openxmlformats.org/spreadsheetml/2006/main" count="241" uniqueCount="144">
  <si>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</si>
  <si>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</si>
  <si>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</si>
  <si>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</si>
  <si>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</si>
  <si>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</si>
  <si>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</si>
  <si>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</si>
  <si>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</si>
  <si>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</si>
  <si>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</si>
  <si>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</si>
  <si>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</si>
  <si>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</si>
  <si>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</si>
  <si>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</si>
  <si>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</si>
  <si>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</si>
  <si>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</si>
  <si>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</si>
  <si>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</si>
  <si>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</si>
  <si>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</si>
  <si>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</si>
  <si>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</si>
  <si>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</si>
  <si>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</si>
  <si>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</si>
  <si>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</si>
  <si>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</si>
  <si>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</si>
  <si>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</si>
  <si>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</si>
  <si>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</si>
  <si>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</si>
  <si>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</si>
  <si>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</si>
  <si>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</si>
  <si>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</si>
  <si>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</si>
  <si>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FECHA</t>
  </si>
  <si>
    <t>MES</t>
  </si>
  <si>
    <t>año</t>
  </si>
  <si>
    <t>ENE</t>
  </si>
  <si>
    <t>FEB</t>
  </si>
  <si>
    <t>No hay precio</t>
  </si>
  <si>
    <t>ABR</t>
  </si>
  <si>
    <t>JUN</t>
  </si>
  <si>
    <t>AGO</t>
  </si>
  <si>
    <t>OCT</t>
  </si>
  <si>
    <t>USD/TON</t>
  </si>
  <si>
    <t>Fuente: Reuters y mercados de Chicago y Kansas 12 %, premios y castigos de primas por proteína U.S. Wheat Associates.</t>
  </si>
  <si>
    <t>Reuters</t>
  </si>
  <si>
    <t>US Wheat*</t>
  </si>
  <si>
    <t>solo informativo</t>
  </si>
  <si>
    <t>/KWU0</t>
  </si>
  <si>
    <t>WHEAT HRW SEP0/d</t>
  </si>
  <si>
    <t>/KWZ0</t>
  </si>
  <si>
    <t>WHEAT HRW DEC0/d</t>
  </si>
  <si>
    <t>/KWH1</t>
  </si>
  <si>
    <t>WHEAT HRW MAR1/d</t>
  </si>
  <si>
    <t>/KWK1</t>
  </si>
  <si>
    <t>WHEAT HRW MAY1/d</t>
  </si>
  <si>
    <t>/KWN1</t>
  </si>
  <si>
    <t>WHEAT HRW JUL1/d</t>
  </si>
  <si>
    <t>/WU0</t>
  </si>
  <si>
    <t>WHEAT SRW SEP0/d</t>
  </si>
  <si>
    <t>/WZ0</t>
  </si>
  <si>
    <t>WHEAT SRW DEC0/d</t>
  </si>
  <si>
    <t>/WH1</t>
  </si>
  <si>
    <t>WHEAT SRW MAR1/d</t>
  </si>
  <si>
    <t>/WK1</t>
  </si>
  <si>
    <t>WHEAT SRW MAY1/d</t>
  </si>
  <si>
    <t>/WN1</t>
  </si>
  <si>
    <t>WHEAT SRW JUL1/d</t>
  </si>
  <si>
    <t>/CU0</t>
  </si>
  <si>
    <t>CORN SEP0/d</t>
  </si>
  <si>
    <t>/CZ0</t>
  </si>
  <si>
    <t>CORN DEC0/d</t>
  </si>
  <si>
    <t>/CN1</t>
  </si>
  <si>
    <t>CORN JUL1/d</t>
  </si>
  <si>
    <t>/CZ1</t>
  </si>
  <si>
    <t>CORN DEC1/d</t>
  </si>
  <si>
    <t>sett</t>
  </si>
  <si>
    <t>fecha</t>
  </si>
  <si>
    <t>Junio</t>
  </si>
  <si>
    <t>Octubre</t>
  </si>
  <si>
    <t>/CH1</t>
  </si>
  <si>
    <t>CORN MAR1/d</t>
  </si>
  <si>
    <t>/CK1</t>
  </si>
  <si>
    <t>CORN MAY1/d</t>
  </si>
  <si>
    <t>/WU1</t>
  </si>
  <si>
    <t>WHEAT SRW SEP1/d</t>
  </si>
  <si>
    <t>/KWU1</t>
  </si>
  <si>
    <t>WHEAT HRW SEP1/d</t>
  </si>
  <si>
    <t>/CU1</t>
  </si>
  <si>
    <t>CORN SEP1/d</t>
  </si>
  <si>
    <t>/WZ1</t>
  </si>
  <si>
    <t>WHEAT SRW DEC1/d</t>
  </si>
  <si>
    <t>/KWZ1</t>
  </si>
  <si>
    <t>WHEAT HRW DEC1/d</t>
  </si>
  <si>
    <t>/WH2</t>
  </si>
  <si>
    <t>WHEAT SRW MAR2/d</t>
  </si>
  <si>
    <t>/KWH2</t>
  </si>
  <si>
    <t>WHEAT HRW MAR2/d</t>
  </si>
  <si>
    <t>/CN2</t>
  </si>
  <si>
    <t>CORN JUL2/d</t>
  </si>
  <si>
    <t>/WK2</t>
  </si>
  <si>
    <t>WHEAT SRW MAY2/d</t>
  </si>
  <si>
    <t>/KWK2</t>
  </si>
  <si>
    <t>WHEAT HRW MAY2/d</t>
  </si>
  <si>
    <t>/CZ2</t>
  </si>
  <si>
    <t>CORN DEC2/d</t>
  </si>
  <si>
    <t>/WN2</t>
  </si>
  <si>
    <t>WHEAT SRW JUL2/d</t>
  </si>
  <si>
    <t>/KWN2</t>
  </si>
  <si>
    <t>WHEAT HRW JUL2/d</t>
  </si>
  <si>
    <t>Agosto</t>
  </si>
  <si>
    <t>mayo</t>
  </si>
  <si>
    <t>Mayo</t>
  </si>
  <si>
    <t>Julio</t>
  </si>
  <si>
    <t>Septiembre</t>
  </si>
  <si>
    <t>(publicadas todos los viernes hábiles de cada semana)</t>
  </si>
  <si>
    <t>/CH2</t>
  </si>
  <si>
    <t>CORN MAR2/d</t>
  </si>
  <si>
    <t>/CK2</t>
  </si>
  <si>
    <t>CORN MAY2/d</t>
  </si>
  <si>
    <t>/CU2</t>
  </si>
  <si>
    <t>CORN SEP2/d</t>
  </si>
  <si>
    <t>/CN3</t>
  </si>
  <si>
    <t>CORN JUL3/d</t>
  </si>
  <si>
    <t>/CZ3</t>
  </si>
  <si>
    <t>CORN DEC3/d</t>
  </si>
  <si>
    <t>junio</t>
  </si>
  <si>
    <t>Jun</t>
  </si>
  <si>
    <t xml:space="preserve"> +U</t>
  </si>
  <si>
    <t>Noviembre</t>
  </si>
  <si>
    <t xml:space="preserve"> +Z</t>
  </si>
  <si>
    <t>Diciembre</t>
  </si>
  <si>
    <t>Solo informativo, no se aplican al cálculo</t>
  </si>
  <si>
    <t>Solo informativo</t>
  </si>
  <si>
    <t>Jul</t>
  </si>
  <si>
    <t>Lunes</t>
  </si>
  <si>
    <t>*Primas USWheat.org del 14 de agosto de 2020.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</si>
</sst>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6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6" fillId="34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4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21" fillId="59" borderId="24" xfId="0" applyFont="1" applyFill="1" applyBorder="1" applyAlignment="1" applyProtection="1">
      <alignment horizontal="center" vertical="center"/>
      <protection/>
    </xf>
    <xf numFmtId="4" fontId="21" fillId="60" borderId="27" xfId="0" applyNumberFormat="1" applyFont="1" applyFill="1" applyBorder="1" applyAlignment="1" applyProtection="1">
      <alignment horizontal="right" vertical="center"/>
      <protection/>
    </xf>
    <xf numFmtId="4" fontId="21" fillId="60" borderId="24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4" fontId="21" fillId="60" borderId="28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 vertical="center"/>
    </xf>
    <xf numFmtId="0" fontId="21" fillId="56" borderId="0" xfId="0" applyFont="1" applyFill="1" applyBorder="1" applyAlignment="1" applyProtection="1">
      <alignment horizontal="center" vertical="center"/>
      <protection/>
    </xf>
    <xf numFmtId="4" fontId="21" fillId="56" borderId="0" xfId="0" applyNumberFormat="1" applyFont="1" applyFill="1" applyBorder="1" applyAlignment="1" applyProtection="1">
      <alignment horizontal="right" vertical="center"/>
      <protection/>
    </xf>
    <xf numFmtId="2" fontId="21" fillId="56" borderId="24" xfId="0" applyNumberFormat="1" applyFont="1" applyFill="1" applyBorder="1" applyAlignment="1" applyProtection="1">
      <alignment vertical="center"/>
      <protection/>
    </xf>
    <xf numFmtId="4" fontId="52" fillId="60" borderId="27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52" fillId="2" borderId="27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61" borderId="24" xfId="0" applyNumberFormat="1" applyFont="1" applyFill="1" applyBorder="1" applyAlignment="1" applyProtection="1">
      <alignment horizontal="right" vertical="center"/>
      <protection/>
    </xf>
    <xf numFmtId="0" fontId="21" fillId="61" borderId="24" xfId="0" applyFont="1" applyFill="1" applyBorder="1" applyAlignment="1" applyProtection="1">
      <alignment horizontal="center" vertical="center"/>
      <protection/>
    </xf>
    <xf numFmtId="4" fontId="21" fillId="61" borderId="27" xfId="0" applyNumberFormat="1" applyFont="1" applyFill="1" applyBorder="1" applyAlignment="1" applyProtection="1">
      <alignment horizontal="right" vertical="center"/>
      <protection/>
    </xf>
    <xf numFmtId="4" fontId="21" fillId="61" borderId="28" xfId="0" applyNumberFormat="1" applyFont="1" applyFill="1" applyBorder="1" applyAlignment="1" applyProtection="1">
      <alignment horizontal="right" vertical="center"/>
      <protection/>
    </xf>
    <xf numFmtId="4" fontId="21" fillId="62" borderId="27" xfId="0" applyNumberFormat="1" applyFont="1" applyFill="1" applyBorder="1" applyAlignment="1" applyProtection="1">
      <alignment horizontal="right" vertical="center"/>
      <protection/>
    </xf>
    <xf numFmtId="4" fontId="21" fillId="62" borderId="24" xfId="0" applyNumberFormat="1" applyFont="1" applyFill="1" applyBorder="1" applyAlignment="1" applyProtection="1">
      <alignment horizontal="right" vertical="center"/>
      <protection/>
    </xf>
    <xf numFmtId="4" fontId="21" fillId="63" borderId="27" xfId="0" applyNumberFormat="1" applyFont="1" applyFill="1" applyBorder="1" applyAlignment="1" applyProtection="1">
      <alignment horizontal="right" vertical="center"/>
      <protection/>
    </xf>
    <xf numFmtId="4" fontId="21" fillId="63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2" fillId="0" borderId="27" xfId="0" applyFont="1" applyFill="1" applyBorder="1" applyAlignment="1">
      <alignment horizontal="center"/>
    </xf>
    <xf numFmtId="0" fontId="52" fillId="0" borderId="31" xfId="0" applyFont="1" applyFill="1" applyBorder="1" applyAlignment="1">
      <alignment horizontal="center"/>
    </xf>
    <xf numFmtId="0" fontId="52" fillId="0" borderId="30" xfId="0" applyFont="1" applyFill="1" applyBorder="1" applyAlignment="1">
      <alignment horizontal="center"/>
    </xf>
    <xf numFmtId="4" fontId="21" fillId="63" borderId="28" xfId="0" applyNumberFormat="1" applyFont="1" applyFill="1" applyBorder="1" applyAlignment="1" applyProtection="1">
      <alignment horizontal="right" vertical="center"/>
      <protection/>
    </xf>
    <xf numFmtId="0" fontId="0" fillId="64" borderId="24" xfId="0" applyFont="1" applyFill="1" applyBorder="1" applyAlignment="1">
      <alignment/>
    </xf>
    <xf numFmtId="0" fontId="0" fillId="64" borderId="24" xfId="0" applyFont="1" applyFill="1" applyBorder="1" applyAlignment="1">
      <alignment horizontal="center"/>
    </xf>
    <xf numFmtId="0" fontId="0" fillId="64" borderId="24" xfId="0" applyFill="1" applyBorder="1" applyAlignment="1">
      <alignment horizontal="center" vertical="center"/>
    </xf>
    <xf numFmtId="0" fontId="0" fillId="56" borderId="0" xfId="0" applyFill="1" applyAlignment="1">
      <alignment/>
    </xf>
    <xf numFmtId="0" fontId="0" fillId="0" borderId="22" xfId="0" applyBorder="1" applyAlignment="1">
      <alignment horizontal="center"/>
    </xf>
    <xf numFmtId="4" fontId="52" fillId="60" borderId="24" xfId="0" applyNumberFormat="1" applyFont="1" applyFill="1" applyBorder="1" applyAlignment="1" applyProtection="1">
      <alignment horizontal="right" vertical="center"/>
      <protection/>
    </xf>
    <xf numFmtId="0" fontId="22" fillId="0" borderId="32" xfId="0" applyFont="1" applyBorder="1" applyAlignment="1" applyProtection="1">
      <alignment horizontal="center" vertical="center"/>
      <protection/>
    </xf>
    <xf numFmtId="4" fontId="52" fillId="55" borderId="24" xfId="0" applyNumberFormat="1" applyFont="1" applyFill="1" applyBorder="1" applyAlignment="1" applyProtection="1">
      <alignment horizontal="right" vertical="center"/>
      <protection/>
    </xf>
    <xf numFmtId="0" fontId="52" fillId="0" borderId="27" xfId="0" applyFont="1" applyBorder="1" applyAlignment="1">
      <alignment horizontal="left"/>
    </xf>
    <xf numFmtId="0" fontId="52" fillId="0" borderId="31" xfId="0" applyFont="1" applyBorder="1" applyAlignment="1">
      <alignment/>
    </xf>
    <xf numFmtId="0" fontId="52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52" fillId="63" borderId="24" xfId="0" applyNumberFormat="1" applyFont="1" applyFill="1" applyBorder="1" applyAlignment="1" applyProtection="1">
      <alignment horizontal="right" vertical="center"/>
      <protection/>
    </xf>
    <xf numFmtId="4" fontId="52" fillId="63" borderId="27" xfId="0" applyNumberFormat="1" applyFont="1" applyFill="1" applyBorder="1" applyAlignment="1" applyProtection="1">
      <alignment horizontal="right" vertical="center"/>
      <protection/>
    </xf>
    <xf numFmtId="4" fontId="52" fillId="2" borderId="29" xfId="0" applyNumberFormat="1" applyFont="1" applyFill="1" applyBorder="1" applyAlignment="1" applyProtection="1">
      <alignment horizontal="right" vertical="center"/>
      <protection/>
    </xf>
    <xf numFmtId="4" fontId="52" fillId="55" borderId="27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21" fillId="65" borderId="0" xfId="0" applyNumberFormat="1" applyFont="1" applyFill="1" applyBorder="1" applyAlignment="1" applyProtection="1">
      <alignment horizontal="right" vertical="center"/>
      <protection/>
    </xf>
    <xf numFmtId="4" fontId="52" fillId="0" borderId="27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 vertical="center"/>
    </xf>
    <xf numFmtId="0" fontId="52" fillId="0" borderId="0" xfId="0" applyFont="1" applyAlignment="1">
      <alignment/>
    </xf>
    <xf numFmtId="0" fontId="52" fillId="0" borderId="0" xfId="0" applyFont="1" applyFill="1" applyBorder="1" applyAlignment="1">
      <alignment horizontal="left"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 quotePrefix="1">
      <alignment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638175</xdr:colOff>
      <xdr:row>5</xdr:row>
      <xdr:rowOff>247650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4668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51"/>
  <sheetViews>
    <sheetView zoomScalePageLayoutView="0" workbookViewId="0" topLeftCell="C4">
      <selection activeCell="G18" sqref="G18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6" width="12.10546875" style="1" customWidth="1"/>
    <col min="7" max="7" width="13.3359375" style="1" customWidth="1"/>
    <col min="8" max="8" width="13.5546875" style="1" customWidth="1"/>
    <col min="9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2" spans="1:11" ht="18">
      <c r="A2" s="2"/>
      <c r="B2" s="2"/>
      <c r="C2" s="2"/>
      <c r="D2" s="2"/>
      <c r="E2" s="2"/>
      <c r="F2" s="2" t="s">
        <v>54</v>
      </c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5:11" ht="15.75">
      <c r="E6" s="70" t="str">
        <f>Datos!G25</f>
        <v>Agosto</v>
      </c>
      <c r="F6" s="118">
        <f>Datos!I25</f>
        <v>2020</v>
      </c>
      <c r="G6" s="4"/>
      <c r="H6" s="3"/>
      <c r="I6" s="3"/>
      <c r="J6" s="4" t="str">
        <f>Datos!D25</f>
        <v>Lunes</v>
      </c>
      <c r="K6" s="4">
        <f>Datos!E25</f>
        <v>17</v>
      </c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5.75">
      <c r="A8" s="125" t="s">
        <v>39</v>
      </c>
      <c r="B8" s="5"/>
      <c r="C8" s="5"/>
      <c r="D8" s="5"/>
      <c r="E8" s="5"/>
      <c r="F8" s="5"/>
      <c r="G8" s="5"/>
      <c r="H8" s="5"/>
      <c r="I8" s="5"/>
      <c r="J8" s="5"/>
      <c r="K8" s="5"/>
    </row>
    <row r="9" spans="2:11" ht="6" customHeight="1"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134" t="s">
        <v>0</v>
      </c>
      <c r="B11" s="134"/>
      <c r="C11" s="134"/>
      <c r="D11" s="134" t="s">
        <v>0</v>
      </c>
      <c r="E11" s="134"/>
      <c r="F11" s="134"/>
      <c r="G11" s="134"/>
      <c r="H11" s="134"/>
      <c r="I11" s="134"/>
      <c r="J11" s="134" t="s">
        <v>1</v>
      </c>
      <c r="K11" s="134"/>
    </row>
    <row r="12" spans="1:11" ht="17.25" customHeight="1">
      <c r="A12" s="135" t="s">
        <v>2</v>
      </c>
      <c r="B12" s="135"/>
      <c r="C12" s="135"/>
      <c r="D12" s="135" t="s">
        <v>3</v>
      </c>
      <c r="E12" s="135"/>
      <c r="F12" s="135"/>
      <c r="G12" s="135"/>
      <c r="H12" s="135"/>
      <c r="I12" s="135"/>
      <c r="J12" s="135" t="s">
        <v>4</v>
      </c>
      <c r="K12" s="135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1" t="s">
        <v>36</v>
      </c>
      <c r="G13" s="11" t="s">
        <v>37</v>
      </c>
      <c r="H13" s="11" t="s">
        <v>9</v>
      </c>
      <c r="I13" s="113" t="s">
        <v>10</v>
      </c>
      <c r="J13" s="15" t="s">
        <v>5</v>
      </c>
      <c r="K13" s="15" t="s">
        <v>6</v>
      </c>
    </row>
    <row r="14" spans="1:15" ht="19.5" customHeight="1">
      <c r="A14" s="16">
        <v>2020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  <c r="L14"/>
      <c r="M14"/>
      <c r="N14"/>
      <c r="O14"/>
    </row>
    <row r="15" spans="1:15" ht="19.5" customHeight="1">
      <c r="A15" s="58" t="s">
        <v>47</v>
      </c>
      <c r="B15" s="59"/>
      <c r="C15" s="100"/>
      <c r="D15" s="106"/>
      <c r="E15" s="101"/>
      <c r="F15" s="101"/>
      <c r="G15" s="119"/>
      <c r="H15" s="119"/>
      <c r="I15" s="120"/>
      <c r="J15" s="106"/>
      <c r="K15" s="101"/>
      <c r="L15"/>
      <c r="M15"/>
      <c r="N15"/>
      <c r="O15"/>
    </row>
    <row r="16" spans="1:15" ht="19.5" customHeight="1">
      <c r="A16" s="80" t="s">
        <v>13</v>
      </c>
      <c r="B16" s="83"/>
      <c r="C16" s="81"/>
      <c r="D16" s="84"/>
      <c r="E16" s="82"/>
      <c r="F16" s="82"/>
      <c r="G16" s="112"/>
      <c r="H16" s="112"/>
      <c r="I16" s="89"/>
      <c r="J16" s="84"/>
      <c r="K16" s="82"/>
      <c r="L16"/>
      <c r="M16"/>
      <c r="N16"/>
      <c r="O16"/>
    </row>
    <row r="17" spans="1:15" ht="19.5" customHeight="1">
      <c r="A17" s="58" t="s">
        <v>48</v>
      </c>
      <c r="B17" s="59"/>
      <c r="C17" s="100"/>
      <c r="D17" s="106"/>
      <c r="E17" s="101"/>
      <c r="F17" s="101"/>
      <c r="G17" s="119"/>
      <c r="H17" s="119"/>
      <c r="I17" s="120"/>
      <c r="J17" s="106"/>
      <c r="K17" s="101"/>
      <c r="L17"/>
      <c r="M17"/>
      <c r="N17"/>
      <c r="O17"/>
    </row>
    <row r="18" spans="1:15" ht="19.5" customHeight="1">
      <c r="A18" s="80" t="s">
        <v>14</v>
      </c>
      <c r="B18" s="83">
        <f>Datos!E6</f>
        <v>516.5</v>
      </c>
      <c r="C18" s="81">
        <f>B18+'Primas SRW'!B10</f>
        <v>639.5</v>
      </c>
      <c r="D18" s="84">
        <f>Datos!K6</f>
        <v>437.25</v>
      </c>
      <c r="E18" s="82">
        <f>D18+'Primas HRW'!B10</f>
        <v>617.25</v>
      </c>
      <c r="F18" s="82"/>
      <c r="G18" s="112">
        <f>D18+'Primas HRW'!D10</f>
        <v>622.25</v>
      </c>
      <c r="H18" s="112">
        <f>D18+'Primas HRW'!E10</f>
        <v>607.25</v>
      </c>
      <c r="I18" s="89">
        <f>D18+'Primas HRW'!F10</f>
        <v>602.25</v>
      </c>
      <c r="J18" s="84">
        <f>Datos!O6</f>
        <v>331</v>
      </c>
      <c r="K18" s="82">
        <f>J18+'Primas maíz'!B11</f>
        <v>431</v>
      </c>
      <c r="L18"/>
      <c r="M18"/>
      <c r="N18"/>
      <c r="O18"/>
    </row>
    <row r="19" spans="1:15" ht="19.5" customHeight="1">
      <c r="A19" s="58" t="s">
        <v>49</v>
      </c>
      <c r="B19" s="59"/>
      <c r="C19" s="100">
        <f>B21+'Primas SRW'!B11</f>
        <v>651.25</v>
      </c>
      <c r="D19" s="106"/>
      <c r="E19" s="101">
        <f>D21+'Primas HRW'!B11</f>
        <v>628.5</v>
      </c>
      <c r="F19" s="101"/>
      <c r="G19" s="119">
        <f>D21+'Primas HRW'!D11</f>
        <v>633.5</v>
      </c>
      <c r="H19" s="119">
        <f>D21+'Primas HRW'!E11</f>
        <v>618.5</v>
      </c>
      <c r="I19" s="120">
        <f>D21+'Primas HRW'!F11</f>
        <v>613.5</v>
      </c>
      <c r="J19" s="106"/>
      <c r="K19" s="101">
        <f>J21+'Primas maíz'!B12</f>
        <v>443.75</v>
      </c>
      <c r="L19"/>
      <c r="M19"/>
      <c r="N19"/>
      <c r="O19"/>
    </row>
    <row r="20" spans="1:15" ht="19.5" customHeight="1">
      <c r="A20" s="80" t="s">
        <v>38</v>
      </c>
      <c r="B20" s="83"/>
      <c r="C20" s="81">
        <f>B21+'Primas SRW'!B12</f>
        <v>651.25</v>
      </c>
      <c r="D20" s="84"/>
      <c r="E20" s="82">
        <f>D21+'Primas HRW'!B12</f>
        <v>633.5</v>
      </c>
      <c r="F20" s="82"/>
      <c r="G20" s="112">
        <f>D21+'Primas HRW'!D12</f>
        <v>643.5</v>
      </c>
      <c r="H20" s="112">
        <f>D21+'Primas HRW'!E12</f>
        <v>628.5</v>
      </c>
      <c r="I20" s="89">
        <f>D21+'Primas HRW'!F12</f>
        <v>623.5</v>
      </c>
      <c r="J20" s="84"/>
      <c r="K20" s="82">
        <f>J21+'Primas maíz'!B13</f>
        <v>439.75</v>
      </c>
      <c r="L20"/>
      <c r="M20"/>
      <c r="N20"/>
      <c r="O20"/>
    </row>
    <row r="21" spans="1:15" ht="19.5" customHeight="1">
      <c r="A21" s="16" t="s">
        <v>15</v>
      </c>
      <c r="B21" s="26">
        <f>Datos!E7</f>
        <v>526.25</v>
      </c>
      <c r="C21" s="23">
        <f>B21+'Primas SRW'!B13</f>
        <v>656.25</v>
      </c>
      <c r="D21" s="24">
        <f>Datos!K7</f>
        <v>448.5</v>
      </c>
      <c r="E21" s="25">
        <f>D21+'Primas HRW'!B13</f>
        <v>628.5</v>
      </c>
      <c r="F21" s="25"/>
      <c r="G21" s="114">
        <f>D21+'Primas HRW'!D13</f>
        <v>638.5</v>
      </c>
      <c r="H21" s="114">
        <f>D21+'Primas HRW'!E13</f>
        <v>623.5</v>
      </c>
      <c r="I21" s="122">
        <f>D21+'Primas HRW'!F13</f>
        <v>618.5</v>
      </c>
      <c r="J21" s="24">
        <f>Datos!O7</f>
        <v>344.75</v>
      </c>
      <c r="K21" s="25">
        <f>J21+'Primas maíz'!B14</f>
        <v>437.75</v>
      </c>
      <c r="L21"/>
      <c r="M21"/>
      <c r="N21"/>
      <c r="O21"/>
    </row>
    <row r="22" spans="1:15" ht="19.5" customHeight="1">
      <c r="A22" s="16">
        <v>2021</v>
      </c>
      <c r="B22" s="19"/>
      <c r="C22" s="17"/>
      <c r="D22" s="18"/>
      <c r="E22" s="17"/>
      <c r="F22" s="17"/>
      <c r="G22" s="17"/>
      <c r="H22" s="19"/>
      <c r="I22" s="20"/>
      <c r="J22" s="21"/>
      <c r="K22" s="19"/>
      <c r="L22"/>
      <c r="M22"/>
      <c r="N22"/>
      <c r="O22"/>
    </row>
    <row r="23" spans="1:15" ht="19.5" customHeight="1">
      <c r="A23" s="16" t="s">
        <v>11</v>
      </c>
      <c r="B23" s="62">
        <f>Datos!E8</f>
        <v>532.5</v>
      </c>
      <c r="C23" s="23"/>
      <c r="D23" s="63">
        <f>Datos!K8</f>
        <v>458</v>
      </c>
      <c r="E23" s="25"/>
      <c r="F23" s="25"/>
      <c r="G23" s="25"/>
      <c r="H23" s="25"/>
      <c r="I23" s="23"/>
      <c r="J23" s="63">
        <f>Datos!O8</f>
        <v>356.75</v>
      </c>
      <c r="K23" s="25"/>
      <c r="L23"/>
      <c r="M23"/>
      <c r="N23"/>
      <c r="O23"/>
    </row>
    <row r="24" spans="1:15" ht="19.5" customHeight="1">
      <c r="A24" s="95" t="s">
        <v>12</v>
      </c>
      <c r="B24" s="94">
        <f>Datos!E9</f>
        <v>536.75</v>
      </c>
      <c r="C24" s="96"/>
      <c r="D24" s="97">
        <f>Datos!K9</f>
        <v>465.75</v>
      </c>
      <c r="E24" s="96"/>
      <c r="F24" s="96"/>
      <c r="G24" s="96"/>
      <c r="H24" s="96"/>
      <c r="I24" s="96"/>
      <c r="J24" s="97">
        <f>Datos!O9</f>
        <v>364.25</v>
      </c>
      <c r="K24" s="94"/>
      <c r="L24"/>
      <c r="M24"/>
      <c r="N24"/>
      <c r="O24"/>
    </row>
    <row r="25" spans="1:15" ht="19.5" customHeight="1">
      <c r="A25" s="16" t="s">
        <v>13</v>
      </c>
      <c r="B25" s="62">
        <f>Datos!E10</f>
        <v>539.75</v>
      </c>
      <c r="C25" s="23"/>
      <c r="D25" s="63">
        <f>Datos!K10</f>
        <v>473.75</v>
      </c>
      <c r="E25" s="25"/>
      <c r="F25" s="25"/>
      <c r="G25" s="25"/>
      <c r="H25" s="25"/>
      <c r="I25" s="23"/>
      <c r="J25" s="63">
        <f>Datos!O10</f>
        <v>369.5</v>
      </c>
      <c r="K25" s="25"/>
      <c r="L25"/>
      <c r="M25"/>
      <c r="N25"/>
      <c r="O25"/>
    </row>
    <row r="26" spans="1:15" ht="19.5" customHeight="1">
      <c r="A26" s="95" t="s">
        <v>14</v>
      </c>
      <c r="B26" s="94">
        <f>Datos!E11</f>
        <v>546.25</v>
      </c>
      <c r="C26" s="98"/>
      <c r="D26" s="97">
        <f>Datos!K11</f>
        <v>482.75</v>
      </c>
      <c r="E26" s="98"/>
      <c r="F26" s="98"/>
      <c r="G26" s="98"/>
      <c r="H26" s="98"/>
      <c r="I26" s="98"/>
      <c r="J26" s="97">
        <f>Datos!O11</f>
        <v>370.5</v>
      </c>
      <c r="K26" s="99"/>
      <c r="L26"/>
      <c r="M26"/>
      <c r="N26"/>
      <c r="O26"/>
    </row>
    <row r="27" spans="1:15" ht="19.5" customHeight="1">
      <c r="A27" s="58" t="s">
        <v>15</v>
      </c>
      <c r="B27" s="62">
        <f>Datos!E12</f>
        <v>557.75</v>
      </c>
      <c r="C27" s="72"/>
      <c r="D27" s="63">
        <f>Datos!K12</f>
        <v>495.25</v>
      </c>
      <c r="E27" s="72"/>
      <c r="F27" s="72"/>
      <c r="G27" s="72"/>
      <c r="H27" s="72"/>
      <c r="I27" s="72"/>
      <c r="J27" s="63">
        <f>Datos!O12</f>
        <v>376.75</v>
      </c>
      <c r="K27" s="59"/>
      <c r="L27"/>
      <c r="M27"/>
      <c r="N27"/>
      <c r="O27"/>
    </row>
    <row r="28" spans="1:15" ht="19.5" customHeight="1">
      <c r="A28" s="16">
        <v>2022</v>
      </c>
      <c r="B28" s="19"/>
      <c r="C28" s="17"/>
      <c r="D28" s="18"/>
      <c r="E28" s="17"/>
      <c r="F28" s="17"/>
      <c r="G28" s="17"/>
      <c r="H28" s="19"/>
      <c r="I28" s="20"/>
      <c r="J28" s="21"/>
      <c r="K28" s="19"/>
      <c r="L28"/>
      <c r="M28"/>
      <c r="N28"/>
      <c r="O28"/>
    </row>
    <row r="29" spans="1:15" ht="19.5" customHeight="1">
      <c r="A29" s="16" t="s">
        <v>11</v>
      </c>
      <c r="B29" s="62">
        <f>Datos!E13</f>
        <v>565.25</v>
      </c>
      <c r="C29" s="23"/>
      <c r="D29" s="63">
        <f>Datos!K13</f>
        <v>505.5</v>
      </c>
      <c r="E29" s="25"/>
      <c r="F29" s="25"/>
      <c r="G29" s="25"/>
      <c r="H29" s="25"/>
      <c r="I29" s="23"/>
      <c r="J29" s="63">
        <f>Datos!O13</f>
        <v>386</v>
      </c>
      <c r="K29" s="25"/>
      <c r="L29"/>
      <c r="M29"/>
      <c r="N29"/>
      <c r="O29"/>
    </row>
    <row r="30" spans="1:15" ht="19.5" customHeight="1">
      <c r="A30" s="95" t="s">
        <v>12</v>
      </c>
      <c r="B30" s="94">
        <f>Datos!E14</f>
        <v>566.25</v>
      </c>
      <c r="C30" s="96"/>
      <c r="D30" s="97">
        <f>Datos!K14</f>
        <v>507.25</v>
      </c>
      <c r="E30" s="96"/>
      <c r="F30" s="96"/>
      <c r="G30" s="96"/>
      <c r="H30" s="96"/>
      <c r="I30" s="96"/>
      <c r="J30" s="97">
        <f>Datos!O14</f>
        <v>391.75</v>
      </c>
      <c r="K30" s="94"/>
      <c r="L30"/>
      <c r="M30"/>
      <c r="N30"/>
      <c r="O30"/>
    </row>
    <row r="31" spans="1:15" ht="19.5" customHeight="1">
      <c r="A31" s="16" t="s">
        <v>13</v>
      </c>
      <c r="B31" s="62">
        <f>Datos!E15</f>
        <v>557.5</v>
      </c>
      <c r="C31" s="23"/>
      <c r="D31" s="63">
        <f>Datos!K15</f>
        <v>513.5</v>
      </c>
      <c r="E31" s="25"/>
      <c r="F31" s="25"/>
      <c r="G31" s="25"/>
      <c r="H31" s="25"/>
      <c r="I31" s="23"/>
      <c r="J31" s="63">
        <f>Datos!O15</f>
        <v>395.75</v>
      </c>
      <c r="K31" s="25"/>
      <c r="L31"/>
      <c r="M31"/>
      <c r="N31"/>
      <c r="O31"/>
    </row>
    <row r="32" spans="1:15" ht="19.5" customHeight="1">
      <c r="A32" s="95" t="s">
        <v>14</v>
      </c>
      <c r="B32" s="94"/>
      <c r="C32" s="98"/>
      <c r="D32" s="97"/>
      <c r="E32" s="98"/>
      <c r="F32" s="98"/>
      <c r="G32" s="98"/>
      <c r="H32" s="98"/>
      <c r="I32" s="98"/>
      <c r="J32" s="97">
        <f>Datos!O16</f>
        <v>387</v>
      </c>
      <c r="K32" s="99"/>
      <c r="L32"/>
      <c r="M32"/>
      <c r="N32"/>
      <c r="O32"/>
    </row>
    <row r="33" spans="1:15" ht="19.5" customHeight="1">
      <c r="A33" s="58" t="s">
        <v>15</v>
      </c>
      <c r="B33" s="62"/>
      <c r="C33" s="72"/>
      <c r="D33" s="63"/>
      <c r="E33" s="72"/>
      <c r="F33" s="72"/>
      <c r="G33" s="72"/>
      <c r="H33" s="72"/>
      <c r="I33" s="72"/>
      <c r="J33" s="63">
        <f>Datos!O17</f>
        <v>389.25</v>
      </c>
      <c r="K33" s="59"/>
      <c r="L33"/>
      <c r="M33"/>
      <c r="N33"/>
      <c r="O33"/>
    </row>
    <row r="34" spans="1:15" ht="19.5" customHeight="1">
      <c r="A34" s="16">
        <v>2023</v>
      </c>
      <c r="B34" s="19"/>
      <c r="C34" s="17"/>
      <c r="D34" s="18"/>
      <c r="E34" s="17"/>
      <c r="F34" s="17"/>
      <c r="G34" s="17"/>
      <c r="H34" s="19"/>
      <c r="I34" s="20"/>
      <c r="J34" s="21"/>
      <c r="K34" s="19"/>
      <c r="L34"/>
      <c r="M34"/>
      <c r="N34"/>
      <c r="O34"/>
    </row>
    <row r="35" spans="1:15" ht="19.5" customHeight="1">
      <c r="A35" s="16" t="s">
        <v>13</v>
      </c>
      <c r="B35" s="62"/>
      <c r="C35" s="23"/>
      <c r="D35" s="63"/>
      <c r="E35" s="25"/>
      <c r="F35" s="25"/>
      <c r="G35" s="25"/>
      <c r="H35" s="25"/>
      <c r="I35" s="23"/>
      <c r="J35" s="63">
        <f>Datos!O18</f>
        <v>403.75</v>
      </c>
      <c r="K35" s="25"/>
      <c r="L35"/>
      <c r="M35"/>
      <c r="N35"/>
      <c r="O35"/>
    </row>
    <row r="36" spans="1:15" ht="19.5" customHeight="1">
      <c r="A36" s="95" t="s">
        <v>15</v>
      </c>
      <c r="B36" s="94"/>
      <c r="C36" s="98"/>
      <c r="D36" s="97"/>
      <c r="E36" s="98"/>
      <c r="F36" s="98"/>
      <c r="G36" s="98"/>
      <c r="H36" s="98"/>
      <c r="I36" s="98"/>
      <c r="J36" s="97">
        <f>Datos!O19</f>
        <v>393.5</v>
      </c>
      <c r="K36" s="99"/>
      <c r="L36"/>
      <c r="M36"/>
      <c r="N36"/>
      <c r="O36"/>
    </row>
    <row r="37" spans="1:15" ht="19.5" customHeight="1">
      <c r="A37" s="5"/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/>
      <c r="M37"/>
      <c r="N37"/>
      <c r="O37"/>
    </row>
    <row r="38" spans="1:15" ht="19.5" customHeight="1">
      <c r="A38" s="5"/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/>
      <c r="M38"/>
      <c r="N38"/>
      <c r="O38"/>
    </row>
    <row r="39" spans="1:15" ht="19.5" customHeight="1">
      <c r="A39" s="5"/>
      <c r="B39" s="68"/>
      <c r="C39" s="69"/>
      <c r="D39" s="69"/>
      <c r="E39" s="69"/>
      <c r="F39" s="69"/>
      <c r="G39" s="69"/>
      <c r="H39" s="69"/>
      <c r="I39" s="69"/>
      <c r="J39" s="69"/>
      <c r="K39" s="69"/>
      <c r="L39"/>
      <c r="M39"/>
      <c r="N39"/>
      <c r="O39"/>
    </row>
    <row r="40" spans="1:15" ht="19.5" customHeight="1">
      <c r="A40" s="28" t="s">
        <v>51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/>
      <c r="M40"/>
      <c r="N40"/>
      <c r="O40"/>
    </row>
    <row r="41" spans="1:15" ht="19.5" customHeight="1">
      <c r="A41" s="31" t="s">
        <v>16</v>
      </c>
      <c r="L41"/>
      <c r="M41"/>
      <c r="N41"/>
      <c r="O41"/>
    </row>
    <row r="42" spans="1:15" ht="19.5" customHeight="1">
      <c r="A42" s="39" t="s">
        <v>18</v>
      </c>
      <c r="B42" s="40">
        <v>0.36744</v>
      </c>
      <c r="D42" s="39" t="s">
        <v>19</v>
      </c>
      <c r="E42" s="1">
        <v>0.39368</v>
      </c>
      <c r="L42"/>
      <c r="M42"/>
      <c r="N42"/>
      <c r="O42"/>
    </row>
    <row r="43" spans="1:15" ht="19.5" customHeight="1">
      <c r="A43" s="30" t="s">
        <v>17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/>
      <c r="M43"/>
      <c r="N43"/>
      <c r="O43"/>
    </row>
    <row r="44" spans="12:15" ht="19.5" customHeight="1">
      <c r="L44"/>
      <c r="M44"/>
      <c r="N44"/>
      <c r="O44"/>
    </row>
    <row r="45" spans="12:15" ht="19.5" customHeight="1">
      <c r="L45"/>
      <c r="M45"/>
      <c r="N45"/>
      <c r="O45"/>
    </row>
    <row r="46" spans="12:15" ht="19.5" customHeight="1">
      <c r="L46"/>
      <c r="M46"/>
      <c r="N46"/>
      <c r="O46" s="27"/>
    </row>
    <row r="47" spans="1:15" ht="19.5" customHeight="1">
      <c r="A47" s="34"/>
      <c r="B47" s="32"/>
      <c r="L47"/>
      <c r="M47"/>
      <c r="N47"/>
      <c r="O47" s="27"/>
    </row>
    <row r="48" spans="1:15" ht="19.5" customHeight="1">
      <c r="A48" s="37"/>
      <c r="B48" s="33"/>
      <c r="L48"/>
      <c r="M48"/>
      <c r="N48"/>
      <c r="O48" s="27"/>
    </row>
    <row r="49" spans="1:15" ht="19.5" customHeight="1">
      <c r="A49" s="37"/>
      <c r="B49" s="33"/>
      <c r="L49"/>
      <c r="M49"/>
      <c r="N49"/>
      <c r="O49" s="27"/>
    </row>
    <row r="50" spans="1:2" ht="19.5" customHeight="1">
      <c r="A50" s="37"/>
      <c r="B50" s="35"/>
    </row>
    <row r="51" spans="1:2" ht="19.5" customHeight="1">
      <c r="A51" s="36"/>
      <c r="B51" s="35"/>
    </row>
    <row r="52" ht="19.5" customHeight="1"/>
    <row r="53" ht="19.5" customHeight="1"/>
  </sheetData>
  <sheetProtection selectLockedCells="1" selectUnlockedCells="1"/>
  <mergeCells count="6">
    <mergeCell ref="J11:K11"/>
    <mergeCell ref="D11:I11"/>
    <mergeCell ref="A11:C11"/>
    <mergeCell ref="A12:C12"/>
    <mergeCell ref="D12:I12"/>
    <mergeCell ref="J12:K12"/>
  </mergeCells>
  <hyperlinks>
    <hyperlink ref="A43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1" r:id="rId2"/>
  <headerFooter alignWithMargins="0">
    <oddFooter>&amp;R&amp;T&amp;D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75"/>
      <c r="B1" s="75"/>
      <c r="C1" s="75"/>
      <c r="D1" s="75"/>
      <c r="E1" s="75"/>
      <c r="F1" s="2"/>
      <c r="G1" s="2"/>
      <c r="H1" s="2"/>
      <c r="I1" s="2"/>
      <c r="J1" s="2"/>
      <c r="K1" s="2"/>
    </row>
    <row r="2" spans="1:11" ht="18">
      <c r="A2" s="75"/>
      <c r="B2" s="75"/>
      <c r="C2" s="75"/>
      <c r="D2" s="75"/>
      <c r="E2" s="75"/>
      <c r="F2" s="2"/>
      <c r="G2" s="2"/>
      <c r="H2" s="2"/>
      <c r="I2" s="2"/>
      <c r="J2" s="2"/>
      <c r="K2" s="2"/>
    </row>
    <row r="3" spans="1:11" ht="18">
      <c r="A3" s="75"/>
      <c r="B3" s="75"/>
      <c r="C3" s="75"/>
      <c r="D3" s="75"/>
      <c r="E3" s="75"/>
      <c r="F3" s="2"/>
      <c r="G3" s="2"/>
      <c r="H3" s="2"/>
      <c r="I3" s="2"/>
      <c r="J3" s="2"/>
      <c r="K3" s="2"/>
    </row>
    <row r="4" spans="1:11" ht="18">
      <c r="A4" s="75"/>
      <c r="B4" s="75"/>
      <c r="C4" s="75"/>
      <c r="D4" s="75"/>
      <c r="E4" s="75"/>
      <c r="F4" s="2"/>
      <c r="G4" s="2"/>
      <c r="H4" s="2"/>
      <c r="I4" s="2"/>
      <c r="J4" s="2"/>
      <c r="K4" s="2"/>
    </row>
    <row r="5" spans="1:11" ht="20.25" customHeight="1">
      <c r="A5" s="76"/>
      <c r="B5" s="76"/>
      <c r="C5" s="76"/>
      <c r="D5" s="76"/>
      <c r="E5" s="76"/>
      <c r="F5" s="3"/>
      <c r="G5" s="3"/>
      <c r="H5" s="3"/>
      <c r="I5" s="3"/>
      <c r="J5" s="3"/>
      <c r="K5" s="3"/>
    </row>
    <row r="6" spans="1:11" ht="21" customHeight="1">
      <c r="A6" s="76"/>
      <c r="B6" s="76"/>
      <c r="C6" s="76"/>
      <c r="D6" s="76"/>
      <c r="E6" s="76"/>
      <c r="F6" s="3"/>
      <c r="G6" s="3"/>
      <c r="H6" s="3"/>
      <c r="I6" s="3"/>
      <c r="J6" s="3"/>
      <c r="K6" s="3"/>
    </row>
    <row r="7" spans="1:11" ht="15.75">
      <c r="A7" s="77"/>
      <c r="B7" s="77"/>
      <c r="C7" s="77"/>
      <c r="D7" s="77"/>
      <c r="E7" s="78" t="str">
        <f>Datos!G25</f>
        <v>Agosto</v>
      </c>
      <c r="F7" s="3">
        <f>Datos!I25</f>
        <v>2020</v>
      </c>
      <c r="G7" s="3"/>
      <c r="H7" s="3"/>
      <c r="I7" s="3"/>
      <c r="J7" s="4" t="str">
        <f>Datos!D25</f>
        <v>Lunes</v>
      </c>
      <c r="K7" s="3">
        <f>Datos!E25</f>
        <v>17</v>
      </c>
    </row>
    <row r="8" spans="1:11" ht="6" customHeight="1">
      <c r="A8" s="76"/>
      <c r="B8" s="76"/>
      <c r="C8" s="76"/>
      <c r="D8" s="76"/>
      <c r="E8" s="3"/>
      <c r="F8" s="3"/>
      <c r="G8" s="3"/>
      <c r="H8" s="3"/>
      <c r="I8" s="3"/>
      <c r="J8" s="3"/>
      <c r="K8" s="3"/>
    </row>
    <row r="9" spans="1:11" ht="15.75">
      <c r="A9" s="136" t="s">
        <v>50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37" t="s">
        <v>0</v>
      </c>
      <c r="C11" s="137"/>
      <c r="D11" s="138" t="s">
        <v>0</v>
      </c>
      <c r="E11" s="138"/>
      <c r="F11" s="138"/>
      <c r="G11" s="138"/>
      <c r="H11" s="138"/>
      <c r="I11" s="138"/>
      <c r="J11" s="139" t="s">
        <v>1</v>
      </c>
      <c r="K11" s="139"/>
    </row>
    <row r="12" spans="1:11" ht="15.75">
      <c r="A12" s="8"/>
      <c r="B12" s="140" t="s">
        <v>2</v>
      </c>
      <c r="C12" s="140"/>
      <c r="D12" s="141" t="s">
        <v>3</v>
      </c>
      <c r="E12" s="141"/>
      <c r="F12" s="141"/>
      <c r="G12" s="141"/>
      <c r="H12" s="141"/>
      <c r="I12" s="141"/>
      <c r="J12" s="142" t="s">
        <v>4</v>
      </c>
      <c r="K12" s="142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36</v>
      </c>
      <c r="G13" s="13" t="s">
        <v>37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2020</v>
      </c>
      <c r="B14" s="19"/>
      <c r="C14" s="17"/>
      <c r="D14" s="18"/>
      <c r="E14" s="17"/>
      <c r="F14" s="17"/>
      <c r="G14" s="17"/>
      <c r="H14" s="19"/>
      <c r="I14" s="17"/>
      <c r="J14" s="18"/>
      <c r="K14" s="19"/>
    </row>
    <row r="15" spans="1:11" ht="19.5" customHeight="1">
      <c r="A15" s="123" t="s">
        <v>12</v>
      </c>
      <c r="B15" s="62"/>
      <c r="C15" s="23"/>
      <c r="D15" s="63"/>
      <c r="E15" s="124"/>
      <c r="F15" s="124"/>
      <c r="G15" s="127"/>
      <c r="H15" s="127"/>
      <c r="I15" s="127"/>
      <c r="J15" s="63"/>
      <c r="K15" s="25"/>
    </row>
    <row r="16" spans="1:11" ht="19.5" customHeight="1">
      <c r="A16" s="54" t="s">
        <v>47</v>
      </c>
      <c r="B16" s="55"/>
      <c r="C16" s="56"/>
      <c r="D16" s="64"/>
      <c r="E16" s="56"/>
      <c r="F16" s="56"/>
      <c r="G16" s="91"/>
      <c r="H16" s="91"/>
      <c r="I16" s="91"/>
      <c r="J16" s="64"/>
      <c r="K16" s="55"/>
    </row>
    <row r="17" spans="1:11" ht="19.5" customHeight="1">
      <c r="A17" s="16" t="s">
        <v>13</v>
      </c>
      <c r="B17" s="62"/>
      <c r="C17" s="23"/>
      <c r="D17" s="63">
        <f>IF(BUSHEL!D16&gt;0,BUSHEL!D16*TONELADA!$B$46,"")</f>
      </c>
      <c r="E17" s="25"/>
      <c r="F17" s="25"/>
      <c r="G17" s="114"/>
      <c r="H17" s="114"/>
      <c r="I17" s="122"/>
      <c r="J17" s="63"/>
      <c r="K17" s="25"/>
    </row>
    <row r="18" spans="1:11" ht="19.5" customHeight="1">
      <c r="A18" s="54" t="s">
        <v>48</v>
      </c>
      <c r="B18" s="55"/>
      <c r="C18" s="73"/>
      <c r="D18" s="64"/>
      <c r="E18" s="73"/>
      <c r="F18" s="73"/>
      <c r="G18" s="132"/>
      <c r="H18" s="132"/>
      <c r="I18" s="132"/>
      <c r="J18" s="64"/>
      <c r="K18" s="55"/>
    </row>
    <row r="19" spans="1:11" ht="19.5" customHeight="1">
      <c r="A19" s="123" t="s">
        <v>14</v>
      </c>
      <c r="B19" s="62">
        <f>BUSHEL!B18*TONELADA!$B$46</f>
        <v>189.78276</v>
      </c>
      <c r="C19" s="124">
        <v>234.9</v>
      </c>
      <c r="D19" s="63">
        <f>IF(BUSHEL!D18&gt;0,BUSHEL!D18*TONELADA!$B$46,"")</f>
        <v>160.66314</v>
      </c>
      <c r="E19" s="124">
        <v>226.8</v>
      </c>
      <c r="F19" s="124" t="s">
        <v>45</v>
      </c>
      <c r="G19" s="127">
        <f>BUSHEL!G18*TONELADA!$B$46</f>
        <v>228.63953999999998</v>
      </c>
      <c r="H19" s="127">
        <f>BUSHEL!H18*TONELADA!$B$46</f>
        <v>223.12794</v>
      </c>
      <c r="I19" s="127">
        <f>BUSHEL!I18*TONELADA!$B$46</f>
        <v>221.29074</v>
      </c>
      <c r="J19" s="63">
        <f>BUSHEL!J18*$E$46</f>
        <v>130.30808</v>
      </c>
      <c r="K19" s="25">
        <f>BUSHEL!K18*$E$46</f>
        <v>169.67607999999998</v>
      </c>
    </row>
    <row r="20" spans="1:11" ht="19.5" customHeight="1">
      <c r="A20" s="54" t="s">
        <v>49</v>
      </c>
      <c r="B20" s="55"/>
      <c r="C20" s="56">
        <v>239.3</v>
      </c>
      <c r="D20" s="64"/>
      <c r="E20" s="56">
        <v>230.9</v>
      </c>
      <c r="F20" s="56"/>
      <c r="G20" s="91">
        <f>BUSHEL!G19*TONELADA!$B$46</f>
        <v>232.77324</v>
      </c>
      <c r="H20" s="132">
        <f>BUSHEL!H19*TONELADA!$B$46</f>
        <v>227.26164</v>
      </c>
      <c r="I20" s="132">
        <f>BUSHEL!I19*TONELADA!$B$46</f>
        <v>225.42444</v>
      </c>
      <c r="J20" s="64"/>
      <c r="K20" s="74">
        <f>BUSHEL!K19*$E$46</f>
        <v>174.69549999999998</v>
      </c>
    </row>
    <row r="21" spans="1:11" ht="19.5" customHeight="1">
      <c r="A21" s="58" t="s">
        <v>38</v>
      </c>
      <c r="B21" s="59"/>
      <c r="C21" s="72">
        <v>239.3</v>
      </c>
      <c r="D21" s="65"/>
      <c r="E21" s="72">
        <v>232.7</v>
      </c>
      <c r="F21" s="72"/>
      <c r="G21" s="92">
        <f>BUSHEL!G20*TONELADA!$B$46</f>
        <v>236.44764</v>
      </c>
      <c r="H21" s="120">
        <f>BUSHEL!H20*TONELADA!$B$46</f>
        <v>230.93604</v>
      </c>
      <c r="I21" s="120">
        <f>BUSHEL!I20*TONELADA!$B$46</f>
        <v>229.09884</v>
      </c>
      <c r="J21" s="65"/>
      <c r="K21" s="101">
        <f>BUSHEL!K20*$E$46</f>
        <v>173.12078</v>
      </c>
    </row>
    <row r="22" spans="1:11" ht="19.5" customHeight="1">
      <c r="A22" s="54" t="s">
        <v>15</v>
      </c>
      <c r="B22" s="55">
        <f>BUSHEL!B21*TONELADA!$B$46</f>
        <v>193.3653</v>
      </c>
      <c r="C22" s="56">
        <v>241.1</v>
      </c>
      <c r="D22" s="64">
        <f>IF(BUSHEL!D21&gt;0,BUSHEL!D21*TONELADA!$B$46,"")</f>
        <v>164.79684</v>
      </c>
      <c r="E22" s="56">
        <v>230.9</v>
      </c>
      <c r="F22" s="56"/>
      <c r="G22" s="91">
        <f>BUSHEL!G21*TONELADA!$B$46</f>
        <v>234.61043999999998</v>
      </c>
      <c r="H22" s="91">
        <f>BUSHEL!H21*TONELADA!$B$46</f>
        <v>229.09884</v>
      </c>
      <c r="I22" s="91">
        <f>BUSHEL!I21*TONELADA!$B$46</f>
        <v>227.26164</v>
      </c>
      <c r="J22" s="64">
        <f>BUSHEL!D21*$E$46</f>
        <v>176.56547999999998</v>
      </c>
      <c r="K22" s="55">
        <f>BUSHEL!K21*$E$46</f>
        <v>172.33342</v>
      </c>
    </row>
    <row r="23" spans="1:11" ht="19.5" customHeight="1">
      <c r="A23" s="16">
        <v>2021</v>
      </c>
      <c r="B23" s="19"/>
      <c r="C23" s="17"/>
      <c r="D23" s="18"/>
      <c r="E23" s="17"/>
      <c r="F23" s="17"/>
      <c r="G23" s="17"/>
      <c r="H23" s="19"/>
      <c r="I23" s="17"/>
      <c r="J23" s="18"/>
      <c r="K23" s="19"/>
    </row>
    <row r="24" spans="1:11" ht="19.5" customHeight="1">
      <c r="A24" s="58" t="s">
        <v>43</v>
      </c>
      <c r="B24" s="59"/>
      <c r="C24" s="79"/>
      <c r="D24" s="60"/>
      <c r="E24" s="72"/>
      <c r="F24" s="72"/>
      <c r="G24" s="92"/>
      <c r="H24" s="92"/>
      <c r="I24" s="93"/>
      <c r="J24" s="60"/>
      <c r="K24" s="88"/>
    </row>
    <row r="25" spans="1:11" ht="19.5" customHeight="1">
      <c r="A25" s="54" t="s">
        <v>44</v>
      </c>
      <c r="B25" s="55"/>
      <c r="C25" s="90"/>
      <c r="D25" s="57"/>
      <c r="E25" s="56"/>
      <c r="F25" s="56"/>
      <c r="G25" s="91"/>
      <c r="H25" s="91"/>
      <c r="I25" s="91"/>
      <c r="J25" s="64"/>
      <c r="K25" s="55"/>
    </row>
    <row r="26" spans="1:11" ht="19.5" customHeight="1">
      <c r="A26" s="16" t="s">
        <v>11</v>
      </c>
      <c r="B26" s="62">
        <f>BUSHEL!B23*TONELADA!$B$46</f>
        <v>195.6618</v>
      </c>
      <c r="C26" s="23"/>
      <c r="D26" s="63">
        <f>IF(BUSHEL!D23&gt;0,BUSHEL!D23*TONELADA!$B$46,"")</f>
        <v>168.28752</v>
      </c>
      <c r="E26" s="25"/>
      <c r="F26" s="25"/>
      <c r="G26" s="25"/>
      <c r="H26" s="25"/>
      <c r="I26" s="23"/>
      <c r="J26" s="63">
        <f>BUSHEL!J23*BUSHEL!E42</f>
        <v>140.44534</v>
      </c>
      <c r="K26" s="25"/>
    </row>
    <row r="27" spans="1:11" ht="19.5" customHeight="1">
      <c r="A27" s="54" t="s">
        <v>46</v>
      </c>
      <c r="B27" s="55"/>
      <c r="C27" s="90"/>
      <c r="D27" s="57"/>
      <c r="E27" s="56"/>
      <c r="F27" s="91"/>
      <c r="G27" s="91"/>
      <c r="H27" s="91"/>
      <c r="I27" s="121"/>
      <c r="J27" s="57"/>
      <c r="K27" s="55"/>
    </row>
    <row r="28" spans="1:11" ht="19.5" customHeight="1">
      <c r="A28" s="58" t="s">
        <v>12</v>
      </c>
      <c r="B28" s="59">
        <f>BUSHEL!B24*TONELADA!$B$46</f>
        <v>197.22342</v>
      </c>
      <c r="C28" s="72"/>
      <c r="D28" s="65">
        <f>IF(BUSHEL!D24&gt;0,BUSHEL!D24*TONELADA!$B$46,"")</f>
        <v>171.13518</v>
      </c>
      <c r="E28" s="72"/>
      <c r="F28" s="72"/>
      <c r="G28" s="72"/>
      <c r="H28" s="72"/>
      <c r="I28" s="72"/>
      <c r="J28" s="65">
        <f>BUSHEL!J24*BUSHEL!E42</f>
        <v>143.39793999999998</v>
      </c>
      <c r="K28" s="59"/>
    </row>
    <row r="29" spans="1:11" ht="19.5" customHeight="1">
      <c r="A29" s="54" t="s">
        <v>47</v>
      </c>
      <c r="B29" s="55"/>
      <c r="C29" s="90"/>
      <c r="D29" s="57"/>
      <c r="E29" s="56"/>
      <c r="F29" s="91"/>
      <c r="G29" s="91"/>
      <c r="H29" s="91"/>
      <c r="I29" s="121"/>
      <c r="J29" s="57"/>
      <c r="K29" s="55"/>
    </row>
    <row r="30" spans="1:11" ht="19.5" customHeight="1">
      <c r="A30" s="16" t="s">
        <v>13</v>
      </c>
      <c r="B30" s="62">
        <f>BUSHEL!B25*TONELADA!$B$46</f>
        <v>198.32574</v>
      </c>
      <c r="C30" s="23"/>
      <c r="D30" s="63">
        <f>IF(BUSHEL!D25&gt;0,BUSHEL!D25*TONELADA!$B$46,"")</f>
        <v>174.0747</v>
      </c>
      <c r="E30" s="25"/>
      <c r="F30" s="25"/>
      <c r="G30" s="25"/>
      <c r="H30" s="25"/>
      <c r="I30" s="23"/>
      <c r="J30" s="63">
        <f>BUSHEL!J25*$E$46</f>
        <v>145.46475999999998</v>
      </c>
      <c r="K30" s="25"/>
    </row>
    <row r="31" spans="1:11" ht="19.5" customHeight="1">
      <c r="A31" s="71" t="s">
        <v>14</v>
      </c>
      <c r="B31" s="94">
        <f>BUSHEL!B26*TONELADA!$B$46</f>
        <v>200.7141</v>
      </c>
      <c r="C31" s="73"/>
      <c r="D31" s="97">
        <f>IF(BUSHEL!D26&gt;0,BUSHEL!D26*TONELADA!$B$46,"")</f>
        <v>177.38165999999998</v>
      </c>
      <c r="E31" s="73"/>
      <c r="F31" s="73"/>
      <c r="G31" s="73"/>
      <c r="H31" s="73"/>
      <c r="I31" s="73"/>
      <c r="J31" s="64">
        <f>BUSHEL!J26*BUSHEL!E42</f>
        <v>145.85844</v>
      </c>
      <c r="K31" s="74"/>
    </row>
    <row r="32" spans="1:11" ht="19.5" customHeight="1">
      <c r="A32" s="58" t="s">
        <v>15</v>
      </c>
      <c r="B32" s="62">
        <f>BUSHEL!B27*TONELADA!$B$46</f>
        <v>204.93966</v>
      </c>
      <c r="C32" s="72"/>
      <c r="D32" s="63">
        <f>IF(BUSHEL!D27&gt;0,BUSHEL!D27*TONELADA!$B$46,"")</f>
        <v>181.97466</v>
      </c>
      <c r="E32" s="72"/>
      <c r="F32" s="72"/>
      <c r="G32" s="72"/>
      <c r="H32" s="72"/>
      <c r="I32" s="72"/>
      <c r="J32" s="63">
        <f>BUSHEL!J27*$E$46</f>
        <v>148.31894</v>
      </c>
      <c r="K32" s="59"/>
    </row>
    <row r="33" spans="1:11" ht="19.5" customHeight="1">
      <c r="A33" s="16">
        <v>2022</v>
      </c>
      <c r="B33" s="19"/>
      <c r="C33" s="17"/>
      <c r="D33" s="18"/>
      <c r="E33" s="17"/>
      <c r="F33" s="17"/>
      <c r="G33" s="17"/>
      <c r="H33" s="19"/>
      <c r="I33" s="20"/>
      <c r="J33" s="21"/>
      <c r="K33" s="19"/>
    </row>
    <row r="34" spans="1:11" ht="19.5" customHeight="1">
      <c r="A34" s="16" t="s">
        <v>11</v>
      </c>
      <c r="B34" s="62">
        <f>BUSHEL!B29*TONELADA!$B$46</f>
        <v>207.69546</v>
      </c>
      <c r="C34" s="23"/>
      <c r="D34" s="63">
        <f>BUSHEL!D29*TONELADA!$B$46</f>
        <v>185.74092</v>
      </c>
      <c r="E34" s="25"/>
      <c r="F34" s="25"/>
      <c r="G34" s="25"/>
      <c r="H34" s="25"/>
      <c r="I34" s="23"/>
      <c r="J34" s="63">
        <f>BUSHEL!J29*TONELADA!$B$46</f>
        <v>141.83184</v>
      </c>
      <c r="K34" s="25"/>
    </row>
    <row r="35" spans="1:11" ht="19.5" customHeight="1">
      <c r="A35" s="95" t="s">
        <v>12</v>
      </c>
      <c r="B35" s="94">
        <f>BUSHEL!B30*TONELADA!$B$46</f>
        <v>208.06289999999998</v>
      </c>
      <c r="C35" s="96"/>
      <c r="D35" s="97">
        <f>BUSHEL!D30*TONELADA!$B$46</f>
        <v>186.38394</v>
      </c>
      <c r="E35" s="96"/>
      <c r="F35" s="96"/>
      <c r="G35" s="96"/>
      <c r="H35" s="96"/>
      <c r="I35" s="96"/>
      <c r="J35" s="97">
        <f>BUSHEL!J30*TONELADA!$B$46</f>
        <v>143.94462</v>
      </c>
      <c r="K35" s="94"/>
    </row>
    <row r="36" spans="1:11" ht="19.5" customHeight="1">
      <c r="A36" s="16" t="s">
        <v>13</v>
      </c>
      <c r="B36" s="62">
        <f>BUSHEL!B31*TONELADA!$B$46</f>
        <v>204.8478</v>
      </c>
      <c r="C36" s="23"/>
      <c r="D36" s="63">
        <f>BUSHEL!D31*TONELADA!$B$46</f>
        <v>188.68044</v>
      </c>
      <c r="E36" s="25"/>
      <c r="F36" s="25"/>
      <c r="G36" s="25"/>
      <c r="H36" s="25"/>
      <c r="I36" s="23"/>
      <c r="J36" s="63">
        <f>BUSHEL!J31*TONELADA!$B$46</f>
        <v>145.41438</v>
      </c>
      <c r="K36" s="25"/>
    </row>
    <row r="37" spans="1:11" ht="19.5" customHeight="1">
      <c r="A37" s="95" t="s">
        <v>14</v>
      </c>
      <c r="B37" s="94"/>
      <c r="C37" s="98"/>
      <c r="D37" s="97"/>
      <c r="E37" s="98"/>
      <c r="F37" s="98"/>
      <c r="G37" s="98"/>
      <c r="H37" s="98"/>
      <c r="I37" s="98"/>
      <c r="J37" s="97">
        <f>BUSHEL!J32*TONELADA!$B$46</f>
        <v>142.19928</v>
      </c>
      <c r="K37" s="99"/>
    </row>
    <row r="38" spans="1:11" ht="19.5" customHeight="1">
      <c r="A38" s="58" t="s">
        <v>15</v>
      </c>
      <c r="B38" s="62"/>
      <c r="C38" s="72"/>
      <c r="D38" s="63"/>
      <c r="E38" s="72"/>
      <c r="F38" s="72"/>
      <c r="G38" s="72"/>
      <c r="H38" s="72"/>
      <c r="I38" s="72"/>
      <c r="J38" s="63">
        <f>BUSHEL!J33*TONELADA!$B$46</f>
        <v>143.02602</v>
      </c>
      <c r="K38" s="59"/>
    </row>
    <row r="39" spans="1:11" ht="19.5" customHeight="1">
      <c r="A39" s="16">
        <v>2023</v>
      </c>
      <c r="B39" s="19"/>
      <c r="C39" s="17"/>
      <c r="D39" s="18"/>
      <c r="E39" s="17"/>
      <c r="F39" s="17"/>
      <c r="G39" s="17"/>
      <c r="H39" s="19"/>
      <c r="I39" s="20"/>
      <c r="J39" s="21"/>
      <c r="K39" s="19"/>
    </row>
    <row r="40" spans="1:11" ht="19.5" customHeight="1">
      <c r="A40" s="16" t="s">
        <v>13</v>
      </c>
      <c r="B40" s="62"/>
      <c r="C40" s="23"/>
      <c r="D40" s="63"/>
      <c r="E40" s="25"/>
      <c r="F40" s="25"/>
      <c r="G40" s="25"/>
      <c r="H40" s="25"/>
      <c r="I40" s="23"/>
      <c r="J40" s="63">
        <f>BUSHEL!J35*TONELADA!$B$46</f>
        <v>148.35389999999998</v>
      </c>
      <c r="K40" s="25"/>
    </row>
    <row r="41" spans="1:11" ht="19.5" customHeight="1">
      <c r="A41" s="95" t="s">
        <v>15</v>
      </c>
      <c r="B41" s="94"/>
      <c r="C41" s="98"/>
      <c r="D41" s="97"/>
      <c r="E41" s="98"/>
      <c r="F41" s="98"/>
      <c r="G41" s="98"/>
      <c r="H41" s="98"/>
      <c r="I41" s="98"/>
      <c r="J41" s="97">
        <f>BUSHEL!J36*TONELADA!$B$46</f>
        <v>144.58764</v>
      </c>
      <c r="K41" s="99"/>
    </row>
    <row r="42" spans="1:11" ht="19.5" customHeight="1">
      <c r="A42" s="86"/>
      <c r="B42" s="87"/>
      <c r="C42" s="87"/>
      <c r="D42" s="87"/>
      <c r="E42" s="87"/>
      <c r="F42" s="87"/>
      <c r="G42" s="87"/>
      <c r="H42" s="87"/>
      <c r="I42" s="87"/>
      <c r="J42" s="67"/>
      <c r="K42" s="87"/>
    </row>
    <row r="43" spans="1:11" ht="19.5" customHeight="1">
      <c r="A43" s="66"/>
      <c r="B43" s="67"/>
      <c r="C43" s="67"/>
      <c r="D43" s="67"/>
      <c r="E43" s="67"/>
      <c r="F43" s="67"/>
      <c r="G43" s="67"/>
      <c r="H43" s="67"/>
      <c r="I43" s="67"/>
      <c r="J43" s="67"/>
      <c r="K43" s="67"/>
    </row>
    <row r="44" spans="1:11" ht="19.5" customHeight="1">
      <c r="A44" s="28" t="s">
        <v>51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</row>
    <row r="45" ht="15">
      <c r="A45" s="31" t="s">
        <v>16</v>
      </c>
    </row>
    <row r="46" spans="1:5" ht="15">
      <c r="A46" s="39" t="s">
        <v>18</v>
      </c>
      <c r="B46" s="40">
        <v>0.36744</v>
      </c>
      <c r="D46" s="39" t="s">
        <v>19</v>
      </c>
      <c r="E46" s="1">
        <v>0.39368</v>
      </c>
    </row>
    <row r="47" spans="1:11" ht="15.75">
      <c r="A47" s="30" t="s">
        <v>17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</row>
    <row r="51" spans="1:2" ht="15">
      <c r="A51" s="37"/>
      <c r="B51" s="33"/>
    </row>
    <row r="52" spans="1:2" ht="15">
      <c r="A52" s="37"/>
      <c r="B52" s="35"/>
    </row>
    <row r="53" spans="1:2" ht="15">
      <c r="A53" s="36"/>
      <c r="B53" s="35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7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7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0"/>
  <sheetViews>
    <sheetView zoomScalePageLayoutView="0" workbookViewId="0" topLeftCell="A1">
      <selection activeCell="B14" sqref="B14"/>
    </sheetView>
  </sheetViews>
  <sheetFormatPr defaultColWidth="10.88671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35</v>
      </c>
      <c r="C3" s="41" t="s">
        <v>20</v>
      </c>
    </row>
    <row r="4" spans="2:3" ht="15.75">
      <c r="B4" s="42">
        <v>0.12</v>
      </c>
      <c r="C4" s="43" t="s">
        <v>21</v>
      </c>
    </row>
    <row r="5" spans="1:3" ht="15.75">
      <c r="A5" s="103">
        <v>2020</v>
      </c>
      <c r="B5" s="104"/>
      <c r="C5" s="105"/>
    </row>
    <row r="6" spans="1:3" ht="15">
      <c r="A6" s="47" t="s">
        <v>118</v>
      </c>
      <c r="B6" s="85"/>
      <c r="C6" s="102"/>
    </row>
    <row r="7" spans="1:3" ht="15">
      <c r="A7" s="44" t="s">
        <v>134</v>
      </c>
      <c r="B7" s="48"/>
      <c r="C7" s="48"/>
    </row>
    <row r="8" spans="1:3" ht="15">
      <c r="A8" s="47" t="s">
        <v>141</v>
      </c>
      <c r="B8" s="85"/>
      <c r="C8" s="102"/>
    </row>
    <row r="9" spans="1:3" ht="15">
      <c r="A9" s="44" t="s">
        <v>117</v>
      </c>
      <c r="B9" s="48"/>
      <c r="C9" s="48"/>
    </row>
    <row r="10" spans="1:3" ht="15">
      <c r="A10" s="47" t="s">
        <v>121</v>
      </c>
      <c r="B10" s="85">
        <v>123</v>
      </c>
      <c r="C10" s="102" t="s">
        <v>135</v>
      </c>
    </row>
    <row r="11" spans="1:3" ht="15">
      <c r="A11" s="44" t="s">
        <v>86</v>
      </c>
      <c r="B11" s="48">
        <v>125</v>
      </c>
      <c r="C11" s="48" t="s">
        <v>137</v>
      </c>
    </row>
    <row r="12" spans="1:3" ht="15">
      <c r="A12" s="47" t="s">
        <v>136</v>
      </c>
      <c r="B12" s="85">
        <v>125</v>
      </c>
      <c r="C12" s="102" t="s">
        <v>137</v>
      </c>
    </row>
    <row r="13" spans="1:3" ht="15">
      <c r="A13" s="44" t="s">
        <v>138</v>
      </c>
      <c r="B13" s="48">
        <v>130</v>
      </c>
      <c r="C13" s="48" t="s">
        <v>137</v>
      </c>
    </row>
    <row r="14" spans="1:3" ht="15.75">
      <c r="A14" s="131" t="s">
        <v>139</v>
      </c>
      <c r="B14" s="129"/>
      <c r="C14" s="128"/>
    </row>
    <row r="16" ht="15">
      <c r="A16" t="s">
        <v>22</v>
      </c>
    </row>
    <row r="17" ht="15">
      <c r="A17" t="s">
        <v>23</v>
      </c>
    </row>
    <row r="18" ht="15">
      <c r="A18" t="s">
        <v>24</v>
      </c>
    </row>
    <row r="19" ht="15">
      <c r="A19" t="s">
        <v>25</v>
      </c>
    </row>
    <row r="20" ht="15">
      <c r="A20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8"/>
  <sheetViews>
    <sheetView zoomScale="90" zoomScaleNormal="90" zoomScalePageLayoutView="0" workbookViewId="0" topLeftCell="A1">
      <selection activeCell="F13" sqref="F13"/>
    </sheetView>
  </sheetViews>
  <sheetFormatPr defaultColWidth="10.88671875" defaultRowHeight="15"/>
  <cols>
    <col min="1" max="1" width="10.88671875" style="0" customWidth="1"/>
    <col min="2" max="2" width="14.99609375" style="0" customWidth="1"/>
    <col min="3" max="3" width="12.77734375" style="0" customWidth="1"/>
    <col min="4" max="4" width="11.6640625" style="0" bestFit="1" customWidth="1"/>
    <col min="5" max="5" width="10.88671875" style="0" customWidth="1"/>
    <col min="6" max="7" width="14.3359375" style="0" customWidth="1"/>
  </cols>
  <sheetData>
    <row r="1" spans="2:6" ht="15.75">
      <c r="B1" s="143"/>
      <c r="C1" s="143"/>
      <c r="D1" s="143"/>
      <c r="E1" s="143"/>
      <c r="F1" s="143"/>
    </row>
    <row r="2" spans="1:6" ht="15.75">
      <c r="A2" s="46"/>
      <c r="B2" s="144" t="s">
        <v>0</v>
      </c>
      <c r="C2" s="144"/>
      <c r="D2" s="144"/>
      <c r="E2" s="144"/>
      <c r="F2" s="144"/>
    </row>
    <row r="3" spans="1:6" ht="15.75">
      <c r="A3" s="46"/>
      <c r="B3" s="144" t="s">
        <v>27</v>
      </c>
      <c r="C3" s="144"/>
      <c r="D3" s="144"/>
      <c r="E3" s="144"/>
      <c r="F3" s="144"/>
    </row>
    <row r="4" spans="1:7" ht="15.75">
      <c r="A4" s="46"/>
      <c r="B4" s="49">
        <v>0.12</v>
      </c>
      <c r="C4" s="50">
        <v>0.13</v>
      </c>
      <c r="D4" s="50">
        <v>0.125</v>
      </c>
      <c r="E4" s="50">
        <v>0.115</v>
      </c>
      <c r="F4" s="50">
        <v>0.11</v>
      </c>
      <c r="G4" s="51" t="s">
        <v>28</v>
      </c>
    </row>
    <row r="5" spans="1:7" s="110" customFormat="1" ht="15.75">
      <c r="A5" s="115">
        <v>2020</v>
      </c>
      <c r="B5" s="116"/>
      <c r="C5" s="116"/>
      <c r="D5" s="116"/>
      <c r="E5" s="116"/>
      <c r="F5" s="116"/>
      <c r="G5" s="117"/>
    </row>
    <row r="6" spans="1:7" ht="15">
      <c r="A6" s="44" t="s">
        <v>119</v>
      </c>
      <c r="B6" s="48"/>
      <c r="C6" s="48"/>
      <c r="D6" s="48"/>
      <c r="E6" s="45"/>
      <c r="F6" s="45"/>
      <c r="G6" s="48"/>
    </row>
    <row r="7" spans="1:7" ht="15">
      <c r="A7" s="107" t="s">
        <v>85</v>
      </c>
      <c r="B7" s="108"/>
      <c r="C7" s="108"/>
      <c r="D7" s="108"/>
      <c r="E7" s="109"/>
      <c r="F7" s="109"/>
      <c r="G7" s="108"/>
    </row>
    <row r="8" spans="1:7" ht="15">
      <c r="A8" s="44" t="s">
        <v>120</v>
      </c>
      <c r="B8" s="48"/>
      <c r="C8" s="48"/>
      <c r="D8" s="48"/>
      <c r="E8" s="45"/>
      <c r="F8" s="45"/>
      <c r="G8" s="48"/>
    </row>
    <row r="9" spans="1:7" ht="15">
      <c r="A9" s="107" t="s">
        <v>117</v>
      </c>
      <c r="B9" s="108"/>
      <c r="C9" s="108"/>
      <c r="D9" s="108"/>
      <c r="E9" s="109"/>
      <c r="F9" s="109"/>
      <c r="G9" s="108"/>
    </row>
    <row r="10" spans="1:7" ht="15">
      <c r="A10" s="44" t="s">
        <v>121</v>
      </c>
      <c r="B10" s="48">
        <v>180</v>
      </c>
      <c r="C10" s="48"/>
      <c r="D10" s="48">
        <v>185</v>
      </c>
      <c r="E10" s="45">
        <v>170</v>
      </c>
      <c r="F10" s="45">
        <v>165</v>
      </c>
      <c r="G10" s="48" t="s">
        <v>135</v>
      </c>
    </row>
    <row r="11" spans="1:7" ht="15">
      <c r="A11" s="107" t="s">
        <v>86</v>
      </c>
      <c r="B11" s="108">
        <v>180</v>
      </c>
      <c r="C11" s="108"/>
      <c r="D11" s="108">
        <v>185</v>
      </c>
      <c r="E11" s="109">
        <v>170</v>
      </c>
      <c r="F11" s="109">
        <v>165</v>
      </c>
      <c r="G11" s="108" t="s">
        <v>137</v>
      </c>
    </row>
    <row r="12" spans="1:7" ht="15">
      <c r="A12" s="44" t="s">
        <v>136</v>
      </c>
      <c r="B12" s="48">
        <v>185</v>
      </c>
      <c r="C12" s="48"/>
      <c r="D12" s="48">
        <v>195</v>
      </c>
      <c r="E12" s="45">
        <v>180</v>
      </c>
      <c r="F12" s="45">
        <v>175</v>
      </c>
      <c r="G12" s="48" t="s">
        <v>137</v>
      </c>
    </row>
    <row r="13" spans="1:7" ht="15">
      <c r="A13" s="107" t="s">
        <v>138</v>
      </c>
      <c r="B13" s="108">
        <v>180</v>
      </c>
      <c r="C13" s="108"/>
      <c r="D13" s="108">
        <v>190</v>
      </c>
      <c r="E13" s="109">
        <v>175</v>
      </c>
      <c r="F13" s="109">
        <v>170</v>
      </c>
      <c r="G13" s="108" t="s">
        <v>137</v>
      </c>
    </row>
    <row r="14" spans="1:6" ht="15">
      <c r="A14" s="111"/>
      <c r="B14" s="111" t="s">
        <v>52</v>
      </c>
      <c r="C14" s="111"/>
      <c r="D14" s="111" t="s">
        <v>53</v>
      </c>
      <c r="E14" s="111" t="s">
        <v>53</v>
      </c>
      <c r="F14" s="111" t="s">
        <v>53</v>
      </c>
    </row>
    <row r="15" ht="15.75">
      <c r="B15" s="130" t="s">
        <v>140</v>
      </c>
    </row>
    <row r="21" ht="15">
      <c r="A21" t="s">
        <v>22</v>
      </c>
    </row>
    <row r="22" ht="15">
      <c r="A22" t="s">
        <v>23</v>
      </c>
    </row>
    <row r="23" ht="15">
      <c r="A23" t="s">
        <v>24</v>
      </c>
    </row>
    <row r="24" ht="15">
      <c r="A24" t="s">
        <v>25</v>
      </c>
    </row>
    <row r="25" ht="15">
      <c r="A25" t="s">
        <v>26</v>
      </c>
    </row>
    <row r="27" ht="15">
      <c r="A27" t="s">
        <v>143</v>
      </c>
    </row>
    <row r="28" ht="15">
      <c r="A28" t="s">
        <v>122</v>
      </c>
    </row>
  </sheetData>
  <sheetProtection selectLockedCells="1" selectUnlockedCells="1"/>
  <mergeCells count="3">
    <mergeCell ref="B1:F1"/>
    <mergeCell ref="B2:F2"/>
    <mergeCell ref="B3:F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C21"/>
  <sheetViews>
    <sheetView zoomScalePageLayoutView="0" workbookViewId="0" topLeftCell="A1">
      <selection activeCell="B13" sqref="B13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4" spans="2:3" ht="15.75">
      <c r="B4" s="22" t="s">
        <v>29</v>
      </c>
      <c r="C4" s="41" t="s">
        <v>20</v>
      </c>
    </row>
    <row r="5" spans="2:3" ht="15.75">
      <c r="B5" s="42" t="s">
        <v>30</v>
      </c>
      <c r="C5" s="43" t="s">
        <v>21</v>
      </c>
    </row>
    <row r="6" spans="1:3" ht="15.75">
      <c r="A6" s="145">
        <v>2020</v>
      </c>
      <c r="B6" s="146"/>
      <c r="C6" s="147"/>
    </row>
    <row r="7" spans="1:3" ht="15">
      <c r="A7" s="46" t="s">
        <v>118</v>
      </c>
      <c r="B7" s="38"/>
      <c r="C7" s="38"/>
    </row>
    <row r="8" spans="1:3" ht="15">
      <c r="A8" s="44" t="s">
        <v>133</v>
      </c>
      <c r="B8" s="45"/>
      <c r="C8" s="45"/>
    </row>
    <row r="9" spans="1:3" ht="15">
      <c r="A9" s="46" t="s">
        <v>120</v>
      </c>
      <c r="B9" s="38"/>
      <c r="C9" s="38"/>
    </row>
    <row r="10" spans="1:3" ht="15">
      <c r="A10" s="44" t="s">
        <v>117</v>
      </c>
      <c r="B10" s="45"/>
      <c r="C10" s="45"/>
    </row>
    <row r="11" spans="1:3" ht="15">
      <c r="A11" s="46" t="s">
        <v>121</v>
      </c>
      <c r="B11" s="38">
        <v>100</v>
      </c>
      <c r="C11" s="38" t="s">
        <v>135</v>
      </c>
    </row>
    <row r="12" spans="1:3" ht="15">
      <c r="A12" s="44" t="s">
        <v>86</v>
      </c>
      <c r="B12" s="45">
        <v>99</v>
      </c>
      <c r="C12" s="45" t="s">
        <v>137</v>
      </c>
    </row>
    <row r="13" spans="1:3" ht="15">
      <c r="A13" s="46" t="s">
        <v>136</v>
      </c>
      <c r="B13" s="38">
        <v>95</v>
      </c>
      <c r="C13" s="38" t="s">
        <v>137</v>
      </c>
    </row>
    <row r="14" spans="1:3" ht="15">
      <c r="A14" s="44" t="s">
        <v>138</v>
      </c>
      <c r="B14" s="45">
        <v>93</v>
      </c>
      <c r="C14" s="45" t="s">
        <v>137</v>
      </c>
    </row>
    <row r="17" ht="15">
      <c r="A17" t="s">
        <v>22</v>
      </c>
    </row>
    <row r="18" ht="15">
      <c r="A18" t="s">
        <v>23</v>
      </c>
    </row>
    <row r="19" ht="15">
      <c r="A19" t="s">
        <v>24</v>
      </c>
    </row>
    <row r="20" ht="15">
      <c r="A20" t="s">
        <v>25</v>
      </c>
    </row>
    <row r="21" ht="15">
      <c r="A21" t="s">
        <v>26</v>
      </c>
    </row>
  </sheetData>
  <sheetProtection selectLockedCells="1" selectUnlockedCells="1"/>
  <mergeCells count="1">
    <mergeCell ref="A6:C6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zoomScalePageLayoutView="0" workbookViewId="0" topLeftCell="A1">
      <selection activeCell="E26" sqref="E26"/>
    </sheetView>
  </sheetViews>
  <sheetFormatPr defaultColWidth="12.4453125" defaultRowHeight="15"/>
  <cols>
    <col min="1" max="1" width="12.4453125" style="52" customWidth="1"/>
    <col min="2" max="2" width="6.4453125" style="52" customWidth="1"/>
    <col min="3" max="3" width="22.10546875" style="52" customWidth="1"/>
    <col min="4" max="4" width="11.6640625" style="52" customWidth="1"/>
    <col min="5" max="5" width="8.3359375" style="52" customWidth="1"/>
    <col min="6" max="6" width="7.6640625" style="52" customWidth="1"/>
    <col min="7" max="7" width="9.21484375" style="52" customWidth="1"/>
    <col min="8" max="8" width="18.88671875" style="52" customWidth="1"/>
    <col min="9" max="9" width="10.6640625" style="52" customWidth="1"/>
    <col min="10" max="10" width="7.77734375" style="52" customWidth="1"/>
    <col min="11" max="11" width="10.88671875" style="52" customWidth="1"/>
    <col min="12" max="12" width="7.21484375" style="52" customWidth="1"/>
    <col min="13" max="13" width="15.5546875" style="52" customWidth="1"/>
    <col min="14" max="14" width="12.4453125" style="52" customWidth="1"/>
    <col min="15" max="15" width="7.99609375" style="52" customWidth="1"/>
    <col min="16" max="16384" width="12.4453125" style="52" customWidth="1"/>
  </cols>
  <sheetData>
    <row r="1" ht="15">
      <c r="A1" s="52" t="s">
        <v>31</v>
      </c>
    </row>
    <row r="2" spans="3:15" ht="15">
      <c r="C2" s="52" t="s">
        <v>32</v>
      </c>
      <c r="D2" s="52" t="s">
        <v>84</v>
      </c>
      <c r="E2" s="52" t="s">
        <v>83</v>
      </c>
      <c r="H2" s="52" t="s">
        <v>33</v>
      </c>
      <c r="I2" s="52" t="s">
        <v>84</v>
      </c>
      <c r="J2" s="52" t="s">
        <v>83</v>
      </c>
      <c r="M2" s="52" t="s">
        <v>34</v>
      </c>
      <c r="N2" s="52" t="s">
        <v>84</v>
      </c>
      <c r="O2" s="52" t="s">
        <v>83</v>
      </c>
    </row>
    <row r="3" spans="2:13" ht="15">
      <c r="B3"/>
      <c r="C3"/>
      <c r="D3" s="61"/>
      <c r="E3" s="27"/>
      <c r="F3"/>
      <c r="G3"/>
      <c r="H3" s="61"/>
      <c r="I3" s="27"/>
      <c r="J3"/>
      <c r="K3"/>
      <c r="L3" s="61"/>
      <c r="M3" s="27"/>
    </row>
    <row r="4" spans="2:15" ht="15">
      <c r="B4"/>
      <c r="C4"/>
      <c r="D4" s="61"/>
      <c r="E4"/>
      <c r="F4"/>
      <c r="G4"/>
      <c r="H4"/>
      <c r="I4" s="61"/>
      <c r="J4"/>
      <c r="K4"/>
      <c r="L4"/>
      <c r="M4"/>
      <c r="N4" s="61"/>
      <c r="O4"/>
    </row>
    <row r="5" spans="2:16" ht="15">
      <c r="B5"/>
      <c r="C5"/>
      <c r="D5" s="61"/>
      <c r="E5" s="27"/>
      <c r="F5" s="27"/>
      <c r="G5"/>
      <c r="H5"/>
      <c r="I5" s="61"/>
      <c r="J5"/>
      <c r="K5"/>
      <c r="L5"/>
      <c r="M5"/>
      <c r="N5" s="61"/>
      <c r="O5"/>
      <c r="P5"/>
    </row>
    <row r="6" spans="2:16" ht="15">
      <c r="B6" t="s">
        <v>65</v>
      </c>
      <c r="C6" t="s">
        <v>66</v>
      </c>
      <c r="D6" s="61">
        <v>44060</v>
      </c>
      <c r="E6" s="27">
        <v>516.5</v>
      </c>
      <c r="F6" s="27">
        <v>516.5</v>
      </c>
      <c r="G6" t="s">
        <v>55</v>
      </c>
      <c r="H6" t="s">
        <v>56</v>
      </c>
      <c r="I6" s="61">
        <v>44060</v>
      </c>
      <c r="J6">
        <v>437.25</v>
      </c>
      <c r="K6">
        <v>437.25</v>
      </c>
      <c r="L6" t="s">
        <v>75</v>
      </c>
      <c r="M6" t="s">
        <v>76</v>
      </c>
      <c r="N6" s="61">
        <v>44060</v>
      </c>
      <c r="O6">
        <v>331</v>
      </c>
      <c r="P6">
        <v>331</v>
      </c>
    </row>
    <row r="7" spans="2:16" ht="15">
      <c r="B7" t="s">
        <v>67</v>
      </c>
      <c r="C7" t="s">
        <v>68</v>
      </c>
      <c r="D7" s="61">
        <v>44060</v>
      </c>
      <c r="E7" s="27">
        <v>526.25</v>
      </c>
      <c r="F7" s="27">
        <v>526.25</v>
      </c>
      <c r="G7" t="s">
        <v>57</v>
      </c>
      <c r="H7" t="s">
        <v>58</v>
      </c>
      <c r="I7" s="61">
        <v>44060</v>
      </c>
      <c r="J7">
        <v>448.5</v>
      </c>
      <c r="K7">
        <v>448.5</v>
      </c>
      <c r="L7" t="s">
        <v>77</v>
      </c>
      <c r="M7" t="s">
        <v>78</v>
      </c>
      <c r="N7" s="61">
        <v>44060</v>
      </c>
      <c r="O7">
        <v>344.75</v>
      </c>
      <c r="P7">
        <v>344.75</v>
      </c>
    </row>
    <row r="8" spans="2:16" ht="15">
      <c r="B8" t="s">
        <v>69</v>
      </c>
      <c r="C8" t="s">
        <v>70</v>
      </c>
      <c r="D8" s="61">
        <v>44060</v>
      </c>
      <c r="E8" s="27">
        <v>532.5</v>
      </c>
      <c r="F8" s="27">
        <v>532.5</v>
      </c>
      <c r="G8" t="s">
        <v>59</v>
      </c>
      <c r="H8" t="s">
        <v>60</v>
      </c>
      <c r="I8" s="61">
        <v>44060</v>
      </c>
      <c r="J8">
        <v>458</v>
      </c>
      <c r="K8">
        <v>458</v>
      </c>
      <c r="L8" t="s">
        <v>87</v>
      </c>
      <c r="M8" t="s">
        <v>88</v>
      </c>
      <c r="N8" s="61">
        <v>44060</v>
      </c>
      <c r="O8">
        <v>356.75</v>
      </c>
      <c r="P8">
        <v>356.75</v>
      </c>
    </row>
    <row r="9" spans="2:16" ht="15">
      <c r="B9" t="s">
        <v>71</v>
      </c>
      <c r="C9" t="s">
        <v>72</v>
      </c>
      <c r="D9" s="61">
        <v>44060</v>
      </c>
      <c r="E9" s="27">
        <v>536.75</v>
      </c>
      <c r="F9" s="27">
        <v>536.75</v>
      </c>
      <c r="G9" t="s">
        <v>61</v>
      </c>
      <c r="H9" t="s">
        <v>62</v>
      </c>
      <c r="I9" s="61">
        <v>44060</v>
      </c>
      <c r="J9">
        <v>465.75</v>
      </c>
      <c r="K9">
        <v>465.75</v>
      </c>
      <c r="L9" t="s">
        <v>89</v>
      </c>
      <c r="M9" t="s">
        <v>90</v>
      </c>
      <c r="N9" s="61">
        <v>44060</v>
      </c>
      <c r="O9">
        <v>364.25</v>
      </c>
      <c r="P9">
        <v>364.25</v>
      </c>
    </row>
    <row r="10" spans="2:16" ht="15">
      <c r="B10" t="s">
        <v>73</v>
      </c>
      <c r="C10" t="s">
        <v>74</v>
      </c>
      <c r="D10" s="61">
        <v>44060</v>
      </c>
      <c r="E10" s="27">
        <v>539.75</v>
      </c>
      <c r="F10" s="27">
        <v>539.75</v>
      </c>
      <c r="G10" t="s">
        <v>63</v>
      </c>
      <c r="H10" t="s">
        <v>64</v>
      </c>
      <c r="I10" s="61">
        <v>44060</v>
      </c>
      <c r="J10">
        <v>473.75</v>
      </c>
      <c r="K10">
        <v>473.75</v>
      </c>
      <c r="L10" t="s">
        <v>79</v>
      </c>
      <c r="M10" t="s">
        <v>80</v>
      </c>
      <c r="N10" s="61">
        <v>44060</v>
      </c>
      <c r="O10">
        <v>369.5</v>
      </c>
      <c r="P10">
        <v>369.5</v>
      </c>
    </row>
    <row r="11" spans="2:16" ht="15">
      <c r="B11" t="s">
        <v>91</v>
      </c>
      <c r="C11" t="s">
        <v>92</v>
      </c>
      <c r="D11" s="61">
        <v>44060</v>
      </c>
      <c r="E11" s="27">
        <v>546.25</v>
      </c>
      <c r="F11" s="27">
        <v>546.25</v>
      </c>
      <c r="G11" t="s">
        <v>93</v>
      </c>
      <c r="H11" t="s">
        <v>94</v>
      </c>
      <c r="I11" s="61">
        <v>44060</v>
      </c>
      <c r="J11">
        <v>482.75</v>
      </c>
      <c r="K11">
        <v>482.75</v>
      </c>
      <c r="L11" t="s">
        <v>95</v>
      </c>
      <c r="M11" t="s">
        <v>96</v>
      </c>
      <c r="N11" s="61">
        <v>44060</v>
      </c>
      <c r="O11">
        <v>370.5</v>
      </c>
      <c r="P11">
        <v>370.5</v>
      </c>
    </row>
    <row r="12" spans="2:16" ht="15">
      <c r="B12" t="s">
        <v>97</v>
      </c>
      <c r="C12" t="s">
        <v>98</v>
      </c>
      <c r="D12" s="61">
        <v>44060</v>
      </c>
      <c r="E12" s="27">
        <v>557.75</v>
      </c>
      <c r="F12" s="27">
        <v>557.75</v>
      </c>
      <c r="G12" t="s">
        <v>99</v>
      </c>
      <c r="H12" t="s">
        <v>100</v>
      </c>
      <c r="I12" s="61">
        <v>44060</v>
      </c>
      <c r="J12">
        <v>495.25</v>
      </c>
      <c r="K12">
        <v>495.25</v>
      </c>
      <c r="L12" t="s">
        <v>81</v>
      </c>
      <c r="M12" t="s">
        <v>82</v>
      </c>
      <c r="N12" s="61">
        <v>44060</v>
      </c>
      <c r="O12">
        <v>376.75</v>
      </c>
      <c r="P12">
        <v>376.75</v>
      </c>
    </row>
    <row r="13" spans="2:16" ht="15">
      <c r="B13" t="s">
        <v>101</v>
      </c>
      <c r="C13" t="s">
        <v>102</v>
      </c>
      <c r="D13" s="61">
        <v>44060</v>
      </c>
      <c r="E13" s="27">
        <v>565.25</v>
      </c>
      <c r="F13" s="27">
        <v>565.25</v>
      </c>
      <c r="G13" t="s">
        <v>103</v>
      </c>
      <c r="H13" t="s">
        <v>104</v>
      </c>
      <c r="I13" s="61">
        <v>44060</v>
      </c>
      <c r="J13">
        <v>505.5</v>
      </c>
      <c r="K13">
        <v>505.5</v>
      </c>
      <c r="L13" t="s">
        <v>123</v>
      </c>
      <c r="M13" t="s">
        <v>124</v>
      </c>
      <c r="N13" s="61">
        <v>44060</v>
      </c>
      <c r="O13">
        <v>386</v>
      </c>
      <c r="P13">
        <v>386</v>
      </c>
    </row>
    <row r="14" spans="2:16" ht="15">
      <c r="B14" t="s">
        <v>107</v>
      </c>
      <c r="C14" t="s">
        <v>108</v>
      </c>
      <c r="D14" s="61">
        <v>44060</v>
      </c>
      <c r="E14" s="27">
        <v>566.25</v>
      </c>
      <c r="F14" s="27">
        <v>566.25</v>
      </c>
      <c r="G14" t="s">
        <v>109</v>
      </c>
      <c r="H14" t="s">
        <v>110</v>
      </c>
      <c r="I14" s="61">
        <v>44060</v>
      </c>
      <c r="J14">
        <v>507.25</v>
      </c>
      <c r="K14">
        <v>507.25</v>
      </c>
      <c r="L14" t="s">
        <v>125</v>
      </c>
      <c r="M14" t="s">
        <v>126</v>
      </c>
      <c r="N14" s="61">
        <v>44060</v>
      </c>
      <c r="O14">
        <v>391.75</v>
      </c>
      <c r="P14">
        <v>391.75</v>
      </c>
    </row>
    <row r="15" spans="2:16" ht="15">
      <c r="B15" t="s">
        <v>113</v>
      </c>
      <c r="C15" t="s">
        <v>114</v>
      </c>
      <c r="D15" s="61">
        <v>44060</v>
      </c>
      <c r="E15" s="27">
        <v>557.5</v>
      </c>
      <c r="F15" s="27">
        <v>557.5</v>
      </c>
      <c r="G15" t="s">
        <v>115</v>
      </c>
      <c r="H15" t="s">
        <v>116</v>
      </c>
      <c r="I15" s="61">
        <v>44060</v>
      </c>
      <c r="J15">
        <v>513.5</v>
      </c>
      <c r="K15">
        <v>513.5</v>
      </c>
      <c r="L15" t="s">
        <v>105</v>
      </c>
      <c r="M15" t="s">
        <v>106</v>
      </c>
      <c r="N15" s="61">
        <v>44060</v>
      </c>
      <c r="O15">
        <v>395.75</v>
      </c>
      <c r="P15">
        <v>395.75</v>
      </c>
    </row>
    <row r="16" spans="2:16" ht="15">
      <c r="B16"/>
      <c r="C16"/>
      <c r="D16" s="61"/>
      <c r="E16"/>
      <c r="F16"/>
      <c r="G16"/>
      <c r="H16"/>
      <c r="I16" s="61"/>
      <c r="J16"/>
      <c r="K16"/>
      <c r="L16" t="s">
        <v>127</v>
      </c>
      <c r="M16" t="s">
        <v>128</v>
      </c>
      <c r="N16" s="61">
        <v>44060</v>
      </c>
      <c r="O16">
        <v>387</v>
      </c>
      <c r="P16">
        <v>387</v>
      </c>
    </row>
    <row r="17" spans="2:16" ht="15">
      <c r="B17"/>
      <c r="C17" s="133"/>
      <c r="D17" s="61"/>
      <c r="E17"/>
      <c r="F17"/>
      <c r="G17"/>
      <c r="H17" s="133"/>
      <c r="I17" s="61"/>
      <c r="J17"/>
      <c r="K17"/>
      <c r="L17" t="s">
        <v>111</v>
      </c>
      <c r="M17" t="s">
        <v>112</v>
      </c>
      <c r="N17" s="61">
        <v>44060</v>
      </c>
      <c r="O17">
        <v>389.25</v>
      </c>
      <c r="P17">
        <v>389.25</v>
      </c>
    </row>
    <row r="18" spans="2:16" ht="15">
      <c r="B18"/>
      <c r="C18"/>
      <c r="D18" s="61"/>
      <c r="E18"/>
      <c r="F18"/>
      <c r="G18"/>
      <c r="H18" s="61"/>
      <c r="I18"/>
      <c r="J18"/>
      <c r="K18"/>
      <c r="L18" t="s">
        <v>129</v>
      </c>
      <c r="M18" t="s">
        <v>130</v>
      </c>
      <c r="N18" s="61">
        <v>44060</v>
      </c>
      <c r="O18">
        <v>403.75</v>
      </c>
      <c r="P18">
        <v>403.75</v>
      </c>
    </row>
    <row r="19" spans="2:16" ht="15">
      <c r="B19"/>
      <c r="C19"/>
      <c r="D19" s="61"/>
      <c r="E19"/>
      <c r="F19"/>
      <c r="G19"/>
      <c r="H19" s="61"/>
      <c r="I19"/>
      <c r="J19"/>
      <c r="K19"/>
      <c r="L19" t="s">
        <v>131</v>
      </c>
      <c r="M19" t="s">
        <v>132</v>
      </c>
      <c r="N19" s="61">
        <v>44060</v>
      </c>
      <c r="O19">
        <v>393.5</v>
      </c>
      <c r="P19">
        <v>393.5</v>
      </c>
    </row>
    <row r="22" spans="4:15" ht="15">
      <c r="D22"/>
      <c r="E22"/>
      <c r="F22" s="61"/>
      <c r="G22"/>
      <c r="H22"/>
      <c r="I22"/>
      <c r="J22" s="61"/>
      <c r="K22"/>
      <c r="L22"/>
      <c r="M22"/>
      <c r="N22" s="61"/>
      <c r="O22"/>
    </row>
    <row r="23" spans="4:15" ht="15">
      <c r="D23"/>
      <c r="E23"/>
      <c r="F23" s="61"/>
      <c r="G23"/>
      <c r="H23"/>
      <c r="I23"/>
      <c r="J23" s="61"/>
      <c r="K23"/>
      <c r="L23"/>
      <c r="M23"/>
      <c r="N23" s="61"/>
      <c r="O23"/>
    </row>
    <row r="24" spans="3:15" ht="15.75">
      <c r="C24" s="53" t="s">
        <v>40</v>
      </c>
      <c r="D24"/>
      <c r="E24"/>
      <c r="F24" s="61"/>
      <c r="J24" s="61"/>
      <c r="K24"/>
      <c r="L24"/>
      <c r="M24"/>
      <c r="N24" s="61"/>
      <c r="O24"/>
    </row>
    <row r="25" spans="4:15" ht="15">
      <c r="D25" t="s">
        <v>142</v>
      </c>
      <c r="E25">
        <v>17</v>
      </c>
      <c r="F25" s="61" t="s">
        <v>41</v>
      </c>
      <c r="G25" s="52" t="s">
        <v>117</v>
      </c>
      <c r="H25" s="52" t="s">
        <v>42</v>
      </c>
      <c r="I25" s="52">
        <v>2020</v>
      </c>
      <c r="J25" s="61"/>
      <c r="K25"/>
      <c r="L25"/>
      <c r="M25"/>
      <c r="N25" s="61"/>
      <c r="O25"/>
    </row>
    <row r="26" spans="4:15" ht="15">
      <c r="D26"/>
      <c r="E26"/>
      <c r="F26" s="61"/>
      <c r="G26"/>
      <c r="H26"/>
      <c r="I26"/>
      <c r="J26" s="61"/>
      <c r="K26"/>
      <c r="L26"/>
      <c r="M26"/>
      <c r="N26" s="61"/>
      <c r="O26"/>
    </row>
    <row r="27" spans="4:15" ht="15">
      <c r="D27"/>
      <c r="E27"/>
      <c r="F27" s="61"/>
      <c r="G27"/>
      <c r="H27"/>
      <c r="I27"/>
      <c r="J27" s="61"/>
      <c r="K27"/>
      <c r="L27"/>
      <c r="M27"/>
      <c r="N27" s="61"/>
      <c r="O27"/>
    </row>
    <row r="28" spans="4:15" ht="15">
      <c r="D28"/>
      <c r="E28"/>
      <c r="F28" s="61"/>
      <c r="G28"/>
      <c r="H28"/>
      <c r="I28"/>
      <c r="J28" s="61"/>
      <c r="K28"/>
      <c r="L28"/>
      <c r="M28"/>
      <c r="N28" s="61"/>
      <c r="O28"/>
    </row>
    <row r="29" spans="4:15" ht="15">
      <c r="D29"/>
      <c r="E29"/>
      <c r="F29" s="61"/>
      <c r="G29"/>
      <c r="H29"/>
      <c r="I29"/>
      <c r="J29" s="61"/>
      <c r="K29"/>
      <c r="L29"/>
      <c r="M29"/>
      <c r="N29" s="61"/>
      <c r="O29"/>
    </row>
    <row r="30" spans="4:15" ht="15">
      <c r="D30"/>
      <c r="E30"/>
      <c r="F30"/>
      <c r="G30"/>
      <c r="H30"/>
      <c r="I30"/>
      <c r="J30"/>
      <c r="K30"/>
      <c r="L30"/>
      <c r="M30"/>
      <c r="N30" s="61"/>
      <c r="O30"/>
    </row>
    <row r="31" spans="4:15" ht="15">
      <c r="D31"/>
      <c r="E31"/>
      <c r="F31"/>
      <c r="G31"/>
      <c r="H31"/>
      <c r="I31"/>
      <c r="J31"/>
      <c r="K31"/>
      <c r="L31"/>
      <c r="M31"/>
      <c r="N31" s="61"/>
      <c r="O31"/>
    </row>
    <row r="32" spans="4:15" ht="15">
      <c r="D32"/>
      <c r="E32"/>
      <c r="F32"/>
      <c r="G32"/>
      <c r="H32"/>
      <c r="I32"/>
      <c r="J32"/>
      <c r="K32"/>
      <c r="L32"/>
      <c r="M32"/>
      <c r="N32" s="61"/>
      <c r="O32"/>
    </row>
    <row r="33" spans="4:15" ht="15">
      <c r="D33"/>
      <c r="E33"/>
      <c r="F33"/>
      <c r="G33"/>
      <c r="H33"/>
      <c r="I33"/>
      <c r="J33"/>
      <c r="K33"/>
      <c r="L33"/>
      <c r="M33"/>
      <c r="N33" s="61"/>
      <c r="O33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2019-04-16T15:18:14Z</cp:lastPrinted>
  <dcterms:created xsi:type="dcterms:W3CDTF">2013-02-26T05:01:27Z</dcterms:created>
  <dcterms:modified xsi:type="dcterms:W3CDTF">2020-08-18T13:45:57Z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