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<sst xmlns="http://schemas.openxmlformats.org/spreadsheetml/2006/main" count="258" uniqueCount="162">
  <si>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</si>
  <si>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</si>
  <si>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</si>
  <si>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</si>
  <si>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</si>
  <si>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</si>
  <si>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</si>
  <si>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</si>
  <si>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</si>
  <si>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</si>
  <si>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</si>
  <si>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</si>
  <si>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</si>
  <si>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</si>
  <si>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</si>
  <si>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</si>
  <si>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</si>
  <si>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</si>
  <si>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</si>
  <si>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</si>
  <si>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</si>
  <si>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</si>
  <si>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</si>
  <si>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</si>
  <si>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</si>
  <si>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</si>
  <si>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</si>
  <si>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</si>
  <si>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</si>
  <si>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</si>
  <si>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</si>
  <si>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</si>
  <si>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</si>
  <si>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</si>
  <si>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</si>
  <si>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</si>
  <si>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</si>
  <si>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</si>
  <si>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</si>
  <si>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</si>
  <si>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</si>
  <si>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</si>
  <si>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</si>
  <si>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</si>
  <si>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</si>
  <si>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</si>
  <si>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</si>
  <si>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</si>
  <si>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</si>
  <si>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</si>
  <si>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</si>
  <si>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</si>
  <si>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</si>
  <si>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</si>
  <si>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</si>
  <si>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</si>
  <si>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</si>
  <si>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</si>
  <si>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</si>
  <si>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</si>
  <si>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</si>
  <si>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</si>
  <si>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</si>
  <si>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</si>
  <si>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</si>
  <si>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</si>
  <si>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</si>
  <si>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</si>
  <si>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</si>
  <si>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</si>
  <si>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</si>
  <si>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</si>
  <si>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</si>
  <si>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</si>
  <si>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</si>
  <si>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</si>
  <si>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</si>
  <si>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</si>
  <si>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</si>
  <si>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</si>
  <si>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</si>
  <si>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</si>
  <si>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</si>
  <si>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/CK0</t>
  </si>
  <si>
    <t>CORN MAY0/d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</si>
  <si>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</si>
  <si>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</si>
  <si>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</si>
  <si>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</si>
  <si>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</si>
  <si>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</si>
  <si>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</si>
  <si>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</si>
  <si>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</si>
  <si>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</si>
  <si>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enero</t>
  </si>
  <si>
    <t>Enero</t>
  </si>
  <si>
    <t>Febrero</t>
  </si>
  <si>
    <t>febrero</t>
  </si>
  <si>
    <t>marzo</t>
  </si>
  <si>
    <t>sett</t>
  </si>
  <si>
    <t>fecha</t>
  </si>
  <si>
    <t>Junio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</si>
  <si>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</si>
  <si>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</si>
  <si>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</si>
  <si>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</si>
  <si>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</si>
  <si>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</si>
  <si>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</si>
  <si>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</si>
  <si>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</si>
  <si>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</si>
  <si>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</si>
  <si>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</si>
  <si>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</si>
  <si>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</si>
  <si>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</si>
  <si>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</si>
  <si>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</si>
  <si>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</si>
  <si>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</si>
  <si>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</si>
  <si>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</si>
  <si>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</si>
  <si>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</si>
  <si>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</si>
  <si>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</si>
  <si>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</si>
  <si>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</si>
  <si>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</si>
  <si>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</si>
  <si>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</si>
  <si>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</si>
  <si>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</si>
  <si>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abril</t>
  </si>
  <si>
    <t>mayo</t>
  </si>
  <si>
    <t>Marzo</t>
  </si>
  <si>
    <t>Abril</t>
  </si>
  <si>
    <t>Mayo</t>
  </si>
  <si>
    <t>Julio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</si>
  <si>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</si>
  <si>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</si>
  <si>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</si>
  <si>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</si>
  <si>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</si>
  <si>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</si>
  <si>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</si>
  <si>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</si>
  <si>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</si>
  <si>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</si>
  <si>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</si>
  <si>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</si>
  <si>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junio</t>
  </si>
  <si>
    <t xml:space="preserve"> +K</t>
  </si>
  <si>
    <t xml:space="preserve"> +N</t>
  </si>
  <si>
    <t>Jun</t>
  </si>
  <si>
    <t>Jul</t>
  </si>
  <si>
    <t>Solo informativo</t>
  </si>
  <si>
    <t>solo informativo, no se aplican al cálculo</t>
  </si>
  <si>
    <t>*Primas USWheat.org del 17 de abril de 2020.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</si>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</sst>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5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left"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21" fillId="0" borderId="38" xfId="0" applyFont="1" applyBorder="1" applyAlignment="1" applyProtection="1">
      <alignment horizontal="center" vertical="center"/>
      <protection/>
    </xf>
    <xf numFmtId="0" fontId="22" fillId="0" borderId="39" xfId="0" applyFont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638175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6"/>
  <sheetViews>
    <sheetView zoomScalePageLayoutView="0" workbookViewId="0" topLeftCell="A1">
      <selection activeCell="E6" sqref="E6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62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Datos!G25</f>
        <v>Abril</v>
      </c>
      <c r="F6" s="121">
        <f>Datos!I25</f>
        <v>2020</v>
      </c>
      <c r="G6" s="4"/>
      <c r="H6" s="3"/>
      <c r="I6" s="3"/>
      <c r="J6" s="4" t="str">
        <f>Datos!D25</f>
        <v>Jueves</v>
      </c>
      <c r="K6" s="4">
        <f>Datos!E25</f>
        <v>23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28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7" t="s">
        <v>0</v>
      </c>
      <c r="B11" s="137"/>
      <c r="C11" s="137"/>
      <c r="D11" s="137" t="s">
        <v>0</v>
      </c>
      <c r="E11" s="137"/>
      <c r="F11" s="137"/>
      <c r="G11" s="137"/>
      <c r="H11" s="137"/>
      <c r="I11" s="137"/>
      <c r="J11" s="137" t="s">
        <v>1</v>
      </c>
      <c r="K11" s="137"/>
    </row>
    <row r="12" spans="1:11" ht="17.25" customHeight="1">
      <c r="A12" s="138" t="s">
        <v>2</v>
      </c>
      <c r="B12" s="138"/>
      <c r="C12" s="138"/>
      <c r="D12" s="138" t="s">
        <v>3</v>
      </c>
      <c r="E12" s="138"/>
      <c r="F12" s="138"/>
      <c r="G12" s="138"/>
      <c r="H12" s="138"/>
      <c r="I12" s="138"/>
      <c r="J12" s="138" t="s">
        <v>4</v>
      </c>
      <c r="K12" s="13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6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0" t="s">
        <v>43</v>
      </c>
      <c r="B15" s="83"/>
      <c r="C15" s="81"/>
      <c r="D15" s="84"/>
      <c r="E15" s="82"/>
      <c r="F15" s="82"/>
      <c r="G15" s="115"/>
      <c r="H15" s="115"/>
      <c r="I15" s="89"/>
      <c r="J15" s="84"/>
      <c r="K15" s="82"/>
      <c r="L15"/>
      <c r="M15"/>
      <c r="N15"/>
      <c r="O15"/>
    </row>
    <row r="16" spans="1:15" ht="19.5" customHeight="1">
      <c r="A16" s="58" t="s">
        <v>44</v>
      </c>
      <c r="B16" s="59"/>
      <c r="C16" s="100"/>
      <c r="D16" s="109"/>
      <c r="E16" s="101"/>
      <c r="F16" s="101"/>
      <c r="G16" s="122"/>
      <c r="H16" s="122"/>
      <c r="I16" s="123"/>
      <c r="J16" s="109"/>
      <c r="K16" s="101"/>
      <c r="L16"/>
      <c r="M16"/>
      <c r="N16"/>
      <c r="O16"/>
    </row>
    <row r="17" spans="1:15" ht="19.5" customHeight="1">
      <c r="A17" s="80" t="s">
        <v>11</v>
      </c>
      <c r="B17" s="83"/>
      <c r="C17" s="81"/>
      <c r="D17" s="84"/>
      <c r="E17" s="82"/>
      <c r="F17" s="82"/>
      <c r="G17" s="115"/>
      <c r="H17" s="115"/>
      <c r="I17" s="89"/>
      <c r="J17" s="84"/>
      <c r="K17" s="82"/>
      <c r="L17"/>
      <c r="M17"/>
      <c r="N17"/>
      <c r="O17"/>
    </row>
    <row r="18" spans="1:15" ht="19.5" customHeight="1">
      <c r="A18" s="58" t="s">
        <v>46</v>
      </c>
      <c r="B18" s="59"/>
      <c r="C18" s="100"/>
      <c r="D18" s="109"/>
      <c r="E18" s="101"/>
      <c r="F18" s="101"/>
      <c r="G18" s="122"/>
      <c r="H18" s="122"/>
      <c r="I18" s="123"/>
      <c r="J18" s="109"/>
      <c r="K18" s="101"/>
      <c r="L18"/>
      <c r="M18"/>
      <c r="N18"/>
      <c r="O18"/>
    </row>
    <row r="19" spans="1:15" ht="19.5" customHeight="1">
      <c r="A19" s="80" t="s">
        <v>12</v>
      </c>
      <c r="B19" s="83">
        <f>Datos!E4</f>
        <v>547</v>
      </c>
      <c r="C19" s="81">
        <f>B19+'Primas SRW'!B10</f>
        <v>642</v>
      </c>
      <c r="D19" s="84">
        <f>Datos!K4</f>
        <v>485.5</v>
      </c>
      <c r="E19" s="82">
        <f>D19+'Primas HRW'!B10</f>
        <v>650.5</v>
      </c>
      <c r="F19" s="82"/>
      <c r="G19" s="115">
        <f>D19+'Primas HRW'!D10</f>
        <v>660.5</v>
      </c>
      <c r="H19" s="115">
        <f>D19+'Primas HRW'!E10</f>
        <v>635.5</v>
      </c>
      <c r="I19" s="89">
        <f>D19+'Primas HRW'!F10</f>
        <v>620.5</v>
      </c>
      <c r="J19" s="84">
        <f>Datos!O4</f>
        <v>319.25</v>
      </c>
      <c r="K19" s="82">
        <f>J19+'Primas maíz'!B11</f>
        <v>384.25</v>
      </c>
      <c r="L19"/>
      <c r="M19"/>
      <c r="N19"/>
      <c r="O19"/>
    </row>
    <row r="20" spans="1:15" ht="19.5" customHeight="1">
      <c r="A20" s="58" t="s">
        <v>47</v>
      </c>
      <c r="B20" s="59"/>
      <c r="C20" s="100">
        <f>B21+'Primas SRW'!B11</f>
        <v>639.75</v>
      </c>
      <c r="D20" s="109"/>
      <c r="E20" s="101">
        <f>D21+'Primas HRW'!B11</f>
        <v>658.25</v>
      </c>
      <c r="F20" s="101"/>
      <c r="G20" s="122">
        <f>D21+'Primas HRW'!D11</f>
        <v>663.25</v>
      </c>
      <c r="H20" s="122">
        <f>D21+'Primas HRW'!E11</f>
        <v>638.25</v>
      </c>
      <c r="I20" s="123">
        <f>D21+'Primas HRW'!F11</f>
        <v>623.25</v>
      </c>
      <c r="J20" s="109"/>
      <c r="K20" s="101">
        <f>J21+'Primas maíz'!B12</f>
        <v>386</v>
      </c>
      <c r="L20"/>
      <c r="M20"/>
      <c r="N20"/>
      <c r="O20"/>
    </row>
    <row r="21" spans="1:15" ht="19.5" customHeight="1">
      <c r="A21" s="80" t="s">
        <v>13</v>
      </c>
      <c r="B21" s="83">
        <f>Datos!E5</f>
        <v>544.75</v>
      </c>
      <c r="C21" s="81">
        <f>B21+'Primas SRW'!B12</f>
        <v>629.75</v>
      </c>
      <c r="D21" s="84">
        <f>Datos!K5</f>
        <v>493.25</v>
      </c>
      <c r="E21" s="82">
        <f>D21+'Primas HRW'!B12</f>
        <v>658.25</v>
      </c>
      <c r="F21" s="82"/>
      <c r="G21" s="115">
        <f>D21+'Primas HRW'!D12</f>
        <v>663.25</v>
      </c>
      <c r="H21" s="115">
        <f>D21+'Primas HRW'!E12</f>
        <v>638.25</v>
      </c>
      <c r="I21" s="89">
        <f>D21+'Primas HRW'!F12</f>
        <v>623.25</v>
      </c>
      <c r="J21" s="84">
        <f>Datos!O5</f>
        <v>326</v>
      </c>
      <c r="K21" s="82">
        <f>J21+'Primas maíz'!B13</f>
        <v>386</v>
      </c>
      <c r="L21"/>
      <c r="M21"/>
      <c r="N21"/>
      <c r="O21"/>
    </row>
    <row r="22" spans="1:15" ht="19.5" customHeight="1">
      <c r="A22" s="58" t="s">
        <v>48</v>
      </c>
      <c r="B22" s="59"/>
      <c r="C22" s="100"/>
      <c r="D22" s="109"/>
      <c r="E22" s="101"/>
      <c r="F22" s="101"/>
      <c r="G22" s="122"/>
      <c r="H22" s="122"/>
      <c r="I22" s="123"/>
      <c r="J22" s="109"/>
      <c r="K22" s="101"/>
      <c r="L22"/>
      <c r="M22"/>
      <c r="N22"/>
      <c r="O22"/>
    </row>
    <row r="23" spans="1:15" ht="19.5" customHeight="1">
      <c r="A23" s="80" t="s">
        <v>14</v>
      </c>
      <c r="B23" s="83">
        <f>Datos!E6</f>
        <v>546.5</v>
      </c>
      <c r="C23" s="81"/>
      <c r="D23" s="84">
        <f>Datos!K6</f>
        <v>499.5</v>
      </c>
      <c r="E23" s="82"/>
      <c r="F23" s="82"/>
      <c r="G23" s="82"/>
      <c r="H23" s="82"/>
      <c r="I23" s="81"/>
      <c r="J23" s="84">
        <f>Datos!O6</f>
        <v>329.75</v>
      </c>
      <c r="K23" s="82"/>
      <c r="L23"/>
      <c r="M23"/>
      <c r="N23"/>
      <c r="O23"/>
    </row>
    <row r="24" spans="1:15" ht="19.5" customHeight="1">
      <c r="A24" s="58" t="s">
        <v>49</v>
      </c>
      <c r="B24" s="59"/>
      <c r="C24" s="100"/>
      <c r="D24" s="109"/>
      <c r="E24" s="101"/>
      <c r="F24" s="101"/>
      <c r="G24" s="122"/>
      <c r="H24" s="122"/>
      <c r="I24" s="123"/>
      <c r="J24" s="109"/>
      <c r="K24" s="101"/>
      <c r="L24"/>
      <c r="M24"/>
      <c r="N24"/>
      <c r="O24"/>
    </row>
    <row r="25" spans="1:15" ht="19.5" customHeight="1">
      <c r="A25" s="80" t="s">
        <v>38</v>
      </c>
      <c r="B25" s="83"/>
      <c r="C25" s="81"/>
      <c r="D25" s="84"/>
      <c r="E25" s="82"/>
      <c r="F25" s="82"/>
      <c r="G25" s="115"/>
      <c r="H25" s="115"/>
      <c r="I25" s="89"/>
      <c r="J25" s="84"/>
      <c r="K25" s="82"/>
      <c r="L25"/>
      <c r="M25"/>
      <c r="N25"/>
      <c r="O25"/>
    </row>
    <row r="26" spans="1:15" ht="19.5" customHeight="1">
      <c r="A26" s="16" t="s">
        <v>15</v>
      </c>
      <c r="B26" s="26">
        <f>Datos!E7</f>
        <v>552.5</v>
      </c>
      <c r="C26" s="23"/>
      <c r="D26" s="24">
        <f>Datos!K7</f>
        <v>509.5</v>
      </c>
      <c r="E26" s="25"/>
      <c r="F26" s="25"/>
      <c r="G26" s="25"/>
      <c r="H26" s="25"/>
      <c r="I26" s="23"/>
      <c r="J26" s="24">
        <f>Datos!O7</f>
        <v>338.75</v>
      </c>
      <c r="K26" s="25"/>
      <c r="L26"/>
      <c r="M26"/>
      <c r="N26"/>
      <c r="O26"/>
    </row>
    <row r="27" spans="1:15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62">
        <f>Datos!E8</f>
        <v>557.25</v>
      </c>
      <c r="C28" s="23"/>
      <c r="D28" s="63">
        <f>Datos!K8</f>
        <v>519.5</v>
      </c>
      <c r="E28" s="25"/>
      <c r="F28" s="25"/>
      <c r="G28" s="25"/>
      <c r="H28" s="25"/>
      <c r="I28" s="23"/>
      <c r="J28" s="63">
        <f>Datos!O8</f>
        <v>350.75</v>
      </c>
      <c r="K28" s="25"/>
      <c r="L28"/>
      <c r="M28"/>
      <c r="N28"/>
      <c r="O28"/>
    </row>
    <row r="29" spans="1:15" ht="19.5" customHeight="1">
      <c r="A29" s="95" t="s">
        <v>12</v>
      </c>
      <c r="B29" s="94">
        <f>Datos!E9</f>
        <v>555</v>
      </c>
      <c r="C29" s="96"/>
      <c r="D29" s="97">
        <f>Datos!K9</f>
        <v>525</v>
      </c>
      <c r="E29" s="96"/>
      <c r="F29" s="96"/>
      <c r="G29" s="96"/>
      <c r="H29" s="96"/>
      <c r="I29" s="96"/>
      <c r="J29" s="97">
        <f>Datos!O9</f>
        <v>357.25</v>
      </c>
      <c r="K29" s="94"/>
      <c r="L29"/>
      <c r="M29"/>
      <c r="N29"/>
      <c r="O29"/>
    </row>
    <row r="30" spans="1:15" ht="19.5" customHeight="1">
      <c r="A30" s="16" t="s">
        <v>13</v>
      </c>
      <c r="B30" s="62">
        <f>Datos!E10</f>
        <v>544.25</v>
      </c>
      <c r="C30" s="23"/>
      <c r="D30" s="63">
        <f>Datos!K10</f>
        <v>518</v>
      </c>
      <c r="E30" s="25"/>
      <c r="F30" s="25"/>
      <c r="G30" s="25"/>
      <c r="H30" s="25"/>
      <c r="I30" s="23"/>
      <c r="J30" s="63">
        <f>Datos!O10</f>
        <v>361.75</v>
      </c>
      <c r="K30" s="25"/>
      <c r="L30"/>
      <c r="M30"/>
      <c r="N30"/>
      <c r="O30"/>
    </row>
    <row r="31" spans="1:15" ht="19.5" customHeight="1">
      <c r="A31" s="95" t="s">
        <v>14</v>
      </c>
      <c r="B31" s="94">
        <f>Datos!E11</f>
        <v>545.25</v>
      </c>
      <c r="C31" s="98"/>
      <c r="D31" s="97">
        <f>Datos!K11</f>
        <v>522.25</v>
      </c>
      <c r="E31" s="98"/>
      <c r="F31" s="98"/>
      <c r="G31" s="98"/>
      <c r="H31" s="98"/>
      <c r="I31" s="98"/>
      <c r="J31" s="97">
        <f>Datos!O11</f>
        <v>358.25</v>
      </c>
      <c r="K31" s="99"/>
      <c r="L31"/>
      <c r="M31"/>
      <c r="N31"/>
      <c r="O31"/>
    </row>
    <row r="32" spans="1:15" ht="19.5" customHeight="1">
      <c r="A32" s="58" t="s">
        <v>15</v>
      </c>
      <c r="B32" s="62">
        <f>Datos!E12</f>
        <v>554</v>
      </c>
      <c r="C32" s="72"/>
      <c r="D32" s="63">
        <f>Datos!K12</f>
        <v>529</v>
      </c>
      <c r="E32" s="72"/>
      <c r="F32" s="72"/>
      <c r="G32" s="72"/>
      <c r="H32" s="72"/>
      <c r="I32" s="72"/>
      <c r="J32" s="63">
        <f>Datos!O12</f>
        <v>364.75</v>
      </c>
      <c r="K32" s="59"/>
      <c r="L32"/>
      <c r="M32"/>
      <c r="N32"/>
      <c r="O32"/>
    </row>
    <row r="33" spans="1:15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62">
        <f>Datos!E13</f>
        <v>557.5</v>
      </c>
      <c r="C34" s="23"/>
      <c r="D34" s="63">
        <f>Datos!K13</f>
        <v>539</v>
      </c>
      <c r="E34" s="25"/>
      <c r="F34" s="25"/>
      <c r="G34" s="25"/>
      <c r="H34" s="25"/>
      <c r="I34" s="23"/>
      <c r="J34" s="63">
        <f>Datos!O13</f>
        <v>374.75</v>
      </c>
      <c r="K34" s="25"/>
      <c r="L34"/>
      <c r="M34"/>
      <c r="N34"/>
      <c r="O34"/>
    </row>
    <row r="35" spans="1:15" ht="19.5" customHeight="1">
      <c r="A35" s="95" t="s">
        <v>12</v>
      </c>
      <c r="B35" s="94">
        <f>Datos!E14</f>
        <v>552.25</v>
      </c>
      <c r="C35" s="96"/>
      <c r="D35" s="97">
        <f>Datos!K14</f>
        <v>539</v>
      </c>
      <c r="E35" s="96"/>
      <c r="F35" s="96"/>
      <c r="G35" s="96"/>
      <c r="H35" s="96"/>
      <c r="I35" s="96"/>
      <c r="J35" s="97">
        <f>Datos!O14</f>
        <v>380</v>
      </c>
      <c r="K35" s="94"/>
      <c r="L35"/>
      <c r="M35"/>
      <c r="N35"/>
      <c r="O35"/>
    </row>
    <row r="36" spans="1:15" ht="19.5" customHeight="1">
      <c r="A36" s="16" t="s">
        <v>13</v>
      </c>
      <c r="B36" s="62">
        <f>Datos!E15</f>
        <v>534</v>
      </c>
      <c r="C36" s="23"/>
      <c r="D36" s="63">
        <f>Datos!K15</f>
        <v>510.25</v>
      </c>
      <c r="E36" s="25"/>
      <c r="F36" s="25"/>
      <c r="G36" s="25"/>
      <c r="H36" s="25"/>
      <c r="I36" s="23"/>
      <c r="J36" s="63">
        <f>Datos!O15</f>
        <v>384</v>
      </c>
      <c r="K36" s="25"/>
      <c r="L36"/>
      <c r="M36"/>
      <c r="N36"/>
      <c r="O36"/>
    </row>
    <row r="37" spans="1:15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Datos!O16</f>
        <v>374</v>
      </c>
      <c r="K37" s="99"/>
      <c r="L37"/>
      <c r="M37"/>
      <c r="N37"/>
      <c r="O37"/>
    </row>
    <row r="38" spans="1:15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Datos!O17</f>
        <v>372.75</v>
      </c>
      <c r="K38" s="59"/>
      <c r="L38"/>
      <c r="M38"/>
      <c r="N38"/>
      <c r="O38"/>
    </row>
    <row r="39" spans="1:15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  <c r="L39"/>
      <c r="M39"/>
      <c r="N39"/>
      <c r="O39"/>
    </row>
    <row r="40" spans="1:15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Datos!O18</f>
        <v>386.25</v>
      </c>
      <c r="K40" s="25"/>
      <c r="L40"/>
      <c r="M40"/>
      <c r="N40"/>
      <c r="O40"/>
    </row>
    <row r="41" spans="1:15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Datos!O19</f>
        <v>378.75</v>
      </c>
      <c r="K41" s="99"/>
      <c r="L41"/>
      <c r="M41"/>
      <c r="N41"/>
      <c r="O41"/>
    </row>
    <row r="42" spans="1:15" ht="19.5" customHeight="1">
      <c r="A42" s="5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/>
      <c r="M42"/>
      <c r="N42"/>
      <c r="O42"/>
    </row>
    <row r="43" spans="1:15" ht="19.5" customHeight="1">
      <c r="A43" s="5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/>
      <c r="M43"/>
      <c r="N43"/>
      <c r="O43"/>
    </row>
    <row r="44" spans="1:15" ht="19.5" customHeight="1">
      <c r="A44" s="5"/>
      <c r="B44" s="68"/>
      <c r="C44" s="69"/>
      <c r="D44" s="69"/>
      <c r="E44" s="69"/>
      <c r="F44" s="69"/>
      <c r="G44" s="69"/>
      <c r="H44" s="69"/>
      <c r="I44" s="69"/>
      <c r="J44" s="69"/>
      <c r="K44" s="69"/>
      <c r="L44"/>
      <c r="M44"/>
      <c r="N44"/>
      <c r="O44"/>
    </row>
    <row r="45" spans="1:15" ht="19.5" customHeight="1">
      <c r="A45" s="28" t="s">
        <v>59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/>
      <c r="M45"/>
      <c r="N45"/>
      <c r="O45"/>
    </row>
    <row r="46" spans="1:15" ht="19.5" customHeight="1">
      <c r="A46" s="31" t="s">
        <v>16</v>
      </c>
      <c r="L46"/>
      <c r="M46"/>
      <c r="N46"/>
      <c r="O46"/>
    </row>
    <row r="47" spans="1:15" ht="19.5" customHeight="1">
      <c r="A47" s="39" t="s">
        <v>18</v>
      </c>
      <c r="B47" s="40">
        <v>0.36744</v>
      </c>
      <c r="D47" s="39" t="s">
        <v>19</v>
      </c>
      <c r="E47" s="1">
        <v>0.39368</v>
      </c>
      <c r="L47"/>
      <c r="M47"/>
      <c r="N47"/>
      <c r="O47"/>
    </row>
    <row r="48" spans="1:15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/>
      <c r="M48"/>
      <c r="N48"/>
      <c r="O48"/>
    </row>
    <row r="49" spans="12:15" ht="19.5" customHeight="1">
      <c r="L49"/>
      <c r="M49"/>
      <c r="N49"/>
      <c r="O49"/>
    </row>
    <row r="50" spans="12:15" ht="19.5" customHeight="1">
      <c r="L50"/>
      <c r="M50"/>
      <c r="N50"/>
      <c r="O50"/>
    </row>
    <row r="51" spans="12:15" ht="19.5" customHeight="1">
      <c r="L51"/>
      <c r="M51"/>
      <c r="N51"/>
      <c r="O51" s="27"/>
    </row>
    <row r="52" spans="1:15" ht="19.5" customHeight="1">
      <c r="A52" s="34"/>
      <c r="B52" s="32"/>
      <c r="L52"/>
      <c r="M52"/>
      <c r="N52"/>
      <c r="O52" s="27"/>
    </row>
    <row r="53" spans="1:15" ht="19.5" customHeight="1">
      <c r="A53" s="37"/>
      <c r="B53" s="33"/>
      <c r="L53"/>
      <c r="M53"/>
      <c r="N53"/>
      <c r="O53" s="27"/>
    </row>
    <row r="54" spans="1:15" ht="19.5" customHeight="1">
      <c r="A54" s="37"/>
      <c r="B54" s="33"/>
      <c r="L54"/>
      <c r="M54"/>
      <c r="N54"/>
      <c r="O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Datos!G25</f>
        <v>Abril</v>
      </c>
      <c r="F7" s="3">
        <f>Datos!I25</f>
        <v>2020</v>
      </c>
      <c r="G7" s="3"/>
      <c r="H7" s="3"/>
      <c r="I7" s="3"/>
      <c r="J7" s="4" t="str">
        <f>Datos!D25</f>
        <v>Jueves</v>
      </c>
      <c r="K7" s="3">
        <f>Datos!E25</f>
        <v>23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39" t="s">
        <v>58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0" t="s">
        <v>0</v>
      </c>
      <c r="C11" s="140"/>
      <c r="D11" s="141" t="s">
        <v>0</v>
      </c>
      <c r="E11" s="141"/>
      <c r="F11" s="141"/>
      <c r="G11" s="141"/>
      <c r="H11" s="141"/>
      <c r="I11" s="141"/>
      <c r="J11" s="142" t="s">
        <v>1</v>
      </c>
      <c r="K11" s="142"/>
    </row>
    <row r="12" spans="1:11" ht="15.75">
      <c r="A12" s="8"/>
      <c r="B12" s="143" t="s">
        <v>2</v>
      </c>
      <c r="C12" s="143"/>
      <c r="D12" s="144" t="s">
        <v>3</v>
      </c>
      <c r="E12" s="144"/>
      <c r="F12" s="144"/>
      <c r="G12" s="144"/>
      <c r="H12" s="144"/>
      <c r="I12" s="144"/>
      <c r="J12" s="145" t="s">
        <v>4</v>
      </c>
      <c r="K12" s="14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8" t="s">
        <v>43</v>
      </c>
      <c r="B15" s="59"/>
      <c r="C15" s="79"/>
      <c r="D15" s="60"/>
      <c r="E15" s="72"/>
      <c r="F15" s="72"/>
      <c r="G15" s="92"/>
      <c r="H15" s="92"/>
      <c r="I15" s="93"/>
      <c r="J15" s="60"/>
      <c r="K15" s="88"/>
    </row>
    <row r="16" spans="1:11" ht="19.5" customHeight="1">
      <c r="A16" s="54" t="s">
        <v>44</v>
      </c>
      <c r="B16" s="55"/>
      <c r="C16" s="90"/>
      <c r="D16" s="57"/>
      <c r="E16" s="56"/>
      <c r="F16" s="56"/>
      <c r="G16" s="91"/>
      <c r="H16" s="91"/>
      <c r="I16" s="91"/>
      <c r="J16" s="64"/>
      <c r="K16" s="55"/>
    </row>
    <row r="17" spans="1:11" ht="19.5" customHeight="1">
      <c r="A17" s="16" t="s">
        <v>11</v>
      </c>
      <c r="B17" s="62"/>
      <c r="C17" s="23"/>
      <c r="D17" s="63"/>
      <c r="E17" s="25"/>
      <c r="F17" s="25"/>
      <c r="G17" s="117"/>
      <c r="H17" s="117"/>
      <c r="I17" s="125"/>
      <c r="J17" s="63"/>
      <c r="K17" s="25"/>
    </row>
    <row r="18" spans="1:11" ht="19.5" customHeight="1">
      <c r="A18" s="54" t="s">
        <v>46</v>
      </c>
      <c r="B18" s="55"/>
      <c r="C18" s="90"/>
      <c r="D18" s="57"/>
      <c r="E18" s="56"/>
      <c r="F18" s="91"/>
      <c r="G18" s="91"/>
      <c r="H18" s="91"/>
      <c r="I18" s="124"/>
      <c r="J18" s="57"/>
      <c r="K18" s="55"/>
    </row>
    <row r="19" spans="1:11" ht="19.5" customHeight="1">
      <c r="A19" s="126" t="s">
        <v>12</v>
      </c>
      <c r="B19" s="62">
        <f>BUSHEL!B19*TONELADA!$B$46</f>
        <v>200.98968</v>
      </c>
      <c r="C19" s="23">
        <v>235.9</v>
      </c>
      <c r="D19" s="63">
        <f>IF(BUSHEL!D19&gt;0,BUSHEL!D19*TONELADA!$B$46,"")</f>
        <v>178.39212</v>
      </c>
      <c r="E19" s="127">
        <v>239</v>
      </c>
      <c r="F19" s="127" t="s">
        <v>45</v>
      </c>
      <c r="G19" s="130">
        <f>BUSHEL!G19*TONELADA!$B$46</f>
        <v>242.69412</v>
      </c>
      <c r="H19" s="130">
        <f>BUSHEL!H19*TONELADA!$B$46</f>
        <v>233.50812</v>
      </c>
      <c r="I19" s="130">
        <f>BUSHEL!I19*TONELADA!$B$46</f>
        <v>227.99652</v>
      </c>
      <c r="J19" s="63">
        <f>BUSHEL!J19*$E$46</f>
        <v>125.68234</v>
      </c>
      <c r="K19" s="25">
        <f>BUSHEL!K19*$E$46</f>
        <v>151.27154</v>
      </c>
    </row>
    <row r="20" spans="1:11" ht="19.5" customHeight="1">
      <c r="A20" s="54" t="s">
        <v>47</v>
      </c>
      <c r="B20" s="55"/>
      <c r="C20" s="56">
        <v>235</v>
      </c>
      <c r="D20" s="64"/>
      <c r="E20" s="56">
        <v>241.8</v>
      </c>
      <c r="F20" s="56"/>
      <c r="G20" s="91">
        <f>BUSHEL!G20*TONELADA!$B$46</f>
        <v>243.70458</v>
      </c>
      <c r="H20" s="91">
        <f>BUSHEL!H20*TONELADA!$B$46</f>
        <v>234.51858</v>
      </c>
      <c r="I20" s="91">
        <f>BUSHEL!I20*TONELADA!$B$46</f>
        <v>229.00698</v>
      </c>
      <c r="J20" s="64"/>
      <c r="K20" s="55">
        <f>BUSHEL!K20*$E$46</f>
        <v>151.96048</v>
      </c>
    </row>
    <row r="21" spans="1:11" ht="19.5" customHeight="1">
      <c r="A21" s="16" t="s">
        <v>13</v>
      </c>
      <c r="B21" s="62">
        <f>BUSHEL!B21*TONELADA!$B$46</f>
        <v>200.16294</v>
      </c>
      <c r="C21" s="23">
        <v>231.4</v>
      </c>
      <c r="D21" s="63">
        <f>IF(BUSHEL!D21&gt;0,BUSHEL!D21*TONELADA!$B$46,"")</f>
        <v>181.23978</v>
      </c>
      <c r="E21" s="25">
        <v>241.8</v>
      </c>
      <c r="F21" s="25"/>
      <c r="G21" s="117">
        <f>BUSHEL!G21*TONELADA!$B$46</f>
        <v>243.70458</v>
      </c>
      <c r="H21" s="117">
        <f>BUSHEL!H21*TONELADA!$B$46</f>
        <v>234.51858</v>
      </c>
      <c r="I21" s="125">
        <f>BUSHEL!I21*TONELADA!$B$46</f>
        <v>229.00698</v>
      </c>
      <c r="J21" s="63">
        <f>BUSHEL!J21*$E$46</f>
        <v>128.33968</v>
      </c>
      <c r="K21" s="25">
        <f>BUSHEL!K21*$E$46</f>
        <v>151.96048</v>
      </c>
    </row>
    <row r="22" spans="1:11" ht="19.5" customHeight="1">
      <c r="A22" s="54" t="s">
        <v>48</v>
      </c>
      <c r="B22" s="55"/>
      <c r="C22" s="73"/>
      <c r="D22" s="64"/>
      <c r="E22" s="73"/>
      <c r="F22" s="73"/>
      <c r="G22" s="73"/>
      <c r="H22" s="73"/>
      <c r="I22" s="73"/>
      <c r="J22" s="64"/>
      <c r="K22" s="74"/>
    </row>
    <row r="23" spans="1:11" ht="19.5" customHeight="1">
      <c r="A23" s="126" t="s">
        <v>14</v>
      </c>
      <c r="B23" s="62">
        <f>BUSHEL!B23*TONELADA!$B$46</f>
        <v>200.80596</v>
      </c>
      <c r="C23" s="127"/>
      <c r="D23" s="63">
        <f>IF(BUSHEL!D23&gt;0,BUSHEL!D23*TONELADA!$B$46,"")</f>
        <v>183.53628</v>
      </c>
      <c r="E23" s="127"/>
      <c r="F23" s="127"/>
      <c r="G23" s="127"/>
      <c r="H23" s="127"/>
      <c r="I23" s="127"/>
      <c r="J23" s="63">
        <f>BUSHEL!J23*$E$46</f>
        <v>129.81598</v>
      </c>
      <c r="K23" s="62"/>
    </row>
    <row r="24" spans="1:11" ht="19.5" customHeight="1">
      <c r="A24" s="54" t="s">
        <v>49</v>
      </c>
      <c r="B24" s="55"/>
      <c r="C24" s="56"/>
      <c r="D24" s="64"/>
      <c r="E24" s="56"/>
      <c r="F24" s="56"/>
      <c r="G24" s="56"/>
      <c r="H24" s="73"/>
      <c r="I24" s="73"/>
      <c r="J24" s="64"/>
      <c r="K24" s="74"/>
    </row>
    <row r="25" spans="1:11" ht="19.5" customHeight="1">
      <c r="A25" s="58" t="s">
        <v>38</v>
      </c>
      <c r="B25" s="59"/>
      <c r="C25" s="72"/>
      <c r="D25" s="65"/>
      <c r="E25" s="72"/>
      <c r="F25" s="72"/>
      <c r="G25" s="72"/>
      <c r="H25" s="100"/>
      <c r="I25" s="100"/>
      <c r="J25" s="65"/>
      <c r="K25" s="101"/>
    </row>
    <row r="26" spans="1:11" ht="19.5" customHeight="1">
      <c r="A26" s="54" t="s">
        <v>15</v>
      </c>
      <c r="B26" s="55">
        <f>BUSHEL!B26*TONELADA!$B$46</f>
        <v>203.01059999999998</v>
      </c>
      <c r="C26" s="56"/>
      <c r="D26" s="64">
        <f>IF(BUSHEL!D26&gt;0,BUSHEL!D26*TONELADA!$B$46,"")</f>
        <v>187.21068</v>
      </c>
      <c r="E26" s="56"/>
      <c r="F26" s="56"/>
      <c r="G26" s="56"/>
      <c r="H26" s="56"/>
      <c r="I26" s="56"/>
      <c r="J26" s="64">
        <f>BUSHEL!D26*$E$46</f>
        <v>200.57996</v>
      </c>
      <c r="K26" s="55"/>
    </row>
    <row r="27" spans="1:11" ht="19.5" customHeight="1">
      <c r="A27" s="16">
        <v>2021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16" t="s">
        <v>11</v>
      </c>
      <c r="B28" s="62">
        <f>BUSHEL!B28*TONELADA!$B$46</f>
        <v>204.75593999999998</v>
      </c>
      <c r="C28" s="23"/>
      <c r="D28" s="63">
        <f>IF(BUSHEL!D28&gt;0,BUSHEL!D28*TONELADA!$B$46,"")</f>
        <v>190.88508</v>
      </c>
      <c r="E28" s="25"/>
      <c r="F28" s="25"/>
      <c r="G28" s="25"/>
      <c r="H28" s="25"/>
      <c r="I28" s="23"/>
      <c r="J28" s="63">
        <f>BUSHEL!J28*BUSHEL!E47</f>
        <v>138.08326</v>
      </c>
      <c r="K28" s="25"/>
    </row>
    <row r="29" spans="1:11" ht="19.5" customHeight="1">
      <c r="A29" s="54" t="s">
        <v>12</v>
      </c>
      <c r="B29" s="55">
        <f>BUSHEL!B29*TONELADA!$B$46</f>
        <v>203.92919999999998</v>
      </c>
      <c r="C29" s="56"/>
      <c r="D29" s="64">
        <f>IF(BUSHEL!D29&gt;0,BUSHEL!D29*TONELADA!$B$46,"")</f>
        <v>192.906</v>
      </c>
      <c r="E29" s="56"/>
      <c r="F29" s="56"/>
      <c r="G29" s="56"/>
      <c r="H29" s="56"/>
      <c r="I29" s="56"/>
      <c r="J29" s="64">
        <f>BUSHEL!J29*BUSHEL!E47</f>
        <v>140.64218</v>
      </c>
      <c r="K29" s="55"/>
    </row>
    <row r="30" spans="1:11" ht="19.5" customHeight="1">
      <c r="A30" s="16" t="s">
        <v>13</v>
      </c>
      <c r="B30" s="62">
        <f>BUSHEL!B30*TONELADA!$B$46</f>
        <v>199.97922</v>
      </c>
      <c r="C30" s="23"/>
      <c r="D30" s="63">
        <f>IF(BUSHEL!D30&gt;0,BUSHEL!D30*TONELADA!$B$46,"")</f>
        <v>190.33392</v>
      </c>
      <c r="E30" s="25"/>
      <c r="F30" s="25"/>
      <c r="G30" s="25"/>
      <c r="H30" s="25"/>
      <c r="I30" s="23"/>
      <c r="J30" s="63">
        <f>BUSHEL!J30*$E$46</f>
        <v>142.41374</v>
      </c>
      <c r="K30" s="25"/>
    </row>
    <row r="31" spans="1:11" ht="19.5" customHeight="1">
      <c r="A31" s="71" t="s">
        <v>14</v>
      </c>
      <c r="B31" s="94">
        <f>BUSHEL!B31*TONELADA!$B$46</f>
        <v>200.34665999999999</v>
      </c>
      <c r="C31" s="73"/>
      <c r="D31" s="97">
        <f>IF(BUSHEL!D31&gt;0,BUSHEL!D31*TONELADA!$B$46,"")</f>
        <v>191.89553999999998</v>
      </c>
      <c r="E31" s="73"/>
      <c r="F31" s="73"/>
      <c r="G31" s="73"/>
      <c r="H31" s="73"/>
      <c r="I31" s="73"/>
      <c r="J31" s="64">
        <f>BUSHEL!J31*BUSHEL!E47</f>
        <v>141.03585999999999</v>
      </c>
      <c r="K31" s="74"/>
    </row>
    <row r="32" spans="1:11" ht="19.5" customHeight="1">
      <c r="A32" s="58" t="s">
        <v>15</v>
      </c>
      <c r="B32" s="62">
        <f>BUSHEL!B32*TONELADA!$B$46</f>
        <v>203.56176</v>
      </c>
      <c r="C32" s="72"/>
      <c r="D32" s="63">
        <f>IF(BUSHEL!D32&gt;0,BUSHEL!D32*TONELADA!$B$46,"")</f>
        <v>194.37575999999999</v>
      </c>
      <c r="E32" s="72"/>
      <c r="F32" s="72"/>
      <c r="G32" s="72"/>
      <c r="H32" s="72"/>
      <c r="I32" s="72"/>
      <c r="J32" s="63">
        <f>BUSHEL!J32*$E$46</f>
        <v>143.59478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BUSHEL!B34*TONELADA!$B$46</f>
        <v>204.8478</v>
      </c>
      <c r="C34" s="23"/>
      <c r="D34" s="63">
        <f>BUSHEL!D34*TONELADA!$B$46</f>
        <v>198.05016</v>
      </c>
      <c r="E34" s="25"/>
      <c r="F34" s="25"/>
      <c r="G34" s="25"/>
      <c r="H34" s="25"/>
      <c r="I34" s="23"/>
      <c r="J34" s="63">
        <f>BUSHEL!J34*TONELADA!$B$46</f>
        <v>137.69814</v>
      </c>
      <c r="K34" s="25"/>
    </row>
    <row r="35" spans="1:11" ht="19.5" customHeight="1">
      <c r="A35" s="95" t="s">
        <v>12</v>
      </c>
      <c r="B35" s="94">
        <f>BUSHEL!B35*TONELADA!$B$46</f>
        <v>202.91873999999999</v>
      </c>
      <c r="C35" s="96"/>
      <c r="D35" s="97">
        <f>BUSHEL!D35*TONELADA!$B$46</f>
        <v>198.05016</v>
      </c>
      <c r="E35" s="96"/>
      <c r="F35" s="96"/>
      <c r="G35" s="96"/>
      <c r="H35" s="96"/>
      <c r="I35" s="96"/>
      <c r="J35" s="97">
        <f>BUSHEL!J35*TONELADA!$B$46</f>
        <v>139.6272</v>
      </c>
      <c r="K35" s="94"/>
    </row>
    <row r="36" spans="1:11" ht="19.5" customHeight="1">
      <c r="A36" s="16" t="s">
        <v>13</v>
      </c>
      <c r="B36" s="62">
        <f>BUSHEL!B36*TONELADA!$B$46</f>
        <v>196.21295999999998</v>
      </c>
      <c r="C36" s="23"/>
      <c r="D36" s="63">
        <f>BUSHEL!D36*TONELADA!$B$46</f>
        <v>187.48626</v>
      </c>
      <c r="E36" s="25"/>
      <c r="F36" s="25"/>
      <c r="G36" s="25"/>
      <c r="H36" s="25"/>
      <c r="I36" s="23"/>
      <c r="J36" s="63">
        <f>BUSHEL!J36*TONELADA!$B$46</f>
        <v>141.09696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BUSHEL!J37*TONELADA!$B$46</f>
        <v>137.42256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BUSHEL!J38*TONELADA!$B$46</f>
        <v>136.96326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BUSHEL!J40*TONELADA!$B$46</f>
        <v>141.9237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BUSHEL!J41*TONELADA!$B$46</f>
        <v>139.1679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59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9.5" customHeight="1">
      <c r="A45" s="31" t="s">
        <v>16</v>
      </c>
    </row>
    <row r="46" spans="1:5" ht="19.5" customHeight="1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9.5" customHeight="1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ht="19.5" customHeight="1"/>
    <row r="53" spans="1:2" ht="15.75">
      <c r="A53" s="34"/>
      <c r="B53" s="32"/>
    </row>
    <row r="54" spans="1:2" ht="15">
      <c r="A54" s="37"/>
      <c r="B54" s="33"/>
    </row>
    <row r="55" spans="1:2" ht="15">
      <c r="A55" s="37"/>
      <c r="B55" s="33"/>
    </row>
    <row r="56" spans="1:2" ht="15">
      <c r="A56" s="37"/>
      <c r="B56" s="35"/>
    </row>
    <row r="57" spans="1:2" ht="15">
      <c r="A57" s="36"/>
      <c r="B57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3">
        <v>2020</v>
      </c>
      <c r="B5" s="104"/>
      <c r="C5" s="105"/>
    </row>
    <row r="6" spans="1:3" ht="15">
      <c r="A6" s="47" t="s">
        <v>95</v>
      </c>
      <c r="B6" s="85"/>
      <c r="C6" s="102"/>
    </row>
    <row r="7" spans="1:3" ht="15">
      <c r="A7" s="44" t="s">
        <v>98</v>
      </c>
      <c r="B7" s="48"/>
      <c r="C7" s="48"/>
    </row>
    <row r="8" spans="1:3" ht="15">
      <c r="A8" s="47" t="s">
        <v>99</v>
      </c>
      <c r="B8" s="85"/>
      <c r="C8" s="102"/>
    </row>
    <row r="9" spans="1:3" ht="15">
      <c r="A9" s="44" t="s">
        <v>135</v>
      </c>
      <c r="B9" s="48"/>
      <c r="C9" s="48"/>
    </row>
    <row r="10" spans="1:3" ht="15">
      <c r="A10" s="47" t="s">
        <v>136</v>
      </c>
      <c r="B10" s="85">
        <v>95</v>
      </c>
      <c r="C10" s="102" t="s">
        <v>154</v>
      </c>
    </row>
    <row r="11" spans="1:3" ht="15">
      <c r="A11" s="44" t="s">
        <v>156</v>
      </c>
      <c r="B11" s="48">
        <v>95</v>
      </c>
      <c r="C11" s="48" t="s">
        <v>155</v>
      </c>
    </row>
    <row r="12" spans="1:3" ht="15">
      <c r="A12" s="47" t="s">
        <v>157</v>
      </c>
      <c r="B12" s="85">
        <v>85</v>
      </c>
      <c r="C12" s="102" t="s">
        <v>155</v>
      </c>
    </row>
    <row r="13" spans="1:3" ht="15.75">
      <c r="A13" s="136"/>
      <c r="B13" s="134" t="s">
        <v>159</v>
      </c>
      <c r="C13" s="133"/>
    </row>
    <row r="14" spans="1:3" ht="15">
      <c r="A14" s="131"/>
      <c r="B14" s="132"/>
      <c r="C14" s="133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A28" sqref="A28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6"/>
      <c r="C1" s="146"/>
      <c r="D1" s="146"/>
      <c r="E1" s="146"/>
      <c r="F1" s="146"/>
    </row>
    <row r="2" spans="1:6" ht="15.75">
      <c r="A2" s="46"/>
      <c r="B2" s="147" t="s">
        <v>0</v>
      </c>
      <c r="C2" s="147"/>
      <c r="D2" s="147"/>
      <c r="E2" s="147"/>
      <c r="F2" s="147"/>
    </row>
    <row r="3" spans="1:6" ht="15.75">
      <c r="A3" s="46"/>
      <c r="B3" s="147" t="s">
        <v>27</v>
      </c>
      <c r="C3" s="147"/>
      <c r="D3" s="147"/>
      <c r="E3" s="147"/>
      <c r="F3" s="147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113" customFormat="1" ht="15.75">
      <c r="A5" s="118">
        <v>2020</v>
      </c>
      <c r="B5" s="119"/>
      <c r="C5" s="119"/>
      <c r="D5" s="119"/>
      <c r="E5" s="119"/>
      <c r="F5" s="119"/>
      <c r="G5" s="120"/>
    </row>
    <row r="6" spans="1:7" ht="15">
      <c r="A6" s="44" t="s">
        <v>96</v>
      </c>
      <c r="B6" s="48"/>
      <c r="C6" s="48"/>
      <c r="D6" s="48"/>
      <c r="E6" s="45"/>
      <c r="F6" s="45"/>
      <c r="G6" s="48"/>
    </row>
    <row r="7" spans="1:7" ht="15">
      <c r="A7" s="110" t="s">
        <v>97</v>
      </c>
      <c r="B7" s="111"/>
      <c r="C7" s="111"/>
      <c r="D7" s="111"/>
      <c r="E7" s="112"/>
      <c r="F7" s="112"/>
      <c r="G7" s="111"/>
    </row>
    <row r="8" spans="1:7" ht="15">
      <c r="A8" s="44" t="s">
        <v>137</v>
      </c>
      <c r="B8" s="48"/>
      <c r="C8" s="48"/>
      <c r="D8" s="48"/>
      <c r="E8" s="45"/>
      <c r="F8" s="45"/>
      <c r="G8" s="48"/>
    </row>
    <row r="9" spans="1:7" ht="15">
      <c r="A9" s="110" t="s">
        <v>138</v>
      </c>
      <c r="B9" s="111"/>
      <c r="C9" s="111"/>
      <c r="D9" s="111"/>
      <c r="E9" s="112"/>
      <c r="F9" s="112"/>
      <c r="G9" s="111"/>
    </row>
    <row r="10" spans="1:7" ht="15">
      <c r="A10" s="44" t="s">
        <v>139</v>
      </c>
      <c r="B10" s="48">
        <v>165</v>
      </c>
      <c r="C10" s="48"/>
      <c r="D10" s="48">
        <v>175</v>
      </c>
      <c r="E10" s="45">
        <v>150</v>
      </c>
      <c r="F10" s="45">
        <v>135</v>
      </c>
      <c r="G10" s="48" t="s">
        <v>154</v>
      </c>
    </row>
    <row r="11" spans="1:7" ht="15">
      <c r="A11" s="110" t="s">
        <v>102</v>
      </c>
      <c r="B11" s="111">
        <v>165</v>
      </c>
      <c r="C11" s="111"/>
      <c r="D11" s="111">
        <v>170</v>
      </c>
      <c r="E11" s="112">
        <v>145</v>
      </c>
      <c r="F11" s="112">
        <v>130</v>
      </c>
      <c r="G11" s="111" t="s">
        <v>155</v>
      </c>
    </row>
    <row r="12" spans="1:7" ht="15">
      <c r="A12" s="44" t="s">
        <v>140</v>
      </c>
      <c r="B12" s="48">
        <v>165</v>
      </c>
      <c r="C12" s="48"/>
      <c r="D12" s="48">
        <v>170</v>
      </c>
      <c r="E12" s="45">
        <v>145</v>
      </c>
      <c r="F12" s="45">
        <v>130</v>
      </c>
      <c r="G12" s="48" t="s">
        <v>155</v>
      </c>
    </row>
    <row r="13" spans="1:7" ht="15">
      <c r="A13" s="110" t="s">
        <v>134</v>
      </c>
      <c r="B13" s="111"/>
      <c r="C13" s="111"/>
      <c r="D13" s="111"/>
      <c r="E13" s="112"/>
      <c r="F13" s="112"/>
      <c r="G13" s="111"/>
    </row>
    <row r="14" spans="1:7" ht="15">
      <c r="A14" s="44" t="s">
        <v>141</v>
      </c>
      <c r="B14" s="48"/>
      <c r="C14" s="48"/>
      <c r="D14" s="48"/>
      <c r="E14" s="45"/>
      <c r="F14" s="45"/>
      <c r="G14" s="48"/>
    </row>
    <row r="15" spans="1:7" ht="15">
      <c r="A15" s="110" t="s">
        <v>103</v>
      </c>
      <c r="B15" s="111"/>
      <c r="C15" s="111"/>
      <c r="D15" s="111"/>
      <c r="E15" s="112"/>
      <c r="F15" s="112"/>
      <c r="G15" s="111"/>
    </row>
    <row r="16" spans="1:6" ht="15">
      <c r="A16" s="114"/>
      <c r="B16" s="114" t="s">
        <v>60</v>
      </c>
      <c r="C16" s="114"/>
      <c r="D16" s="114" t="s">
        <v>61</v>
      </c>
      <c r="E16" s="114" t="s">
        <v>61</v>
      </c>
      <c r="F16" s="114" t="s">
        <v>61</v>
      </c>
    </row>
    <row r="17" ht="15.75">
      <c r="B17" s="135" t="s">
        <v>158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  <row r="27" ht="15">
      <c r="A27" t="s">
        <v>160</v>
      </c>
    </row>
    <row r="28" ht="15">
      <c r="A28" t="s">
        <v>142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06">
        <v>2020</v>
      </c>
      <c r="B6" s="107"/>
      <c r="C6" s="108"/>
    </row>
    <row r="7" spans="1:3" ht="15">
      <c r="A7" s="46" t="s">
        <v>95</v>
      </c>
      <c r="B7" s="38"/>
      <c r="C7" s="38"/>
    </row>
    <row r="8" spans="1:3" ht="15">
      <c r="A8" s="44" t="s">
        <v>98</v>
      </c>
      <c r="B8" s="45"/>
      <c r="C8" s="45"/>
    </row>
    <row r="9" spans="1:3" ht="15">
      <c r="A9" s="46" t="s">
        <v>99</v>
      </c>
      <c r="B9" s="38"/>
      <c r="C9" s="38"/>
    </row>
    <row r="10" spans="1:3" ht="15">
      <c r="A10" s="44" t="s">
        <v>138</v>
      </c>
      <c r="B10" s="45"/>
      <c r="C10" s="45"/>
    </row>
    <row r="11" spans="1:3" ht="15">
      <c r="A11" s="46" t="s">
        <v>136</v>
      </c>
      <c r="B11" s="38">
        <v>65</v>
      </c>
      <c r="C11" s="38" t="s">
        <v>154</v>
      </c>
    </row>
    <row r="12" spans="1:3" ht="15">
      <c r="A12" s="44" t="s">
        <v>153</v>
      </c>
      <c r="B12" s="45">
        <v>60</v>
      </c>
      <c r="C12" s="45" t="s">
        <v>155</v>
      </c>
    </row>
    <row r="13" spans="1:3" ht="15">
      <c r="A13" s="46" t="s">
        <v>140</v>
      </c>
      <c r="B13" s="38">
        <v>60</v>
      </c>
      <c r="C13" s="38" t="s">
        <v>155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2">
      <selection activeCell="F25" sqref="F25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101</v>
      </c>
      <c r="E2" s="52" t="s">
        <v>100</v>
      </c>
      <c r="H2" s="52" t="s">
        <v>33</v>
      </c>
      <c r="I2" s="52" t="s">
        <v>101</v>
      </c>
      <c r="J2" s="52" t="s">
        <v>100</v>
      </c>
      <c r="M2" s="52" t="s">
        <v>34</v>
      </c>
      <c r="N2" s="52" t="s">
        <v>101</v>
      </c>
      <c r="O2" s="52" t="s">
        <v>100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6" ht="15">
      <c r="B4" t="s">
        <v>50</v>
      </c>
      <c r="C4" t="s">
        <v>51</v>
      </c>
      <c r="D4" s="61">
        <v>43944</v>
      </c>
      <c r="E4">
        <v>547</v>
      </c>
      <c r="F4">
        <v>547</v>
      </c>
      <c r="G4" t="s">
        <v>52</v>
      </c>
      <c r="H4" t="s">
        <v>53</v>
      </c>
      <c r="I4" s="61">
        <v>43944</v>
      </c>
      <c r="J4">
        <v>485.5</v>
      </c>
      <c r="K4">
        <v>485.5</v>
      </c>
      <c r="L4" t="s">
        <v>83</v>
      </c>
      <c r="M4" t="s">
        <v>84</v>
      </c>
      <c r="N4" s="61">
        <v>43944</v>
      </c>
      <c r="O4">
        <v>319.25</v>
      </c>
      <c r="P4" s="52">
        <v>319.25</v>
      </c>
    </row>
    <row r="5" spans="2:16" ht="15">
      <c r="B5" t="s">
        <v>54</v>
      </c>
      <c r="C5" t="s">
        <v>55</v>
      </c>
      <c r="D5" s="61">
        <v>43944</v>
      </c>
      <c r="E5">
        <v>544.75</v>
      </c>
      <c r="F5">
        <v>544.75</v>
      </c>
      <c r="G5" t="s">
        <v>56</v>
      </c>
      <c r="H5" t="s">
        <v>57</v>
      </c>
      <c r="I5" s="61">
        <v>43944</v>
      </c>
      <c r="J5">
        <v>493.25</v>
      </c>
      <c r="K5">
        <v>493.25</v>
      </c>
      <c r="L5" t="s">
        <v>85</v>
      </c>
      <c r="M5" t="s">
        <v>86</v>
      </c>
      <c r="N5" s="61">
        <v>43944</v>
      </c>
      <c r="O5">
        <v>326</v>
      </c>
      <c r="P5" s="52">
        <v>326</v>
      </c>
    </row>
    <row r="6" spans="2:16" ht="15">
      <c r="B6" t="s">
        <v>73</v>
      </c>
      <c r="C6" t="s">
        <v>74</v>
      </c>
      <c r="D6" s="61">
        <v>43944</v>
      </c>
      <c r="E6">
        <v>546.5</v>
      </c>
      <c r="F6">
        <v>546.5</v>
      </c>
      <c r="G6" t="s">
        <v>63</v>
      </c>
      <c r="H6" t="s">
        <v>64</v>
      </c>
      <c r="I6" s="61">
        <v>43944</v>
      </c>
      <c r="J6">
        <v>499.5</v>
      </c>
      <c r="K6">
        <v>499.5</v>
      </c>
      <c r="L6" t="s">
        <v>87</v>
      </c>
      <c r="M6" t="s">
        <v>88</v>
      </c>
      <c r="N6" s="61">
        <v>43944</v>
      </c>
      <c r="O6">
        <v>329.75</v>
      </c>
      <c r="P6" s="52">
        <v>329.75</v>
      </c>
    </row>
    <row r="7" spans="2:16" ht="15">
      <c r="B7" t="s">
        <v>75</v>
      </c>
      <c r="C7" t="s">
        <v>76</v>
      </c>
      <c r="D7" s="61">
        <v>43944</v>
      </c>
      <c r="E7">
        <v>552.5</v>
      </c>
      <c r="F7">
        <v>552.5</v>
      </c>
      <c r="G7" t="s">
        <v>65</v>
      </c>
      <c r="H7" t="s">
        <v>66</v>
      </c>
      <c r="I7" s="61">
        <v>43944</v>
      </c>
      <c r="J7">
        <v>509.5</v>
      </c>
      <c r="K7">
        <v>509.5</v>
      </c>
      <c r="L7" t="s">
        <v>89</v>
      </c>
      <c r="M7" t="s">
        <v>90</v>
      </c>
      <c r="N7" s="61">
        <v>43944</v>
      </c>
      <c r="O7">
        <v>338.75</v>
      </c>
      <c r="P7" s="52">
        <v>338.75</v>
      </c>
    </row>
    <row r="8" spans="2:16" ht="15">
      <c r="B8" t="s">
        <v>77</v>
      </c>
      <c r="C8" t="s">
        <v>78</v>
      </c>
      <c r="D8" s="61">
        <v>43944</v>
      </c>
      <c r="E8">
        <v>557.25</v>
      </c>
      <c r="F8">
        <v>557.25</v>
      </c>
      <c r="G8" t="s">
        <v>67</v>
      </c>
      <c r="H8" t="s">
        <v>68</v>
      </c>
      <c r="I8" s="61">
        <v>43944</v>
      </c>
      <c r="J8">
        <v>519.5</v>
      </c>
      <c r="K8">
        <v>519.5</v>
      </c>
      <c r="L8" t="s">
        <v>104</v>
      </c>
      <c r="M8" t="s">
        <v>105</v>
      </c>
      <c r="N8" s="61">
        <v>43944</v>
      </c>
      <c r="O8">
        <v>350.75</v>
      </c>
      <c r="P8" s="52">
        <v>350.75</v>
      </c>
    </row>
    <row r="9" spans="2:16" ht="15">
      <c r="B9" t="s">
        <v>79</v>
      </c>
      <c r="C9" t="s">
        <v>80</v>
      </c>
      <c r="D9" s="61">
        <v>43944</v>
      </c>
      <c r="E9">
        <v>555</v>
      </c>
      <c r="F9">
        <v>555</v>
      </c>
      <c r="G9" t="s">
        <v>69</v>
      </c>
      <c r="H9" t="s">
        <v>70</v>
      </c>
      <c r="I9" s="61">
        <v>43944</v>
      </c>
      <c r="J9">
        <v>525</v>
      </c>
      <c r="K9">
        <v>525</v>
      </c>
      <c r="L9" t="s">
        <v>106</v>
      </c>
      <c r="M9" t="s">
        <v>107</v>
      </c>
      <c r="N9" s="61">
        <v>43944</v>
      </c>
      <c r="O9">
        <v>357.25</v>
      </c>
      <c r="P9" s="52">
        <v>357.25</v>
      </c>
    </row>
    <row r="10" spans="2:16" ht="15">
      <c r="B10" t="s">
        <v>81</v>
      </c>
      <c r="C10" t="s">
        <v>82</v>
      </c>
      <c r="D10" s="61">
        <v>43944</v>
      </c>
      <c r="E10">
        <v>544.25</v>
      </c>
      <c r="F10">
        <v>544.25</v>
      </c>
      <c r="G10" t="s">
        <v>71</v>
      </c>
      <c r="H10" t="s">
        <v>72</v>
      </c>
      <c r="I10" s="61">
        <v>43944</v>
      </c>
      <c r="J10">
        <v>518</v>
      </c>
      <c r="K10">
        <v>518</v>
      </c>
      <c r="L10" t="s">
        <v>91</v>
      </c>
      <c r="M10" t="s">
        <v>92</v>
      </c>
      <c r="N10" s="61">
        <v>43944</v>
      </c>
      <c r="O10">
        <v>361.75</v>
      </c>
      <c r="P10" s="52">
        <v>361.75</v>
      </c>
    </row>
    <row r="11" spans="2:16" ht="15">
      <c r="B11" t="s">
        <v>108</v>
      </c>
      <c r="C11" t="s">
        <v>109</v>
      </c>
      <c r="D11" s="61">
        <v>43944</v>
      </c>
      <c r="E11">
        <v>545.25</v>
      </c>
      <c r="F11">
        <v>545.25</v>
      </c>
      <c r="G11" t="s">
        <v>110</v>
      </c>
      <c r="H11" t="s">
        <v>111</v>
      </c>
      <c r="I11" s="61">
        <v>43944</v>
      </c>
      <c r="J11">
        <v>522.25</v>
      </c>
      <c r="K11">
        <v>522.25</v>
      </c>
      <c r="L11" t="s">
        <v>112</v>
      </c>
      <c r="M11" t="s">
        <v>113</v>
      </c>
      <c r="N11" s="61">
        <v>43944</v>
      </c>
      <c r="O11">
        <v>358.25</v>
      </c>
      <c r="P11" s="52">
        <v>358.25</v>
      </c>
    </row>
    <row r="12" spans="2:16" ht="15">
      <c r="B12" t="s">
        <v>114</v>
      </c>
      <c r="C12" t="s">
        <v>115</v>
      </c>
      <c r="D12" s="61">
        <v>43944</v>
      </c>
      <c r="E12">
        <v>554</v>
      </c>
      <c r="F12">
        <v>554</v>
      </c>
      <c r="G12" t="s">
        <v>116</v>
      </c>
      <c r="H12" t="s">
        <v>117</v>
      </c>
      <c r="I12" s="61">
        <v>43944</v>
      </c>
      <c r="J12">
        <v>529</v>
      </c>
      <c r="K12">
        <v>529</v>
      </c>
      <c r="L12" t="s">
        <v>93</v>
      </c>
      <c r="M12" t="s">
        <v>94</v>
      </c>
      <c r="N12" s="61">
        <v>43944</v>
      </c>
      <c r="O12">
        <v>364.75</v>
      </c>
      <c r="P12" s="52">
        <v>364.75</v>
      </c>
    </row>
    <row r="13" spans="2:16" ht="15">
      <c r="B13" t="s">
        <v>118</v>
      </c>
      <c r="C13" t="s">
        <v>119</v>
      </c>
      <c r="D13" s="61">
        <v>43944</v>
      </c>
      <c r="E13">
        <v>557.5</v>
      </c>
      <c r="F13">
        <v>557.5</v>
      </c>
      <c r="G13" t="s">
        <v>120</v>
      </c>
      <c r="H13" t="s">
        <v>121</v>
      </c>
      <c r="I13" s="61">
        <v>43944</v>
      </c>
      <c r="J13">
        <v>539</v>
      </c>
      <c r="K13">
        <v>539</v>
      </c>
      <c r="L13" t="s">
        <v>143</v>
      </c>
      <c r="M13" t="s">
        <v>144</v>
      </c>
      <c r="N13" s="61">
        <v>43944</v>
      </c>
      <c r="O13">
        <v>374.75</v>
      </c>
      <c r="P13" s="52">
        <v>374.75</v>
      </c>
    </row>
    <row r="14" spans="2:16" ht="15">
      <c r="B14" t="s">
        <v>124</v>
      </c>
      <c r="C14" t="s">
        <v>125</v>
      </c>
      <c r="D14" s="61">
        <v>43944</v>
      </c>
      <c r="E14">
        <v>552.25</v>
      </c>
      <c r="F14">
        <v>552.25</v>
      </c>
      <c r="G14" t="s">
        <v>126</v>
      </c>
      <c r="H14" t="s">
        <v>127</v>
      </c>
      <c r="I14" s="61">
        <v>43944</v>
      </c>
      <c r="J14">
        <v>539</v>
      </c>
      <c r="K14">
        <v>539</v>
      </c>
      <c r="L14" t="s">
        <v>145</v>
      </c>
      <c r="M14" t="s">
        <v>146</v>
      </c>
      <c r="N14" s="61">
        <v>43944</v>
      </c>
      <c r="O14">
        <v>380</v>
      </c>
      <c r="P14" s="52">
        <v>380</v>
      </c>
    </row>
    <row r="15" spans="2:16" ht="15">
      <c r="B15" t="s">
        <v>130</v>
      </c>
      <c r="C15" t="s">
        <v>131</v>
      </c>
      <c r="D15" s="61">
        <v>43944</v>
      </c>
      <c r="E15">
        <v>534</v>
      </c>
      <c r="F15">
        <v>534</v>
      </c>
      <c r="G15" t="s">
        <v>132</v>
      </c>
      <c r="H15" t="s">
        <v>133</v>
      </c>
      <c r="I15" s="61">
        <v>43944</v>
      </c>
      <c r="J15">
        <v>510.25</v>
      </c>
      <c r="K15">
        <v>510.25</v>
      </c>
      <c r="L15" t="s">
        <v>122</v>
      </c>
      <c r="M15" s="61" t="s">
        <v>123</v>
      </c>
      <c r="N15" s="61">
        <v>43944</v>
      </c>
      <c r="O15">
        <v>384</v>
      </c>
      <c r="P15" s="52">
        <v>384</v>
      </c>
    </row>
    <row r="16" spans="2:16" ht="15">
      <c r="B16" s="52" t="s">
        <v>124</v>
      </c>
      <c r="C16" s="52" t="s">
        <v>125</v>
      </c>
      <c r="D16" s="52">
        <v>43944</v>
      </c>
      <c r="E16" s="52">
        <v>552.25</v>
      </c>
      <c r="F16" s="52">
        <v>552.25</v>
      </c>
      <c r="L16" t="s">
        <v>147</v>
      </c>
      <c r="M16" t="s">
        <v>148</v>
      </c>
      <c r="N16" s="61">
        <v>43944</v>
      </c>
      <c r="O16">
        <v>374</v>
      </c>
      <c r="P16" s="52">
        <v>374</v>
      </c>
    </row>
    <row r="17" spans="2:16" ht="15">
      <c r="B17" s="52" t="s">
        <v>130</v>
      </c>
      <c r="L17" t="s">
        <v>128</v>
      </c>
      <c r="M17" t="s">
        <v>129</v>
      </c>
      <c r="N17" s="61">
        <v>43944</v>
      </c>
      <c r="O17">
        <v>372.75</v>
      </c>
      <c r="P17" s="52">
        <v>372.75</v>
      </c>
    </row>
    <row r="18" spans="12:16" ht="15">
      <c r="L18" t="s">
        <v>149</v>
      </c>
      <c r="M18" t="s">
        <v>150</v>
      </c>
      <c r="N18" s="61">
        <v>43944</v>
      </c>
      <c r="O18">
        <v>386.25</v>
      </c>
      <c r="P18" s="52">
        <v>386.25</v>
      </c>
    </row>
    <row r="19" spans="4:16" ht="15">
      <c r="D19"/>
      <c r="E19"/>
      <c r="F19" s="61"/>
      <c r="G19"/>
      <c r="H19"/>
      <c r="I19"/>
      <c r="J19" s="61"/>
      <c r="K19"/>
      <c r="L19" t="s">
        <v>151</v>
      </c>
      <c r="M19" t="s">
        <v>152</v>
      </c>
      <c r="N19" s="61">
        <v>43944</v>
      </c>
      <c r="O19">
        <v>378.75</v>
      </c>
      <c r="P19" s="52">
        <v>378.75</v>
      </c>
    </row>
    <row r="22" spans="4:15" ht="15">
      <c r="D22"/>
      <c r="E22"/>
      <c r="F22" s="61"/>
      <c r="G22"/>
      <c r="H22"/>
      <c r="I22"/>
      <c r="J22" s="61"/>
      <c r="K22"/>
      <c r="L22"/>
      <c r="M22"/>
      <c r="N22" s="61"/>
      <c r="O22"/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3:15" ht="15.75">
      <c r="C24" s="53" t="s">
        <v>40</v>
      </c>
      <c r="D24"/>
      <c r="E24"/>
      <c r="F24" s="61"/>
      <c r="J24" s="61"/>
      <c r="K24"/>
      <c r="L24"/>
      <c r="M24"/>
      <c r="N24" s="61"/>
      <c r="O24"/>
    </row>
    <row r="25" spans="4:15" ht="15">
      <c r="D25" t="s">
        <v>161</v>
      </c>
      <c r="E25">
        <v>23</v>
      </c>
      <c r="F25" s="61" t="s">
        <v>41</v>
      </c>
      <c r="G25" s="52" t="s">
        <v>138</v>
      </c>
      <c r="H25" s="52" t="s">
        <v>42</v>
      </c>
      <c r="I25" s="52">
        <v>2020</v>
      </c>
      <c r="J25" s="61"/>
      <c r="K25"/>
      <c r="L25"/>
      <c r="M25"/>
      <c r="N25" s="61"/>
      <c r="O25"/>
    </row>
    <row r="26" spans="4:15" ht="15">
      <c r="D26"/>
      <c r="E26"/>
      <c r="F26" s="61"/>
      <c r="G26"/>
      <c r="H26"/>
      <c r="I26"/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2020-04-24T14:14:10Z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