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<sst xmlns="http://schemas.openxmlformats.org/spreadsheetml/2006/main" count="273" uniqueCount="171">
  <si>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</si>
  <si>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</si>
  <si>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</si>
  <si>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</si>
  <si>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</si>
  <si>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</si>
  <si>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</si>
  <si>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</si>
  <si>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</si>
  <si>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</si>
  <si>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</si>
  <si>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</si>
  <si>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</si>
  <si>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</si>
  <si>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</si>
  <si>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</si>
  <si>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</si>
  <si>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</si>
  <si>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</si>
  <si>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</si>
  <si>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</si>
  <si>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</si>
  <si>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</si>
  <si>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</si>
  <si>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</si>
  <si>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</si>
  <si>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</si>
  <si>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</si>
  <si>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</si>
  <si>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</si>
  <si>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</si>
  <si>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</si>
  <si>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</si>
  <si>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</si>
  <si>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</si>
  <si>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</si>
  <si>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</si>
  <si>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</si>
  <si>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</si>
  <si>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</si>
  <si>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</si>
  <si>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</si>
  <si>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</si>
  <si>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</si>
  <si>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</si>
  <si>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</si>
  <si>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</si>
  <si>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</si>
  <si>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</si>
  <si>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</si>
  <si>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</si>
  <si>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</si>
  <si>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</si>
  <si>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</si>
  <si>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</si>
  <si>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</si>
  <si>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</si>
  <si>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</si>
  <si>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</si>
  <si>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</si>
  <si>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</si>
  <si>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</si>
  <si>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</si>
  <si>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</si>
  <si>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</si>
  <si>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</si>
  <si>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</si>
  <si>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</si>
  <si>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</si>
  <si>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</si>
  <si>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</si>
  <si>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</si>
  <si>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</si>
  <si>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</si>
  <si>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</si>
  <si>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</si>
  <si>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</si>
  <si>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</si>
  <si>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</si>
  <si>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</si>
  <si>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</si>
  <si>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</si>
  <si>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</si>
  <si>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</si>
  <si>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</si>
  <si>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</si>
  <si>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</si>
  <si>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</si>
  <si>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</si>
  <si>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</si>
  <si>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</si>
  <si>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</si>
  <si>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</si>
  <si>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</si>
  <si>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</si>
  <si>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</si>
  <si>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</si>
  <si>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</si>
  <si>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</si>
  <si>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</si>
  <si>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</si>
  <si>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</si>
  <si>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</si>
  <si>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</si>
  <si>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</si>
  <si>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</si>
  <si>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</si>
  <si>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</si>
  <si>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</si>
  <si>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</si>
  <si>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</si>
  <si>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</si>
  <si>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</si>
  <si>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</si>
  <si>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</si>
  <si>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</si>
  <si>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</si>
  <si>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</si>
  <si>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</si>
  <si>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</si>
  <si>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</si>
  <si>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</si>
  <si>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</si>
  <si>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</si>
  <si>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</si>
  <si>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</si>
  <si>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</si>
  <si>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</si>
  <si>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</si>
  <si>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</si>
  <si>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</si>
  <si>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</si>
  <si>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</si>
  <si>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</si>
  <si>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</si>
  <si>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</si>
  <si>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</si>
  <si>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</si>
  <si>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</si>
  <si>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</si>
  <si>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</si>
  <si>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</si>
  <si>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</si>
  <si>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</si>
  <si>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</si>
  <si>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</si>
  <si>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</si>
  <si>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</si>
  <si>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</si>
  <si>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</si>
  <si>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</si>
  <si>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</si>
  <si>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</si>
  <si>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</si>
  <si>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</si>
  <si>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</si>
  <si>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</si>
  <si>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</si>
  <si>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</si>
  <si>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</si>
  <si>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</si>
  <si>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</si>
  <si>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</si>
  <si>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</si>
  <si>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</si>
  <si>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</si>
  <si>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</si>
  <si>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</si>
  <si>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 xml:space="preserve"> +K</t>
  </si>
  <si>
    <t>*Primas USWheat.org del 17  de enero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</si>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</sst>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" fontId="52" fillId="0" borderId="27" xfId="0" applyNumberFormat="1" applyFont="1" applyFill="1" applyBorder="1" applyAlignment="1" applyProtection="1">
      <alignment horizontal="right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847725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19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16" sqref="E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Enero</v>
      </c>
      <c r="F6" s="122">
        <f>Datos!I26</f>
        <v>2020</v>
      </c>
      <c r="G6" s="4"/>
      <c r="H6" s="3"/>
      <c r="I6" s="3"/>
      <c r="J6" s="4" t="str">
        <f>Datos!D26</f>
        <v>Viernes</v>
      </c>
      <c r="K6" s="4">
        <f>Datos!E26</f>
        <v>24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3" t="s">
        <v>0</v>
      </c>
      <c r="B11" s="133"/>
      <c r="C11" s="133"/>
      <c r="D11" s="133" t="s">
        <v>0</v>
      </c>
      <c r="E11" s="133"/>
      <c r="F11" s="133"/>
      <c r="G11" s="133"/>
      <c r="H11" s="133"/>
      <c r="I11" s="133"/>
      <c r="J11" s="133" t="s">
        <v>1</v>
      </c>
      <c r="K11" s="133"/>
    </row>
    <row r="12" spans="1:11" ht="17.25" customHeight="1">
      <c r="A12" s="134" t="s">
        <v>2</v>
      </c>
      <c r="B12" s="134"/>
      <c r="C12" s="134"/>
      <c r="D12" s="134" t="s">
        <v>3</v>
      </c>
      <c r="E12" s="134"/>
      <c r="F12" s="134"/>
      <c r="G12" s="134"/>
      <c r="H12" s="134"/>
      <c r="I12" s="134"/>
      <c r="J12" s="134" t="s">
        <v>4</v>
      </c>
      <c r="K12" s="13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>
        <f>B17+'Primas SRW'!B14</f>
        <v>708.5</v>
      </c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>
        <f>B17+'Primas SRW'!B15</f>
        <v>708.5</v>
      </c>
      <c r="D16" s="110"/>
      <c r="E16" s="101">
        <f>D17+'Primas HRW'!B10</f>
        <v>666</v>
      </c>
      <c r="F16" s="101"/>
      <c r="G16" s="123">
        <f>D17+'Primas HRW'!D10</f>
        <v>676</v>
      </c>
      <c r="H16" s="123">
        <f>D17+'Primas HRW'!E10</f>
        <v>636</v>
      </c>
      <c r="I16" s="124">
        <f>D17+'Primas HRW'!F10</f>
        <v>621</v>
      </c>
      <c r="J16" s="110"/>
      <c r="K16" s="101">
        <f>J17+'Primas maíz'!B10</f>
        <v>455.25</v>
      </c>
      <c r="L16"/>
      <c r="M16"/>
      <c r="N16"/>
      <c r="O16"/>
    </row>
    <row r="17" spans="1:15" ht="19.5" customHeight="1">
      <c r="A17" s="80" t="s">
        <v>11</v>
      </c>
      <c r="B17" s="83">
        <f>Datos!E6</f>
        <v>573.5</v>
      </c>
      <c r="C17" s="81">
        <f>B17+'Primas SRW'!B16</f>
        <v>713.5</v>
      </c>
      <c r="D17" s="84">
        <f>Datos!J6</f>
        <v>486</v>
      </c>
      <c r="E17" s="82">
        <f>D17+'Primas HRW'!B11</f>
        <v>666</v>
      </c>
      <c r="F17" s="82"/>
      <c r="G17" s="116">
        <f>D17+'Primas HRW'!D11</f>
        <v>681</v>
      </c>
      <c r="H17" s="116">
        <f>D17+'Primas HRW'!E11</f>
        <v>641</v>
      </c>
      <c r="I17" s="89">
        <f>D17+'Primas HRW'!F11</f>
        <v>626</v>
      </c>
      <c r="J17" s="84">
        <f>Datos!O6</f>
        <v>387.25</v>
      </c>
      <c r="K17" s="82">
        <f>J17+'Primas maíz'!B11</f>
        <v>456.25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SRW'!B17</f>
        <v>707.5</v>
      </c>
      <c r="D18" s="110"/>
      <c r="E18" s="101">
        <f>D19+'Primas HRW'!B12</f>
        <v>673.5</v>
      </c>
      <c r="F18" s="101"/>
      <c r="G18" s="123">
        <f>D19+'Primas HRW'!D12</f>
        <v>688.5</v>
      </c>
      <c r="H18" s="123">
        <f>D19+'Primas HRW'!E12</f>
        <v>648.5</v>
      </c>
      <c r="I18" s="124">
        <f>D19+'Primas HRW'!F12</f>
        <v>633.5</v>
      </c>
      <c r="J18" s="110"/>
      <c r="K18" s="101">
        <f>J19+'Primas maíz'!B12</f>
        <v>455.75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572.5</v>
      </c>
      <c r="C19" s="81">
        <f>B19+'Primas SRW'!B18</f>
        <v>707.5</v>
      </c>
      <c r="D19" s="84">
        <f>Datos!J7</f>
        <v>493.5</v>
      </c>
      <c r="E19" s="82">
        <f>D19+'Primas HRW'!B13</f>
        <v>673.5</v>
      </c>
      <c r="F19" s="82"/>
      <c r="G19" s="116">
        <f>D19+'Primas HRW'!D13</f>
        <v>688.5</v>
      </c>
      <c r="H19" s="116">
        <f>D19+'Primas HRW'!E13</f>
        <v>648.5</v>
      </c>
      <c r="I19" s="89">
        <f>D19+'Primas HRW'!F13</f>
        <v>633.5</v>
      </c>
      <c r="J19" s="84">
        <f>Datos!O7</f>
        <v>392.75</v>
      </c>
      <c r="K19" s="82">
        <f>J19+'Primas maíz'!B13</f>
        <v>457.75</v>
      </c>
      <c r="L19"/>
      <c r="M19"/>
      <c r="N19"/>
      <c r="O19"/>
    </row>
    <row r="20" spans="1:15" ht="19.5" customHeight="1">
      <c r="A20" s="58" t="s">
        <v>47</v>
      </c>
      <c r="B20" s="59"/>
      <c r="C20" s="100"/>
      <c r="D20" s="110"/>
      <c r="E20" s="101"/>
      <c r="F20" s="101"/>
      <c r="G20" s="123"/>
      <c r="H20" s="123"/>
      <c r="I20" s="124"/>
      <c r="J20" s="110"/>
      <c r="K20" s="101"/>
      <c r="L20"/>
      <c r="M20"/>
      <c r="N20"/>
      <c r="O20"/>
    </row>
    <row r="21" spans="1:15" ht="19.5" customHeight="1">
      <c r="A21" s="80" t="s">
        <v>13</v>
      </c>
      <c r="B21" s="83">
        <f>Datos!E8</f>
        <v>573</v>
      </c>
      <c r="C21" s="81"/>
      <c r="D21" s="84">
        <f>Datos!J8</f>
        <v>500.75</v>
      </c>
      <c r="E21" s="82"/>
      <c r="F21" s="82"/>
      <c r="G21" s="82"/>
      <c r="H21" s="82"/>
      <c r="I21" s="81"/>
      <c r="J21" s="84">
        <f>Datos!O8</f>
        <v>397.75</v>
      </c>
      <c r="K21" s="82"/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578.25</v>
      </c>
      <c r="C23" s="81"/>
      <c r="D23" s="84">
        <f>Datos!J9</f>
        <v>508.75</v>
      </c>
      <c r="E23" s="82"/>
      <c r="F23" s="82"/>
      <c r="G23" s="82"/>
      <c r="H23" s="82"/>
      <c r="I23" s="81"/>
      <c r="J23" s="84">
        <f>Datos!O9</f>
        <v>395.75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586.25</v>
      </c>
      <c r="C26" s="23"/>
      <c r="D26" s="24">
        <f>Datos!J10</f>
        <v>519.25</v>
      </c>
      <c r="E26" s="25"/>
      <c r="F26" s="25"/>
      <c r="G26" s="25"/>
      <c r="H26" s="25"/>
      <c r="I26" s="23"/>
      <c r="J26" s="24">
        <f>Datos!O10</f>
        <v>398.25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592.75</v>
      </c>
      <c r="C28" s="23"/>
      <c r="D28" s="63">
        <f>Datos!J11</f>
        <v>529.5</v>
      </c>
      <c r="E28" s="25"/>
      <c r="F28" s="25"/>
      <c r="G28" s="25"/>
      <c r="H28" s="25"/>
      <c r="I28" s="23"/>
      <c r="J28" s="63">
        <f>Datos!O11</f>
        <v>407.75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588.25</v>
      </c>
      <c r="C29" s="96"/>
      <c r="D29" s="97">
        <f>Datos!J12</f>
        <v>531.25</v>
      </c>
      <c r="E29" s="96"/>
      <c r="F29" s="96"/>
      <c r="G29" s="96"/>
      <c r="H29" s="96"/>
      <c r="I29" s="96"/>
      <c r="J29" s="97">
        <f>Datos!O12</f>
        <v>411.75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569.5</v>
      </c>
      <c r="C30" s="23"/>
      <c r="D30" s="63">
        <f>Datos!J13</f>
        <v>525.25</v>
      </c>
      <c r="E30" s="25"/>
      <c r="F30" s="25"/>
      <c r="G30" s="25"/>
      <c r="H30" s="25"/>
      <c r="I30" s="23"/>
      <c r="J30" s="63">
        <f>Datos!O13</f>
        <v>414.25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571.25</v>
      </c>
      <c r="C31" s="98"/>
      <c r="D31" s="97">
        <f>Datos!J14</f>
        <v>529</v>
      </c>
      <c r="E31" s="98"/>
      <c r="F31" s="98"/>
      <c r="G31" s="98"/>
      <c r="H31" s="98"/>
      <c r="I31" s="98"/>
      <c r="J31" s="97">
        <f>Datos!O14</f>
        <v>406.25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579.5</v>
      </c>
      <c r="C32" s="72"/>
      <c r="D32" s="63">
        <f>Datos!J15</f>
        <v>540</v>
      </c>
      <c r="E32" s="72"/>
      <c r="F32" s="72"/>
      <c r="G32" s="72"/>
      <c r="H32" s="72"/>
      <c r="I32" s="72"/>
      <c r="J32" s="63">
        <f>Datos!O15</f>
        <v>406.75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584.5</v>
      </c>
      <c r="C34" s="23"/>
      <c r="D34" s="63">
        <f>Datos!J16</f>
        <v>544.5</v>
      </c>
      <c r="E34" s="25"/>
      <c r="F34" s="25"/>
      <c r="G34" s="25"/>
      <c r="H34" s="25"/>
      <c r="I34" s="23"/>
      <c r="J34" s="63">
        <f>Datos!O16</f>
        <v>414.5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583.75</v>
      </c>
      <c r="C35" s="96"/>
      <c r="D35" s="97">
        <f>Datos!J17</f>
        <v>544.5</v>
      </c>
      <c r="E35" s="96"/>
      <c r="F35" s="96"/>
      <c r="G35" s="96"/>
      <c r="H35" s="96"/>
      <c r="I35" s="96"/>
      <c r="J35" s="97">
        <f>Datos!O17</f>
        <v>415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574.25</v>
      </c>
      <c r="C36" s="23"/>
      <c r="D36" s="63">
        <f>Datos!J18</f>
        <v>533</v>
      </c>
      <c r="E36" s="25"/>
      <c r="F36" s="25"/>
      <c r="G36" s="25"/>
      <c r="H36" s="25"/>
      <c r="I36" s="23"/>
      <c r="J36" s="63">
        <f>Datos!O18</f>
        <v>422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420.5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412.75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421.75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416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Enero</v>
      </c>
      <c r="F7" s="3">
        <f>Datos!I26</f>
        <v>2020</v>
      </c>
      <c r="G7" s="3"/>
      <c r="H7" s="3"/>
      <c r="I7" s="3"/>
      <c r="J7" s="4" t="str">
        <f>Datos!D26</f>
        <v>Viernes</v>
      </c>
      <c r="K7" s="3">
        <f>Datos!E26</f>
        <v>24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5" t="s">
        <v>62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6" t="s">
        <v>0</v>
      </c>
      <c r="C11" s="136"/>
      <c r="D11" s="137" t="s">
        <v>0</v>
      </c>
      <c r="E11" s="137"/>
      <c r="F11" s="137"/>
      <c r="G11" s="137"/>
      <c r="H11" s="137"/>
      <c r="I11" s="137"/>
      <c r="J11" s="138" t="s">
        <v>1</v>
      </c>
      <c r="K11" s="138"/>
    </row>
    <row r="12" spans="1:11" ht="15.75">
      <c r="A12" s="8"/>
      <c r="B12" s="139" t="s">
        <v>2</v>
      </c>
      <c r="C12" s="139"/>
      <c r="D12" s="140" t="s">
        <v>3</v>
      </c>
      <c r="E12" s="140"/>
      <c r="F12" s="140"/>
      <c r="G12" s="140"/>
      <c r="H12" s="140"/>
      <c r="I12" s="140"/>
      <c r="J12" s="141" t="s">
        <v>4</v>
      </c>
      <c r="K12" s="14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>
        <v>260.3</v>
      </c>
      <c r="D16" s="57"/>
      <c r="E16" s="56">
        <v>244.7</v>
      </c>
      <c r="F16" s="56" t="s">
        <v>45</v>
      </c>
      <c r="G16" s="91">
        <f>BUSHEL!G16*TONELADA!$B$46</f>
        <v>248.38943999999998</v>
      </c>
      <c r="H16" s="91">
        <f>BUSHEL!H16*TONELADA!$B$46</f>
        <v>233.69183999999998</v>
      </c>
      <c r="I16" s="91">
        <f>BUSHEL!I16*TONELADA!$B$46</f>
        <v>228.18024</v>
      </c>
      <c r="J16" s="64"/>
      <c r="K16" s="55">
        <f>BUSHEL!K16*$E$46</f>
        <v>179.22281999999998</v>
      </c>
    </row>
    <row r="17" spans="1:11" ht="19.5" customHeight="1">
      <c r="A17" s="16" t="s">
        <v>11</v>
      </c>
      <c r="B17" s="62">
        <f>BUSHEL!B17*TONELADA!$B$46</f>
        <v>210.72683999999998</v>
      </c>
      <c r="C17" s="23">
        <v>262.1</v>
      </c>
      <c r="D17" s="63">
        <f>IF(BUSHEL!D17&gt;0,BUSHEL!D17*TONELADA!$B$46,"")</f>
        <v>178.57584</v>
      </c>
      <c r="E17" s="25">
        <v>244.7</v>
      </c>
      <c r="F17" s="25"/>
      <c r="G17" s="118">
        <f>BUSHEL!G17*TONELADA!$B$46</f>
        <v>250.22664</v>
      </c>
      <c r="H17" s="118">
        <f>BUSHEL!H17*TONELADA!$B$46</f>
        <v>235.52903999999998</v>
      </c>
      <c r="I17" s="126">
        <f>BUSHEL!I17*TONELADA!$B$46</f>
        <v>230.01744</v>
      </c>
      <c r="J17" s="63">
        <f>BUSHEL!J17*$E$46</f>
        <v>152.45257999999998</v>
      </c>
      <c r="K17" s="25">
        <f>BUSHEL!K17*$E$46</f>
        <v>179.6165</v>
      </c>
    </row>
    <row r="18" spans="1:11" ht="19.5" customHeight="1">
      <c r="A18" s="54" t="s">
        <v>46</v>
      </c>
      <c r="B18" s="55"/>
      <c r="C18" s="90">
        <v>260.3</v>
      </c>
      <c r="D18" s="57"/>
      <c r="E18" s="56">
        <v>247.4</v>
      </c>
      <c r="F18" s="91"/>
      <c r="G18" s="91">
        <f>BUSHEL!G18*TONELADA!$B$46</f>
        <v>252.98244</v>
      </c>
      <c r="H18" s="91">
        <f>BUSHEL!H18*TONELADA!$B$46</f>
        <v>238.28484</v>
      </c>
      <c r="I18" s="125">
        <f>BUSHEL!I18*TONELADA!$B$46</f>
        <v>232.77324</v>
      </c>
      <c r="J18" s="57"/>
      <c r="K18" s="55">
        <f>BUSHEL!K18*$E$46</f>
        <v>179.41966</v>
      </c>
    </row>
    <row r="19" spans="1:11" ht="19.5" customHeight="1">
      <c r="A19" s="127" t="s">
        <v>12</v>
      </c>
      <c r="B19" s="62">
        <f>BUSHEL!B19*TONELADA!$B$46</f>
        <v>210.3594</v>
      </c>
      <c r="C19" s="128">
        <v>259.9</v>
      </c>
      <c r="D19" s="63">
        <f>IF(BUSHEL!D19&gt;0,BUSHEL!D19*TONELADA!$B$46,"")</f>
        <v>181.33164</v>
      </c>
      <c r="E19" s="128">
        <v>247.4</v>
      </c>
      <c r="F19" s="128"/>
      <c r="G19" s="144">
        <f>BUSHEL!G19*TONELADA!$B$46</f>
        <v>252.98244</v>
      </c>
      <c r="H19" s="144">
        <f>BUSHEL!H19*TONELADA!$B$46</f>
        <v>238.28484</v>
      </c>
      <c r="I19" s="144">
        <f>BUSHEL!I19*TONELADA!$B$46</f>
        <v>232.77324</v>
      </c>
      <c r="J19" s="63">
        <f>BUSHEL!J19*$E$46</f>
        <v>154.61782</v>
      </c>
      <c r="K19" s="25">
        <f>BUSHEL!K19*$E$46</f>
        <v>180.20702</v>
      </c>
    </row>
    <row r="20" spans="1:11" ht="19.5" customHeight="1">
      <c r="A20" s="54" t="s">
        <v>47</v>
      </c>
      <c r="B20" s="55"/>
      <c r="C20" s="56"/>
      <c r="D20" s="64"/>
      <c r="E20" s="56"/>
      <c r="F20" s="56"/>
      <c r="G20" s="91"/>
      <c r="H20" s="91"/>
      <c r="I20" s="91"/>
      <c r="J20" s="64"/>
      <c r="K20" s="55"/>
    </row>
    <row r="21" spans="1:11" ht="19.5" customHeight="1">
      <c r="A21" s="16" t="s">
        <v>13</v>
      </c>
      <c r="B21" s="62">
        <f>BUSHEL!B21*TONELADA!$B$46</f>
        <v>210.54312</v>
      </c>
      <c r="C21" s="23"/>
      <c r="D21" s="63">
        <f>IF(BUSHEL!D21&gt;0,BUSHEL!D21*TONELADA!$B$46,"")</f>
        <v>183.99558</v>
      </c>
      <c r="E21" s="25"/>
      <c r="F21" s="25"/>
      <c r="G21" s="25"/>
      <c r="H21" s="25"/>
      <c r="I21" s="23"/>
      <c r="J21" s="63">
        <f>BUSHEL!J21*$E$46</f>
        <v>156.58622</v>
      </c>
      <c r="K21" s="25"/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212.47217999999998</v>
      </c>
      <c r="C23" s="128"/>
      <c r="D23" s="63">
        <f>IF(BUSHEL!D23&gt;0,BUSHEL!D23*TONELADA!$B$46,"")</f>
        <v>186.9351</v>
      </c>
      <c r="E23" s="128"/>
      <c r="F23" s="128"/>
      <c r="G23" s="128"/>
      <c r="H23" s="128"/>
      <c r="I23" s="128"/>
      <c r="J23" s="63">
        <f>BUSHEL!J23*$E$46</f>
        <v>155.79886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215.4117</v>
      </c>
      <c r="C26" s="56"/>
      <c r="D26" s="64">
        <f>IF(BUSHEL!D26&gt;0,BUSHEL!D26*TONELADA!$B$46,"")</f>
        <v>190.79322</v>
      </c>
      <c r="E26" s="56"/>
      <c r="F26" s="56"/>
      <c r="G26" s="56"/>
      <c r="H26" s="56"/>
      <c r="I26" s="56"/>
      <c r="J26" s="64">
        <f>BUSHEL!D26*$E$46</f>
        <v>204.41834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217.80006</v>
      </c>
      <c r="C28" s="23"/>
      <c r="D28" s="63">
        <f>IF(BUSHEL!D28&gt;0,BUSHEL!D28*TONELADA!$B$46,"")</f>
        <v>194.55948</v>
      </c>
      <c r="E28" s="25"/>
      <c r="F28" s="25"/>
      <c r="G28" s="25"/>
      <c r="H28" s="25"/>
      <c r="I28" s="23"/>
      <c r="J28" s="63">
        <f>BUSHEL!J28*BUSHEL!E47</f>
        <v>160.52302</v>
      </c>
      <c r="K28" s="25"/>
    </row>
    <row r="29" spans="1:11" ht="19.5" customHeight="1">
      <c r="A29" s="54" t="s">
        <v>12</v>
      </c>
      <c r="B29" s="55">
        <f>BUSHEL!B29*TONELADA!$B$46</f>
        <v>216.14658</v>
      </c>
      <c r="C29" s="56"/>
      <c r="D29" s="64">
        <f>IF(BUSHEL!D29&gt;0,BUSHEL!D29*TONELADA!$B$46,"")</f>
        <v>195.2025</v>
      </c>
      <c r="E29" s="56"/>
      <c r="F29" s="56"/>
      <c r="G29" s="56"/>
      <c r="H29" s="56"/>
      <c r="I29" s="56"/>
      <c r="J29" s="64">
        <f>BUSHEL!J29*BUSHEL!E47</f>
        <v>162.09774</v>
      </c>
      <c r="K29" s="55"/>
    </row>
    <row r="30" spans="1:11" ht="19.5" customHeight="1">
      <c r="A30" s="16" t="s">
        <v>13</v>
      </c>
      <c r="B30" s="62">
        <f>BUSHEL!B30*TONELADA!$B$46</f>
        <v>209.25708</v>
      </c>
      <c r="C30" s="23"/>
      <c r="D30" s="63">
        <f>IF(BUSHEL!D30&gt;0,BUSHEL!D30*TONELADA!$B$46,"")</f>
        <v>192.99786</v>
      </c>
      <c r="E30" s="25"/>
      <c r="F30" s="25"/>
      <c r="G30" s="25"/>
      <c r="H30" s="25"/>
      <c r="I30" s="23"/>
      <c r="J30" s="63">
        <f>BUSHEL!J30*$E$46</f>
        <v>163.08194</v>
      </c>
      <c r="K30" s="25"/>
    </row>
    <row r="31" spans="1:11" ht="19.5" customHeight="1">
      <c r="A31" s="71" t="s">
        <v>14</v>
      </c>
      <c r="B31" s="94">
        <f>BUSHEL!B31*TONELADA!$B$46</f>
        <v>209.90009999999998</v>
      </c>
      <c r="C31" s="73"/>
      <c r="D31" s="97">
        <f>IF(BUSHEL!D31&gt;0,BUSHEL!D31*TONELADA!$B$46,"")</f>
        <v>194.37575999999999</v>
      </c>
      <c r="E31" s="73"/>
      <c r="F31" s="73"/>
      <c r="G31" s="73"/>
      <c r="H31" s="73"/>
      <c r="I31" s="73"/>
      <c r="J31" s="64">
        <f>BUSHEL!J31*BUSHEL!E47</f>
        <v>159.93249999999998</v>
      </c>
      <c r="K31" s="74"/>
    </row>
    <row r="32" spans="1:11" ht="19.5" customHeight="1">
      <c r="A32" s="58" t="s">
        <v>15</v>
      </c>
      <c r="B32" s="62">
        <f>BUSHEL!B32*TONELADA!$B$46</f>
        <v>212.93148</v>
      </c>
      <c r="C32" s="72"/>
      <c r="D32" s="63">
        <f>IF(BUSHEL!D32&gt;0,BUSHEL!D32*TONELADA!$B$46,"")</f>
        <v>198.4176</v>
      </c>
      <c r="E32" s="72"/>
      <c r="F32" s="72"/>
      <c r="G32" s="72"/>
      <c r="H32" s="72"/>
      <c r="I32" s="72"/>
      <c r="J32" s="63">
        <f>BUSHEL!J32*$E$46</f>
        <v>160.12933999999998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214.76868</v>
      </c>
      <c r="C34" s="23"/>
      <c r="D34" s="63">
        <f>BUSHEL!D34*TONELADA!$B$46</f>
        <v>200.07108</v>
      </c>
      <c r="E34" s="25"/>
      <c r="F34" s="25"/>
      <c r="G34" s="25"/>
      <c r="H34" s="25"/>
      <c r="I34" s="23"/>
      <c r="J34" s="63">
        <f>BUSHEL!J34*TONELADA!$B$46</f>
        <v>152.30388</v>
      </c>
      <c r="K34" s="25"/>
    </row>
    <row r="35" spans="1:11" ht="19.5" customHeight="1">
      <c r="A35" s="95" t="s">
        <v>12</v>
      </c>
      <c r="B35" s="94">
        <f>BUSHEL!B35*TONELADA!$B$46</f>
        <v>214.4931</v>
      </c>
      <c r="C35" s="96"/>
      <c r="D35" s="97">
        <f>BUSHEL!D35*TONELADA!$B$46</f>
        <v>200.07108</v>
      </c>
      <c r="E35" s="96"/>
      <c r="F35" s="96"/>
      <c r="G35" s="96"/>
      <c r="H35" s="96"/>
      <c r="I35" s="96"/>
      <c r="J35" s="97">
        <f>BUSHEL!J35*TONELADA!$B$46</f>
        <v>152.4876</v>
      </c>
      <c r="K35" s="94"/>
    </row>
    <row r="36" spans="1:11" ht="19.5" customHeight="1">
      <c r="A36" s="16" t="s">
        <v>13</v>
      </c>
      <c r="B36" s="62">
        <f>BUSHEL!B36*TONELADA!$B$46</f>
        <v>211.00242</v>
      </c>
      <c r="C36" s="23"/>
      <c r="D36" s="63">
        <f>BUSHEL!D36*TONELADA!$B$46</f>
        <v>195.84552</v>
      </c>
      <c r="E36" s="25"/>
      <c r="F36" s="25"/>
      <c r="G36" s="25"/>
      <c r="H36" s="25"/>
      <c r="I36" s="23"/>
      <c r="J36" s="63">
        <f>BUSHEL!J36*TONELADA!$B$46</f>
        <v>155.05968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154.50852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151.66085999999999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154.96782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152.85504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C20" sqref="C2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2019</v>
      </c>
      <c r="B5" s="105"/>
      <c r="C5" s="106"/>
    </row>
    <row r="6" spans="1:3" ht="15">
      <c r="A6" s="47" t="s">
        <v>110</v>
      </c>
      <c r="B6" s="85"/>
      <c r="C6" s="102"/>
    </row>
    <row r="7" spans="1:3" ht="15">
      <c r="A7" s="44" t="s">
        <v>111</v>
      </c>
      <c r="B7" s="48"/>
      <c r="C7" s="48"/>
    </row>
    <row r="8" spans="1:3" ht="15">
      <c r="A8" s="47" t="s">
        <v>112</v>
      </c>
      <c r="B8" s="85"/>
      <c r="C8" s="102"/>
    </row>
    <row r="9" spans="1:3" ht="15">
      <c r="A9" s="44" t="s">
        <v>113</v>
      </c>
      <c r="B9" s="48"/>
      <c r="C9" s="48"/>
    </row>
    <row r="10" spans="1:3" ht="15">
      <c r="A10" s="47" t="s">
        <v>67</v>
      </c>
      <c r="B10" s="85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117</v>
      </c>
      <c r="B12" s="85"/>
      <c r="C12" s="102"/>
    </row>
    <row r="13" spans="1:3" ht="15.75">
      <c r="A13" s="104">
        <v>2020</v>
      </c>
      <c r="B13" s="105"/>
      <c r="C13" s="106"/>
    </row>
    <row r="14" spans="1:3" ht="15">
      <c r="A14" s="47" t="s">
        <v>103</v>
      </c>
      <c r="B14" s="85">
        <v>135</v>
      </c>
      <c r="C14" s="102" t="s">
        <v>156</v>
      </c>
    </row>
    <row r="15" spans="1:3" ht="15">
      <c r="A15" s="44" t="s">
        <v>106</v>
      </c>
      <c r="B15" s="48">
        <v>135</v>
      </c>
      <c r="C15" s="48" t="s">
        <v>156</v>
      </c>
    </row>
    <row r="16" spans="1:3" ht="15">
      <c r="A16" s="47" t="s">
        <v>107</v>
      </c>
      <c r="B16" s="85">
        <v>140</v>
      </c>
      <c r="C16" s="102" t="s">
        <v>156</v>
      </c>
    </row>
    <row r="17" spans="1:3" ht="15">
      <c r="A17" s="44" t="s">
        <v>149</v>
      </c>
      <c r="B17" s="48">
        <v>135</v>
      </c>
      <c r="C17" s="48" t="s">
        <v>168</v>
      </c>
    </row>
    <row r="18" spans="1:3" ht="15">
      <c r="A18" s="47" t="s">
        <v>150</v>
      </c>
      <c r="B18" s="85">
        <v>135</v>
      </c>
      <c r="C18" s="102" t="s">
        <v>168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2">
      <selection activeCell="D13" sqref="D13:F13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2"/>
      <c r="C1" s="142"/>
      <c r="D1" s="142"/>
      <c r="E1" s="142"/>
      <c r="F1" s="142"/>
    </row>
    <row r="2" spans="1:6" ht="15.75">
      <c r="A2" s="46"/>
      <c r="B2" s="143" t="s">
        <v>0</v>
      </c>
      <c r="C2" s="143"/>
      <c r="D2" s="143"/>
      <c r="E2" s="143"/>
      <c r="F2" s="143"/>
    </row>
    <row r="3" spans="1:6" ht="15.75">
      <c r="A3" s="46"/>
      <c r="B3" s="143" t="s">
        <v>27</v>
      </c>
      <c r="C3" s="143"/>
      <c r="D3" s="143"/>
      <c r="E3" s="143"/>
      <c r="F3" s="143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19">
        <v>2019</v>
      </c>
      <c r="B5" s="120"/>
      <c r="C5" s="120"/>
      <c r="D5" s="120"/>
      <c r="E5" s="120"/>
      <c r="F5" s="120"/>
      <c r="G5" s="121"/>
    </row>
    <row r="6" spans="1:7" ht="15">
      <c r="A6" s="44" t="s">
        <v>115</v>
      </c>
      <c r="B6" s="48"/>
      <c r="C6" s="48"/>
      <c r="D6" s="48"/>
      <c r="E6" s="45"/>
      <c r="F6" s="45"/>
      <c r="G6" s="48"/>
    </row>
    <row r="7" spans="1:7" ht="15">
      <c r="A7" s="111" t="s">
        <v>116</v>
      </c>
      <c r="B7" s="112"/>
      <c r="C7" s="112"/>
      <c r="D7" s="112"/>
      <c r="E7" s="113"/>
      <c r="F7" s="113"/>
      <c r="G7" s="112"/>
    </row>
    <row r="8" spans="1:7" s="114" customFormat="1" ht="15.75">
      <c r="A8" s="119">
        <v>2020</v>
      </c>
      <c r="B8" s="120"/>
      <c r="C8" s="120"/>
      <c r="D8" s="120"/>
      <c r="E8" s="120"/>
      <c r="F8" s="120"/>
      <c r="G8" s="121"/>
    </row>
    <row r="9" spans="1:7" ht="15">
      <c r="A9" s="44" t="s">
        <v>104</v>
      </c>
      <c r="B9" s="48"/>
      <c r="C9" s="48"/>
      <c r="D9" s="48"/>
      <c r="E9" s="45"/>
      <c r="F9" s="45"/>
      <c r="G9" s="48"/>
    </row>
    <row r="10" spans="1:7" ht="15">
      <c r="A10" s="111" t="s">
        <v>105</v>
      </c>
      <c r="B10" s="112">
        <v>180</v>
      </c>
      <c r="C10" s="112"/>
      <c r="D10" s="112">
        <v>190</v>
      </c>
      <c r="E10" s="113">
        <v>150</v>
      </c>
      <c r="F10" s="113">
        <v>135</v>
      </c>
      <c r="G10" s="112" t="s">
        <v>156</v>
      </c>
    </row>
    <row r="11" spans="1:7" ht="15">
      <c r="A11" s="44" t="s">
        <v>151</v>
      </c>
      <c r="B11" s="48">
        <v>180</v>
      </c>
      <c r="C11" s="48"/>
      <c r="D11" s="48">
        <v>195</v>
      </c>
      <c r="E11" s="45">
        <v>155</v>
      </c>
      <c r="F11" s="45">
        <v>140</v>
      </c>
      <c r="G11" s="48" t="s">
        <v>156</v>
      </c>
    </row>
    <row r="12" spans="1:7" ht="15">
      <c r="A12" s="111" t="s">
        <v>152</v>
      </c>
      <c r="B12" s="112">
        <v>180</v>
      </c>
      <c r="C12" s="112"/>
      <c r="D12" s="112">
        <v>195</v>
      </c>
      <c r="E12" s="113">
        <v>155</v>
      </c>
      <c r="F12" s="113">
        <v>140</v>
      </c>
      <c r="G12" s="112" t="s">
        <v>168</v>
      </c>
    </row>
    <row r="13" spans="1:7" ht="15">
      <c r="A13" s="44" t="s">
        <v>153</v>
      </c>
      <c r="B13" s="48">
        <v>180</v>
      </c>
      <c r="C13" s="48"/>
      <c r="D13" s="48">
        <v>195</v>
      </c>
      <c r="E13" s="45">
        <v>155</v>
      </c>
      <c r="F13" s="45">
        <v>140</v>
      </c>
      <c r="G13" s="48" t="s">
        <v>168</v>
      </c>
    </row>
    <row r="14" spans="1:7" ht="15">
      <c r="A14" s="111" t="s">
        <v>110</v>
      </c>
      <c r="B14" s="112"/>
      <c r="C14" s="112"/>
      <c r="D14" s="112"/>
      <c r="E14" s="113"/>
      <c r="F14" s="113"/>
      <c r="G14" s="112"/>
    </row>
    <row r="15" spans="1:7" ht="15">
      <c r="A15" s="44" t="s">
        <v>154</v>
      </c>
      <c r="B15" s="48"/>
      <c r="C15" s="48"/>
      <c r="D15" s="48"/>
      <c r="E15" s="45"/>
      <c r="F15" s="45"/>
      <c r="G15" s="48"/>
    </row>
    <row r="16" spans="1:7" ht="15">
      <c r="A16" s="111" t="s">
        <v>148</v>
      </c>
      <c r="B16" s="112"/>
      <c r="C16" s="112"/>
      <c r="D16" s="112"/>
      <c r="E16" s="113"/>
      <c r="F16" s="113"/>
      <c r="G16" s="112"/>
    </row>
    <row r="17" spans="1:7" ht="15">
      <c r="A17" s="44" t="s">
        <v>155</v>
      </c>
      <c r="B17" s="48"/>
      <c r="C17" s="48"/>
      <c r="D17" s="48"/>
      <c r="E17" s="45"/>
      <c r="F17" s="45"/>
      <c r="G17" s="48"/>
    </row>
    <row r="18" spans="1:7" ht="15">
      <c r="A18" s="111" t="s">
        <v>114</v>
      </c>
      <c r="B18" s="112"/>
      <c r="C18" s="112"/>
      <c r="D18" s="112"/>
      <c r="E18" s="113"/>
      <c r="F18" s="113"/>
      <c r="G18" s="112"/>
    </row>
    <row r="19" spans="1:6" ht="15">
      <c r="A19" s="115"/>
      <c r="B19" s="115" t="s">
        <v>64</v>
      </c>
      <c r="C19" s="115"/>
      <c r="D19" s="115" t="s">
        <v>65</v>
      </c>
      <c r="E19" s="115" t="s">
        <v>65</v>
      </c>
      <c r="F19" s="115" t="s">
        <v>65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30" ht="15">
      <c r="A30" t="s">
        <v>169</v>
      </c>
    </row>
    <row r="31" ht="15">
      <c r="A31" t="s">
        <v>157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2019</v>
      </c>
      <c r="B6" s="108"/>
      <c r="C6" s="109"/>
    </row>
    <row r="7" spans="1:3" ht="15">
      <c r="A7" s="46" t="s">
        <v>117</v>
      </c>
      <c r="B7" s="38"/>
      <c r="C7" s="38"/>
    </row>
    <row r="8" spans="1:3" ht="15.75">
      <c r="A8" s="107">
        <v>2020</v>
      </c>
      <c r="B8" s="108"/>
      <c r="C8" s="109"/>
    </row>
    <row r="9" spans="1:3" ht="15">
      <c r="A9" s="46" t="s">
        <v>103</v>
      </c>
      <c r="B9" s="38"/>
      <c r="C9" s="38"/>
    </row>
    <row r="10" spans="1:3" ht="15">
      <c r="A10" s="44" t="s">
        <v>106</v>
      </c>
      <c r="B10" s="45">
        <v>68</v>
      </c>
      <c r="C10" s="45" t="s">
        <v>156</v>
      </c>
    </row>
    <row r="11" spans="1:3" ht="15">
      <c r="A11" s="46" t="s">
        <v>107</v>
      </c>
      <c r="B11" s="38">
        <v>69</v>
      </c>
      <c r="C11" s="38" t="s">
        <v>156</v>
      </c>
    </row>
    <row r="12" spans="1:3" ht="15">
      <c r="A12" s="44" t="s">
        <v>152</v>
      </c>
      <c r="B12" s="45">
        <v>63</v>
      </c>
      <c r="C12" s="45" t="s">
        <v>168</v>
      </c>
    </row>
    <row r="13" spans="1:3" ht="15">
      <c r="A13" s="46" t="s">
        <v>153</v>
      </c>
      <c r="B13" s="38">
        <v>65</v>
      </c>
      <c r="C13" s="38" t="s">
        <v>168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109</v>
      </c>
      <c r="E2" s="52" t="s">
        <v>108</v>
      </c>
      <c r="H2" s="52" t="s">
        <v>33</v>
      </c>
      <c r="I2" s="52" t="s">
        <v>109</v>
      </c>
      <c r="J2" s="52" t="s">
        <v>108</v>
      </c>
      <c r="M2" s="52" t="s">
        <v>34</v>
      </c>
      <c r="N2" s="52" t="s">
        <v>109</v>
      </c>
      <c r="O2" s="52" t="s">
        <v>108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43854</v>
      </c>
      <c r="E6">
        <v>573.5</v>
      </c>
      <c r="F6">
        <v>573.5</v>
      </c>
      <c r="G6" t="s">
        <v>52</v>
      </c>
      <c r="H6" t="s">
        <v>53</v>
      </c>
      <c r="I6" s="61">
        <v>43854</v>
      </c>
      <c r="J6">
        <v>486</v>
      </c>
      <c r="K6">
        <v>486</v>
      </c>
      <c r="L6" t="s">
        <v>89</v>
      </c>
      <c r="M6" t="s">
        <v>90</v>
      </c>
      <c r="N6" s="61">
        <v>43854</v>
      </c>
      <c r="O6">
        <v>387.25</v>
      </c>
      <c r="P6" s="52">
        <v>387.25</v>
      </c>
    </row>
    <row r="7" spans="2:16" ht="15">
      <c r="B7" t="s">
        <v>54</v>
      </c>
      <c r="C7" t="s">
        <v>55</v>
      </c>
      <c r="D7" s="61">
        <v>43854</v>
      </c>
      <c r="E7">
        <v>572.5</v>
      </c>
      <c r="F7">
        <v>572.5</v>
      </c>
      <c r="G7" t="s">
        <v>56</v>
      </c>
      <c r="H7" t="s">
        <v>57</v>
      </c>
      <c r="I7" s="61">
        <v>43854</v>
      </c>
      <c r="J7">
        <v>493.5</v>
      </c>
      <c r="K7">
        <v>493.5</v>
      </c>
      <c r="L7" t="s">
        <v>91</v>
      </c>
      <c r="M7" t="s">
        <v>92</v>
      </c>
      <c r="N7" s="61">
        <v>43854</v>
      </c>
      <c r="O7">
        <v>392.75</v>
      </c>
      <c r="P7" s="52">
        <v>392.75</v>
      </c>
    </row>
    <row r="8" spans="2:16" ht="15">
      <c r="B8" t="s">
        <v>58</v>
      </c>
      <c r="C8" t="s">
        <v>59</v>
      </c>
      <c r="D8" s="61">
        <v>43854</v>
      </c>
      <c r="E8">
        <v>573</v>
      </c>
      <c r="F8">
        <v>573</v>
      </c>
      <c r="G8" t="s">
        <v>60</v>
      </c>
      <c r="H8" t="s">
        <v>61</v>
      </c>
      <c r="I8" s="61">
        <v>43854</v>
      </c>
      <c r="J8">
        <v>500.75</v>
      </c>
      <c r="K8">
        <v>500.75</v>
      </c>
      <c r="L8" t="s">
        <v>93</v>
      </c>
      <c r="M8" t="s">
        <v>94</v>
      </c>
      <c r="N8" s="61">
        <v>43854</v>
      </c>
      <c r="O8">
        <v>397.75</v>
      </c>
      <c r="P8" s="52">
        <v>397.75</v>
      </c>
    </row>
    <row r="9" spans="2:16" ht="15">
      <c r="B9" t="s">
        <v>79</v>
      </c>
      <c r="C9" t="s">
        <v>80</v>
      </c>
      <c r="D9" s="61">
        <v>43854</v>
      </c>
      <c r="E9">
        <v>578.25</v>
      </c>
      <c r="F9">
        <v>578.25</v>
      </c>
      <c r="G9" t="s">
        <v>69</v>
      </c>
      <c r="H9" t="s">
        <v>70</v>
      </c>
      <c r="I9" s="61">
        <v>43854</v>
      </c>
      <c r="J9">
        <v>508.75</v>
      </c>
      <c r="K9">
        <v>508.75</v>
      </c>
      <c r="L9" t="s">
        <v>95</v>
      </c>
      <c r="M9" t="s">
        <v>96</v>
      </c>
      <c r="N9" s="61">
        <v>43854</v>
      </c>
      <c r="O9">
        <v>395.75</v>
      </c>
      <c r="P9" s="52">
        <v>395.75</v>
      </c>
    </row>
    <row r="10" spans="2:16" ht="15">
      <c r="B10" t="s">
        <v>81</v>
      </c>
      <c r="C10" t="s">
        <v>82</v>
      </c>
      <c r="D10" s="61">
        <v>43854</v>
      </c>
      <c r="E10">
        <v>586.25</v>
      </c>
      <c r="F10">
        <v>586.25</v>
      </c>
      <c r="G10" t="s">
        <v>71</v>
      </c>
      <c r="H10" t="s">
        <v>72</v>
      </c>
      <c r="I10" s="61">
        <v>43854</v>
      </c>
      <c r="J10">
        <v>519.25</v>
      </c>
      <c r="K10">
        <v>519.25</v>
      </c>
      <c r="L10" t="s">
        <v>97</v>
      </c>
      <c r="M10" t="s">
        <v>98</v>
      </c>
      <c r="N10" s="61">
        <v>43854</v>
      </c>
      <c r="O10">
        <v>398.25</v>
      </c>
      <c r="P10" s="52">
        <v>398.25</v>
      </c>
    </row>
    <row r="11" spans="2:16" ht="15">
      <c r="B11" t="s">
        <v>83</v>
      </c>
      <c r="C11" t="s">
        <v>84</v>
      </c>
      <c r="D11" s="61">
        <v>43854</v>
      </c>
      <c r="E11">
        <v>592.75</v>
      </c>
      <c r="F11">
        <v>592.75</v>
      </c>
      <c r="G11" t="s">
        <v>73</v>
      </c>
      <c r="H11" t="s">
        <v>74</v>
      </c>
      <c r="I11" s="61">
        <v>43854</v>
      </c>
      <c r="J11">
        <v>529.5</v>
      </c>
      <c r="K11">
        <v>529.5</v>
      </c>
      <c r="L11" t="s">
        <v>118</v>
      </c>
      <c r="M11" t="s">
        <v>119</v>
      </c>
      <c r="N11" s="61">
        <v>43854</v>
      </c>
      <c r="O11">
        <v>407.75</v>
      </c>
      <c r="P11" s="52">
        <v>407.75</v>
      </c>
    </row>
    <row r="12" spans="2:16" ht="15">
      <c r="B12" t="s">
        <v>85</v>
      </c>
      <c r="C12" t="s">
        <v>86</v>
      </c>
      <c r="D12" s="61">
        <v>43854</v>
      </c>
      <c r="E12">
        <v>588.25</v>
      </c>
      <c r="F12">
        <v>588.25</v>
      </c>
      <c r="G12" t="s">
        <v>75</v>
      </c>
      <c r="H12" t="s">
        <v>76</v>
      </c>
      <c r="I12" s="61">
        <v>43854</v>
      </c>
      <c r="J12">
        <v>531.25</v>
      </c>
      <c r="K12">
        <v>531.25</v>
      </c>
      <c r="L12" t="s">
        <v>120</v>
      </c>
      <c r="M12" t="s">
        <v>121</v>
      </c>
      <c r="N12" s="61">
        <v>43854</v>
      </c>
      <c r="O12">
        <v>411.75</v>
      </c>
      <c r="P12" s="52">
        <v>411.75</v>
      </c>
    </row>
    <row r="13" spans="2:16" ht="15">
      <c r="B13" t="s">
        <v>87</v>
      </c>
      <c r="C13" t="s">
        <v>88</v>
      </c>
      <c r="D13" s="61">
        <v>43854</v>
      </c>
      <c r="E13">
        <v>569.5</v>
      </c>
      <c r="F13">
        <v>569.5</v>
      </c>
      <c r="G13" t="s">
        <v>77</v>
      </c>
      <c r="H13" t="s">
        <v>78</v>
      </c>
      <c r="I13" s="61">
        <v>43854</v>
      </c>
      <c r="J13">
        <v>525.25</v>
      </c>
      <c r="K13">
        <v>525.25</v>
      </c>
      <c r="L13" t="s">
        <v>99</v>
      </c>
      <c r="M13" t="s">
        <v>100</v>
      </c>
      <c r="N13" s="61">
        <v>43854</v>
      </c>
      <c r="O13">
        <v>414.25</v>
      </c>
      <c r="P13" s="52">
        <v>414.25</v>
      </c>
    </row>
    <row r="14" spans="2:16" ht="15">
      <c r="B14" t="s">
        <v>122</v>
      </c>
      <c r="C14" t="s">
        <v>123</v>
      </c>
      <c r="D14" s="61">
        <v>43854</v>
      </c>
      <c r="E14">
        <v>571.25</v>
      </c>
      <c r="F14">
        <v>571.25</v>
      </c>
      <c r="G14" t="s">
        <v>124</v>
      </c>
      <c r="H14" t="s">
        <v>125</v>
      </c>
      <c r="I14" s="61">
        <v>43854</v>
      </c>
      <c r="J14">
        <v>529</v>
      </c>
      <c r="K14">
        <v>529</v>
      </c>
      <c r="L14" t="s">
        <v>126</v>
      </c>
      <c r="M14" t="s">
        <v>127</v>
      </c>
      <c r="N14" s="61">
        <v>43854</v>
      </c>
      <c r="O14">
        <v>406.25</v>
      </c>
      <c r="P14" s="52">
        <v>406.25</v>
      </c>
    </row>
    <row r="15" spans="2:16" ht="15">
      <c r="B15" t="s">
        <v>128</v>
      </c>
      <c r="C15" t="s">
        <v>129</v>
      </c>
      <c r="D15" s="61">
        <v>43854</v>
      </c>
      <c r="E15">
        <v>579.5</v>
      </c>
      <c r="F15">
        <v>579.5</v>
      </c>
      <c r="G15" t="s">
        <v>130</v>
      </c>
      <c r="H15" t="s">
        <v>131</v>
      </c>
      <c r="I15" s="61">
        <v>43854</v>
      </c>
      <c r="J15">
        <v>540</v>
      </c>
      <c r="K15">
        <v>540</v>
      </c>
      <c r="L15" t="s">
        <v>101</v>
      </c>
      <c r="M15" t="s">
        <v>102</v>
      </c>
      <c r="N15" s="61">
        <v>43854</v>
      </c>
      <c r="O15">
        <v>406.75</v>
      </c>
      <c r="P15" s="52">
        <v>406.75</v>
      </c>
    </row>
    <row r="16" spans="2:16" ht="15">
      <c r="B16" t="s">
        <v>132</v>
      </c>
      <c r="C16" t="s">
        <v>133</v>
      </c>
      <c r="D16" s="61">
        <v>43854</v>
      </c>
      <c r="E16">
        <v>584.5</v>
      </c>
      <c r="F16">
        <v>584.5</v>
      </c>
      <c r="G16" t="s">
        <v>134</v>
      </c>
      <c r="H16" t="s">
        <v>135</v>
      </c>
      <c r="I16" s="61">
        <v>43854</v>
      </c>
      <c r="J16">
        <v>544.5</v>
      </c>
      <c r="K16">
        <v>544.5</v>
      </c>
      <c r="L16" t="s">
        <v>158</v>
      </c>
      <c r="M16" t="s">
        <v>159</v>
      </c>
      <c r="N16" s="61">
        <v>43854</v>
      </c>
      <c r="O16">
        <v>414.5</v>
      </c>
      <c r="P16" s="52">
        <v>414.5</v>
      </c>
    </row>
    <row r="17" spans="2:16" ht="15">
      <c r="B17" t="s">
        <v>138</v>
      </c>
      <c r="C17" t="s">
        <v>139</v>
      </c>
      <c r="D17" s="61">
        <v>43854</v>
      </c>
      <c r="E17">
        <v>583.75</v>
      </c>
      <c r="F17">
        <v>583.75</v>
      </c>
      <c r="G17" t="s">
        <v>140</v>
      </c>
      <c r="H17" t="s">
        <v>141</v>
      </c>
      <c r="I17" s="61">
        <v>43854</v>
      </c>
      <c r="J17">
        <v>544.5</v>
      </c>
      <c r="K17">
        <v>544.5</v>
      </c>
      <c r="L17" t="s">
        <v>160</v>
      </c>
      <c r="M17" t="s">
        <v>161</v>
      </c>
      <c r="N17" s="61">
        <v>43854</v>
      </c>
      <c r="O17">
        <v>415</v>
      </c>
      <c r="P17" s="52">
        <v>415</v>
      </c>
    </row>
    <row r="18" spans="2:16" ht="15">
      <c r="B18" t="s">
        <v>144</v>
      </c>
      <c r="C18" t="s">
        <v>145</v>
      </c>
      <c r="D18" s="61">
        <v>43854</v>
      </c>
      <c r="E18">
        <v>574.25</v>
      </c>
      <c r="F18">
        <v>574.25</v>
      </c>
      <c r="G18" t="s">
        <v>146</v>
      </c>
      <c r="H18" t="s">
        <v>147</v>
      </c>
      <c r="I18" s="61">
        <v>43854</v>
      </c>
      <c r="J18">
        <v>533</v>
      </c>
      <c r="K18">
        <v>533</v>
      </c>
      <c r="L18" t="s">
        <v>136</v>
      </c>
      <c r="M18" s="61" t="s">
        <v>137</v>
      </c>
      <c r="N18" s="61">
        <v>43854</v>
      </c>
      <c r="O18">
        <v>422</v>
      </c>
      <c r="P18" s="52">
        <v>422</v>
      </c>
    </row>
    <row r="19" spans="2:16" ht="15">
      <c r="B19" s="52" t="s">
        <v>138</v>
      </c>
      <c r="G19" s="52" t="s">
        <v>140</v>
      </c>
      <c r="L19" t="s">
        <v>162</v>
      </c>
      <c r="M19" t="s">
        <v>163</v>
      </c>
      <c r="N19" s="61">
        <v>43854</v>
      </c>
      <c r="O19">
        <v>420.5</v>
      </c>
      <c r="P19" s="52">
        <v>420.5</v>
      </c>
    </row>
    <row r="20" spans="2:16" ht="15">
      <c r="B20" s="52" t="s">
        <v>144</v>
      </c>
      <c r="G20" s="52" t="s">
        <v>146</v>
      </c>
      <c r="L20" t="s">
        <v>142</v>
      </c>
      <c r="M20" t="s">
        <v>143</v>
      </c>
      <c r="N20" s="61">
        <v>43854</v>
      </c>
      <c r="O20">
        <v>412.75</v>
      </c>
      <c r="P20" s="52">
        <v>412.75</v>
      </c>
    </row>
    <row r="21" spans="12:16" ht="15">
      <c r="L21" t="s">
        <v>164</v>
      </c>
      <c r="M21" t="s">
        <v>165</v>
      </c>
      <c r="N21" s="61">
        <v>43854</v>
      </c>
      <c r="O21">
        <v>421.75</v>
      </c>
      <c r="P21" s="52">
        <v>421.75</v>
      </c>
    </row>
    <row r="22" spans="4:16" ht="15">
      <c r="D22"/>
      <c r="E22"/>
      <c r="F22" s="61"/>
      <c r="G22"/>
      <c r="H22"/>
      <c r="I22"/>
      <c r="J22" s="61"/>
      <c r="K22"/>
      <c r="L22" t="s">
        <v>166</v>
      </c>
      <c r="M22" t="s">
        <v>167</v>
      </c>
      <c r="N22" s="61">
        <v>43854</v>
      </c>
      <c r="O22">
        <v>416</v>
      </c>
      <c r="P22" s="52">
        <v>416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170</v>
      </c>
      <c r="E26">
        <v>24</v>
      </c>
      <c r="F26" s="61" t="s">
        <v>41</v>
      </c>
      <c r="G26" s="52" t="s">
        <v>104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2020-01-25T22:51:04Z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