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<sst xmlns="http://schemas.openxmlformats.org/spreadsheetml/2006/main" count="239" uniqueCount="144">
  <si>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</si>
  <si>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</si>
  <si>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</si>
  <si>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</si>
  <si>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</si>
  <si>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</si>
  <si>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</si>
  <si>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</si>
  <si>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</si>
  <si>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</si>
  <si>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</si>
  <si>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</si>
  <si>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</si>
  <si>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</si>
  <si>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</si>
  <si>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</si>
  <si>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</si>
  <si>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</si>
  <si>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</si>
  <si>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</si>
  <si>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</si>
  <si>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</si>
  <si>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</si>
  <si>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</si>
  <si>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</si>
  <si>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</si>
  <si>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</si>
  <si>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</si>
  <si>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</si>
  <si>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</si>
  <si>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</si>
  <si>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</si>
  <si>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</si>
  <si>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</si>
  <si>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</si>
  <si>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</si>
  <si>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</si>
  <si>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</si>
  <si>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</si>
  <si>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</si>
  <si>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</si>
  <si>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</si>
  <si>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</si>
  <si>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</si>
  <si>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</si>
  <si>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</si>
  <si>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</si>
  <si>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</si>
  <si>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</si>
  <si>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</si>
  <si>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</si>
  <si>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</si>
  <si>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</si>
  <si>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</si>
  <si>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</si>
  <si>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</si>
  <si>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</si>
  <si>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</si>
  <si>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</si>
  <si>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</si>
  <si>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</si>
  <si>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</si>
  <si>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</si>
  <si>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</si>
  <si>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</si>
  <si>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</si>
  <si>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</si>
  <si>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</si>
  <si>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</si>
  <si>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</si>
  <si>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</si>
  <si>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</si>
  <si>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</si>
  <si>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</si>
  <si>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</si>
  <si>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</si>
  <si>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</si>
  <si>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</si>
  <si>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</si>
  <si>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</si>
  <si>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</si>
  <si>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</si>
  <si>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</si>
  <si>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</si>
  <si>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</si>
  <si>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</si>
  <si>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</si>
  <si>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</si>
  <si>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</si>
  <si>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</si>
  <si>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</si>
  <si>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</si>
  <si>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</si>
  <si>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</si>
  <si>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</si>
  <si>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</si>
  <si>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</si>
  <si>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</si>
  <si>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</si>
  <si>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</si>
  <si>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</si>
  <si>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</si>
  <si>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</si>
  <si>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</si>
  <si>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</si>
  <si>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</si>
  <si>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</si>
  <si>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</si>
  <si>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</si>
  <si>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</si>
  <si>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</si>
  <si>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</si>
  <si>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</si>
  <si>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</si>
  <si>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</si>
  <si>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</si>
  <si>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</si>
  <si>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</si>
  <si>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</si>
  <si>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</si>
  <si>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</si>
  <si>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</si>
  <si>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</si>
  <si>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</si>
  <si>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</si>
  <si>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</si>
  <si>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</si>
  <si>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</si>
  <si>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</si>
  <si>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</si>
  <si>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</si>
  <si>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</si>
  <si>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</si>
  <si>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</si>
  <si>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</si>
  <si>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</si>
  <si>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</si>
  <si>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</si>
  <si>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</si>
  <si>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</si>
  <si>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</si>
  <si>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</si>
  <si>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19 de julio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</si>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</sst>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Julio</v>
      </c>
      <c r="F6" s="118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22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>
        <f>B18+'Primas SRW'!B9</f>
        <v>649.5</v>
      </c>
      <c r="D17" s="106"/>
      <c r="E17" s="101">
        <f>D18+'Primas HRW'!B9</f>
        <v>613.5</v>
      </c>
      <c r="F17" s="101"/>
      <c r="G17" s="119">
        <f>D18+'Primas HRW'!D9</f>
        <v>628.5</v>
      </c>
      <c r="H17" s="119">
        <f>D18+'Primas HRW'!E9</f>
        <v>608.5</v>
      </c>
      <c r="I17" s="120">
        <f>D18+'Primas HRW'!F9</f>
        <v>598.5</v>
      </c>
      <c r="J17" s="106"/>
      <c r="K17" s="101">
        <f>J18+'Primas maíz'!B10</f>
        <v>425.5</v>
      </c>
      <c r="L17"/>
      <c r="M17"/>
      <c r="N17"/>
      <c r="O17"/>
    </row>
    <row r="18" spans="1:15" ht="19.5" customHeight="1">
      <c r="A18" s="80" t="s">
        <v>14</v>
      </c>
      <c r="B18" s="83">
        <f>Datos!E6</f>
        <v>534.5</v>
      </c>
      <c r="C18" s="81">
        <f>B18+'Primas SRW'!B10</f>
        <v>649.5</v>
      </c>
      <c r="D18" s="84">
        <f>Datos!K6</f>
        <v>448.5</v>
      </c>
      <c r="E18" s="82">
        <f>D18+'Primas HRW'!B10</f>
        <v>618.5</v>
      </c>
      <c r="F18" s="82"/>
      <c r="G18" s="112">
        <f>D18+'Primas HRW'!D10</f>
        <v>628.5</v>
      </c>
      <c r="H18" s="112">
        <f>D18+'Primas HRW'!E10</f>
        <v>608.5</v>
      </c>
      <c r="I18" s="89">
        <f>D18+'Primas HRW'!F10</f>
        <v>598.5</v>
      </c>
      <c r="J18" s="84">
        <f>Datos!O6</f>
        <v>327.5</v>
      </c>
      <c r="K18" s="82">
        <f>J18+'Primas maíz'!B11</f>
        <v>425.5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654.75</v>
      </c>
      <c r="D19" s="106"/>
      <c r="E19" s="101">
        <f>D21+'Primas HRW'!B11</f>
        <v>634.5</v>
      </c>
      <c r="F19" s="101"/>
      <c r="G19" s="119">
        <f>D21+'Primas HRW'!D11</f>
        <v>644.5</v>
      </c>
      <c r="H19" s="119">
        <f>D21+'Primas HRW'!E11</f>
        <v>624.5</v>
      </c>
      <c r="I19" s="120">
        <f>D21+'Primas HRW'!F11</f>
        <v>614.5</v>
      </c>
      <c r="J19" s="106"/>
      <c r="K19" s="101">
        <f>J21+'Primas maíz'!B12</f>
        <v>427.75</v>
      </c>
      <c r="L19"/>
      <c r="M19"/>
      <c r="N19"/>
      <c r="O19"/>
    </row>
    <row r="20" spans="1:15" ht="19.5" customHeight="1">
      <c r="A20" s="80" t="s">
        <v>38</v>
      </c>
      <c r="B20" s="83"/>
      <c r="C20" s="81"/>
      <c r="D20" s="84"/>
      <c r="E20" s="82"/>
      <c r="F20" s="82"/>
      <c r="G20" s="112"/>
      <c r="H20" s="112"/>
      <c r="I20" s="89"/>
      <c r="J20" s="84"/>
      <c r="K20" s="82">
        <f>J21+'Primas maíz'!B13</f>
        <v>427.75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539.75</v>
      </c>
      <c r="C21" s="23"/>
      <c r="D21" s="24">
        <f>Datos!K7</f>
        <v>459.5</v>
      </c>
      <c r="E21" s="25"/>
      <c r="F21" s="25"/>
      <c r="G21" s="25"/>
      <c r="H21" s="25"/>
      <c r="I21" s="23"/>
      <c r="J21" s="24">
        <f>Datos!O7</f>
        <v>334.75</v>
      </c>
      <c r="K21" s="25">
        <f>J21+'Primas maíz'!B14</f>
        <v>427.75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545.5</v>
      </c>
      <c r="C23" s="23"/>
      <c r="D23" s="63">
        <f>Datos!K8</f>
        <v>470.75</v>
      </c>
      <c r="E23" s="25"/>
      <c r="F23" s="25"/>
      <c r="G23" s="25"/>
      <c r="H23" s="25"/>
      <c r="I23" s="23"/>
      <c r="J23" s="63">
        <f>Datos!O8</f>
        <v>344.75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548.75</v>
      </c>
      <c r="C24" s="96"/>
      <c r="D24" s="97">
        <f>Datos!K9</f>
        <v>477.5</v>
      </c>
      <c r="E24" s="96"/>
      <c r="F24" s="96"/>
      <c r="G24" s="96"/>
      <c r="H24" s="96"/>
      <c r="I24" s="96"/>
      <c r="J24" s="97">
        <f>Datos!O9</f>
        <v>351.5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545.5</v>
      </c>
      <c r="C25" s="23"/>
      <c r="D25" s="63">
        <f>Datos!K10</f>
        <v>483</v>
      </c>
      <c r="E25" s="25"/>
      <c r="F25" s="25"/>
      <c r="G25" s="25"/>
      <c r="H25" s="25"/>
      <c r="I25" s="23"/>
      <c r="J25" s="63">
        <f>Datos!O10</f>
        <v>356.5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551</v>
      </c>
      <c r="C26" s="98"/>
      <c r="D26" s="97">
        <f>Datos!K11</f>
        <v>492.75</v>
      </c>
      <c r="E26" s="98"/>
      <c r="F26" s="98"/>
      <c r="G26" s="98"/>
      <c r="H26" s="98"/>
      <c r="I26" s="98"/>
      <c r="J26" s="97">
        <f>Datos!O11</f>
        <v>357.5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560.5</v>
      </c>
      <c r="C27" s="72"/>
      <c r="D27" s="63">
        <f>Datos!K12</f>
        <v>505.75</v>
      </c>
      <c r="E27" s="72"/>
      <c r="F27" s="72"/>
      <c r="G27" s="72"/>
      <c r="H27" s="72"/>
      <c r="I27" s="72"/>
      <c r="J27" s="63">
        <f>Datos!O12</f>
        <v>365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567</v>
      </c>
      <c r="C29" s="23"/>
      <c r="D29" s="63">
        <f>Datos!K13</f>
        <v>515</v>
      </c>
      <c r="E29" s="25"/>
      <c r="F29" s="25"/>
      <c r="G29" s="25"/>
      <c r="H29" s="25"/>
      <c r="I29" s="23"/>
      <c r="J29" s="63">
        <f>Datos!O13</f>
        <v>374.5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566</v>
      </c>
      <c r="C30" s="96"/>
      <c r="D30" s="97">
        <f>Datos!K14</f>
        <v>515</v>
      </c>
      <c r="E30" s="96"/>
      <c r="F30" s="96"/>
      <c r="G30" s="96"/>
      <c r="H30" s="96"/>
      <c r="I30" s="96"/>
      <c r="J30" s="97">
        <f>Datos!O14</f>
        <v>380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552</v>
      </c>
      <c r="C31" s="23"/>
      <c r="D31" s="63">
        <f>Datos!K15</f>
        <v>514</v>
      </c>
      <c r="E31" s="25"/>
      <c r="F31" s="25"/>
      <c r="G31" s="25"/>
      <c r="H31" s="25"/>
      <c r="I31" s="23"/>
      <c r="J31" s="63">
        <f>Datos!O15</f>
        <v>384.25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373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375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391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381.75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Julio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22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>
        <v>238.6</v>
      </c>
      <c r="D18" s="64"/>
      <c r="E18" s="73">
        <v>225.4</v>
      </c>
      <c r="F18" s="73" t="s">
        <v>45</v>
      </c>
      <c r="G18" s="134">
        <f>BUSHEL!G17*TONELADA!$B$46</f>
        <v>230.93604</v>
      </c>
      <c r="H18" s="134">
        <f>BUSHEL!H17*TONELADA!$B$46</f>
        <v>223.58723999999998</v>
      </c>
      <c r="I18" s="134">
        <f>BUSHEL!I17*TONELADA!$B$46</f>
        <v>219.91284</v>
      </c>
      <c r="J18" s="64"/>
      <c r="K18" s="55">
        <f>BUSHEL!K17*$E$46</f>
        <v>167.51084</v>
      </c>
    </row>
    <row r="19" spans="1:11" ht="19.5" customHeight="1">
      <c r="A19" s="123" t="s">
        <v>14</v>
      </c>
      <c r="B19" s="62">
        <f>BUSHEL!B18*TONELADA!$B$46</f>
        <v>196.39668</v>
      </c>
      <c r="C19" s="124">
        <v>238.6</v>
      </c>
      <c r="D19" s="63">
        <f>IF(BUSHEL!D18&gt;0,BUSHEL!D18*TONELADA!$B$46,"")</f>
        <v>164.79684</v>
      </c>
      <c r="E19" s="124">
        <v>227.2</v>
      </c>
      <c r="F19" s="124"/>
      <c r="G19" s="127">
        <f>BUSHEL!G18*TONELADA!$B$46</f>
        <v>230.93604</v>
      </c>
      <c r="H19" s="127">
        <f>BUSHEL!H18*TONELADA!$B$46</f>
        <v>223.58723999999998</v>
      </c>
      <c r="I19" s="127">
        <f>BUSHEL!I18*TONELADA!$B$46</f>
        <v>219.91284</v>
      </c>
      <c r="J19" s="63">
        <f>BUSHEL!J18*$E$46</f>
        <v>128.93019999999999</v>
      </c>
      <c r="K19" s="25">
        <f>BUSHEL!K18*$E$46</f>
        <v>167.51084</v>
      </c>
    </row>
    <row r="20" spans="1:11" ht="19.5" customHeight="1">
      <c r="A20" s="54" t="s">
        <v>49</v>
      </c>
      <c r="B20" s="55"/>
      <c r="C20" s="56">
        <v>240.5</v>
      </c>
      <c r="D20" s="64"/>
      <c r="E20" s="56">
        <v>233.1</v>
      </c>
      <c r="F20" s="56"/>
      <c r="G20" s="91">
        <f>BUSHEL!G19*TONELADA!$B$46</f>
        <v>236.81508</v>
      </c>
      <c r="H20" s="134">
        <f>BUSHEL!H19*TONELADA!$B$46</f>
        <v>229.46627999999998</v>
      </c>
      <c r="I20" s="134">
        <f>BUSHEL!I19*TONELADA!$B$46</f>
        <v>225.79188</v>
      </c>
      <c r="J20" s="64"/>
      <c r="K20" s="74">
        <f>BUSHEL!K19*$E$46</f>
        <v>168.39661999999998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>
        <f>BUSHEL!K20*$E$46</f>
        <v>168.39661999999998</v>
      </c>
    </row>
    <row r="22" spans="1:11" ht="19.5" customHeight="1">
      <c r="A22" s="54" t="s">
        <v>15</v>
      </c>
      <c r="B22" s="55">
        <f>BUSHEL!B21*TONELADA!$B$46</f>
        <v>198.32574</v>
      </c>
      <c r="C22" s="56"/>
      <c r="D22" s="64">
        <f>IF(BUSHEL!D21&gt;0,BUSHEL!D21*TONELADA!$B$46,"")</f>
        <v>168.83867999999998</v>
      </c>
      <c r="E22" s="56"/>
      <c r="F22" s="56"/>
      <c r="G22" s="56"/>
      <c r="H22" s="56"/>
      <c r="I22" s="56"/>
      <c r="J22" s="64">
        <f>BUSHEL!D21*$E$46</f>
        <v>180.89596</v>
      </c>
      <c r="K22" s="55">
        <f>BUSHEL!K21*$E$46</f>
        <v>168.39661999999998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200.43851999999998</v>
      </c>
      <c r="C26" s="23"/>
      <c r="D26" s="63">
        <f>IF(BUSHEL!D23&gt;0,BUSHEL!D23*TONELADA!$B$46,"")</f>
        <v>172.97238</v>
      </c>
      <c r="E26" s="25"/>
      <c r="F26" s="25"/>
      <c r="G26" s="25"/>
      <c r="H26" s="25"/>
      <c r="I26" s="23"/>
      <c r="J26" s="63">
        <f>BUSHEL!J23*BUSHEL!E42</f>
        <v>135.72118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201.6327</v>
      </c>
      <c r="C28" s="72"/>
      <c r="D28" s="65">
        <f>IF(BUSHEL!D24&gt;0,BUSHEL!D24*TONELADA!$B$46,"")</f>
        <v>175.4526</v>
      </c>
      <c r="E28" s="72"/>
      <c r="F28" s="72"/>
      <c r="G28" s="72"/>
      <c r="H28" s="72"/>
      <c r="I28" s="72"/>
      <c r="J28" s="65">
        <f>BUSHEL!J24*BUSHEL!E42</f>
        <v>138.37851999999998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200.43851999999998</v>
      </c>
      <c r="C30" s="23"/>
      <c r="D30" s="63">
        <f>IF(BUSHEL!D25&gt;0,BUSHEL!D25*TONELADA!$B$46,"")</f>
        <v>177.47352</v>
      </c>
      <c r="E30" s="25"/>
      <c r="F30" s="25"/>
      <c r="G30" s="25"/>
      <c r="H30" s="25"/>
      <c r="I30" s="23"/>
      <c r="J30" s="63">
        <f>BUSHEL!J25*$E$46</f>
        <v>140.34691999999998</v>
      </c>
      <c r="K30" s="25"/>
    </row>
    <row r="31" spans="1:11" ht="19.5" customHeight="1">
      <c r="A31" s="71" t="s">
        <v>14</v>
      </c>
      <c r="B31" s="94">
        <f>BUSHEL!B26*TONELADA!$B$46</f>
        <v>202.45944</v>
      </c>
      <c r="C31" s="73"/>
      <c r="D31" s="97">
        <f>IF(BUSHEL!D26&gt;0,BUSHEL!D26*TONELADA!$B$46,"")</f>
        <v>181.05606</v>
      </c>
      <c r="E31" s="73"/>
      <c r="F31" s="73"/>
      <c r="G31" s="73"/>
      <c r="H31" s="73"/>
      <c r="I31" s="73"/>
      <c r="J31" s="64">
        <f>BUSHEL!J26*BUSHEL!E42</f>
        <v>140.7406</v>
      </c>
      <c r="K31" s="74"/>
    </row>
    <row r="32" spans="1:11" ht="19.5" customHeight="1">
      <c r="A32" s="58" t="s">
        <v>15</v>
      </c>
      <c r="B32" s="62">
        <f>BUSHEL!B27*TONELADA!$B$46</f>
        <v>205.95012</v>
      </c>
      <c r="C32" s="72"/>
      <c r="D32" s="63">
        <f>IF(BUSHEL!D27&gt;0,BUSHEL!D27*TONELADA!$B$46,"")</f>
        <v>185.83277999999999</v>
      </c>
      <c r="E32" s="72"/>
      <c r="F32" s="72"/>
      <c r="G32" s="72"/>
      <c r="H32" s="72"/>
      <c r="I32" s="72"/>
      <c r="J32" s="63">
        <f>BUSHEL!J27*$E$46</f>
        <v>143.6932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208.33848</v>
      </c>
      <c r="C34" s="23"/>
      <c r="D34" s="63">
        <f>BUSHEL!D29*TONELADA!$B$46</f>
        <v>189.2316</v>
      </c>
      <c r="E34" s="25"/>
      <c r="F34" s="25"/>
      <c r="G34" s="25"/>
      <c r="H34" s="25"/>
      <c r="I34" s="23"/>
      <c r="J34" s="63">
        <f>BUSHEL!J29*TONELADA!$B$46</f>
        <v>137.60628</v>
      </c>
      <c r="K34" s="25"/>
    </row>
    <row r="35" spans="1:11" ht="19.5" customHeight="1">
      <c r="A35" s="95" t="s">
        <v>12</v>
      </c>
      <c r="B35" s="94">
        <f>BUSHEL!B30*TONELADA!$B$46</f>
        <v>207.97104</v>
      </c>
      <c r="C35" s="96"/>
      <c r="D35" s="97">
        <f>BUSHEL!D30*TONELADA!$B$46</f>
        <v>189.2316</v>
      </c>
      <c r="E35" s="96"/>
      <c r="F35" s="96"/>
      <c r="G35" s="96"/>
      <c r="H35" s="96"/>
      <c r="I35" s="96"/>
      <c r="J35" s="97">
        <f>BUSHEL!J30*TONELADA!$B$46</f>
        <v>139.6272</v>
      </c>
      <c r="K35" s="94"/>
    </row>
    <row r="36" spans="1:11" ht="19.5" customHeight="1">
      <c r="A36" s="16" t="s">
        <v>13</v>
      </c>
      <c r="B36" s="62">
        <f>BUSHEL!B31*TONELADA!$B$46</f>
        <v>202.82688</v>
      </c>
      <c r="C36" s="23"/>
      <c r="D36" s="63">
        <f>BUSHEL!D31*TONELADA!$B$46</f>
        <v>188.86416</v>
      </c>
      <c r="E36" s="25"/>
      <c r="F36" s="25"/>
      <c r="G36" s="25"/>
      <c r="H36" s="25"/>
      <c r="I36" s="23"/>
      <c r="J36" s="63">
        <f>BUSHEL!J31*TONELADA!$B$46</f>
        <v>141.18882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137.05512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137.79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143.66904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140.27022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>
        <v>115</v>
      </c>
      <c r="C9" s="48" t="s">
        <v>135</v>
      </c>
    </row>
    <row r="10" spans="1:3" ht="15">
      <c r="A10" s="47" t="s">
        <v>121</v>
      </c>
      <c r="B10" s="85">
        <v>115</v>
      </c>
      <c r="C10" s="102" t="s">
        <v>135</v>
      </c>
    </row>
    <row r="11" spans="1:3" ht="15">
      <c r="A11" s="44" t="s">
        <v>86</v>
      </c>
      <c r="B11" s="48">
        <v>115</v>
      </c>
      <c r="C11" s="48" t="s">
        <v>137</v>
      </c>
    </row>
    <row r="12" spans="1:3" ht="15">
      <c r="A12" s="47" t="s">
        <v>136</v>
      </c>
      <c r="B12" s="85"/>
      <c r="C12" s="102"/>
    </row>
    <row r="13" spans="1:3" ht="15.75">
      <c r="A13" s="133" t="s">
        <v>139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>
        <v>165</v>
      </c>
      <c r="C9" s="108"/>
      <c r="D9" s="108">
        <v>180</v>
      </c>
      <c r="E9" s="109">
        <v>160</v>
      </c>
      <c r="F9" s="109">
        <v>150</v>
      </c>
      <c r="G9" s="108" t="s">
        <v>135</v>
      </c>
    </row>
    <row r="10" spans="1:7" ht="15">
      <c r="A10" s="44" t="s">
        <v>121</v>
      </c>
      <c r="B10" s="48">
        <v>170</v>
      </c>
      <c r="C10" s="48"/>
      <c r="D10" s="48">
        <v>180</v>
      </c>
      <c r="E10" s="45">
        <v>160</v>
      </c>
      <c r="F10" s="45">
        <v>150</v>
      </c>
      <c r="G10" s="48" t="s">
        <v>135</v>
      </c>
    </row>
    <row r="11" spans="1:7" ht="15">
      <c r="A11" s="107" t="s">
        <v>86</v>
      </c>
      <c r="B11" s="108">
        <v>175</v>
      </c>
      <c r="C11" s="108"/>
      <c r="D11" s="108">
        <v>185</v>
      </c>
      <c r="E11" s="109">
        <v>165</v>
      </c>
      <c r="F11" s="109">
        <v>155</v>
      </c>
      <c r="G11" s="108" t="s">
        <v>137</v>
      </c>
    </row>
    <row r="12" spans="1:7" ht="15">
      <c r="A12" s="44" t="s">
        <v>121</v>
      </c>
      <c r="B12" s="48"/>
      <c r="C12" s="48"/>
      <c r="D12" s="48"/>
      <c r="E12" s="45"/>
      <c r="F12" s="45"/>
      <c r="G12" s="48"/>
    </row>
    <row r="13" spans="1:7" ht="15">
      <c r="A13" s="107" t="s">
        <v>86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2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142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>
        <v>98</v>
      </c>
      <c r="C10" s="45" t="s">
        <v>135</v>
      </c>
    </row>
    <row r="11" spans="1:3" ht="15">
      <c r="A11" s="46" t="s">
        <v>121</v>
      </c>
      <c r="B11" s="38">
        <v>98</v>
      </c>
      <c r="C11" s="38" t="s">
        <v>135</v>
      </c>
    </row>
    <row r="12" spans="1:3" ht="15">
      <c r="A12" s="44" t="s">
        <v>86</v>
      </c>
      <c r="B12" s="45">
        <v>93</v>
      </c>
      <c r="C12" s="45" t="s">
        <v>137</v>
      </c>
    </row>
    <row r="13" spans="1:3" ht="15">
      <c r="A13" s="46" t="s">
        <v>136</v>
      </c>
      <c r="B13" s="38">
        <v>93</v>
      </c>
      <c r="C13" s="38" t="s">
        <v>137</v>
      </c>
    </row>
    <row r="14" spans="1:3" ht="15">
      <c r="A14" s="44" t="s">
        <v>138</v>
      </c>
      <c r="B14" s="45">
        <v>93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44034</v>
      </c>
      <c r="E6" s="27">
        <v>534.5</v>
      </c>
      <c r="F6" s="27">
        <v>534.5</v>
      </c>
      <c r="G6" t="s">
        <v>55</v>
      </c>
      <c r="H6" t="s">
        <v>56</v>
      </c>
      <c r="I6" s="61">
        <v>44034</v>
      </c>
      <c r="J6">
        <v>448.5</v>
      </c>
      <c r="K6">
        <v>448.5</v>
      </c>
      <c r="L6" t="s">
        <v>75</v>
      </c>
      <c r="M6" t="s">
        <v>76</v>
      </c>
      <c r="N6" s="61">
        <v>44034</v>
      </c>
      <c r="O6">
        <v>327.5</v>
      </c>
      <c r="P6">
        <v>327.5</v>
      </c>
    </row>
    <row r="7" spans="2:16" ht="15">
      <c r="B7" t="s">
        <v>67</v>
      </c>
      <c r="C7" t="s">
        <v>68</v>
      </c>
      <c r="D7" s="61">
        <v>44034</v>
      </c>
      <c r="E7" s="27">
        <v>539.75</v>
      </c>
      <c r="F7" s="27">
        <v>539.75</v>
      </c>
      <c r="G7" t="s">
        <v>57</v>
      </c>
      <c r="H7" t="s">
        <v>58</v>
      </c>
      <c r="I7" s="61">
        <v>44034</v>
      </c>
      <c r="J7">
        <v>459.5</v>
      </c>
      <c r="K7">
        <v>459.5</v>
      </c>
      <c r="L7" t="s">
        <v>77</v>
      </c>
      <c r="M7" t="s">
        <v>78</v>
      </c>
      <c r="N7" s="61">
        <v>44034</v>
      </c>
      <c r="O7">
        <v>334.75</v>
      </c>
      <c r="P7">
        <v>334.75</v>
      </c>
    </row>
    <row r="8" spans="2:16" ht="15">
      <c r="B8" t="s">
        <v>69</v>
      </c>
      <c r="C8" t="s">
        <v>70</v>
      </c>
      <c r="D8" s="61">
        <v>44034</v>
      </c>
      <c r="E8" s="27">
        <v>545.5</v>
      </c>
      <c r="F8" s="27">
        <v>545.5</v>
      </c>
      <c r="G8" t="s">
        <v>59</v>
      </c>
      <c r="H8" t="s">
        <v>60</v>
      </c>
      <c r="I8" s="61">
        <v>44034</v>
      </c>
      <c r="J8">
        <v>470.75</v>
      </c>
      <c r="K8">
        <v>470.75</v>
      </c>
      <c r="L8" t="s">
        <v>87</v>
      </c>
      <c r="M8" t="s">
        <v>88</v>
      </c>
      <c r="N8" s="61">
        <v>44034</v>
      </c>
      <c r="O8">
        <v>344.75</v>
      </c>
      <c r="P8">
        <v>344.75</v>
      </c>
    </row>
    <row r="9" spans="2:16" ht="15">
      <c r="B9" t="s">
        <v>71</v>
      </c>
      <c r="C9" t="s">
        <v>72</v>
      </c>
      <c r="D9" s="61">
        <v>44034</v>
      </c>
      <c r="E9" s="27">
        <v>548.75</v>
      </c>
      <c r="F9" s="27">
        <v>548.75</v>
      </c>
      <c r="G9" t="s">
        <v>61</v>
      </c>
      <c r="H9" t="s">
        <v>62</v>
      </c>
      <c r="I9" s="61">
        <v>44034</v>
      </c>
      <c r="J9">
        <v>477.5</v>
      </c>
      <c r="K9">
        <v>477.5</v>
      </c>
      <c r="L9" t="s">
        <v>89</v>
      </c>
      <c r="M9" t="s">
        <v>90</v>
      </c>
      <c r="N9" s="61">
        <v>44034</v>
      </c>
      <c r="O9">
        <v>351.5</v>
      </c>
      <c r="P9">
        <v>351.5</v>
      </c>
    </row>
    <row r="10" spans="2:16" ht="15">
      <c r="B10" t="s">
        <v>73</v>
      </c>
      <c r="C10" t="s">
        <v>74</v>
      </c>
      <c r="D10" s="61">
        <v>44034</v>
      </c>
      <c r="E10" s="27">
        <v>545.5</v>
      </c>
      <c r="F10" s="27">
        <v>545.5</v>
      </c>
      <c r="G10" t="s">
        <v>63</v>
      </c>
      <c r="H10" t="s">
        <v>64</v>
      </c>
      <c r="I10" s="61">
        <v>44034</v>
      </c>
      <c r="J10">
        <v>483</v>
      </c>
      <c r="K10">
        <v>483</v>
      </c>
      <c r="L10" t="s">
        <v>79</v>
      </c>
      <c r="M10" t="s">
        <v>80</v>
      </c>
      <c r="N10" s="61">
        <v>44034</v>
      </c>
      <c r="O10">
        <v>356.5</v>
      </c>
      <c r="P10">
        <v>356.5</v>
      </c>
    </row>
    <row r="11" spans="2:16" ht="15">
      <c r="B11" t="s">
        <v>91</v>
      </c>
      <c r="C11" t="s">
        <v>92</v>
      </c>
      <c r="D11" s="61">
        <v>44034</v>
      </c>
      <c r="E11" s="27">
        <v>551</v>
      </c>
      <c r="F11" s="27">
        <v>551</v>
      </c>
      <c r="G11" t="s">
        <v>93</v>
      </c>
      <c r="H11" t="s">
        <v>94</v>
      </c>
      <c r="I11" s="61">
        <v>44034</v>
      </c>
      <c r="J11">
        <v>492.75</v>
      </c>
      <c r="K11">
        <v>492.75</v>
      </c>
      <c r="L11" t="s">
        <v>95</v>
      </c>
      <c r="M11" t="s">
        <v>96</v>
      </c>
      <c r="N11" s="61">
        <v>44034</v>
      </c>
      <c r="O11">
        <v>357.5</v>
      </c>
      <c r="P11">
        <v>357.5</v>
      </c>
    </row>
    <row r="12" spans="2:16" ht="15">
      <c r="B12" t="s">
        <v>97</v>
      </c>
      <c r="C12" t="s">
        <v>98</v>
      </c>
      <c r="D12" s="61">
        <v>44034</v>
      </c>
      <c r="E12" s="27">
        <v>560.5</v>
      </c>
      <c r="F12" s="27">
        <v>560.5</v>
      </c>
      <c r="G12" t="s">
        <v>99</v>
      </c>
      <c r="H12" t="s">
        <v>100</v>
      </c>
      <c r="I12" s="61">
        <v>44034</v>
      </c>
      <c r="J12">
        <v>505.75</v>
      </c>
      <c r="K12">
        <v>505.75</v>
      </c>
      <c r="L12" t="s">
        <v>81</v>
      </c>
      <c r="M12" t="s">
        <v>82</v>
      </c>
      <c r="N12" s="61">
        <v>44034</v>
      </c>
      <c r="O12">
        <v>365</v>
      </c>
      <c r="P12">
        <v>365</v>
      </c>
    </row>
    <row r="13" spans="2:16" ht="15">
      <c r="B13" t="s">
        <v>101</v>
      </c>
      <c r="C13" t="s">
        <v>102</v>
      </c>
      <c r="D13" s="61">
        <v>44034</v>
      </c>
      <c r="E13" s="27">
        <v>567</v>
      </c>
      <c r="F13" s="27">
        <v>567</v>
      </c>
      <c r="G13" t="s">
        <v>103</v>
      </c>
      <c r="H13" t="s">
        <v>104</v>
      </c>
      <c r="I13" s="61">
        <v>44034</v>
      </c>
      <c r="J13">
        <v>515</v>
      </c>
      <c r="K13">
        <v>515</v>
      </c>
      <c r="L13" t="s">
        <v>123</v>
      </c>
      <c r="M13" t="s">
        <v>124</v>
      </c>
      <c r="N13" s="61">
        <v>44034</v>
      </c>
      <c r="O13">
        <v>374.5</v>
      </c>
      <c r="P13">
        <v>374.5</v>
      </c>
    </row>
    <row r="14" spans="2:16" ht="15">
      <c r="B14" t="s">
        <v>107</v>
      </c>
      <c r="C14" t="s">
        <v>108</v>
      </c>
      <c r="D14" s="61">
        <v>44034</v>
      </c>
      <c r="E14" s="27">
        <v>566</v>
      </c>
      <c r="F14" s="27">
        <v>566</v>
      </c>
      <c r="G14" t="s">
        <v>109</v>
      </c>
      <c r="H14" t="s">
        <v>110</v>
      </c>
      <c r="I14" s="61">
        <v>44034</v>
      </c>
      <c r="J14">
        <v>515</v>
      </c>
      <c r="K14">
        <v>515</v>
      </c>
      <c r="L14" t="s">
        <v>125</v>
      </c>
      <c r="M14" t="s">
        <v>126</v>
      </c>
      <c r="N14" s="61">
        <v>44034</v>
      </c>
      <c r="O14">
        <v>380</v>
      </c>
      <c r="P14">
        <v>380</v>
      </c>
    </row>
    <row r="15" spans="2:16" ht="15">
      <c r="B15" t="s">
        <v>113</v>
      </c>
      <c r="C15" t="s">
        <v>114</v>
      </c>
      <c r="D15" s="61">
        <v>44034</v>
      </c>
      <c r="E15" s="27">
        <v>552</v>
      </c>
      <c r="F15" s="27">
        <v>552</v>
      </c>
      <c r="G15" t="s">
        <v>115</v>
      </c>
      <c r="H15" t="s">
        <v>116</v>
      </c>
      <c r="I15" s="61">
        <v>44034</v>
      </c>
      <c r="J15">
        <v>514</v>
      </c>
      <c r="K15">
        <v>514</v>
      </c>
      <c r="L15" t="s">
        <v>105</v>
      </c>
      <c r="M15" t="s">
        <v>106</v>
      </c>
      <c r="N15" s="61">
        <v>44034</v>
      </c>
      <c r="O15">
        <v>384.25</v>
      </c>
      <c r="P15">
        <v>384.25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44034</v>
      </c>
      <c r="O16">
        <v>373</v>
      </c>
      <c r="P16">
        <v>373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111</v>
      </c>
      <c r="M17" t="s">
        <v>112</v>
      </c>
      <c r="N17" s="61">
        <v>44034</v>
      </c>
      <c r="O17">
        <v>375</v>
      </c>
      <c r="P17">
        <v>375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44034</v>
      </c>
      <c r="O18">
        <v>391</v>
      </c>
      <c r="P18">
        <v>391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44034</v>
      </c>
      <c r="O19">
        <v>381.75</v>
      </c>
      <c r="P19">
        <v>381.75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143</v>
      </c>
      <c r="E25">
        <v>22</v>
      </c>
      <c r="F25" s="61" t="s">
        <v>41</v>
      </c>
      <c r="G25" s="52" t="s">
        <v>120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2020-07-23T14:13:34Z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