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65506" windowWidth="9660" windowHeight="12090" firstSheet="1" activeTab="5"/>
  </bookViews>
  <sheets>
    <sheet name="portada" sheetId="1" r:id="rId1"/>
    <sheet name="indice" sheetId="2" r:id="rId2"/>
    <sheet name="Exportacion_regional " sheetId="3" r:id="rId3"/>
    <sheet name="Exportacion_region_sector" sheetId="4" r:id="rId4"/>
    <sheet name="Principales_destinos" sheetId="5" r:id="rId5"/>
    <sheet name="Principales_rubros" sheetId="6" r:id="rId6"/>
    <sheet name="Principales_productos" sheetId="7" r:id="rId7"/>
  </sheets>
  <definedNames>
    <definedName name="_xlnm.Print_Area" localSheetId="3">'Exportacion_region_sector'!$A$1:$G$70</definedName>
    <definedName name="_xlnm.Print_Area" localSheetId="2">'Exportacion_regional '!$A$1:$F$62</definedName>
    <definedName name="_xlnm.Print_Area" localSheetId="4">'Principales_destinos'!$A$1:$D$120</definedName>
    <definedName name="_xlnm.Print_Area" localSheetId="6">'Principales_productos'!$B$1:$M$474</definedName>
    <definedName name="_xlnm.Print_Area" localSheetId="5">'Principales_rubros'!$A$1:$D$111</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<sst xmlns="http://schemas.openxmlformats.org/spreadsheetml/2006/main" count="1431" uniqueCount="444">
  <si>
    <t>Valor de las exportaciones silvoagropecuarias por sector regionales *</t>
  </si>
  <si>
    <t>Valor de las exportaciones silvoagropecuarias regionales *</t>
  </si>
  <si>
    <t xml:space="preserve"> Regiones de Arica y Parinacota - Los Lagos se incorporan a partir de octubre 2007</t>
  </si>
  <si>
    <t>Principales destinos de las exportaciones silvoagropecuarias regionales *</t>
  </si>
  <si>
    <t>INFORME REGIONAL DE EXPORTACIONES SILVOAGROPECUARIAS</t>
  </si>
  <si>
    <t>Informe Regional de Exportaciones Silvoagropecuarias</t>
  </si>
  <si>
    <t>Oficina de Estudios y Políticas Agrarias del</t>
  </si>
  <si>
    <t>Ministerio de Agricultura, Gobierno de Chile</t>
  </si>
  <si>
    <t>Director y Representante Legal</t>
  </si>
  <si>
    <t>Ivan Nazif Astorga</t>
  </si>
  <si>
    <t>Elaborado por:</t>
  </si>
  <si>
    <t>Liliana Yáñez Barrios</t>
  </si>
  <si>
    <t>Departamento  de Información Agraria</t>
  </si>
  <si>
    <t>www.odepa.gob.cl</t>
  </si>
  <si>
    <t>Santiago de Chile</t>
  </si>
  <si>
    <t>CONTENIDO</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</si>
  <si>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</si>
  <si>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</si>
  <si>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</si>
  <si>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</si>
  <si>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</si>
  <si>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</si>
  <si>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</si>
  <si>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</si>
  <si>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</si>
  <si>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</si>
  <si>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</si>
  <si>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</si>
  <si>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</si>
  <si>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</si>
  <si>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</si>
  <si>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</si>
  <si>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</si>
  <si>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</si>
  <si>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</si>
  <si>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</si>
  <si>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EXPORTACIONES SILVOAGROPECUARIAS POR REGION</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</si>
  <si>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</si>
  <si>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</si>
  <si>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</si>
  <si>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</si>
  <si>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</si>
  <si>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</si>
  <si>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</si>
  <si>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</si>
  <si>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</si>
  <si>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</si>
  <si>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</si>
  <si>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</si>
  <si>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</si>
  <si>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Libertador Bernardo O'Higgins</t>
  </si>
  <si>
    <t>Región del Maule</t>
  </si>
  <si>
    <t>Región del Bio Bio</t>
  </si>
  <si>
    <t>Región de La Araucanía</t>
  </si>
  <si>
    <t>Región de Los Ríos</t>
  </si>
  <si>
    <t>Región de Los Lagos</t>
  </si>
  <si>
    <t>Región Aysén del Gral. Carlos Ibañez Del Campo</t>
  </si>
  <si>
    <t>Región de Magallanes</t>
  </si>
  <si>
    <t>Otras operaciones</t>
  </si>
  <si>
    <t>Total silvoagropecuario</t>
  </si>
  <si>
    <t xml:space="preserve"> Fuente: ODEPA con información del Servicio Nacional de Aduanas.  * Cifras sujetas a revisión por informes de variación de valor (IVV).</t>
  </si>
  <si>
    <t>Cuadro N° 7</t>
  </si>
  <si>
    <t xml:space="preserve">Principales productos silvoagropecuarios exportados </t>
  </si>
  <si>
    <t>Cuadro N° 5</t>
  </si>
  <si>
    <t>Cuadro N° 6</t>
  </si>
  <si>
    <t>Cuadro N° 8</t>
  </si>
  <si>
    <t xml:space="preserve"> Región de Valparaíso</t>
  </si>
  <si>
    <t>Región del Libertador Bernardo O'higgins</t>
  </si>
  <si>
    <t>Cuadro N° 16</t>
  </si>
  <si>
    <t>Unidad</t>
  </si>
  <si>
    <t>Carne de gallo o gallina sin trocear congelada (total)</t>
  </si>
  <si>
    <t>Kilo neto</t>
  </si>
  <si>
    <t>Arándanos rojos, azules, mirtilos y demás frutos del género vaccinium (total)</t>
  </si>
  <si>
    <t>Semillas de pimiento para siembra</t>
  </si>
  <si>
    <t>Semillas de lechuga para siembra</t>
  </si>
  <si>
    <t>Aguacates (paltas) frescas o refrigeradas (total)</t>
  </si>
  <si>
    <t>Trozos y despojos comestibles de gallo o gallina, congelados (total)</t>
  </si>
  <si>
    <t>Embutidos y productos similares, de carne, despojos o sangre; preparaciones alimenticias a base de estos productos</t>
  </si>
  <si>
    <t>Camélidos, vivos</t>
  </si>
  <si>
    <t>Manzanas frescas (total)</t>
  </si>
  <si>
    <t>Las demás semillas de hortalizas para siembra</t>
  </si>
  <si>
    <t>Aceitunas en salmuera (total)</t>
  </si>
  <si>
    <t>Papel prensa (para periódico) (total)</t>
  </si>
  <si>
    <t>Las demás carnes porcinas congeladas (total)</t>
  </si>
  <si>
    <t>Orégano, fresco o seco, incluso cortado, quebrantado o pulverizado</t>
  </si>
  <si>
    <t>Preparaciones y conservas de carne de gallo o gallina (total)</t>
  </si>
  <si>
    <t>Uvas frescas (total)</t>
  </si>
  <si>
    <t>Aceitunas, preparadas o conservadas, sin congelar</t>
  </si>
  <si>
    <t>Purés y jugos de tomate (total)</t>
  </si>
  <si>
    <t>Las demás maderas contrachapadas, maderas chapadas y maderas estratificadas similar de coníferas (desde 2007)</t>
  </si>
  <si>
    <t>Cerezas en conservas al natural (total)</t>
  </si>
  <si>
    <t>Paletas, paletas-cajas, y otras plartaformas de carga (total)</t>
  </si>
  <si>
    <t>Melocotones (duraznos), frescos</t>
  </si>
  <si>
    <t>Ciruelas frescas</t>
  </si>
  <si>
    <t>Las demás maderas de coníferas, perfiladas longitudinalmente en una o varias caras, incluso cepilladas</t>
  </si>
  <si>
    <t>Vino con denominación de origen (total)</t>
  </si>
  <si>
    <t>Litro</t>
  </si>
  <si>
    <t>Kiwis frescos</t>
  </si>
  <si>
    <t>Maíz para la siembra (total)</t>
  </si>
  <si>
    <t>Tableros laminados encolados por sus cantos ("edge glue panels"), de espesor &lt;= a 40 mm, ancho &lt;= a 1.200 mm, de longitud indeterminada, sin perfilar longitudinalmente en ninguna de sus caras, cantos o extremos (desde 2007)</t>
  </si>
  <si>
    <t>Metro cúbico</t>
  </si>
  <si>
    <t>Jugos de las demás frutas y hortalizas (total)</t>
  </si>
  <si>
    <t>Nectarines frescos</t>
  </si>
  <si>
    <t>Granos de avena, aplstados o en copos</t>
  </si>
  <si>
    <t>Cerezas frescas</t>
  </si>
  <si>
    <t>Las demás hortalizas y las mezclas de hortalizas (desde 2007)</t>
  </si>
  <si>
    <t>Miel natural</t>
  </si>
  <si>
    <t>Los demás frutos frescos (total)</t>
  </si>
  <si>
    <t>Mandarinas, clementinas, wilking e híbridas (total)</t>
  </si>
  <si>
    <t>Naranjas, frescas o secas</t>
  </si>
  <si>
    <t>Limones ( citrus limon, citrus limonum), frescos o secos</t>
  </si>
  <si>
    <t>Peras (total)</t>
  </si>
  <si>
    <t>Aguardiente de uva (pisco y similares)</t>
  </si>
  <si>
    <t>Los demás vinos (total)</t>
  </si>
  <si>
    <t>Jugos de uva (incluido el mosto) (total)</t>
  </si>
  <si>
    <t>Pimientos secos (total)</t>
  </si>
  <si>
    <t>Las demás hortalizas preparadas o conservadas (total)</t>
  </si>
  <si>
    <t>Trozos y despojos de pavo (gallipavo), congelados (total)</t>
  </si>
  <si>
    <t>Las demás maderas en plaquitas o partículas no coníferas (total)</t>
  </si>
  <si>
    <t>Pasas (total)</t>
  </si>
  <si>
    <t>Cebollas, frescas o refrigeradas</t>
  </si>
  <si>
    <t>Nueces de nogal sin cáscara, frescas o seca, enteras (total)</t>
  </si>
  <si>
    <t>Extractos, esencias y concentrados de te o yerba mate (total)</t>
  </si>
  <si>
    <t>Duraznos en conservas al natural (total)</t>
  </si>
  <si>
    <t>Semillas de plantas herbáceas usadas principalmente por sus flores, para siembra</t>
  </si>
  <si>
    <t>Néctar y jugo de manzana (total)</t>
  </si>
  <si>
    <t>Ciruelas secas</t>
  </si>
  <si>
    <t>Pasta química de coníferas a la sosa (soda) o al sulfato,excepto para disolver, cruda</t>
  </si>
  <si>
    <t>Las demás confituras, jaleas y mermeladas, puré y pastas de frutas obtenidas por cocción, incluso azucaradas o edulcoradas</t>
  </si>
  <si>
    <t>Frambuesas,congeladas, incluso con azúcar o edulcorante</t>
  </si>
  <si>
    <t>Duraznos, compotas, jaleas, pastas, pulpas (total)</t>
  </si>
  <si>
    <t>Moras, congeladas, incluso con azúcar o edulcorante</t>
  </si>
  <si>
    <t>Manzanas secas</t>
  </si>
  <si>
    <t>Fresas (frutillas), congeladas, incluso con azúcar o edulcorante</t>
  </si>
  <si>
    <t>Inulina</t>
  </si>
  <si>
    <t>Madera simplemente aserrada (desde 2007)</t>
  </si>
  <si>
    <t>Tableros de fibra de densidad media de espesor superior a 9 mm (desde 2007)</t>
  </si>
  <si>
    <t>Tableros de fibra de densidad superior a 0,5 g/cm3 pero inferior o igual a 0,8 g/cm3 sin trabajo mecánico ni recubrimiento de superficie (desde 2007)</t>
  </si>
  <si>
    <t>Leche condensada</t>
  </si>
  <si>
    <t>Listones y molduras de madera para muebles de coníferas (total)</t>
  </si>
  <si>
    <t>Tableros de fibra de densidad superior a 0,5 g/cm3 pero inferior o igual a 0,8 g/cm3 con trabajo mecánico y recubrimiento de superficie (desde 2007)</t>
  </si>
  <si>
    <t>Madera aserrada denominada "blanks", resultante de la unión a lo largo de "bloques" mediante uniones dentadas (desde 2007)</t>
  </si>
  <si>
    <t>Pasta química de coníferas a la sosa (soda) o al sulfato,excepto para disolver, semiblanqueada o blanqueada</t>
  </si>
  <si>
    <t>Madera cepillada ya sea en todas sus caras y cantos o solamente en alguno(s) de ellos (desde 2007)</t>
  </si>
  <si>
    <t>Pasta química de maderas distintas a las coníferas, a la sosa (soda) o al sulfato, excepto para disolver, semiblanqueada o blanqueada</t>
  </si>
  <si>
    <t>Puertas y sus marcos y umbrales (total)</t>
  </si>
  <si>
    <t>Semilla forrajera de trébol, para siembra</t>
  </si>
  <si>
    <t>Avena</t>
  </si>
  <si>
    <t>Los demás quesos (total)</t>
  </si>
  <si>
    <t>Leche en polvo, sin adición de azúcar ni edulcorante, mat grasa &gt; al 26%</t>
  </si>
  <si>
    <t>Carne bovina deshuesada congelada (total)</t>
  </si>
  <si>
    <t>Cueros y pieles curtidos de bovinos o equinos, en estado húmedo (incluido el wet blue, plena flor sin dividir; divididos con la flor</t>
  </si>
  <si>
    <t>Remolacha, nabos, raíces, etc., forrajeros (total)</t>
  </si>
  <si>
    <t>Semilla de nabo (nabina) o de colza, incluso quebrantada</t>
  </si>
  <si>
    <t>Malta (de cebada u otros cereales), sin tostar</t>
  </si>
  <si>
    <t>Despojos comestibles lenguas de bovinos congeladas</t>
  </si>
  <si>
    <t>Musgos secos, distintos de los usados para ramos y adornos y de los medicinales</t>
  </si>
  <si>
    <t>Carne bovina deshuesada fresca o refrigerada (total)</t>
  </si>
  <si>
    <t>Cueros y pieles enteras, en bruto, de bovinos y equinos de peso unitario &gt; a 16 kg</t>
  </si>
  <si>
    <t>Bulbos, cebollas, tubérculos, raíces y bulbos tuberosos, en reposo vegetativos (total)</t>
  </si>
  <si>
    <t>Las demás maderas de coníferas contrachapadas, chapadas y estratificadas</t>
  </si>
  <si>
    <t>Las demás preparaciones del tipo utilizado para alimentar animales</t>
  </si>
  <si>
    <t>Lactosuero, incluso concentrado, azucarado</t>
  </si>
  <si>
    <t>Madera aserrada denominada "bloques", de espesor &gt;= a 15 mm pero &lt;= a 40 mm, ancho &lt;= a 200 mm y largo &gt;= a 150 mm, obtenida por trozado de madera cepillada (desde 2007)</t>
  </si>
  <si>
    <t>Las demás preparaciones de bovinos, incluidas las mezclas</t>
  </si>
  <si>
    <t>Carne ovina, los demás cortes (trozos) sin deshuesar congeladas (total)</t>
  </si>
  <si>
    <t>Carne ovina deshuesada congelada (total)</t>
  </si>
  <si>
    <t>Trufas y demás hongos, enteros, secos</t>
  </si>
  <si>
    <t>Trufas y demás hongos, en trozos, secos</t>
  </si>
  <si>
    <t>Madera aserrada o desbastada longitudinalmente, de lenga , de espesor &gt; a 6 mm</t>
  </si>
  <si>
    <t>Lana esquilada, sucia, incluida la lavada en vivo</t>
  </si>
  <si>
    <t>Los demás cueros y pieles, en bruto, incluso depilados o divididos</t>
  </si>
  <si>
    <t>Tripas, vegijas y estómagos de animales enteros o en trozos frescos, refrigerados o congelados (total)</t>
  </si>
  <si>
    <t>Tops de lana peinada</t>
  </si>
  <si>
    <t>Grasa de lana y sustancias grasas derivadas, incluida la lanolina</t>
  </si>
  <si>
    <t>Lana esquilada, desgrasada sin carbonizar</t>
  </si>
  <si>
    <t>Harina, polvo y pellets, de carne o despojos; chicharrones, impropios para la alimentación humana</t>
  </si>
  <si>
    <t>Ton. métrica bruta</t>
  </si>
  <si>
    <t>Cerveza de malta</t>
  </si>
  <si>
    <t>Las demás preparaciones alimenticias nencop</t>
  </si>
  <si>
    <t>Los demás vinos capacidad inferior o igual a 2 lts.</t>
  </si>
  <si>
    <t>Almendras sin cáscara (total)</t>
  </si>
  <si>
    <t>Nueces de nogal con cáscara, frescas o secas</t>
  </si>
  <si>
    <t xml:space="preserve"> Región de Tarapacá</t>
  </si>
  <si>
    <t>% Participación</t>
  </si>
  <si>
    <t>Variación</t>
  </si>
  <si>
    <t>Total participación regional</t>
  </si>
  <si>
    <t>Región de Aysen</t>
  </si>
  <si>
    <t>Cuadro N° 9</t>
  </si>
  <si>
    <t>Cuadro N°  2</t>
  </si>
  <si>
    <t>Cuadro N°  3</t>
  </si>
  <si>
    <t>Sector</t>
  </si>
  <si>
    <t>XV Región de Arica y Parinacota</t>
  </si>
  <si>
    <t>Agricola</t>
  </si>
  <si>
    <t>Forestal</t>
  </si>
  <si>
    <t>Pecuario</t>
  </si>
  <si>
    <t>Total</t>
  </si>
  <si>
    <t>I Región de Tarapacá</t>
  </si>
  <si>
    <t>II Región de Antofagasta</t>
  </si>
  <si>
    <t>III Región de Atacama</t>
  </si>
  <si>
    <t>IV Región de Coquimbo</t>
  </si>
  <si>
    <t>V Región de Valparaíso</t>
  </si>
  <si>
    <t>XIII Región Metropolitana de Santiago</t>
  </si>
  <si>
    <t>VI Región del Gral Bernardo O'Higgins</t>
  </si>
  <si>
    <t>VII Región del Maule</t>
  </si>
  <si>
    <t>VIII Región del Bío Bío</t>
  </si>
  <si>
    <t>IX Región de La Araucanía</t>
  </si>
  <si>
    <t>XIV Región de Los Ríos</t>
  </si>
  <si>
    <t xml:space="preserve"> X Región de Los Lagos</t>
  </si>
  <si>
    <t>XI Región Aysén del Gral. Carlos Ibañez Del Campo</t>
  </si>
  <si>
    <t>XII Región de Magallanes</t>
  </si>
  <si>
    <t>Otras Operaciones</t>
  </si>
  <si>
    <t>País</t>
  </si>
  <si>
    <t>Reino Unido</t>
  </si>
  <si>
    <t>Perú</t>
  </si>
  <si>
    <t>Holanda</t>
  </si>
  <si>
    <t>México</t>
  </si>
  <si>
    <t>Argentina</t>
  </si>
  <si>
    <t>Corea del Sur</t>
  </si>
  <si>
    <t>IV Región Coquimbo</t>
  </si>
  <si>
    <t>V Región Valparaíso</t>
  </si>
  <si>
    <t>Venezuela</t>
  </si>
  <si>
    <t>Japón</t>
  </si>
  <si>
    <t xml:space="preserve">XIII Región Metropolitana de Santiago </t>
  </si>
  <si>
    <t>VI Región del Libertador Bernardo O'Higgins</t>
  </si>
  <si>
    <t>China</t>
  </si>
  <si>
    <t>Alemania</t>
  </si>
  <si>
    <t>VIII Región del Bio Bio</t>
  </si>
  <si>
    <t>Italia</t>
  </si>
  <si>
    <t>X Región de Los Lagos</t>
  </si>
  <si>
    <t xml:space="preserve">       XI Región Aysén del Gral. Carlos Ibañez Del Campo </t>
  </si>
  <si>
    <t>Uruguay</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</si>
  <si>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</si>
  <si>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</si>
  <si>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</si>
  <si>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</si>
  <si>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</si>
  <si>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</si>
  <si>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</si>
  <si>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</si>
  <si>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</si>
  <si>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Bio Bio</t>
  </si>
  <si>
    <t>O'Higgins</t>
  </si>
  <si>
    <t>Metropolitana</t>
  </si>
  <si>
    <t>Maule</t>
  </si>
  <si>
    <t>Valparaíso</t>
  </si>
  <si>
    <t>Coquimbo</t>
  </si>
  <si>
    <t>Otros</t>
  </si>
  <si>
    <t>orden</t>
  </si>
  <si>
    <t>España</t>
  </si>
  <si>
    <t>Total regional</t>
  </si>
  <si>
    <t>VALOR DE LAS EXPORTACIONES SILVOAGROPECUARIAS REGIONALES</t>
  </si>
  <si>
    <t>PRINCIPALES DESTINOS DE LAS EXPORTACIONES SILVOAGROPECUARIAS REGIONALES</t>
  </si>
  <si>
    <t>PRINCIPALES PRODUCTOS  SILVOAGROPECUARIOS EXPORTADOS REGION DE TARAPACA</t>
  </si>
  <si>
    <t>PRINCIPALES PRODUCTOS  SILVOAGROPECUARIOS EXPORTADOS REGION DE ANTOFAGASTA</t>
  </si>
  <si>
    <t>PRINCIPALES PRODUCTOS  SILVOAGROPECUARIOS EXPORTADOS REGION DE ATACAMA</t>
  </si>
  <si>
    <t>PRINCIPALES PRODUCTOS  SILVOAGROPECUARIOS  EXPORTADOS REGION DE COQUIMBO</t>
  </si>
  <si>
    <t>PRINCIPALES PRODUCTOS  SILVOAGROPECUARIOS EXPORTADOS REGION DE VALAPARAISO</t>
  </si>
  <si>
    <t>PRINCIPALES PRODUCTOS  SLIVOAGROPECUARIOS EXPORTADOS REGION METROPOLITANA</t>
  </si>
  <si>
    <t>PRINCIPALES PRODUCTOS  SILVOAGROPECUARIOS EXPORTADOS REGION DE O'HIGGINS</t>
  </si>
  <si>
    <t>PRINCIPALES PRODUCTOS  SILVOAGROPECUARIOS EXPORTADOS REGION DEL MAULE</t>
  </si>
  <si>
    <t>PRINCIPALES PRODUCTOS  SILVOAGROPECUARIOS EXPORTADOS REGION DE BIO BIO</t>
  </si>
  <si>
    <t>PRINCIPALES PRODUCTOS  SILVOAGROPECUARIOS EXPORTADOS REGION DE LA ARAUCANIA</t>
  </si>
  <si>
    <t>PRINCIPALES PRODUCTOS  SILVOAGROPECUARIOS EXPORTADOS REGION DE LOS LAGOS</t>
  </si>
  <si>
    <t>PRINCIPALES PRODUCTOS  SILVOAGROPECUARIOS EXPORTADOS REGION DE AYSEN</t>
  </si>
  <si>
    <t xml:space="preserve">VALOR DE LAS EXPORTACIONES SILVOAGROPECUARIAS REGIONALES POR SECTOR </t>
  </si>
  <si>
    <t>PRINCIPALES PRODUCTOS  SILVOAGROPECUARIOS EXPORTADOS REGION DE MAGALLANES</t>
  </si>
  <si>
    <t>Frutas</t>
  </si>
  <si>
    <t>Aviares</t>
  </si>
  <si>
    <t>Bovinos</t>
  </si>
  <si>
    <t>Rubros</t>
  </si>
  <si>
    <t>Vinos y alcoholes</t>
  </si>
  <si>
    <t>Cereales</t>
  </si>
  <si>
    <t>Forestales no coníferas</t>
  </si>
  <si>
    <t>Porcinos</t>
  </si>
  <si>
    <t>Forestales Coníferas</t>
  </si>
  <si>
    <t>Forestales coníferas</t>
  </si>
  <si>
    <t>Lácteos</t>
  </si>
  <si>
    <t>Ovinos</t>
  </si>
  <si>
    <t>Flores, plantas y especias</t>
  </si>
  <si>
    <t>Cuadro N°  4</t>
  </si>
  <si>
    <t>Cuadro N° 17</t>
  </si>
  <si>
    <t xml:space="preserve">  Nº 17</t>
  </si>
  <si>
    <t>PRINCIPALES RUBROS SILVOAGROPECUARIOS EXPORTADOS POR  REGION</t>
  </si>
  <si>
    <t>Principales rubros silvoagropecuarios exportados por región</t>
  </si>
  <si>
    <t>Cuadro N°  4 (continuación)</t>
  </si>
  <si>
    <t>Cuadro N°  3 (continuación)</t>
  </si>
  <si>
    <t>Hortalizas y tubérculos</t>
  </si>
  <si>
    <t>Hortalizas  y tubérculos</t>
  </si>
  <si>
    <t>Hortaliza y tubérculos</t>
  </si>
  <si>
    <t>Volumen (miles)</t>
  </si>
  <si>
    <t>Valor (miles de dólares FOB)*</t>
  </si>
  <si>
    <t>Región/país</t>
  </si>
  <si>
    <t>Principales productos silvoagropecuarios exportados *</t>
  </si>
  <si>
    <t xml:space="preserve"> 2009-2008</t>
  </si>
  <si>
    <t>Francia</t>
  </si>
  <si>
    <t>Colombia</t>
  </si>
  <si>
    <t>Hong-Kong</t>
  </si>
  <si>
    <t xml:space="preserve"> Región de Arica y Parinacota</t>
  </si>
  <si>
    <t>09/08</t>
  </si>
  <si>
    <t>Región de Los Rios</t>
  </si>
  <si>
    <t>Cuadro N° 18</t>
  </si>
  <si>
    <t>Cuadro N° 19</t>
  </si>
  <si>
    <t>PRINCIPALES PRODUCTOS  SILVOAGROPECUARIOS EXPORTADOS REGION DE ARICA Y PARINACOTA</t>
  </si>
  <si>
    <t>PRINCIPALES PRODUCTOS  SILVOAGROPECUARIOS EXPORTADOS REGION DE LOS RIOS</t>
  </si>
  <si>
    <t xml:space="preserve">  Nº 18</t>
  </si>
  <si>
    <t xml:space="preserve">  Nº 19</t>
  </si>
  <si>
    <t>Productos que representan el 99,6 % de las exportaciones regionales</t>
  </si>
  <si>
    <t>Productos que representan el 99,9 % de las exportaciones regionales</t>
  </si>
  <si>
    <t>Codigo SACH</t>
  </si>
  <si>
    <t>Los demás despojos comestibles de bovinos, congelados</t>
  </si>
  <si>
    <t>Boldo, fresco o seco, incluso cortado, quebrantado o pulverizado</t>
  </si>
  <si>
    <t>Las demás frutas congeladas (total)</t>
  </si>
  <si>
    <t>Café instantáneo, sin aromatizar</t>
  </si>
  <si>
    <t>Ketchup y demás salsas de tomate (total)</t>
  </si>
  <si>
    <t>Aceite de oliva, virgen</t>
  </si>
  <si>
    <t>Albaricoques (damascos, chabacanos), frescos</t>
  </si>
  <si>
    <t>Alcohol etílico sin desnaturalizar, grado alcohólico volumétrico &gt;= a 80% vol</t>
  </si>
  <si>
    <t>Los demás aguardientes de vino o de orujo de uvas</t>
  </si>
  <si>
    <t>Preparaciones y conservas de pavo (gallipavo) (total)</t>
  </si>
  <si>
    <t>Las demás carnes y despojos comestibles saladas, secas o ahumadas, incluidos la harina y polvo (total)</t>
  </si>
  <si>
    <t>Carne porcina piernas, paletas y sus trozos sin deshuesar, congeladas (total)</t>
  </si>
  <si>
    <t>Cerezas conservadas provisionalmente, pero no aptas para el consumo inmediato</t>
  </si>
  <si>
    <t>Mosquetas secas (frutos, partes incluso triturados o pulverizados) (total)</t>
  </si>
  <si>
    <t>Tableros llamados "oriented strand board" (OSB) (desde 2007)</t>
  </si>
  <si>
    <t>Madera aserrada o desbastada longitudinalmente, de raulí , de espesor &gt; a 6 mm</t>
  </si>
  <si>
    <t>Las demás maderas aserradas de coníferas, de espesor superior a 6 mm</t>
  </si>
  <si>
    <t>Los demás toncos para aserrar y hacer chapas</t>
  </si>
  <si>
    <t>Partes de plantas, sin flores ni capullos para ramos y adornos, frescas</t>
  </si>
  <si>
    <t>Los demás tableros o partículas</t>
  </si>
  <si>
    <t>Las demás maderas aserradas o desbastada longitudinalmente, de espesor &gt; a 6 mm</t>
  </si>
  <si>
    <t>Las demás maderas contrachapadas, chapadas y estratificadas, no coníferas</t>
  </si>
  <si>
    <t>Carne bovina en trozos sin deshuesar, fresca o refrigerada</t>
  </si>
  <si>
    <t>Maderas distinta de las coníferas, perfiladas longitudinalmente, en una o varias caras, cantos o extremos</t>
  </si>
  <si>
    <t>Los demás aceites esenciales, excepto los de agrios</t>
  </si>
  <si>
    <t>Musgos y líquenes</t>
  </si>
  <si>
    <t>Peonía (hasta 2006: 06031030) (desde 2007)</t>
  </si>
  <si>
    <t>Las demás hojas para chapado, contrachapado de espesor &lt;= a 6 mm</t>
  </si>
  <si>
    <t>Despojos de animales impropio para la alimentación humana</t>
  </si>
  <si>
    <t>Las demás manufacturas de madera</t>
  </si>
  <si>
    <t>Leche y nata con un contenido superior a 6% mat grasa sin edulcorar o azucarar (total)</t>
  </si>
  <si>
    <t>08092000</t>
  </si>
  <si>
    <t>08061000</t>
  </si>
  <si>
    <t>07112000</t>
  </si>
  <si>
    <t>08044000</t>
  </si>
  <si>
    <t>01061910</t>
  </si>
  <si>
    <t>08082010</t>
  </si>
  <si>
    <t>07031010</t>
  </si>
  <si>
    <t>08081000</t>
  </si>
  <si>
    <t>02071400</t>
  </si>
  <si>
    <t>02071200</t>
  </si>
  <si>
    <t>08105000</t>
  </si>
  <si>
    <t>08055010</t>
  </si>
  <si>
    <t>08062000</t>
  </si>
  <si>
    <t>Productos que representan el 95,8% de las exportaciones regionales</t>
  </si>
  <si>
    <t>Productos que representan el 92,9% de las exportaciones regionales</t>
  </si>
  <si>
    <t>Productos que representan el 88,5% de las exportaciones regionales</t>
  </si>
  <si>
    <t>Productos que representan el 85,9 % de las exportaciones regionales</t>
  </si>
  <si>
    <t>Productos que representan el 73,7% de las exportaciones regionales</t>
  </si>
  <si>
    <t>Productos que representan el 84,6% de las exportaciones regionales</t>
  </si>
  <si>
    <t>Productos que representan el 97,6 % de las exportaciones regionales</t>
  </si>
  <si>
    <t>08093020</t>
  </si>
  <si>
    <t>08093010</t>
  </si>
  <si>
    <t>08104000</t>
  </si>
  <si>
    <t>08094010</t>
  </si>
  <si>
    <t>09042000</t>
  </si>
  <si>
    <t>02032900</t>
  </si>
  <si>
    <t>08112020</t>
  </si>
  <si>
    <t>06011000</t>
  </si>
  <si>
    <t>08119000</t>
  </si>
  <si>
    <t>08112010</t>
  </si>
  <si>
    <t>08051000</t>
  </si>
  <si>
    <t>08091000</t>
  </si>
  <si>
    <t>08052000</t>
  </si>
  <si>
    <t>08109000</t>
  </si>
  <si>
    <t>08023200</t>
  </si>
  <si>
    <t>02072700</t>
  </si>
  <si>
    <t>08132000</t>
  </si>
  <si>
    <t>08021200</t>
  </si>
  <si>
    <t>08023100</t>
  </si>
  <si>
    <t>02032200</t>
  </si>
  <si>
    <t>02109000</t>
  </si>
  <si>
    <t>08133000</t>
  </si>
  <si>
    <t>08111000</t>
  </si>
  <si>
    <t>08121000</t>
  </si>
  <si>
    <t>04022118</t>
  </si>
  <si>
    <t>02013000</t>
  </si>
  <si>
    <t>04029910</t>
  </si>
  <si>
    <t>02062100</t>
  </si>
  <si>
    <t>02023000</t>
  </si>
  <si>
    <t>02062900</t>
  </si>
  <si>
    <t>06049100</t>
  </si>
  <si>
    <t>02012000</t>
  </si>
  <si>
    <t>05040000</t>
  </si>
  <si>
    <t>04069000</t>
  </si>
  <si>
    <t>04041000</t>
  </si>
  <si>
    <t>06041000</t>
  </si>
  <si>
    <t>05119930</t>
  </si>
  <si>
    <t>07123920</t>
  </si>
  <si>
    <t>06031930</t>
  </si>
  <si>
    <t>07123910</t>
  </si>
  <si>
    <t>04013000</t>
  </si>
  <si>
    <t>02044200</t>
  </si>
  <si>
    <t>02044300</t>
  </si>
  <si>
    <t>04090000</t>
  </si>
  <si>
    <t>Dinamarca</t>
  </si>
  <si>
    <t>Carne ovina canales o medias canales de cordero, congeladas</t>
  </si>
  <si>
    <t>Cueros y pieles en bruto de ovino, con lana</t>
  </si>
  <si>
    <t>Carne y despojos comestibles de conejo o liebre frescos, refrigerados o congelados</t>
  </si>
  <si>
    <t>Los demás despojos comestibles de ovinos, caprinos, caballares asnales y mulares, congelados</t>
  </si>
  <si>
    <t>Borras del peinado de la lana o pelo fino</t>
  </si>
  <si>
    <t>Las demás grasas de animales bovinos, ovinos o caprinos, excepto fundidas</t>
  </si>
  <si>
    <t>Cueros y pieles enteras, en bruto, de bovinos y equinos hasta 8kg secas, 10kg para salados secos y 16kg para los frescos, salados verdes (húmedos) o conservados de otro modo</t>
  </si>
  <si>
    <t>02043000</t>
  </si>
  <si>
    <t>02081000</t>
  </si>
  <si>
    <t>02069000</t>
  </si>
  <si>
    <t>Productos que representan el 97,9% de las exportaciones regionales</t>
  </si>
  <si>
    <t>Carne de gallo o gallina, sin trocear, fresca o refrigerada</t>
  </si>
  <si>
    <t>Productos que representan el 97,5  % de las exportaciones regionales</t>
  </si>
  <si>
    <t>02071100</t>
  </si>
  <si>
    <t>Leche en polvo, concentradas o con adición de edulcorante, en polvo, gránulos, contenido materia grasa &lt;= al 1.5% en peso</t>
  </si>
  <si>
    <t>Productos que representan el 100% de las exportaciones regionales</t>
  </si>
  <si>
    <t>Productos que representan el 92,1% de las exportaciones regionales</t>
  </si>
  <si>
    <t>04021000</t>
  </si>
  <si>
    <t>Ají (capsicum frutescens), incluso en trozos o rodajas, triturados o pulverizado, secos</t>
  </si>
  <si>
    <t>07129020</t>
  </si>
  <si>
    <t>Productos que representan el 98,1% de las exportaciones regionales</t>
  </si>
  <si>
    <t>Brasil</t>
  </si>
  <si>
    <t>Australia</t>
  </si>
  <si>
    <t>Oleaginosas</t>
  </si>
  <si>
    <t>Estados Unidos</t>
  </si>
  <si>
    <t>Las demás grasas y aceites animales y sus fracciones, incluso refinados pero sin modificar químicamente</t>
  </si>
  <si>
    <t>AVANCE MENSUAL ABRIL 2009</t>
  </si>
  <si>
    <t>MAYO 2009</t>
  </si>
  <si>
    <t>Avance mensual abril 2009</t>
  </si>
  <si>
    <t>Mayo 2009</t>
  </si>
  <si>
    <t>ene-abr</t>
  </si>
  <si>
    <t>Enero-Abril</t>
  </si>
  <si>
    <t>ene-abr 09</t>
  </si>
  <si>
    <t>Los Lagos</t>
  </si>
  <si>
    <t>Canadá</t>
  </si>
  <si>
    <t>Suecia</t>
  </si>
  <si>
    <t>Apícolas</t>
  </si>
  <si>
    <t>Leguminosas de grano seco</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</si>
</sst>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 &quot;pta&quot;;\-#,##0\ &quot;pta&quot;"/>
    <numFmt numFmtId="178" formatCode="#,##0\ &quot;pta&quot;;[Red]\-#,##0\ &quot;pta&quot;"/>
    <numFmt numFmtId="179" formatCode="#,##0.00\ &quot;pta&quot;;\-#,##0.00\ &quot;pta&quot;"/>
    <numFmt numFmtId="180" formatCode="#,##0.00\ &quot;pta&quot;;[Red]\-#,##0.00\ &quot;pta&quot;"/>
    <numFmt numFmtId="181" formatCode="_-* #,##0\ &quot;pta&quot;_-;\-* #,##0\ &quot;pta&quot;_-;_-* &quot;-&quot;\ &quot;pta&quot;_-;_-@_-"/>
    <numFmt numFmtId="182" formatCode="_-* #,##0\ _p_t_a_-;\-* #,##0\ _p_t_a_-;_-* &quot;-&quot;\ _p_t_a_-;_-@_-"/>
    <numFmt numFmtId="183" formatCode="_-* #,##0.00\ &quot;pta&quot;_-;\-* #,##0.00\ &quot;pta&quot;_-;_-* &quot;-&quot;??\ &quot;pta&quot;_-;_-@_-"/>
    <numFmt numFmtId="184" formatCode="_-* #,##0.00\ _p_t_a_-;\-* #,##0.00\ _p_t_a_-;_-* &quot;-&quot;??\ _p_t_a_-;_-@_-"/>
    <numFmt numFmtId="185" formatCode="&quot;$&quot;\ #,##0_);\(&quot;$&quot;\ #,##0\)"/>
    <numFmt numFmtId="186" formatCode="&quot;$&quot;\ #,##0_);[Red]\(&quot;$&quot;\ #,##0\)"/>
    <numFmt numFmtId="187" formatCode="&quot;$&quot;\ #,##0.00_);\(&quot;$&quot;\ #,##0.00\)"/>
    <numFmt numFmtId="188" formatCode="&quot;$&quot;\ #,##0.00_);[Red]\(&quot;$&quot;\ #,##0.00\)"/>
    <numFmt numFmtId="189" formatCode="_(&quot;$&quot;\ * #,##0_);_(&quot;$&quot;\ * \(#,##0\);_(&quot;$&quot;\ * &quot;-&quot;_);_(@_)"/>
    <numFmt numFmtId="190" formatCode="_(&quot;$&quot;\ * #,##0.00_);_(&quot;$&quot;\ * \(#,##0.00\);_(&quot;$&quot;\ * &quot;-&quot;??_);_(@_)"/>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quot;$&quot;* #,##0.00_-;\-&quot;$&quot;* #,##0.00_-;_-&quot;$&quot;* &quot;-&quot;??_-;_-@_-"/>
    <numFmt numFmtId="197" formatCode="&quot;Ch$&quot;#,##0_);\(&quot;Ch$&quot;#,##0\)"/>
    <numFmt numFmtId="198" formatCode="&quot;Ch$&quot;#,##0_);[Red]\(&quot;Ch$&quot;#,##0\)"/>
    <numFmt numFmtId="199" formatCode="&quot;Ch$&quot;#,##0.00_);\(&quot;Ch$&quot;#,##0.00\)"/>
    <numFmt numFmtId="200" formatCode="&quot;Ch$&quot;#,##0.00_);[Red]\(&quot;Ch$&quot;#,##0.00\)"/>
    <numFmt numFmtId="201" formatCode="_(&quot;Ch$&quot;* #,##0_);_(&quot;Ch$&quot;* \(#,##0\);_(&quot;Ch$&quot;* &quot;-&quot;_);_(@_)"/>
    <numFmt numFmtId="202" formatCode="_(&quot;Ch$&quot;* #,##0.00_);_(&quot;Ch$&quot;* \(#,##0.00\);_(&quot;Ch$&quot;* &quot;-&quot;??_);_(@_)"/>
    <numFmt numFmtId="203" formatCode="&quot;$&quot;#,##0_);\(&quot;$&quot;#,##0\)"/>
    <numFmt numFmtId="204" formatCode="&quot;$&quot;#,##0_);[Red]\(&quot;$&quot;#,##0\)"/>
    <numFmt numFmtId="205" formatCode="&quot;$&quot;#,##0.00_);\(&quot;$&quot;#,##0.00\)"/>
    <numFmt numFmtId="206" formatCode="&quot;$&quot;#,##0.00_);[Red]\(&quot;$&quot;#,##0.00\)"/>
    <numFmt numFmtId="207" formatCode="0.0"/>
    <numFmt numFmtId="208" formatCode="0.0%"/>
    <numFmt numFmtId="209" formatCode="_(* #,##0.0_);_(* \(#,##0.0\);_(* &quot;-&quot;??_);_(@_)"/>
    <numFmt numFmtId="210" formatCode="_(* #,##0_);_(* \(#,##0\);_(* &quot;-&quot;??_);_(@_)"/>
    <numFmt numFmtId="211" formatCode="_-* #,##0_-;\-* #,##0_-;_-* &quot;-&quot;??_-;_-@_-"/>
    <numFmt numFmtId="212" formatCode="0.00000000"/>
    <numFmt numFmtId="213" formatCode="0.0000000"/>
    <numFmt numFmtId="214" formatCode="0.000000"/>
    <numFmt numFmtId="215" formatCode="0.00000"/>
    <numFmt numFmtId="216" formatCode="0.0000"/>
    <numFmt numFmtId="217" formatCode="0.000"/>
    <numFmt numFmtId="218" formatCode="&quot;Sí&quot;;&quot;Sí&quot;;&quot;No&quot;"/>
    <numFmt numFmtId="219" formatCode="&quot;Verdadero&quot;;&quot;Verdadero&quot;;&quot;Falso&quot;"/>
    <numFmt numFmtId="220" formatCode="&quot;Activado&quot;;&quot;Activado&quot;;&quot;Desactivado&quot;"/>
    <numFmt numFmtId="221" formatCode="[$€-2]\ #,##0.00_);[Red]\([$€-2]\ #,##0.00\)"/>
    <numFmt numFmtId="222" formatCode="_-* #,##0\ _€_-;\-* #,##0\ _€_-;_-* &quot;-&quot;??\ _€_-;_-@_-"/>
    <numFmt numFmtId="223" formatCode="0.000%"/>
  </numFmts>
  <fonts count="57">
    <font>
      <sz val="10"/>
      <name val="Arial"/>
      <family val="0"/>
    </font>
    <font>
      <u val="single"/>
      <sz val="7.5"/>
      <color indexed="12"/>
      <name val="Arial"/>
      <family val="2"/>
    </font>
    <font>
      <u val="single"/>
      <sz val="7.5"/>
      <color indexed="36"/>
      <name val="Arial"/>
      <family val="2"/>
    </font>
    <font>
      <b/>
      <sz val="10"/>
      <name val="Arial"/>
      <family val="2"/>
    </font>
    <font>
      <b/>
      <sz val="16"/>
      <name val="Arial"/>
      <family val="2"/>
    </font>
    <font>
      <b/>
      <sz val="14"/>
      <name val="Arial"/>
      <family val="2"/>
    </font>
    <font>
      <sz val="12"/>
      <name val="Arial"/>
      <family val="2"/>
    </font>
    <font>
      <sz val="9"/>
      <name val="Arial"/>
      <family val="2"/>
    </font>
    <font>
      <sz val="8"/>
      <name val="Arial"/>
      <family val="2"/>
    </font>
    <font>
      <b/>
      <sz val="8"/>
      <name val="Arial"/>
      <family val="2"/>
    </font>
    <font>
      <b/>
      <sz val="12"/>
      <name val="Arial"/>
      <family val="2"/>
    </font>
    <font>
      <sz val="10"/>
      <color indexed="10"/>
      <name val="Arial"/>
      <family val="2"/>
    </font>
    <font>
      <sz val="3.5"/>
      <color indexed="8"/>
      <name val="Arial"/>
      <family val="0"/>
    </font>
    <font>
      <sz val="6.9"/>
      <color indexed="8"/>
      <name val="Arial"/>
      <family val="0"/>
    </font>
    <font>
      <sz val="1.5"/>
      <color indexed="8"/>
      <name val="Arial"/>
      <family val="0"/>
    </font>
    <font>
      <sz val="10"/>
      <color indexed="8"/>
      <name val="Calibri"/>
      <family val="0"/>
    </font>
    <font>
      <sz val="1"/>
      <color indexed="8"/>
      <name val="Arial"/>
      <family val="0"/>
    </font>
    <font>
      <sz val="5.35"/>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b/>
      <sz val="1.5"/>
      <color indexed="8"/>
      <name val="Arial"/>
      <family val="0"/>
    </font>
    <font>
      <b/>
      <sz val="10"/>
      <color indexed="8"/>
      <name val="Calibri"/>
      <family val="0"/>
    </font>
    <font>
      <b/>
      <sz val="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indexed="53"/>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color indexed="55"/>
      </top>
      <bottom>
        <color indexed="63"/>
      </bottom>
    </border>
    <border>
      <left>
        <color indexed="63"/>
      </left>
      <right>
        <color indexed="63"/>
      </right>
      <top>
        <color indexed="63"/>
      </top>
      <bottom style="medium">
        <color indexed="55"/>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31" borderId="0" applyNumberFormat="0" applyBorder="0" applyAlignment="0" applyProtection="0"/>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5" fillId="0" borderId="8" applyNumberFormat="0" applyFill="0" applyAlignment="0" applyProtection="0"/>
    <xf numFmtId="0" fontId="55" fillId="0" borderId="9" applyNumberFormat="0" applyFill="0" applyAlignment="0" applyProtection="0"/>
  </cellStyleXfs>
  <cellXfs count="174">
    <xf numFmtId="0" fontId="0" fillId="0" borderId="0" xfId="0" applyAlignment="1">
      <alignment/>
    </xf>
    <xf numFmtId="0" fontId="3" fillId="0" borderId="10" xfId="0" applyFont="1" applyBorder="1" applyAlignment="1">
      <alignment/>
    </xf>
    <xf numFmtId="0" fontId="3" fillId="0" borderId="0" xfId="0" applyFont="1" applyAlignment="1">
      <alignment/>
    </xf>
    <xf numFmtId="0" fontId="0" fillId="0" borderId="0" xfId="0" applyBorder="1" applyAlignment="1">
      <alignment/>
    </xf>
    <xf numFmtId="0" fontId="4" fillId="0" borderId="0" xfId="0" applyFont="1" applyBorder="1" applyAlignment="1">
      <alignment horizontal="center"/>
    </xf>
    <xf numFmtId="17" fontId="4" fillId="0" borderId="0" xfId="0" applyNumberFormat="1" applyFont="1" applyBorder="1" applyAlignment="1" quotePrefix="1">
      <alignment horizontal="center"/>
    </xf>
    <xf numFmtId="0" fontId="0" fillId="0" borderId="11" xfId="0" applyBorder="1"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wrapText="1"/>
    </xf>
    <xf numFmtId="0" fontId="7" fillId="0" borderId="0" xfId="53" applyFont="1" applyProtection="1">
      <alignment/>
      <protection/>
    </xf>
    <xf numFmtId="0" fontId="7" fillId="0" borderId="0" xfId="53" applyFont="1" applyBorder="1" applyProtection="1">
      <alignment/>
      <protection/>
    </xf>
    <xf numFmtId="0" fontId="8" fillId="0" borderId="0" xfId="53" applyFont="1" applyBorder="1" applyAlignment="1" applyProtection="1">
      <alignment horizontal="centerContinuous" vertical="center"/>
      <protection/>
    </xf>
    <xf numFmtId="0" fontId="9" fillId="0" borderId="0" xfId="53" applyFont="1" applyBorder="1" applyAlignment="1" applyProtection="1">
      <alignment horizontal="centerContinuous" vertical="center"/>
      <protection/>
    </xf>
    <xf numFmtId="0" fontId="8" fillId="0" borderId="0" xfId="53" applyFont="1" applyBorder="1" applyProtection="1">
      <alignment/>
      <protection/>
    </xf>
    <xf numFmtId="0" fontId="9" fillId="0" borderId="12" xfId="53" applyFont="1" applyBorder="1" applyAlignment="1" applyProtection="1">
      <alignment horizontal="left"/>
      <protection/>
    </xf>
    <xf numFmtId="0" fontId="9" fillId="0" borderId="12" xfId="53" applyFont="1" applyBorder="1" applyProtection="1">
      <alignment/>
      <protection/>
    </xf>
    <xf numFmtId="0" fontId="9" fillId="0" borderId="12" xfId="53" applyFont="1" applyBorder="1" applyAlignment="1" applyProtection="1">
      <alignment horizontal="right"/>
      <protection/>
    </xf>
    <xf numFmtId="0" fontId="8" fillId="0" borderId="0" xfId="53" applyFont="1" applyBorder="1" applyAlignment="1" applyProtection="1">
      <alignment horizontal="center"/>
      <protection/>
    </xf>
    <xf numFmtId="0" fontId="8" fillId="0" borderId="0" xfId="53" applyFont="1" applyBorder="1" applyAlignment="1" applyProtection="1">
      <alignment horizontal="left"/>
      <protection/>
    </xf>
    <xf numFmtId="0" fontId="8" fillId="0" borderId="0" xfId="53" applyFont="1" applyBorder="1" applyAlignment="1" applyProtection="1">
      <alignment horizontal="right"/>
      <protection/>
    </xf>
    <xf numFmtId="0" fontId="9" fillId="0" borderId="0" xfId="53" applyFont="1" applyBorder="1" applyAlignment="1" applyProtection="1">
      <alignment horizontal="left"/>
      <protection/>
    </xf>
    <xf numFmtId="0" fontId="8" fillId="0" borderId="13" xfId="53" applyFont="1" applyBorder="1" applyAlignment="1" applyProtection="1">
      <alignment horizontal="left"/>
      <protection/>
    </xf>
    <xf numFmtId="0" fontId="8" fillId="0" borderId="13" xfId="53" applyFont="1" applyBorder="1" applyProtection="1">
      <alignment/>
      <protection/>
    </xf>
    <xf numFmtId="0" fontId="8" fillId="0" borderId="13" xfId="53" applyFont="1" applyBorder="1" applyAlignment="1" applyProtection="1">
      <alignment horizontal="right"/>
      <protection/>
    </xf>
    <xf numFmtId="0" fontId="0" fillId="0" borderId="0" xfId="0" applyFont="1" applyBorder="1" applyAlignment="1">
      <alignment/>
    </xf>
    <xf numFmtId="0" fontId="3" fillId="33" borderId="0" xfId="0" applyFont="1" applyFill="1" applyBorder="1" applyAlignment="1">
      <alignment horizontal="left"/>
    </xf>
    <xf numFmtId="0" fontId="3" fillId="33" borderId="13" xfId="0" applyFont="1" applyFill="1" applyBorder="1" applyAlignment="1" quotePrefix="1">
      <alignment horizontal="center"/>
    </xf>
    <xf numFmtId="0" fontId="3" fillId="33" borderId="13" xfId="0" applyNumberFormat="1" applyFont="1" applyFill="1" applyBorder="1" applyAlignment="1">
      <alignment horizontal="right"/>
    </xf>
    <xf numFmtId="0" fontId="3" fillId="33" borderId="13" xfId="0" applyFont="1" applyFill="1" applyBorder="1" applyAlignment="1">
      <alignment horizontal="right"/>
    </xf>
    <xf numFmtId="0" fontId="3" fillId="33" borderId="13" xfId="0" applyFont="1" applyFill="1" applyBorder="1" applyAlignment="1">
      <alignment horizontal="center"/>
    </xf>
    <xf numFmtId="0" fontId="3" fillId="0" borderId="13"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7" fontId="0" fillId="0" borderId="0" xfId="0" applyNumberFormat="1" applyAlignment="1" quotePrefix="1">
      <alignment/>
    </xf>
    <xf numFmtId="3" fontId="0" fillId="0" borderId="0" xfId="0" applyNumberFormat="1" applyAlignment="1">
      <alignment/>
    </xf>
    <xf numFmtId="208" fontId="0" fillId="0" borderId="0" xfId="0" applyNumberFormat="1" applyAlignment="1">
      <alignment/>
    </xf>
    <xf numFmtId="0" fontId="3" fillId="0" borderId="0" xfId="0" applyFont="1" applyFill="1" applyBorder="1" applyAlignment="1">
      <alignment/>
    </xf>
    <xf numFmtId="3" fontId="3" fillId="0" borderId="0" xfId="0" applyNumberFormat="1" applyFont="1" applyAlignment="1">
      <alignment/>
    </xf>
    <xf numFmtId="208" fontId="3" fillId="0" borderId="0" xfId="0" applyNumberFormat="1" applyFont="1" applyAlignment="1">
      <alignment/>
    </xf>
    <xf numFmtId="0" fontId="8" fillId="0" borderId="14" xfId="0" applyFont="1" applyBorder="1" applyAlignment="1">
      <alignment/>
    </xf>
    <xf numFmtId="3" fontId="8" fillId="0" borderId="14" xfId="0" applyNumberFormat="1" applyFont="1" applyBorder="1" applyAlignment="1">
      <alignment/>
    </xf>
    <xf numFmtId="0" fontId="8" fillId="0" borderId="0" xfId="0" applyFont="1" applyAlignment="1">
      <alignment vertical="center"/>
    </xf>
    <xf numFmtId="0" fontId="8"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3" xfId="0" applyBorder="1" applyAlignment="1">
      <alignment/>
    </xf>
    <xf numFmtId="3" fontId="0" fillId="0" borderId="13" xfId="0" applyNumberFormat="1" applyBorder="1" applyAlignment="1">
      <alignment/>
    </xf>
    <xf numFmtId="208" fontId="0" fillId="0" borderId="13" xfId="0" applyNumberFormat="1" applyBorder="1" applyAlignment="1">
      <alignment/>
    </xf>
    <xf numFmtId="3" fontId="0" fillId="0" borderId="0" xfId="0" applyNumberFormat="1" applyBorder="1" applyAlignment="1">
      <alignment/>
    </xf>
    <xf numFmtId="208" fontId="0" fillId="0" borderId="0" xfId="0" applyNumberFormat="1" applyBorder="1" applyAlignment="1">
      <alignment/>
    </xf>
    <xf numFmtId="0" fontId="3" fillId="0" borderId="13" xfId="0" applyFont="1" applyBorder="1" applyAlignment="1">
      <alignment horizontal="center"/>
    </xf>
    <xf numFmtId="9" fontId="0" fillId="0" borderId="0" xfId="55" applyFont="1" applyAlignment="1">
      <alignment horizontal="center"/>
    </xf>
    <xf numFmtId="0" fontId="3" fillId="0" borderId="12" xfId="0" applyFont="1" applyBorder="1" applyAlignment="1">
      <alignment/>
    </xf>
    <xf numFmtId="3" fontId="3" fillId="0" borderId="12" xfId="0" applyNumberFormat="1" applyFont="1" applyBorder="1" applyAlignment="1">
      <alignment/>
    </xf>
    <xf numFmtId="9" fontId="3" fillId="0" borderId="12" xfId="55" applyFont="1" applyBorder="1" applyAlignment="1">
      <alignment horizontal="center"/>
    </xf>
    <xf numFmtId="0" fontId="3" fillId="34" borderId="0" xfId="0" applyFont="1" applyFill="1" applyAlignment="1">
      <alignment/>
    </xf>
    <xf numFmtId="0" fontId="3" fillId="0" borderId="13" xfId="0" applyFont="1" applyBorder="1" applyAlignment="1">
      <alignment/>
    </xf>
    <xf numFmtId="0" fontId="3" fillId="0" borderId="13" xfId="0" applyFont="1" applyBorder="1" applyAlignment="1">
      <alignment/>
    </xf>
    <xf numFmtId="0" fontId="0" fillId="0" borderId="0" xfId="0" applyFont="1" applyAlignment="1">
      <alignment/>
    </xf>
    <xf numFmtId="3" fontId="3" fillId="0" borderId="0" xfId="0" applyNumberFormat="1" applyFont="1" applyBorder="1" applyAlignment="1">
      <alignment/>
    </xf>
    <xf numFmtId="0" fontId="0" fillId="0" borderId="15" xfId="0" applyBorder="1" applyAlignment="1">
      <alignment/>
    </xf>
    <xf numFmtId="3" fontId="0" fillId="0" borderId="15" xfId="0" applyNumberFormat="1" applyBorder="1" applyAlignment="1">
      <alignment/>
    </xf>
    <xf numFmtId="9" fontId="0" fillId="0" borderId="15" xfId="55" applyFont="1" applyBorder="1" applyAlignment="1">
      <alignment horizontal="center"/>
    </xf>
    <xf numFmtId="9" fontId="0" fillId="0" borderId="0" xfId="55"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12" xfId="0" applyBorder="1" applyAlignment="1">
      <alignment/>
    </xf>
    <xf numFmtId="208" fontId="0" fillId="0" borderId="12" xfId="0" applyNumberFormat="1" applyBorder="1" applyAlignment="1">
      <alignment/>
    </xf>
    <xf numFmtId="0" fontId="0" fillId="34" borderId="12" xfId="0" applyFont="1" applyFill="1" applyBorder="1" applyAlignment="1">
      <alignment/>
    </xf>
    <xf numFmtId="3" fontId="0" fillId="34" borderId="12" xfId="0" applyNumberFormat="1" applyFont="1"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55" applyFill="1" applyAlignment="1">
      <alignment/>
    </xf>
    <xf numFmtId="0" fontId="11" fillId="0" borderId="0" xfId="0" applyFont="1" applyFill="1" applyAlignment="1">
      <alignment/>
    </xf>
    <xf numFmtId="0" fontId="0" fillId="0" borderId="0" xfId="0" applyFont="1" applyFill="1" applyAlignment="1">
      <alignment/>
    </xf>
    <xf numFmtId="0" fontId="3" fillId="0" borderId="0" xfId="0" applyFont="1" applyFill="1" applyAlignment="1">
      <alignment/>
    </xf>
    <xf numFmtId="208" fontId="0" fillId="0" borderId="15" xfId="0" applyNumberFormat="1" applyBorder="1" applyAlignment="1">
      <alignment/>
    </xf>
    <xf numFmtId="3" fontId="8" fillId="0" borderId="0" xfId="0" applyNumberFormat="1" applyFont="1" applyAlignment="1">
      <alignment vertical="center"/>
    </xf>
    <xf numFmtId="3" fontId="0" fillId="34" borderId="0" xfId="0" applyNumberFormat="1" applyFont="1" applyFill="1" applyAlignment="1">
      <alignment/>
    </xf>
    <xf numFmtId="208" fontId="3" fillId="33" borderId="13" xfId="0" applyNumberFormat="1" applyFont="1" applyFill="1" applyBorder="1" applyAlignment="1">
      <alignment horizontal="right"/>
    </xf>
    <xf numFmtId="208" fontId="8" fillId="0" borderId="0" xfId="0" applyNumberFormat="1" applyFont="1" applyBorder="1" applyAlignment="1">
      <alignment/>
    </xf>
    <xf numFmtId="208" fontId="0" fillId="34" borderId="0" xfId="0" applyNumberFormat="1" applyFont="1" applyFill="1" applyAlignment="1">
      <alignment/>
    </xf>
    <xf numFmtId="208" fontId="3" fillId="0" borderId="12" xfId="55" applyNumberFormat="1" applyFont="1" applyBorder="1" applyAlignment="1">
      <alignment horizontal="center"/>
    </xf>
    <xf numFmtId="208" fontId="0" fillId="0" borderId="0" xfId="55" applyNumberFormat="1" applyFont="1" applyAlignment="1">
      <alignment horizontal="center"/>
    </xf>
    <xf numFmtId="208" fontId="0" fillId="0" borderId="15" xfId="55" applyNumberFormat="1" applyFont="1" applyBorder="1" applyAlignment="1">
      <alignment horizontal="center"/>
    </xf>
    <xf numFmtId="208" fontId="0" fillId="0" borderId="0" xfId="55" applyNumberFormat="1" applyFont="1" applyBorder="1" applyAlignment="1">
      <alignment horizontal="center"/>
    </xf>
    <xf numFmtId="0" fontId="3" fillId="0" borderId="12" xfId="0" applyFont="1" applyFill="1" applyBorder="1" applyAlignment="1">
      <alignment/>
    </xf>
    <xf numFmtId="3" fontId="3" fillId="0" borderId="12" xfId="0" applyNumberFormat="1" applyFont="1" applyFill="1" applyBorder="1" applyAlignment="1">
      <alignment/>
    </xf>
    <xf numFmtId="9" fontId="0" fillId="0" borderId="0" xfId="55" applyFont="1" applyFill="1" applyAlignment="1">
      <alignment horizontal="center"/>
    </xf>
    <xf numFmtId="3" fontId="0" fillId="35" borderId="0" xfId="0" applyNumberFormat="1" applyFont="1" applyFill="1" applyBorder="1" applyAlignment="1">
      <alignment/>
    </xf>
    <xf numFmtId="0" fontId="0" fillId="35" borderId="0" xfId="0" applyFont="1" applyFill="1" applyAlignment="1">
      <alignment/>
    </xf>
    <xf numFmtId="3" fontId="3" fillId="33" borderId="0" xfId="0" applyNumberFormat="1" applyFont="1" applyFill="1" applyBorder="1" applyAlignment="1">
      <alignment/>
    </xf>
    <xf numFmtId="3" fontId="0" fillId="0" borderId="0" xfId="0" applyNumberFormat="1" applyFont="1" applyFill="1" applyBorder="1" applyAlignment="1">
      <alignment/>
    </xf>
    <xf numFmtId="3" fontId="0" fillId="0" borderId="12" xfId="0" applyNumberFormat="1" applyBorder="1" applyAlignment="1">
      <alignment/>
    </xf>
    <xf numFmtId="172" fontId="0" fillId="0" borderId="0" xfId="0" applyNumberFormat="1" applyFill="1" applyAlignment="1">
      <alignment horizontal="center"/>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6" fillId="0" borderId="0" xfId="0" applyFont="1" applyFill="1" applyAlignment="1">
      <alignment/>
    </xf>
    <xf numFmtId="0" fontId="8" fillId="0" borderId="0" xfId="0" applyFont="1" applyFill="1" applyAlignment="1">
      <alignment/>
    </xf>
    <xf numFmtId="0" fontId="10" fillId="0" borderId="13" xfId="0" applyFont="1" applyFill="1" applyBorder="1" applyAlignment="1">
      <alignment vertical="center" wrapText="1"/>
    </xf>
    <xf numFmtId="0" fontId="10" fillId="0" borderId="13" xfId="0" applyFont="1" applyFill="1" applyBorder="1" applyAlignment="1">
      <alignment horizontal="center" vertical="center" wrapText="1"/>
    </xf>
    <xf numFmtId="0" fontId="10" fillId="0" borderId="15" xfId="0" applyFont="1" applyFill="1" applyBorder="1" applyAlignment="1">
      <alignment vertical="distributed"/>
    </xf>
    <xf numFmtId="0" fontId="10" fillId="0" borderId="15" xfId="0" applyFont="1" applyFill="1" applyBorder="1" applyAlignment="1">
      <alignment horizontal="center" vertical="distributed"/>
    </xf>
    <xf numFmtId="172" fontId="10" fillId="0" borderId="15" xfId="0" applyNumberFormat="1" applyFont="1" applyFill="1" applyBorder="1" applyAlignment="1">
      <alignment horizontal="center" vertical="distributed"/>
    </xf>
    <xf numFmtId="0" fontId="10" fillId="0" borderId="0" xfId="0" applyFont="1" applyFill="1" applyBorder="1" applyAlignment="1">
      <alignment vertical="distributed"/>
    </xf>
    <xf numFmtId="1" fontId="10" fillId="0" borderId="0" xfId="0" applyNumberFormat="1" applyFont="1" applyFill="1" applyBorder="1" applyAlignment="1">
      <alignment horizontal="center" vertical="distributed"/>
    </xf>
    <xf numFmtId="16" fontId="10" fillId="0" borderId="0" xfId="0" applyNumberFormat="1" applyFont="1" applyFill="1" applyBorder="1" applyAlignment="1" quotePrefix="1">
      <alignment horizontal="center" vertical="distributed"/>
    </xf>
    <xf numFmtId="0" fontId="10" fillId="0" borderId="0" xfId="0" applyFont="1" applyFill="1" applyBorder="1" applyAlignment="1">
      <alignment horizontal="center" vertical="distributed"/>
    </xf>
    <xf numFmtId="0" fontId="10" fillId="0" borderId="13" xfId="0" applyFont="1" applyFill="1" applyBorder="1" applyAlignment="1">
      <alignment vertical="distributed"/>
    </xf>
    <xf numFmtId="172" fontId="10" fillId="0" borderId="13" xfId="0" applyNumberFormat="1" applyFont="1" applyFill="1" applyBorder="1" applyAlignment="1">
      <alignment horizontal="center" vertical="distributed"/>
    </xf>
    <xf numFmtId="0" fontId="10" fillId="0" borderId="13" xfId="0" applyFont="1" applyFill="1" applyBorder="1" applyAlignment="1">
      <alignment horizontal="center" vertical="distributed"/>
    </xf>
    <xf numFmtId="16" fontId="10" fillId="0" borderId="13" xfId="0" applyNumberFormat="1" applyFont="1" applyFill="1" applyBorder="1" applyAlignment="1" quotePrefix="1">
      <alignment horizontal="center" vertical="distributed"/>
    </xf>
    <xf numFmtId="9" fontId="0" fillId="0" borderId="0" xfId="55" applyNumberFormat="1" applyFont="1" applyFill="1" applyAlignment="1">
      <alignment horizontal="center"/>
    </xf>
    <xf numFmtId="0" fontId="0" fillId="0" borderId="0" xfId="0" applyFont="1" applyFill="1" applyBorder="1" applyAlignment="1">
      <alignment/>
    </xf>
    <xf numFmtId="172" fontId="0" fillId="0" borderId="0" xfId="0" applyNumberFormat="1" applyFont="1" applyFill="1" applyBorder="1" applyAlignment="1">
      <alignment horizontal="center"/>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172" fontId="3" fillId="0" borderId="12" xfId="0" applyNumberFormat="1" applyFont="1" applyFill="1" applyBorder="1" applyAlignment="1">
      <alignment horizontal="center"/>
    </xf>
    <xf numFmtId="3" fontId="3" fillId="0" borderId="12" xfId="0" applyNumberFormat="1" applyFont="1" applyFill="1" applyBorder="1" applyAlignment="1">
      <alignment horizontal="right"/>
    </xf>
    <xf numFmtId="9" fontId="3" fillId="0" borderId="12" xfId="55" applyFont="1" applyFill="1" applyBorder="1" applyAlignment="1">
      <alignment/>
    </xf>
    <xf numFmtId="0" fontId="0" fillId="0" borderId="12" xfId="0" applyFont="1" applyFill="1" applyBorder="1" applyAlignment="1">
      <alignment horizontal="center"/>
    </xf>
    <xf numFmtId="172" fontId="0" fillId="0" borderId="0" xfId="0" applyNumberFormat="1" applyFont="1" applyFill="1" applyAlignment="1">
      <alignment horizontal="center"/>
    </xf>
    <xf numFmtId="3" fontId="0" fillId="0" borderId="0" xfId="0" applyNumberFormat="1" applyFont="1" applyFill="1" applyAlignment="1">
      <alignment horizontal="right"/>
    </xf>
    <xf numFmtId="0" fontId="9" fillId="0" borderId="0" xfId="0" applyFont="1" applyFill="1" applyBorder="1" applyAlignment="1">
      <alignment/>
    </xf>
    <xf numFmtId="16" fontId="10" fillId="0" borderId="13" xfId="0" applyNumberFormat="1" applyFont="1" applyFill="1" applyBorder="1" applyAlignment="1">
      <alignment horizontal="center" vertical="distributed"/>
    </xf>
    <xf numFmtId="0" fontId="0" fillId="0" borderId="0" xfId="0" applyFill="1" applyBorder="1" applyAlignment="1" quotePrefix="1">
      <alignment horizontal="right"/>
    </xf>
    <xf numFmtId="3" fontId="0" fillId="0" borderId="0" xfId="0" applyNumberFormat="1" applyFill="1" applyAlignment="1">
      <alignment horizontal="right"/>
    </xf>
    <xf numFmtId="172" fontId="3" fillId="0" borderId="0" xfId="0" applyNumberFormat="1" applyFont="1" applyFill="1" applyBorder="1" applyAlignment="1">
      <alignment horizontal="center"/>
    </xf>
    <xf numFmtId="3" fontId="3" fillId="0" borderId="0" xfId="0" applyNumberFormat="1" applyFont="1" applyFill="1" applyBorder="1" applyAlignment="1">
      <alignment horizontal="right"/>
    </xf>
    <xf numFmtId="3" fontId="3" fillId="0" borderId="0" xfId="0" applyNumberFormat="1" applyFont="1" applyFill="1" applyBorder="1" applyAlignment="1">
      <alignment/>
    </xf>
    <xf numFmtId="3" fontId="3" fillId="0" borderId="0" xfId="0" applyNumberFormat="1" applyFont="1" applyFill="1" applyAlignment="1">
      <alignment/>
    </xf>
    <xf numFmtId="0" fontId="0" fillId="0" borderId="0" xfId="0" applyFill="1" applyAlignment="1">
      <alignment horizontal="center"/>
    </xf>
    <xf numFmtId="0" fontId="0" fillId="0" borderId="0" xfId="0" applyFont="1" applyFill="1" applyBorder="1" applyAlignment="1">
      <alignment/>
    </xf>
    <xf numFmtId="0" fontId="0" fillId="0" borderId="0" xfId="0" applyAlignment="1">
      <alignment horizontal="center" readingOrder="1"/>
    </xf>
    <xf numFmtId="0" fontId="56" fillId="0" borderId="0" xfId="0" applyFont="1" applyAlignment="1">
      <alignment horizontal="center" readingOrder="1"/>
    </xf>
    <xf numFmtId="0" fontId="8" fillId="36" borderId="0" xfId="0" applyFont="1" applyFill="1" applyAlignment="1">
      <alignment vertical="center"/>
    </xf>
    <xf numFmtId="0" fontId="0" fillId="36" borderId="0" xfId="0" applyFont="1" applyFill="1" applyAlignment="1">
      <alignment/>
    </xf>
    <xf numFmtId="3" fontId="0" fillId="36" borderId="0" xfId="0" applyNumberFormat="1" applyFont="1" applyFill="1" applyBorder="1" applyAlignment="1">
      <alignment/>
    </xf>
    <xf numFmtId="17" fontId="5" fillId="0" borderId="0" xfId="0" applyNumberFormat="1" applyFont="1" applyBorder="1" applyAlignment="1" quotePrefix="1">
      <alignment horizontal="center"/>
    </xf>
    <xf numFmtId="17" fontId="5" fillId="0" borderId="0" xfId="0" applyNumberFormat="1"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center" vertical="top" wrapText="1"/>
    </xf>
    <xf numFmtId="0" fontId="4" fillId="0" borderId="0" xfId="0" applyFont="1" applyBorder="1" applyAlignment="1" quotePrefix="1">
      <alignment horizontal="center"/>
    </xf>
    <xf numFmtId="0" fontId="0" fillId="0" borderId="0" xfId="0" applyFont="1" applyAlignment="1">
      <alignment horizontal="center"/>
    </xf>
    <xf numFmtId="0" fontId="3" fillId="0" borderId="0" xfId="0" applyFont="1" applyAlignment="1">
      <alignment horizontal="center"/>
    </xf>
    <xf numFmtId="0" fontId="0" fillId="0" borderId="0" xfId="0" applyFont="1" applyAlignment="1" quotePrefix="1">
      <alignment horizontal="center"/>
    </xf>
    <xf numFmtId="0" fontId="0" fillId="0" borderId="0" xfId="0" applyAlignment="1">
      <alignment horizontal="center"/>
    </xf>
    <xf numFmtId="0" fontId="9" fillId="0" borderId="0" xfId="53" applyFont="1" applyBorder="1" applyAlignment="1" applyProtection="1">
      <alignment horizontal="center" vertical="center"/>
      <protection/>
    </xf>
    <xf numFmtId="0" fontId="0" fillId="0" borderId="0" xfId="0" applyFont="1" applyBorder="1" applyAlignment="1">
      <alignment horizontal="justify" vertical="top" wrapText="1"/>
    </xf>
    <xf numFmtId="0" fontId="3" fillId="0" borderId="1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15" xfId="0" applyBorder="1" applyAlignment="1">
      <alignment horizontal="center" vertical="distributed"/>
    </xf>
    <xf numFmtId="0" fontId="0" fillId="0" borderId="0" xfId="0" applyBorder="1" applyAlignment="1">
      <alignment horizontal="center" vertical="distributed"/>
    </xf>
    <xf numFmtId="0" fontId="0" fillId="0" borderId="13" xfId="0" applyBorder="1" applyAlignment="1">
      <alignment vertical="distributed"/>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xf>
    <xf numFmtId="0" fontId="0" fillId="0" borderId="0" xfId="0" applyBorder="1" applyAlignment="1">
      <alignment/>
    </xf>
    <xf numFmtId="0" fontId="0" fillId="0" borderId="15" xfId="0" applyFill="1" applyBorder="1" applyAlignment="1">
      <alignment horizontal="center" vertical="center"/>
    </xf>
    <xf numFmtId="0" fontId="0" fillId="0" borderId="0" xfId="0" applyFill="1" applyBorder="1" applyAlignment="1">
      <alignment horizontal="center" vertical="center"/>
    </xf>
    <xf numFmtId="0" fontId="0" fillId="0" borderId="13" xfId="0" applyFill="1" applyBorder="1" applyAlignment="1">
      <alignment/>
    </xf>
    <xf numFmtId="3" fontId="10" fillId="0" borderId="0" xfId="0" applyNumberFormat="1" applyFont="1" applyFill="1" applyBorder="1" applyAlignment="1">
      <alignment horizontal="center" vertical="distributed"/>
    </xf>
    <xf numFmtId="3" fontId="10" fillId="0" borderId="12" xfId="0" applyNumberFormat="1" applyFont="1" applyFill="1" applyBorder="1" applyAlignment="1">
      <alignment horizontal="center" vertical="distributed"/>
    </xf>
    <xf numFmtId="0" fontId="10" fillId="0" borderId="15" xfId="0" applyFont="1" applyFill="1" applyBorder="1" applyAlignment="1">
      <alignment horizontal="center" vertical="center" wrapText="1"/>
    </xf>
    <xf numFmtId="0" fontId="10" fillId="0" borderId="0" xfId="0" applyFont="1" applyFill="1" applyBorder="1" applyAlignment="1">
      <alignment horizontal="center" vertical="center" wrapText="1"/>
    </xf>
    <xf numFmtId="3" fontId="10" fillId="0" borderId="15" xfId="0" applyNumberFormat="1" applyFont="1" applyFill="1" applyBorder="1" applyAlignment="1">
      <alignment horizontal="center" vertical="distributed"/>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indice"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69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69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69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5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69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Nº 1 
</a:t>
            </a:r>
            <a:r>
              <a:rPr lang="en-US" cap="none" sz="1000" b="1" i="0" u="none" baseline="0">
                <a:solidFill>
                  <a:srgbClr val="000000"/>
                </a:solidFill>
              </a:rPr>
              <a:t>Exportaciones silvoagropecuarias por región 
</a:t>
            </a:r>
            <a:r>
              <a:rPr lang="en-US" cap="none" sz="1000" b="1" i="0" u="none" baseline="0">
                <a:solidFill>
                  <a:srgbClr val="000000"/>
                </a:solidFill>
              </a:rPr>
              <a:t>Miles de dólares FOB
</a:t>
            </a:r>
            <a:r>
              <a:rPr lang="en-US" cap="none" sz="1000" b="1" i="0" u="none" baseline="0">
                <a:solidFill>
                  <a:srgbClr val="000000"/>
                </a:solidFill>
              </a:rPr>
              <a:t>Enero-abril 2009</a:t>
            </a:r>
          </a:p>
        </c:rich>
      </c:tx>
      <c:layout>
        <c:manualLayout>
          <c:xMode val="factor"/>
          <c:yMode val="factor"/>
          <c:x val="-0.00175"/>
          <c:y val="-0.013"/>
        </c:manualLayout>
      </c:layout>
      <c:spPr>
        <a:noFill/>
        <a:ln w="3175">
          <a:noFill/>
        </a:ln>
      </c:spPr>
    </c:title>
    <c:view3D>
      <c:rotX val="15"/>
      <c:hPercent val="41"/>
      <c:rotY val="20"/>
      <c:depthPercent val="100"/>
      <c:rAngAx val="1"/>
    </c:view3D>
    <c:plotArea>
      <c:layout>
        <c:manualLayout>
          <c:xMode val="edge"/>
          <c:yMode val="edge"/>
          <c:x val="0.0165"/>
          <c:y val="0.2275"/>
          <c:w val="0.964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'!$P$8:$P$15</c:f>
              <c:strCache/>
            </c:strRef>
          </c:cat>
          <c:val>
            <c:numRef>
              <c:f>'Exportacion_regional '!$Q$8:$Q$15</c:f>
              <c:numCache/>
            </c:numRef>
          </c:val>
          <c:shape val="box"/>
        </c:ser>
        <c:shape val="box"/>
        <c:axId val="29618105"/>
        <c:axId val="61873942"/>
      </c:bar3DChart>
      <c:catAx>
        <c:axId val="2961810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1873942"/>
        <c:crosses val="autoZero"/>
        <c:auto val="1"/>
        <c:lblOffset val="100"/>
        <c:tickLblSkip val="1"/>
        <c:noMultiLvlLbl val="0"/>
      </c:catAx>
      <c:valAx>
        <c:axId val="6187394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618105"/>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69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69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5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69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69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5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266700</xdr:colOff>
      <xdr:row>23</xdr:row>
      <xdr:rowOff>0</xdr:rowOff>
    </xdr:from>
    <xdr:to>
      <xdr:col>4</xdr:col>
      <xdr:colOff>571500</xdr:colOff>
      <xdr:row>29</xdr:row>
      <xdr:rowOff>47625</xdr:rowOff>
    </xdr:to>
    <xdr:pic>
      <xdr:nvPicPr>
        <xdr:cNvPr id="1" name="Picture 1" descr="Odepa-Minagri-chico"/>
        <xdr:cNvPicPr preferRelativeResize="1">
          <a:picLocks noChangeAspect="1"/>
        </xdr:cNvPicPr>
      </xdr:nvPicPr>
      <xdr:blipFill>
        <a:blip r:embed="rId1"/>
        <a:stretch>
          <a:fillRect/>
        </a:stretch>
      </xdr:blipFill>
      <xdr:spPr>
        <a:xfrm>
          <a:off x="1790700" y="5505450"/>
          <a:ext cx="1828800" cy="1590675"/>
        </a:xfrm>
        <a:prstGeom prst="rect">
          <a:avLst/>
        </a:prstGeom>
        <a:noFill/>
        <a:ln w="9525" cmpd="sng">
          <a:noFill/>
        </a:ln>
      </xdr:spPr>
    </xdr:pic>
    <xdr:clientData/>
  </xdr:twoCellAnchor>
  <xdr:twoCellAnchor editAs="oneCell">
    <xdr:from>
      <xdr:col>2</xdr:col>
      <xdr:colOff>333375</xdr:colOff>
      <xdr:row>0</xdr:row>
      <xdr:rowOff>133350</xdr:rowOff>
    </xdr:from>
    <xdr:to>
      <xdr:col>4</xdr:col>
      <xdr:colOff>628650</xdr:colOff>
      <xdr:row>6</xdr:row>
      <xdr:rowOff>28575</xdr:rowOff>
    </xdr:to>
    <xdr:pic>
      <xdr:nvPicPr>
        <xdr:cNvPr id="2" name="Picture 2" descr="LOGOTIPOCHILEPOTENCIACULTUR"/>
        <xdr:cNvPicPr preferRelativeResize="1">
          <a:picLocks noChangeAspect="1"/>
        </xdr:cNvPicPr>
      </xdr:nvPicPr>
      <xdr:blipFill>
        <a:blip r:embed="rId2"/>
        <a:stretch>
          <a:fillRect/>
        </a:stretch>
      </xdr:blipFill>
      <xdr:spPr>
        <a:xfrm>
          <a:off x="1857375" y="133350"/>
          <a:ext cx="1819275"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48196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486727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4458950" y="0"/>
          <a:ext cx="3400425"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38100</xdr:colOff>
      <xdr:row>28</xdr:row>
      <xdr:rowOff>47625</xdr:rowOff>
    </xdr:from>
    <xdr:to>
      <xdr:col>5</xdr:col>
      <xdr:colOff>752475</xdr:colOff>
      <xdr:row>51</xdr:row>
      <xdr:rowOff>38100</xdr:rowOff>
    </xdr:to>
    <xdr:graphicFrame>
      <xdr:nvGraphicFramePr>
        <xdr:cNvPr id="4" name="5 Gráfico"/>
        <xdr:cNvGraphicFramePr/>
      </xdr:nvGraphicFramePr>
      <xdr:xfrm>
        <a:off x="38100" y="4733925"/>
        <a:ext cx="5591175" cy="37147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0.565</cdr:y>
    </cdr:from>
    <cdr:to>
      <cdr:x>0.50375</cdr:x>
      <cdr:y>0.6265</cdr:y>
    </cdr:to>
    <cdr:sp>
      <cdr:nvSpPr>
        <cdr:cNvPr id="1" name="Text Box 1"/>
        <cdr:cNvSpPr txBox="1">
          <a:spLocks noChangeArrowheads="1"/>
        </cdr:cNvSpPr>
      </cdr:nvSpPr>
      <cdr:spPr>
        <a:xfrm>
          <a:off x="0" y="0"/>
          <a:ext cx="24574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609600</xdr:colOff>
      <xdr:row>0</xdr:row>
      <xdr:rowOff>0</xdr:rowOff>
    </xdr:to>
    <xdr:graphicFrame>
      <xdr:nvGraphicFramePr>
        <xdr:cNvPr id="1" name="Chart 1"/>
        <xdr:cNvGraphicFramePr/>
      </xdr:nvGraphicFramePr>
      <xdr:xfrm>
        <a:off x="57150" y="0"/>
        <a:ext cx="49434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609600</xdr:colOff>
      <xdr:row>0</xdr:row>
      <xdr:rowOff>0</xdr:rowOff>
    </xdr:to>
    <xdr:graphicFrame>
      <xdr:nvGraphicFramePr>
        <xdr:cNvPr id="2" name="Chart 2"/>
        <xdr:cNvGraphicFramePr/>
      </xdr:nvGraphicFramePr>
      <xdr:xfrm>
        <a:off x="9525" y="0"/>
        <a:ext cx="49911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268700" y="0"/>
          <a:ext cx="230505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76800" cy="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0.565</cdr:y>
    </cdr:from>
    <cdr:to>
      <cdr:x>0.50325</cdr:x>
      <cdr:y>0.6265</cdr:y>
    </cdr:to>
    <cdr:sp>
      <cdr:nvSpPr>
        <cdr:cNvPr id="1" name="Text Box 1"/>
        <cdr:cNvSpPr txBox="1">
          <a:spLocks noChangeArrowheads="1"/>
        </cdr:cNvSpPr>
      </cdr:nvSpPr>
      <cdr:spPr>
        <a:xfrm>
          <a:off x="0" y="0"/>
          <a:ext cx="24384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3</xdr:col>
      <xdr:colOff>0</xdr:colOff>
      <xdr:row>0</xdr:row>
      <xdr:rowOff>0</xdr:rowOff>
    </xdr:to>
    <xdr:graphicFrame>
      <xdr:nvGraphicFramePr>
        <xdr:cNvPr id="1" name="Chart 1"/>
        <xdr:cNvGraphicFramePr/>
      </xdr:nvGraphicFramePr>
      <xdr:xfrm>
        <a:off x="57150" y="0"/>
        <a:ext cx="49053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3</xdr:col>
      <xdr:colOff>0</xdr:colOff>
      <xdr:row>0</xdr:row>
      <xdr:rowOff>0</xdr:rowOff>
    </xdr:to>
    <xdr:graphicFrame>
      <xdr:nvGraphicFramePr>
        <xdr:cNvPr id="2" name="Chart 2"/>
        <xdr:cNvGraphicFramePr/>
      </xdr:nvGraphicFramePr>
      <xdr:xfrm>
        <a:off x="9525" y="0"/>
        <a:ext cx="495300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2792075" y="0"/>
          <a:ext cx="228600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3</xdr:col>
      <xdr:colOff>457200</xdr:colOff>
      <xdr:row>0</xdr:row>
      <xdr:rowOff>0</xdr:rowOff>
    </xdr:to>
    <xdr:graphicFrame>
      <xdr:nvGraphicFramePr>
        <xdr:cNvPr id="4" name="Chart 4"/>
        <xdr:cNvGraphicFramePr/>
      </xdr:nvGraphicFramePr>
      <xdr:xfrm>
        <a:off x="581025" y="0"/>
        <a:ext cx="4838700" cy="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0.565</cdr:y>
    </cdr:from>
    <cdr:to>
      <cdr:x>0.50325</cdr:x>
      <cdr:y>0.6265</cdr:y>
    </cdr:to>
    <cdr:sp>
      <cdr:nvSpPr>
        <cdr:cNvPr id="1" name="Text Box 1"/>
        <cdr:cNvSpPr txBox="1">
          <a:spLocks noChangeArrowheads="1"/>
        </cdr:cNvSpPr>
      </cdr:nvSpPr>
      <cdr:spPr>
        <a:xfrm>
          <a:off x="0" y="0"/>
          <a:ext cx="26860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3</xdr:col>
      <xdr:colOff>0</xdr:colOff>
      <xdr:row>0</xdr:row>
      <xdr:rowOff>0</xdr:rowOff>
    </xdr:to>
    <xdr:graphicFrame>
      <xdr:nvGraphicFramePr>
        <xdr:cNvPr id="1" name="Chart 1"/>
        <xdr:cNvGraphicFramePr/>
      </xdr:nvGraphicFramePr>
      <xdr:xfrm>
        <a:off x="57150" y="0"/>
        <a:ext cx="54006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3</xdr:col>
      <xdr:colOff>0</xdr:colOff>
      <xdr:row>0</xdr:row>
      <xdr:rowOff>0</xdr:rowOff>
    </xdr:to>
    <xdr:graphicFrame>
      <xdr:nvGraphicFramePr>
        <xdr:cNvPr id="2" name="Chart 2"/>
        <xdr:cNvGraphicFramePr/>
      </xdr:nvGraphicFramePr>
      <xdr:xfrm>
        <a:off x="9525" y="0"/>
        <a:ext cx="544830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3211175" y="0"/>
          <a:ext cx="228600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3</xdr:col>
      <xdr:colOff>457200</xdr:colOff>
      <xdr:row>0</xdr:row>
      <xdr:rowOff>0</xdr:rowOff>
    </xdr:to>
    <xdr:graphicFrame>
      <xdr:nvGraphicFramePr>
        <xdr:cNvPr id="4" name="Chart 4"/>
        <xdr:cNvGraphicFramePr/>
      </xdr:nvGraphicFramePr>
      <xdr:xfrm>
        <a:off x="581025" y="0"/>
        <a:ext cx="533400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85"/>
  <sheetViews>
    <sheetView view="pageBreakPreview" zoomScaleSheetLayoutView="100" workbookViewId="0" topLeftCell="A17">
      <selection activeCell="I27" sqref="I27"/>
    </sheetView>
  </sheetViews>
  <sheetFormatPr defaultColWidth="11.421875" defaultRowHeight="12.75"/>
  <sheetData>
    <row r="1" spans="1:7" s="2" customFormat="1" ht="12.75">
      <c r="A1" s="1"/>
      <c r="B1" s="1"/>
      <c r="C1" s="1"/>
      <c r="D1" s="1"/>
      <c r="E1" s="1"/>
      <c r="F1" s="1"/>
      <c r="G1" s="1"/>
    </row>
    <row r="2" spans="1:7" ht="12.75">
      <c r="A2" s="3"/>
      <c r="B2" s="3"/>
      <c r="C2" s="3"/>
      <c r="D2" s="3"/>
      <c r="E2" s="3"/>
      <c r="F2" s="3"/>
      <c r="G2" s="3"/>
    </row>
    <row r="3" spans="1:7" ht="12.75">
      <c r="A3" s="3"/>
      <c r="B3" s="3"/>
      <c r="C3" s="3"/>
      <c r="D3" s="3"/>
      <c r="E3" s="3"/>
      <c r="F3" s="3"/>
      <c r="G3" s="3"/>
    </row>
    <row r="4" spans="1:7" ht="12.75">
      <c r="A4" s="3"/>
      <c r="B4" s="3"/>
      <c r="C4" s="3"/>
      <c r="D4" s="3"/>
      <c r="E4" s="3"/>
      <c r="F4" s="3"/>
      <c r="G4" s="3"/>
    </row>
    <row r="5" spans="1:7" ht="12.75">
      <c r="A5" s="3"/>
      <c r="B5" s="3"/>
      <c r="C5" s="3"/>
      <c r="D5" s="3"/>
      <c r="E5" s="3"/>
      <c r="F5" s="3"/>
      <c r="G5" s="3"/>
    </row>
    <row r="6" spans="1:7" ht="12.75">
      <c r="A6" s="3"/>
      <c r="B6" s="3"/>
      <c r="C6" s="3"/>
      <c r="D6" s="3"/>
      <c r="E6" s="3"/>
      <c r="F6" s="3"/>
      <c r="G6" s="3"/>
    </row>
    <row r="7" spans="1:7" ht="12.75">
      <c r="A7" s="3"/>
      <c r="B7" s="3"/>
      <c r="C7" s="3"/>
      <c r="D7" s="3"/>
      <c r="E7" s="3"/>
      <c r="F7" s="3"/>
      <c r="G7" s="3"/>
    </row>
    <row r="8" spans="1:7" ht="40.5" customHeight="1">
      <c r="A8" s="148" t="s">
        <v>4</v>
      </c>
      <c r="B8" s="148"/>
      <c r="C8" s="148"/>
      <c r="D8" s="148"/>
      <c r="E8" s="148"/>
      <c r="F8" s="148"/>
      <c r="G8" s="148"/>
    </row>
    <row r="9" spans="1:7" ht="20.25">
      <c r="A9" s="147"/>
      <c r="B9" s="147"/>
      <c r="C9" s="147"/>
      <c r="D9" s="147"/>
      <c r="E9" s="147"/>
      <c r="F9" s="147"/>
      <c r="G9" s="147"/>
    </row>
    <row r="10" spans="1:7" ht="20.25">
      <c r="A10" s="147"/>
      <c r="B10" s="147"/>
      <c r="C10" s="147"/>
      <c r="D10" s="147"/>
      <c r="E10" s="147"/>
      <c r="F10" s="147"/>
      <c r="G10" s="147"/>
    </row>
    <row r="11" spans="1:7" ht="20.25">
      <c r="A11" s="4"/>
      <c r="B11" s="3"/>
      <c r="C11" s="3"/>
      <c r="D11" s="3"/>
      <c r="E11" s="3"/>
      <c r="F11" s="3"/>
      <c r="G11" s="3"/>
    </row>
    <row r="12" spans="1:7" ht="20.25">
      <c r="A12" s="4"/>
      <c r="B12" s="3"/>
      <c r="C12" s="3"/>
      <c r="D12" s="3"/>
      <c r="E12" s="3"/>
      <c r="F12" s="3"/>
      <c r="G12" s="3"/>
    </row>
    <row r="13" spans="1:7" ht="20.25">
      <c r="A13" s="147" t="s">
        <v>432</v>
      </c>
      <c r="B13" s="147"/>
      <c r="C13" s="147"/>
      <c r="D13" s="147"/>
      <c r="E13" s="147"/>
      <c r="F13" s="147"/>
      <c r="G13" s="147"/>
    </row>
    <row r="14" spans="1:7" ht="20.25">
      <c r="A14" s="147"/>
      <c r="B14" s="147"/>
      <c r="C14" s="147"/>
      <c r="D14" s="147"/>
      <c r="E14" s="147"/>
      <c r="F14" s="147"/>
      <c r="G14" s="147"/>
    </row>
    <row r="15" spans="1:7" ht="20.25">
      <c r="A15" s="4"/>
      <c r="B15" s="3"/>
      <c r="C15" s="3"/>
      <c r="D15" s="3"/>
      <c r="E15" s="3"/>
      <c r="F15" s="3"/>
      <c r="G15" s="3"/>
    </row>
    <row r="16" spans="1:7" ht="20.25">
      <c r="A16" s="4"/>
      <c r="B16" s="3"/>
      <c r="C16" s="3"/>
      <c r="D16" s="3"/>
      <c r="E16" s="3"/>
      <c r="F16" s="3"/>
      <c r="G16" s="3"/>
    </row>
    <row r="17" spans="1:7" ht="20.25">
      <c r="A17" s="149"/>
      <c r="B17" s="147"/>
      <c r="C17" s="147"/>
      <c r="D17" s="147"/>
      <c r="E17" s="147"/>
      <c r="F17" s="147"/>
      <c r="G17" s="147"/>
    </row>
    <row r="18" spans="1:7" ht="20.25">
      <c r="A18" s="4"/>
      <c r="B18" s="3"/>
      <c r="C18" s="3"/>
      <c r="D18" s="3"/>
      <c r="E18" s="3"/>
      <c r="F18" s="3"/>
      <c r="G18" s="3"/>
    </row>
    <row r="19" spans="1:7" ht="20.25">
      <c r="A19" s="4"/>
      <c r="B19" s="3"/>
      <c r="C19" s="3"/>
      <c r="D19" s="3"/>
      <c r="E19" s="3"/>
      <c r="F19" s="3"/>
      <c r="G19" s="3"/>
    </row>
    <row r="20" spans="1:7" ht="20.25">
      <c r="A20" s="4"/>
      <c r="B20" s="3"/>
      <c r="C20" s="3"/>
      <c r="D20" s="3"/>
      <c r="E20" s="3"/>
      <c r="F20" s="3"/>
      <c r="G20" s="3"/>
    </row>
    <row r="21" spans="1:7" ht="20.25">
      <c r="A21" s="4"/>
      <c r="G21" s="3"/>
    </row>
    <row r="22" spans="1:7" ht="20.25">
      <c r="A22" s="4"/>
      <c r="G22" s="3"/>
    </row>
    <row r="23" spans="1:7" ht="20.25">
      <c r="A23" s="4"/>
      <c r="G23" s="3"/>
    </row>
    <row r="24" spans="1:7" ht="20.25">
      <c r="A24" s="4"/>
      <c r="B24" s="3"/>
      <c r="C24" s="3"/>
      <c r="D24" s="3"/>
      <c r="E24" s="3"/>
      <c r="F24" s="3"/>
      <c r="G24" s="3"/>
    </row>
    <row r="25" spans="1:7" ht="20.25">
      <c r="A25" s="4"/>
      <c r="B25" s="3"/>
      <c r="C25" s="3"/>
      <c r="D25" s="3"/>
      <c r="E25" s="3"/>
      <c r="F25" s="3"/>
      <c r="G25" s="3"/>
    </row>
    <row r="26" spans="1:7" ht="20.25">
      <c r="A26" s="4"/>
      <c r="B26" s="3"/>
      <c r="C26" s="3"/>
      <c r="D26" s="3"/>
      <c r="E26" s="3"/>
      <c r="F26" s="3"/>
      <c r="G26" s="3"/>
    </row>
    <row r="27" spans="1:7" ht="20.25">
      <c r="A27" s="4"/>
      <c r="B27" s="3"/>
      <c r="C27" s="3"/>
      <c r="D27" s="3"/>
      <c r="E27" s="3"/>
      <c r="F27" s="3"/>
      <c r="G27" s="3"/>
    </row>
    <row r="28" spans="1:7" ht="20.25">
      <c r="A28" s="4"/>
      <c r="B28" s="3"/>
      <c r="C28" s="3"/>
      <c r="D28" s="3"/>
      <c r="E28" s="3"/>
      <c r="F28" s="3"/>
      <c r="G28" s="3"/>
    </row>
    <row r="29" spans="1:7" ht="20.25">
      <c r="A29" s="4"/>
      <c r="B29" s="3"/>
      <c r="C29" s="3"/>
      <c r="D29" s="3"/>
      <c r="E29" s="3"/>
      <c r="F29" s="3"/>
      <c r="G29" s="3"/>
    </row>
    <row r="30" spans="1:7" ht="20.25">
      <c r="A30" s="4"/>
      <c r="B30" s="3"/>
      <c r="C30" s="3"/>
      <c r="D30" s="3"/>
      <c r="E30" s="3"/>
      <c r="F30" s="3"/>
      <c r="G30" s="3"/>
    </row>
    <row r="31" spans="1:7" ht="18">
      <c r="A31" s="145"/>
      <c r="B31" s="146"/>
      <c r="C31" s="146"/>
      <c r="D31" s="146"/>
      <c r="E31" s="146"/>
      <c r="F31" s="146"/>
      <c r="G31" s="146"/>
    </row>
    <row r="32" spans="1:7" ht="18">
      <c r="A32" s="145" t="s">
        <v>433</v>
      </c>
      <c r="B32" s="146"/>
      <c r="C32" s="146"/>
      <c r="D32" s="146"/>
      <c r="E32" s="146"/>
      <c r="F32" s="146"/>
      <c r="G32" s="146"/>
    </row>
    <row r="33" spans="1:7" ht="20.25">
      <c r="A33" s="5"/>
      <c r="B33" s="3"/>
      <c r="C33" s="3"/>
      <c r="D33" s="3"/>
      <c r="E33" s="3"/>
      <c r="F33" s="3"/>
      <c r="G33" s="3"/>
    </row>
    <row r="34" spans="1:7" ht="13.5" thickBot="1">
      <c r="A34" s="6"/>
      <c r="B34" s="6"/>
      <c r="C34" s="6"/>
      <c r="D34" s="6"/>
      <c r="E34" s="6"/>
      <c r="F34" s="6"/>
      <c r="G34" s="6"/>
    </row>
    <row r="40" spans="1:7" ht="12.75">
      <c r="A40" s="151" t="s">
        <v>5</v>
      </c>
      <c r="B40" s="151"/>
      <c r="C40" s="151"/>
      <c r="D40" s="151"/>
      <c r="E40" s="151"/>
      <c r="F40" s="151"/>
      <c r="G40" s="151"/>
    </row>
    <row r="41" spans="1:7" ht="12.75">
      <c r="A41" s="151" t="s">
        <v>434</v>
      </c>
      <c r="B41" s="151"/>
      <c r="C41" s="151"/>
      <c r="D41" s="151"/>
      <c r="E41" s="151"/>
      <c r="F41" s="151"/>
      <c r="G41" s="151"/>
    </row>
    <row r="42" spans="1:7" ht="12.75">
      <c r="A42" s="151"/>
      <c r="B42" s="151"/>
      <c r="C42" s="151"/>
      <c r="D42" s="151"/>
      <c r="E42" s="151"/>
      <c r="F42" s="151"/>
      <c r="G42" s="151"/>
    </row>
    <row r="43" spans="1:7" ht="12.75">
      <c r="A43" s="7"/>
      <c r="B43" s="7"/>
      <c r="C43" s="7"/>
      <c r="D43" s="7"/>
      <c r="E43" s="7"/>
      <c r="F43" s="7"/>
      <c r="G43" s="7"/>
    </row>
    <row r="44" spans="1:7" ht="12.75">
      <c r="A44" s="7"/>
      <c r="B44" s="7"/>
      <c r="C44" s="7"/>
      <c r="D44" s="7"/>
      <c r="E44" s="7"/>
      <c r="F44" s="7"/>
      <c r="G44" s="7"/>
    </row>
    <row r="45" spans="1:7" ht="12.75">
      <c r="A45" s="7"/>
      <c r="B45" s="7"/>
      <c r="C45" s="7"/>
      <c r="D45" s="7"/>
      <c r="E45" s="7"/>
      <c r="F45" s="7"/>
      <c r="G45" s="7"/>
    </row>
    <row r="46" spans="1:7" ht="12.75">
      <c r="A46" s="150"/>
      <c r="B46" s="150"/>
      <c r="C46" s="150"/>
      <c r="D46" s="150"/>
      <c r="E46" s="150"/>
      <c r="F46" s="150"/>
      <c r="G46" s="150"/>
    </row>
    <row r="47" spans="1:7" ht="12.75">
      <c r="A47" s="150"/>
      <c r="B47" s="150"/>
      <c r="C47" s="150"/>
      <c r="D47" s="150"/>
      <c r="E47" s="150"/>
      <c r="F47" s="150"/>
      <c r="G47" s="150"/>
    </row>
    <row r="48" spans="1:7" ht="12.75">
      <c r="A48" s="8"/>
      <c r="B48" s="7"/>
      <c r="C48" s="7"/>
      <c r="D48" s="7"/>
      <c r="E48" s="7"/>
      <c r="F48" s="7"/>
      <c r="G48" s="7"/>
    </row>
    <row r="49" spans="1:7" ht="12.75">
      <c r="A49" s="8"/>
      <c r="B49" s="7"/>
      <c r="C49" s="7"/>
      <c r="D49" s="7"/>
      <c r="E49" s="7"/>
      <c r="F49" s="7"/>
      <c r="G49" s="7"/>
    </row>
    <row r="50" spans="1:7" ht="12.75">
      <c r="A50" s="8"/>
      <c r="B50" s="7"/>
      <c r="C50" s="7"/>
      <c r="D50" s="7"/>
      <c r="E50" s="7"/>
      <c r="F50" s="7"/>
      <c r="G50" s="7"/>
    </row>
    <row r="51" spans="1:7" ht="12.75">
      <c r="A51" s="8"/>
      <c r="B51" s="7"/>
      <c r="C51" s="7"/>
      <c r="D51" s="7"/>
      <c r="E51" s="7"/>
      <c r="F51" s="7"/>
      <c r="G51" s="7"/>
    </row>
    <row r="52" spans="1:7" ht="12.75">
      <c r="A52" s="150" t="s">
        <v>6</v>
      </c>
      <c r="B52" s="150"/>
      <c r="C52" s="150"/>
      <c r="D52" s="150"/>
      <c r="E52" s="150"/>
      <c r="F52" s="150"/>
      <c r="G52" s="150"/>
    </row>
    <row r="53" spans="1:7" ht="12.75">
      <c r="A53" s="150" t="s">
        <v>7</v>
      </c>
      <c r="B53" s="150"/>
      <c r="C53" s="150"/>
      <c r="D53" s="150"/>
      <c r="E53" s="150"/>
      <c r="F53" s="150"/>
      <c r="G53" s="150"/>
    </row>
    <row r="54" spans="1:7" ht="12.75">
      <c r="A54" s="8"/>
      <c r="B54" s="7"/>
      <c r="C54" s="7"/>
      <c r="D54" s="7"/>
      <c r="E54" s="7"/>
      <c r="F54" s="7"/>
      <c r="G54" s="7"/>
    </row>
    <row r="55" spans="1:7" ht="12.75">
      <c r="A55" s="8"/>
      <c r="B55" s="7"/>
      <c r="C55" s="7"/>
      <c r="D55" s="7"/>
      <c r="E55" s="7"/>
      <c r="F55" s="7"/>
      <c r="G55" s="7"/>
    </row>
    <row r="56" spans="1:7" ht="12.75">
      <c r="A56" s="150" t="s">
        <v>8</v>
      </c>
      <c r="B56" s="150"/>
      <c r="C56" s="150"/>
      <c r="D56" s="150"/>
      <c r="E56" s="150"/>
      <c r="F56" s="150"/>
      <c r="G56" s="150"/>
    </row>
    <row r="57" spans="1:7" ht="12.75">
      <c r="A57" s="150" t="s">
        <v>9</v>
      </c>
      <c r="B57" s="150"/>
      <c r="C57" s="150"/>
      <c r="D57" s="150"/>
      <c r="E57" s="150"/>
      <c r="F57" s="150"/>
      <c r="G57" s="150"/>
    </row>
    <row r="58" spans="1:7" ht="12.75">
      <c r="A58" s="8"/>
      <c r="B58" s="7"/>
      <c r="C58" s="7"/>
      <c r="D58" s="7"/>
      <c r="E58" s="7"/>
      <c r="F58" s="7"/>
      <c r="G58" s="7"/>
    </row>
    <row r="59" spans="1:7" ht="12.75">
      <c r="A59" s="8"/>
      <c r="B59" s="7"/>
      <c r="C59" s="7"/>
      <c r="D59" s="7"/>
      <c r="E59" s="7"/>
      <c r="F59" s="7"/>
      <c r="G59" s="7"/>
    </row>
    <row r="60" spans="1:7" ht="12.75">
      <c r="A60" s="8"/>
      <c r="B60" s="7"/>
      <c r="C60" s="7"/>
      <c r="D60" s="7"/>
      <c r="E60" s="7"/>
      <c r="F60" s="7"/>
      <c r="G60" s="7"/>
    </row>
    <row r="61" spans="1:7" ht="12.75">
      <c r="A61" s="8"/>
      <c r="B61" s="7"/>
      <c r="C61" s="7"/>
      <c r="D61" s="7"/>
      <c r="E61" s="7"/>
      <c r="F61" s="7"/>
      <c r="G61" s="7"/>
    </row>
    <row r="62" spans="1:7" ht="12.75">
      <c r="A62" s="8"/>
      <c r="B62" s="7"/>
      <c r="C62" s="7"/>
      <c r="D62" s="7"/>
      <c r="E62" s="7"/>
      <c r="F62" s="7"/>
      <c r="G62" s="7"/>
    </row>
    <row r="63" spans="1:7" ht="12.75">
      <c r="A63" s="150" t="s">
        <v>10</v>
      </c>
      <c r="B63" s="150"/>
      <c r="C63" s="150"/>
      <c r="D63" s="150"/>
      <c r="E63" s="150"/>
      <c r="F63" s="150"/>
      <c r="G63" s="150"/>
    </row>
    <row r="64" spans="1:7" ht="12.75">
      <c r="A64" s="153" t="s">
        <v>11</v>
      </c>
      <c r="B64" s="153"/>
      <c r="C64" s="153"/>
      <c r="D64" s="153"/>
      <c r="E64" s="153"/>
      <c r="F64" s="153"/>
      <c r="G64" s="153"/>
    </row>
    <row r="65" spans="1:7" ht="12.75">
      <c r="A65" s="150" t="s">
        <v>12</v>
      </c>
      <c r="B65" s="150"/>
      <c r="C65" s="150"/>
      <c r="D65" s="150"/>
      <c r="E65" s="150"/>
      <c r="F65" s="150"/>
      <c r="G65" s="150"/>
    </row>
    <row r="73" spans="1:7" ht="12.75" customHeight="1">
      <c r="A73" s="7"/>
      <c r="B73" s="2"/>
      <c r="C73" s="7"/>
      <c r="D73" s="7"/>
      <c r="E73" s="7"/>
      <c r="F73" s="7"/>
      <c r="G73" s="7"/>
    </row>
    <row r="74" ht="12.75" customHeight="1">
      <c r="G74" s="7"/>
    </row>
    <row r="75" spans="1:7" ht="12.75">
      <c r="A75" s="7"/>
      <c r="B75" s="7"/>
      <c r="C75" s="7"/>
      <c r="D75" s="7"/>
      <c r="E75" s="7"/>
      <c r="F75" s="7"/>
      <c r="G75" s="7"/>
    </row>
    <row r="76" spans="1:7" ht="12.75">
      <c r="A76" s="9"/>
      <c r="B76" s="7"/>
      <c r="C76" s="7"/>
      <c r="D76" s="7"/>
      <c r="E76" s="7"/>
      <c r="F76" s="7"/>
      <c r="G76" s="7"/>
    </row>
    <row r="77" spans="1:7" ht="12.75">
      <c r="A77" s="7"/>
      <c r="B77" s="7"/>
      <c r="C77" s="7"/>
      <c r="D77" s="7"/>
      <c r="E77" s="7"/>
      <c r="F77" s="7"/>
      <c r="G77" s="7"/>
    </row>
    <row r="79" spans="1:7" ht="12.75">
      <c r="A79" s="7"/>
      <c r="B79" s="7"/>
      <c r="C79" s="7"/>
      <c r="D79" s="7"/>
      <c r="E79" s="7"/>
      <c r="F79" s="7"/>
      <c r="G79" s="7"/>
    </row>
    <row r="80" spans="1:7" ht="12.75">
      <c r="A80" s="7"/>
      <c r="B80" s="7"/>
      <c r="C80" s="7"/>
      <c r="D80" s="7"/>
      <c r="E80" s="7"/>
      <c r="F80" s="7"/>
      <c r="G80" s="7"/>
    </row>
    <row r="81" spans="1:7" ht="12.75">
      <c r="A81" s="152" t="s">
        <v>435</v>
      </c>
      <c r="B81" s="150"/>
      <c r="C81" s="150"/>
      <c r="D81" s="150"/>
      <c r="E81" s="150"/>
      <c r="F81" s="150"/>
      <c r="G81" s="150"/>
    </row>
    <row r="82" spans="1:7" ht="12.75">
      <c r="A82" s="7"/>
      <c r="B82" s="7"/>
      <c r="C82" s="7"/>
      <c r="D82" s="7"/>
      <c r="E82" s="7"/>
      <c r="F82" s="7"/>
      <c r="G82" s="7"/>
    </row>
    <row r="83" spans="1:7" ht="12.75">
      <c r="A83" s="150" t="s">
        <v>13</v>
      </c>
      <c r="B83" s="150"/>
      <c r="C83" s="150"/>
      <c r="D83" s="150"/>
      <c r="E83" s="150"/>
      <c r="F83" s="150"/>
      <c r="G83" s="150"/>
    </row>
    <row r="84" spans="1:7" ht="12.75">
      <c r="A84" s="150" t="s">
        <v>14</v>
      </c>
      <c r="B84" s="150"/>
      <c r="C84" s="150"/>
      <c r="D84" s="150"/>
      <c r="E84" s="150"/>
      <c r="F84" s="150"/>
      <c r="G84" s="150"/>
    </row>
    <row r="85" spans="1:7" ht="12.75">
      <c r="A85" s="150"/>
      <c r="B85" s="150"/>
      <c r="C85" s="150"/>
      <c r="D85" s="150"/>
      <c r="E85" s="150"/>
      <c r="F85" s="150"/>
      <c r="G85" s="150"/>
    </row>
  </sheetData>
  <sheetProtection/>
  <mergeCells count="24">
    <mergeCell ref="A84:G84"/>
    <mergeCell ref="A85:G85"/>
    <mergeCell ref="A56:G56"/>
    <mergeCell ref="A57:G57"/>
    <mergeCell ref="A81:G81"/>
    <mergeCell ref="A83:G83"/>
    <mergeCell ref="A64:G64"/>
    <mergeCell ref="A63:G63"/>
    <mergeCell ref="A65:G65"/>
    <mergeCell ref="A47:G47"/>
    <mergeCell ref="A52:G52"/>
    <mergeCell ref="A53:G53"/>
    <mergeCell ref="A40:G40"/>
    <mergeCell ref="A41:G41"/>
    <mergeCell ref="A42:G42"/>
    <mergeCell ref="A46:G46"/>
    <mergeCell ref="A32:G32"/>
    <mergeCell ref="A14:G14"/>
    <mergeCell ref="A8:G8"/>
    <mergeCell ref="A9:G9"/>
    <mergeCell ref="A13:G13"/>
    <mergeCell ref="A17:G17"/>
    <mergeCell ref="A10:G10"/>
    <mergeCell ref="A31:G31"/>
  </mergeCells>
  <printOptions horizontalCentered="1" verticalCentered="1"/>
  <pageMargins left="0.7874015748031497" right="0.7874015748031497" top="0.5905511811023623" bottom="0.7874015748031497" header="0" footer="0"/>
  <pageSetup horizontalDpi="300" verticalDpi="300" orientation="portrait" paperSize="119" scale="90" r:id="rId2"/>
  <rowBreaks count="1" manualBreakCount="1">
    <brk id="34" max="255" man="1"/>
  </rowBreaks>
  <drawing r:id="rId1"/>
</worksheet>
</file>

<file path=xl/worksheets/sheet2.xml><?xml version="1.0" encoding="utf-8"?>
<worksheet xmlns="http://schemas.openxmlformats.org/spreadsheetml/2006/main" xmlns:r="http://schemas.openxmlformats.org/officeDocument/2006/relationships">
  <dimension ref="A1:G45"/>
  <sheetViews>
    <sheetView zoomScalePageLayoutView="0" workbookViewId="0" topLeftCell="A1">
      <selection activeCell="I5" sqref="I5"/>
    </sheetView>
  </sheetViews>
  <sheetFormatPr defaultColWidth="11.421875" defaultRowHeight="12.75"/>
  <cols>
    <col min="1" max="1" width="8.00390625" style="0" customWidth="1"/>
    <col min="6" max="6" width="27.8515625" style="0" customWidth="1"/>
  </cols>
  <sheetData>
    <row r="1" spans="1:7" ht="12.75">
      <c r="A1" s="10"/>
      <c r="B1" s="10"/>
      <c r="C1" s="10"/>
      <c r="D1" s="10"/>
      <c r="E1" s="10"/>
      <c r="F1" s="10"/>
      <c r="G1" s="10"/>
    </row>
    <row r="2" spans="1:7" ht="12.75">
      <c r="A2" s="11"/>
      <c r="B2" s="11"/>
      <c r="C2" s="11"/>
      <c r="D2" s="11"/>
      <c r="E2" s="11"/>
      <c r="F2" s="11"/>
      <c r="G2" s="11"/>
    </row>
    <row r="3" spans="1:7" ht="12.75">
      <c r="A3" s="11"/>
      <c r="B3" s="11"/>
      <c r="C3" s="11"/>
      <c r="D3" s="11"/>
      <c r="E3" s="11"/>
      <c r="F3" s="11"/>
      <c r="G3" s="11"/>
    </row>
    <row r="4" spans="3:7" ht="12.75">
      <c r="C4" s="12"/>
      <c r="E4" s="12"/>
      <c r="F4" s="12"/>
      <c r="G4" s="12"/>
    </row>
    <row r="5" spans="1:7" ht="12.75">
      <c r="A5" s="13"/>
      <c r="B5" s="12"/>
      <c r="C5" s="12"/>
      <c r="D5" s="12"/>
      <c r="E5" s="12"/>
      <c r="F5" s="12"/>
      <c r="G5" s="12"/>
    </row>
    <row r="6" spans="1:7" ht="12.75">
      <c r="A6" s="14"/>
      <c r="B6" s="14"/>
      <c r="C6" s="14"/>
      <c r="D6" s="14"/>
      <c r="E6" s="14"/>
      <c r="F6" s="14"/>
      <c r="G6" s="14"/>
    </row>
    <row r="7" spans="1:7" ht="12.75">
      <c r="A7" s="154" t="s">
        <v>15</v>
      </c>
      <c r="B7" s="154"/>
      <c r="C7" s="154"/>
      <c r="D7" s="154"/>
      <c r="E7" s="154"/>
      <c r="F7" s="154"/>
      <c r="G7" s="154"/>
    </row>
    <row r="8" spans="1:7" ht="12.75">
      <c r="A8" s="14"/>
      <c r="B8" s="14"/>
      <c r="C8" s="14"/>
      <c r="D8" s="14"/>
      <c r="E8" s="14"/>
      <c r="F8" s="14"/>
      <c r="G8" s="14"/>
    </row>
    <row r="9" spans="1:7" ht="12.75">
      <c r="A9" s="14"/>
      <c r="B9" s="14"/>
      <c r="C9" s="14"/>
      <c r="D9" s="14"/>
      <c r="E9" s="14"/>
      <c r="F9" s="14"/>
      <c r="G9" s="14"/>
    </row>
    <row r="10" spans="1:7" ht="12.75">
      <c r="A10" s="15" t="s">
        <v>16</v>
      </c>
      <c r="B10" s="16" t="s">
        <v>17</v>
      </c>
      <c r="C10" s="16"/>
      <c r="D10" s="16"/>
      <c r="E10" s="16"/>
      <c r="F10" s="16"/>
      <c r="G10" s="17" t="s">
        <v>18</v>
      </c>
    </row>
    <row r="11" spans="1:7" ht="12.75">
      <c r="A11" s="14"/>
      <c r="B11" s="14"/>
      <c r="C11" s="14"/>
      <c r="D11" s="14"/>
      <c r="E11" s="14"/>
      <c r="F11" s="14"/>
      <c r="G11" s="18"/>
    </row>
    <row r="12" spans="1:7" ht="12.75">
      <c r="A12" s="19" t="s">
        <v>19</v>
      </c>
      <c r="B12" s="14" t="s">
        <v>251</v>
      </c>
      <c r="C12" s="14"/>
      <c r="D12" s="14"/>
      <c r="E12" s="14"/>
      <c r="F12" s="14"/>
      <c r="G12" s="20">
        <v>4</v>
      </c>
    </row>
    <row r="13" spans="1:7" ht="12.75">
      <c r="A13" s="19" t="s">
        <v>20</v>
      </c>
      <c r="B13" s="14" t="s">
        <v>265</v>
      </c>
      <c r="C13" s="14"/>
      <c r="D13" s="14"/>
      <c r="E13" s="14"/>
      <c r="F13" s="14"/>
      <c r="G13" s="20">
        <v>5</v>
      </c>
    </row>
    <row r="14" spans="1:7" ht="12.75">
      <c r="A14" s="19" t="s">
        <v>21</v>
      </c>
      <c r="B14" s="14" t="s">
        <v>252</v>
      </c>
      <c r="C14" s="14"/>
      <c r="D14" s="14"/>
      <c r="E14" s="14"/>
      <c r="F14" s="14"/>
      <c r="G14" s="20">
        <v>6</v>
      </c>
    </row>
    <row r="15" spans="1:7" ht="12.75">
      <c r="A15" s="19" t="s">
        <v>22</v>
      </c>
      <c r="B15" s="14" t="s">
        <v>283</v>
      </c>
      <c r="C15" s="14"/>
      <c r="D15" s="14"/>
      <c r="E15" s="14"/>
      <c r="F15" s="14"/>
      <c r="G15" s="20">
        <v>8</v>
      </c>
    </row>
    <row r="16" spans="1:7" ht="12.75">
      <c r="A16" s="19" t="s">
        <v>23</v>
      </c>
      <c r="B16" s="14" t="s">
        <v>303</v>
      </c>
      <c r="C16" s="14"/>
      <c r="D16" s="14"/>
      <c r="E16" s="14"/>
      <c r="F16" s="14"/>
      <c r="G16" s="20">
        <v>10</v>
      </c>
    </row>
    <row r="17" spans="1:7" ht="12.75">
      <c r="A17" s="19" t="s">
        <v>24</v>
      </c>
      <c r="B17" s="14" t="s">
        <v>253</v>
      </c>
      <c r="C17" s="14"/>
      <c r="D17" s="14"/>
      <c r="E17" s="14"/>
      <c r="F17" s="14"/>
      <c r="G17" s="20">
        <v>11</v>
      </c>
    </row>
    <row r="18" spans="1:7" ht="12.75">
      <c r="A18" s="19" t="s">
        <v>25</v>
      </c>
      <c r="B18" s="14" t="s">
        <v>254</v>
      </c>
      <c r="C18" s="14"/>
      <c r="D18" s="14"/>
      <c r="E18" s="14"/>
      <c r="F18" s="14"/>
      <c r="G18" s="20">
        <v>12</v>
      </c>
    </row>
    <row r="19" spans="1:7" ht="12.75">
      <c r="A19" s="19" t="s">
        <v>26</v>
      </c>
      <c r="B19" s="14" t="s">
        <v>255</v>
      </c>
      <c r="C19" s="14"/>
      <c r="D19" s="14"/>
      <c r="E19" s="14"/>
      <c r="F19" s="14"/>
      <c r="G19" s="20">
        <v>13</v>
      </c>
    </row>
    <row r="20" spans="1:7" ht="12.75">
      <c r="A20" s="19" t="s">
        <v>27</v>
      </c>
      <c r="B20" s="14" t="s">
        <v>256</v>
      </c>
      <c r="C20" s="14"/>
      <c r="D20" s="14"/>
      <c r="E20" s="14"/>
      <c r="F20" s="14"/>
      <c r="G20" s="20">
        <v>14</v>
      </c>
    </row>
    <row r="21" spans="1:7" ht="12.75">
      <c r="A21" s="19" t="s">
        <v>28</v>
      </c>
      <c r="B21" s="14" t="s">
        <v>257</v>
      </c>
      <c r="C21" s="14"/>
      <c r="D21" s="14"/>
      <c r="E21" s="14"/>
      <c r="F21" s="14"/>
      <c r="G21" s="20">
        <v>15</v>
      </c>
    </row>
    <row r="22" spans="1:7" ht="12.75">
      <c r="A22" s="19" t="s">
        <v>29</v>
      </c>
      <c r="B22" s="14" t="s">
        <v>258</v>
      </c>
      <c r="C22" s="14"/>
      <c r="D22" s="14"/>
      <c r="E22" s="14"/>
      <c r="F22" s="14"/>
      <c r="G22" s="20">
        <v>16</v>
      </c>
    </row>
    <row r="23" spans="1:7" ht="12.75">
      <c r="A23" s="19" t="s">
        <v>30</v>
      </c>
      <c r="B23" s="14" t="s">
        <v>259</v>
      </c>
      <c r="C23" s="14"/>
      <c r="D23" s="14"/>
      <c r="E23" s="14"/>
      <c r="F23" s="14"/>
      <c r="G23" s="20">
        <v>17</v>
      </c>
    </row>
    <row r="24" spans="1:7" ht="12.75">
      <c r="A24" s="19" t="s">
        <v>31</v>
      </c>
      <c r="B24" s="14" t="s">
        <v>260</v>
      </c>
      <c r="C24" s="14"/>
      <c r="D24" s="14"/>
      <c r="E24" s="14"/>
      <c r="F24" s="14"/>
      <c r="G24" s="20">
        <v>18</v>
      </c>
    </row>
    <row r="25" spans="1:7" ht="12.75">
      <c r="A25" s="19" t="s">
        <v>32</v>
      </c>
      <c r="B25" s="14" t="s">
        <v>261</v>
      </c>
      <c r="C25" s="14"/>
      <c r="D25" s="14"/>
      <c r="E25" s="14"/>
      <c r="F25" s="14"/>
      <c r="G25" s="20">
        <v>19</v>
      </c>
    </row>
    <row r="26" spans="1:7" ht="12.75">
      <c r="A26" s="19" t="s">
        <v>33</v>
      </c>
      <c r="B26" s="14" t="s">
        <v>262</v>
      </c>
      <c r="C26" s="14"/>
      <c r="D26" s="14"/>
      <c r="E26" s="14"/>
      <c r="F26" s="14"/>
      <c r="G26" s="20">
        <v>20</v>
      </c>
    </row>
    <row r="27" spans="1:7" ht="12.75">
      <c r="A27" s="19" t="s">
        <v>34</v>
      </c>
      <c r="B27" s="14" t="s">
        <v>304</v>
      </c>
      <c r="C27" s="14"/>
      <c r="D27" s="14"/>
      <c r="E27" s="14"/>
      <c r="F27" s="14"/>
      <c r="G27" s="20">
        <v>21</v>
      </c>
    </row>
    <row r="28" spans="1:7" ht="12.75">
      <c r="A28" s="19" t="s">
        <v>282</v>
      </c>
      <c r="B28" s="14" t="s">
        <v>263</v>
      </c>
      <c r="C28" s="14"/>
      <c r="D28" s="14"/>
      <c r="E28" s="14"/>
      <c r="F28" s="14"/>
      <c r="G28" s="20">
        <v>22</v>
      </c>
    </row>
    <row r="29" spans="1:7" ht="12.75">
      <c r="A29" s="19" t="s">
        <v>305</v>
      </c>
      <c r="B29" s="14" t="s">
        <v>264</v>
      </c>
      <c r="C29" s="14"/>
      <c r="D29" s="14"/>
      <c r="E29" s="14"/>
      <c r="F29" s="14"/>
      <c r="G29" s="20">
        <v>23</v>
      </c>
    </row>
    <row r="30" spans="1:7" ht="12.75">
      <c r="A30" s="19" t="s">
        <v>306</v>
      </c>
      <c r="B30" s="14" t="s">
        <v>266</v>
      </c>
      <c r="C30" s="14"/>
      <c r="D30" s="14"/>
      <c r="E30" s="14"/>
      <c r="F30" s="14"/>
      <c r="G30" s="20">
        <v>24</v>
      </c>
    </row>
    <row r="31" spans="1:7" ht="12.75">
      <c r="A31" s="19"/>
      <c r="B31" s="14"/>
      <c r="C31" s="14"/>
      <c r="D31" s="14"/>
      <c r="E31" s="14"/>
      <c r="F31" s="14"/>
      <c r="G31" s="20"/>
    </row>
    <row r="32" spans="1:7" ht="12.75">
      <c r="A32" s="19"/>
      <c r="B32" s="14"/>
      <c r="C32" s="14"/>
      <c r="D32" s="14"/>
      <c r="E32" s="14"/>
      <c r="F32" s="14"/>
      <c r="G32" s="20"/>
    </row>
    <row r="33" spans="1:7" ht="12.75">
      <c r="A33" s="19"/>
      <c r="B33" s="14"/>
      <c r="C33" s="14"/>
      <c r="D33" s="14"/>
      <c r="E33" s="14"/>
      <c r="F33" s="14"/>
      <c r="G33" s="20"/>
    </row>
    <row r="34" spans="1:7" ht="12.75">
      <c r="A34" s="19"/>
      <c r="B34" s="14"/>
      <c r="C34" s="14"/>
      <c r="D34" s="14"/>
      <c r="E34" s="14"/>
      <c r="F34" s="14"/>
      <c r="G34" s="20"/>
    </row>
    <row r="35" spans="1:7" ht="12.75">
      <c r="A35" s="15" t="s">
        <v>35</v>
      </c>
      <c r="B35" s="16" t="s">
        <v>17</v>
      </c>
      <c r="C35" s="16"/>
      <c r="D35" s="16"/>
      <c r="E35" s="16"/>
      <c r="F35" s="16"/>
      <c r="G35" s="17" t="s">
        <v>18</v>
      </c>
    </row>
    <row r="36" spans="1:7" ht="12.75">
      <c r="A36" s="21"/>
      <c r="B36" s="14"/>
      <c r="C36" s="14"/>
      <c r="D36" s="14"/>
      <c r="E36" s="14"/>
      <c r="F36" s="14"/>
      <c r="G36" s="20"/>
    </row>
    <row r="37" spans="1:7" s="3" customFormat="1" ht="12.75">
      <c r="A37" s="19" t="s">
        <v>19</v>
      </c>
      <c r="B37" s="19" t="s">
        <v>36</v>
      </c>
      <c r="C37" s="14"/>
      <c r="D37" s="14"/>
      <c r="E37" s="14"/>
      <c r="F37" s="14"/>
      <c r="G37" s="20">
        <v>4</v>
      </c>
    </row>
    <row r="38" spans="1:7" ht="12.75">
      <c r="A38" s="22"/>
      <c r="B38" s="22"/>
      <c r="C38" s="23"/>
      <c r="D38" s="23"/>
      <c r="E38" s="23"/>
      <c r="F38" s="23"/>
      <c r="G38" s="24"/>
    </row>
    <row r="39" spans="1:7" ht="12.75">
      <c r="A39" s="19"/>
      <c r="B39" s="14"/>
      <c r="C39" s="14"/>
      <c r="D39" s="14"/>
      <c r="E39" s="14"/>
      <c r="F39" s="14"/>
      <c r="G39" s="20"/>
    </row>
    <row r="40" spans="1:7" ht="81.75" customHeight="1">
      <c r="A40" s="155" t="s">
        <v>239</v>
      </c>
      <c r="B40" s="155"/>
      <c r="C40" s="155"/>
      <c r="D40" s="155"/>
      <c r="E40" s="155"/>
      <c r="F40" s="155"/>
      <c r="G40" s="155"/>
    </row>
    <row r="42" spans="1:7" ht="12.75">
      <c r="A42" s="3"/>
      <c r="B42" s="3"/>
      <c r="C42" s="3"/>
      <c r="D42" s="3"/>
      <c r="E42" s="3"/>
      <c r="F42" s="3"/>
      <c r="G42" s="3"/>
    </row>
    <row r="43" spans="1:7" ht="12.75">
      <c r="A43" s="3"/>
      <c r="B43" s="3"/>
      <c r="C43" s="3"/>
      <c r="D43" s="3"/>
      <c r="E43" s="3"/>
      <c r="F43" s="3"/>
      <c r="G43" s="3"/>
    </row>
    <row r="44" spans="1:7" ht="12.75">
      <c r="A44" s="3"/>
      <c r="B44" s="3"/>
      <c r="C44" s="3"/>
      <c r="D44" s="3"/>
      <c r="E44" s="3"/>
      <c r="F44" s="3"/>
      <c r="G44" s="3"/>
    </row>
    <row r="45" spans="1:7" ht="12.75">
      <c r="A45" s="3"/>
      <c r="B45" s="3"/>
      <c r="C45" s="3"/>
      <c r="D45" s="3"/>
      <c r="E45" s="3"/>
      <c r="F45" s="3"/>
      <c r="G45" s="3"/>
    </row>
  </sheetData>
  <sheetProtection/>
  <mergeCells count="2">
    <mergeCell ref="A7:G7"/>
    <mergeCell ref="A40:G40"/>
  </mergeCells>
  <printOptions horizontalCentered="1"/>
  <pageMargins left="0.7874015748031497" right="0.7874015748031497" top="1.3385826771653544" bottom="0.7874015748031497" header="0" footer="0.5905511811023623"/>
  <pageSetup horizontalDpi="300" verticalDpi="300" orientation="portrait" paperSize="119" scale="90" r:id="rId1"/>
</worksheet>
</file>

<file path=xl/worksheets/sheet3.xml><?xml version="1.0" encoding="utf-8"?>
<worksheet xmlns="http://schemas.openxmlformats.org/spreadsheetml/2006/main" xmlns:r="http://schemas.openxmlformats.org/officeDocument/2006/relationships">
  <dimension ref="A1:Z62"/>
  <sheetViews>
    <sheetView view="pageBreakPreview" zoomScaleSheetLayoutView="100" zoomScalePageLayoutView="0" workbookViewId="0" topLeftCell="A20">
      <selection activeCell="D22" sqref="D22"/>
    </sheetView>
  </sheetViews>
  <sheetFormatPr defaultColWidth="11.421875" defaultRowHeight="12.75"/>
  <cols>
    <col min="1" max="1" width="34.421875" style="45" customWidth="1"/>
    <col min="2" max="2" width="10.140625" style="45" bestFit="1" customWidth="1"/>
    <col min="3" max="4" width="9.140625" style="45" bestFit="1" customWidth="1"/>
    <col min="5" max="5" width="10.28125" style="45" bestFit="1" customWidth="1"/>
    <col min="6" max="6" width="14.00390625" style="45" customWidth="1"/>
    <col min="7" max="7" width="12.421875" style="45" customWidth="1"/>
    <col min="8" max="11" width="11.421875" style="45" customWidth="1"/>
    <col min="12" max="15" width="11.421875" style="46" customWidth="1"/>
    <col min="16" max="16" width="14.421875" style="46" customWidth="1"/>
    <col min="17" max="17" width="11.421875" style="46" customWidth="1"/>
    <col min="18" max="18" width="11.421875" style="45" customWidth="1"/>
    <col min="19" max="19" width="19.28125" style="45" customWidth="1"/>
    <col min="20" max="20" width="20.28125" style="45" customWidth="1"/>
    <col min="21" max="16384" width="11.421875" style="45" customWidth="1"/>
  </cols>
  <sheetData>
    <row r="1" spans="1:26" s="100" customFormat="1" ht="15.75" customHeight="1">
      <c r="A1" s="156" t="s">
        <v>37</v>
      </c>
      <c r="B1" s="156"/>
      <c r="C1" s="156"/>
      <c r="D1" s="156"/>
      <c r="E1" s="156"/>
      <c r="F1" s="156"/>
      <c r="G1" s="99"/>
      <c r="P1" s="99"/>
      <c r="Q1" s="99"/>
      <c r="R1" s="99"/>
      <c r="S1" s="99"/>
      <c r="T1" s="99"/>
      <c r="W1" s="101"/>
      <c r="X1" s="101"/>
      <c r="Y1" s="101"/>
      <c r="Z1" s="99"/>
    </row>
    <row r="2" spans="1:26" s="100" customFormat="1" ht="15.75" customHeight="1">
      <c r="A2" s="157" t="s">
        <v>1</v>
      </c>
      <c r="B2" s="157"/>
      <c r="C2" s="157"/>
      <c r="D2" s="157"/>
      <c r="E2" s="157"/>
      <c r="F2" s="157"/>
      <c r="G2" s="99"/>
      <c r="P2" s="99"/>
      <c r="Q2" s="99"/>
      <c r="R2" s="99"/>
      <c r="S2" s="99"/>
      <c r="T2" s="99"/>
      <c r="W2" s="101"/>
      <c r="Z2" s="99"/>
    </row>
    <row r="3" spans="1:26" s="100" customFormat="1" ht="15.75" customHeight="1">
      <c r="A3" s="157" t="s">
        <v>38</v>
      </c>
      <c r="B3" s="157"/>
      <c r="C3" s="157"/>
      <c r="D3" s="157"/>
      <c r="E3" s="157"/>
      <c r="F3" s="157"/>
      <c r="G3" s="99"/>
      <c r="P3" s="99"/>
      <c r="Q3" s="99"/>
      <c r="R3" s="99"/>
      <c r="S3" s="99"/>
      <c r="T3" s="99"/>
      <c r="V3" s="77"/>
      <c r="W3" s="101"/>
      <c r="X3" s="101"/>
      <c r="Y3" s="101"/>
      <c r="Z3" s="99"/>
    </row>
    <row r="4" spans="1:26" s="100" customFormat="1" ht="15.75" customHeight="1">
      <c r="A4" s="158"/>
      <c r="B4" s="158"/>
      <c r="C4" s="158"/>
      <c r="D4" s="158"/>
      <c r="E4" s="158"/>
      <c r="F4" s="158"/>
      <c r="G4" s="99"/>
      <c r="I4" s="101"/>
      <c r="P4" s="99"/>
      <c r="Q4" s="99"/>
      <c r="R4" s="99"/>
      <c r="S4" s="99"/>
      <c r="T4" s="99"/>
      <c r="Z4" s="99"/>
    </row>
    <row r="5" spans="1:26" s="7" customFormat="1" ht="12.75">
      <c r="A5" s="26" t="s">
        <v>39</v>
      </c>
      <c r="B5" s="27">
        <v>2008</v>
      </c>
      <c r="C5" s="28">
        <v>2008</v>
      </c>
      <c r="D5" s="28">
        <v>2009</v>
      </c>
      <c r="E5" s="29" t="s">
        <v>40</v>
      </c>
      <c r="F5" s="29" t="s">
        <v>41</v>
      </c>
      <c r="P5" s="25"/>
      <c r="Q5" s="25"/>
      <c r="R5" s="25"/>
      <c r="S5" s="25"/>
      <c r="T5" s="25"/>
      <c r="Z5" s="25"/>
    </row>
    <row r="6" spans="1:26" s="7" customFormat="1" ht="12.75">
      <c r="A6" s="30"/>
      <c r="B6" s="30" t="s">
        <v>42</v>
      </c>
      <c r="C6" s="28" t="s">
        <v>436</v>
      </c>
      <c r="D6" s="28" t="str">
        <f>+C6</f>
        <v>ene-abr</v>
      </c>
      <c r="E6" s="29" t="s">
        <v>294</v>
      </c>
      <c r="F6" s="31">
        <v>2009</v>
      </c>
      <c r="P6" s="25"/>
      <c r="Q6" s="25"/>
      <c r="R6" s="25"/>
      <c r="S6" s="25"/>
      <c r="T6" s="25"/>
      <c r="W6" s="32"/>
      <c r="X6" s="33"/>
      <c r="Y6" s="34"/>
      <c r="Z6" s="25"/>
    </row>
    <row r="7" spans="1:21" ht="12.75">
      <c r="A7" t="s">
        <v>43</v>
      </c>
      <c r="B7" s="63">
        <v>8306.578</v>
      </c>
      <c r="C7" s="63">
        <v>2237.194</v>
      </c>
      <c r="D7" s="63">
        <v>2405.493</v>
      </c>
      <c r="E7" s="37">
        <f aca="true" t="shared" si="0" ref="E7:E20">+(D7-C7)/C7</f>
        <v>0.07522771829354091</v>
      </c>
      <c r="F7" s="37">
        <f aca="true" t="shared" si="1" ref="F7:F23">+D7/$D$23</f>
        <v>0.0006090652877857684</v>
      </c>
      <c r="G7" s="36"/>
      <c r="Q7" s="35"/>
      <c r="S7" t="str">
        <f>+A7</f>
        <v>Región de Arica y Parinacota</v>
      </c>
      <c r="T7" s="50">
        <f>+D7</f>
        <v>2405.493</v>
      </c>
      <c r="U7" s="36"/>
    </row>
    <row r="8" spans="1:21" ht="12.75">
      <c r="A8" s="3" t="s">
        <v>44</v>
      </c>
      <c r="B8" s="50">
        <v>15001.08</v>
      </c>
      <c r="C8" s="50">
        <v>4816.645</v>
      </c>
      <c r="D8" s="50">
        <v>2335.318</v>
      </c>
      <c r="E8" s="37">
        <f t="shared" si="0"/>
        <v>-0.5151567117775963</v>
      </c>
      <c r="F8" s="37">
        <f t="shared" si="1"/>
        <v>0.000591297139397739</v>
      </c>
      <c r="I8" s="36"/>
      <c r="J8" s="36"/>
      <c r="K8" s="36"/>
      <c r="O8">
        <v>1</v>
      </c>
      <c r="P8" s="60" t="s">
        <v>241</v>
      </c>
      <c r="Q8" s="50">
        <v>1115522.487</v>
      </c>
      <c r="R8" s="36"/>
      <c r="S8" t="str">
        <f aca="true" t="shared" si="2" ref="S8:S22">+A8</f>
        <v>Región de Tarapacá</v>
      </c>
      <c r="T8" s="50">
        <f aca="true" t="shared" si="3" ref="T8:T22">+D8</f>
        <v>2335.318</v>
      </c>
      <c r="U8" s="36"/>
    </row>
    <row r="9" spans="1:21" ht="12.75">
      <c r="A9" s="3" t="s">
        <v>45</v>
      </c>
      <c r="B9" s="50">
        <v>2355.134</v>
      </c>
      <c r="C9" s="50">
        <v>1132.076</v>
      </c>
      <c r="D9" s="50">
        <v>686.697</v>
      </c>
      <c r="E9" s="37">
        <f t="shared" si="0"/>
        <v>-0.39341793307163125</v>
      </c>
      <c r="F9" s="37">
        <f t="shared" si="1"/>
        <v>0.000173870098947128</v>
      </c>
      <c r="I9" s="36"/>
      <c r="J9" s="36"/>
      <c r="K9" s="36"/>
      <c r="O9">
        <v>2</v>
      </c>
      <c r="P9" s="60" t="s">
        <v>242</v>
      </c>
      <c r="Q9" s="50">
        <v>769644.94</v>
      </c>
      <c r="R9" s="36"/>
      <c r="S9" t="str">
        <f t="shared" si="2"/>
        <v>Región de Antofagasta</v>
      </c>
      <c r="T9" s="50">
        <f t="shared" si="3"/>
        <v>686.697</v>
      </c>
      <c r="U9" s="36"/>
    </row>
    <row r="10" spans="1:21" ht="12.75">
      <c r="A10" s="3" t="s">
        <v>46</v>
      </c>
      <c r="B10" s="50">
        <v>266271.326</v>
      </c>
      <c r="C10" s="50">
        <v>216438.773</v>
      </c>
      <c r="D10" s="50">
        <v>122754.716</v>
      </c>
      <c r="E10" s="37">
        <f t="shared" si="0"/>
        <v>-0.4328432272160404</v>
      </c>
      <c r="F10" s="37">
        <f t="shared" si="1"/>
        <v>0.031081211388933692</v>
      </c>
      <c r="G10" s="36"/>
      <c r="I10" s="36"/>
      <c r="J10" s="36"/>
      <c r="K10" s="36"/>
      <c r="O10">
        <v>3</v>
      </c>
      <c r="P10" s="60" t="s">
        <v>243</v>
      </c>
      <c r="Q10" s="50">
        <v>597973.041</v>
      </c>
      <c r="R10" s="36"/>
      <c r="S10" t="str">
        <f t="shared" si="2"/>
        <v>Región de Atacama</v>
      </c>
      <c r="T10" s="50">
        <f t="shared" si="3"/>
        <v>122754.716</v>
      </c>
      <c r="U10" s="36"/>
    </row>
    <row r="11" spans="1:21" ht="12.75">
      <c r="A11" s="3" t="s">
        <v>47</v>
      </c>
      <c r="B11" s="50">
        <v>415154.889</v>
      </c>
      <c r="C11" s="50">
        <v>236179.869</v>
      </c>
      <c r="D11" s="50">
        <v>205879.951</v>
      </c>
      <c r="E11" s="37">
        <f t="shared" si="0"/>
        <v>-0.12829170465836784</v>
      </c>
      <c r="F11" s="37">
        <f t="shared" si="1"/>
        <v>0.052128329454766614</v>
      </c>
      <c r="I11" s="36"/>
      <c r="J11" s="36"/>
      <c r="K11" s="36"/>
      <c r="O11">
        <v>4</v>
      </c>
      <c r="P11" s="60" t="s">
        <v>245</v>
      </c>
      <c r="Q11" s="50">
        <v>464406.945</v>
      </c>
      <c r="R11" s="36"/>
      <c r="S11" t="str">
        <f t="shared" si="2"/>
        <v>Región de Coquimbo</v>
      </c>
      <c r="T11" s="50">
        <f t="shared" si="3"/>
        <v>205879.951</v>
      </c>
      <c r="U11" s="36"/>
    </row>
    <row r="12" spans="1:21" ht="12.75">
      <c r="A12" s="3" t="s">
        <v>48</v>
      </c>
      <c r="B12" s="50">
        <v>1341836.354</v>
      </c>
      <c r="C12" s="50">
        <v>580654.087</v>
      </c>
      <c r="D12" s="50">
        <v>464406.945</v>
      </c>
      <c r="E12" s="37">
        <f t="shared" si="0"/>
        <v>-0.20020033373156992</v>
      </c>
      <c r="F12" s="37">
        <f t="shared" si="1"/>
        <v>0.11758676895178433</v>
      </c>
      <c r="I12" s="36"/>
      <c r="J12" s="36"/>
      <c r="K12" s="36"/>
      <c r="O12">
        <v>5</v>
      </c>
      <c r="P12" s="60" t="s">
        <v>244</v>
      </c>
      <c r="Q12" s="50">
        <v>374267.152</v>
      </c>
      <c r="R12" s="36"/>
      <c r="S12" t="str">
        <f t="shared" si="2"/>
        <v>Región de Valparaíso</v>
      </c>
      <c r="T12" s="50">
        <f t="shared" si="3"/>
        <v>464406.945</v>
      </c>
      <c r="U12" s="36"/>
    </row>
    <row r="13" spans="1:22" ht="12.75">
      <c r="A13" s="3" t="s">
        <v>49</v>
      </c>
      <c r="B13" s="50">
        <v>1852340.672</v>
      </c>
      <c r="C13" s="50">
        <v>610072.821</v>
      </c>
      <c r="D13" s="50">
        <v>597973.041</v>
      </c>
      <c r="E13" s="37">
        <f t="shared" si="0"/>
        <v>-0.019833337240244026</v>
      </c>
      <c r="F13" s="37">
        <f t="shared" si="1"/>
        <v>0.15140539685827234</v>
      </c>
      <c r="I13" s="36"/>
      <c r="J13" s="36"/>
      <c r="K13" s="36"/>
      <c r="O13">
        <v>6</v>
      </c>
      <c r="P13" s="60" t="s">
        <v>246</v>
      </c>
      <c r="Q13" s="50">
        <v>205879.951</v>
      </c>
      <c r="R13" s="36"/>
      <c r="S13" t="str">
        <f t="shared" si="2"/>
        <v>Región Metropolitana de Santiago</v>
      </c>
      <c r="T13" s="50">
        <f t="shared" si="3"/>
        <v>597973.041</v>
      </c>
      <c r="U13" s="36"/>
      <c r="V13" s="36"/>
    </row>
    <row r="14" spans="1:21" ht="12.75">
      <c r="A14" s="3" t="s">
        <v>50</v>
      </c>
      <c r="B14" s="50">
        <v>2027265.907</v>
      </c>
      <c r="C14" s="50">
        <v>904914.474</v>
      </c>
      <c r="D14" s="50">
        <v>769644.94</v>
      </c>
      <c r="E14" s="37">
        <f t="shared" si="0"/>
        <v>-0.14948322508542403</v>
      </c>
      <c r="F14" s="37">
        <f t="shared" si="1"/>
        <v>0.19487232632726864</v>
      </c>
      <c r="I14" s="36"/>
      <c r="J14" s="36"/>
      <c r="K14" s="36"/>
      <c r="O14">
        <v>7</v>
      </c>
      <c r="P14" s="7" t="s">
        <v>439</v>
      </c>
      <c r="Q14" s="50">
        <v>140016.947</v>
      </c>
      <c r="R14" s="36"/>
      <c r="S14" t="str">
        <f t="shared" si="2"/>
        <v>Región del Libertador Bernardo O'Higgins</v>
      </c>
      <c r="T14" s="50">
        <f t="shared" si="3"/>
        <v>769644.94</v>
      </c>
      <c r="U14" s="36"/>
    </row>
    <row r="15" spans="1:21" ht="12.75">
      <c r="A15" s="3" t="s">
        <v>51</v>
      </c>
      <c r="B15" s="50">
        <v>1344562.271</v>
      </c>
      <c r="C15" s="50">
        <v>463648.398</v>
      </c>
      <c r="D15" s="50">
        <v>374267.152</v>
      </c>
      <c r="E15" s="37">
        <f t="shared" si="0"/>
        <v>-0.19277807576938935</v>
      </c>
      <c r="F15" s="37">
        <f t="shared" si="1"/>
        <v>0.09476358095477307</v>
      </c>
      <c r="I15" s="36"/>
      <c r="J15" s="36"/>
      <c r="K15" s="36"/>
      <c r="O15">
        <v>8</v>
      </c>
      <c r="P15" s="46" t="s">
        <v>240</v>
      </c>
      <c r="Q15" s="36">
        <v>274160.226</v>
      </c>
      <c r="S15" t="str">
        <f t="shared" si="2"/>
        <v>Región del Maule</v>
      </c>
      <c r="T15" s="50">
        <f t="shared" si="3"/>
        <v>374267.152</v>
      </c>
      <c r="U15" s="36"/>
    </row>
    <row r="16" spans="1:22" ht="12.75">
      <c r="A16" s="3" t="s">
        <v>52</v>
      </c>
      <c r="B16" s="50">
        <v>4579269.444</v>
      </c>
      <c r="C16" s="50">
        <v>1523026.654</v>
      </c>
      <c r="D16" s="50">
        <v>1115522.487</v>
      </c>
      <c r="E16" s="37">
        <f t="shared" si="0"/>
        <v>-0.2675620718322636</v>
      </c>
      <c r="F16" s="37">
        <f t="shared" si="1"/>
        <v>0.2824477246768754</v>
      </c>
      <c r="I16" s="36"/>
      <c r="J16" s="36"/>
      <c r="K16" s="36"/>
      <c r="O16">
        <v>9</v>
      </c>
      <c r="P16" s="60"/>
      <c r="Q16" s="50"/>
      <c r="S16" t="str">
        <f t="shared" si="2"/>
        <v>Región del Bio Bio</v>
      </c>
      <c r="T16" s="50">
        <f t="shared" si="3"/>
        <v>1115522.487</v>
      </c>
      <c r="V16" s="36"/>
    </row>
    <row r="17" spans="1:21" ht="12.75">
      <c r="A17" s="3" t="s">
        <v>53</v>
      </c>
      <c r="B17" s="50">
        <v>436106.786</v>
      </c>
      <c r="C17" s="50">
        <v>143559.301</v>
      </c>
      <c r="D17" s="50">
        <v>123316.887</v>
      </c>
      <c r="E17" s="37">
        <f t="shared" si="0"/>
        <v>-0.14100384899477883</v>
      </c>
      <c r="F17" s="37">
        <f t="shared" si="1"/>
        <v>0.031223551791462325</v>
      </c>
      <c r="I17" s="36"/>
      <c r="J17" s="36"/>
      <c r="K17" s="36"/>
      <c r="O17">
        <v>10</v>
      </c>
      <c r="Q17" s="36"/>
      <c r="S17" t="str">
        <f t="shared" si="2"/>
        <v>Región de La Araucanía</v>
      </c>
      <c r="T17" s="50">
        <f t="shared" si="3"/>
        <v>123316.887</v>
      </c>
      <c r="U17" s="45"/>
    </row>
    <row r="18" spans="1:21" ht="12.75">
      <c r="A18" s="3" t="s">
        <v>54</v>
      </c>
      <c r="B18" s="50">
        <v>4782.267</v>
      </c>
      <c r="C18" s="50">
        <v>1423.498</v>
      </c>
      <c r="D18" s="50">
        <v>5897.551</v>
      </c>
      <c r="E18" s="37">
        <f t="shared" si="0"/>
        <v>3.1429991471712637</v>
      </c>
      <c r="F18" s="37">
        <f t="shared" si="1"/>
        <v>0.0014932463312286699</v>
      </c>
      <c r="I18" s="36"/>
      <c r="J18" s="36"/>
      <c r="K18" s="36"/>
      <c r="P18" s="3"/>
      <c r="Q18" s="36">
        <f>SUM(Q8:Q17)</f>
        <v>3941871.6889999993</v>
      </c>
      <c r="S18" t="str">
        <f t="shared" si="2"/>
        <v>Región de Los Ríos</v>
      </c>
      <c r="T18" s="50">
        <f t="shared" si="3"/>
        <v>5897.551</v>
      </c>
      <c r="U18" s="45"/>
    </row>
    <row r="19" spans="1:21" ht="12.75">
      <c r="A19" s="3" t="s">
        <v>55</v>
      </c>
      <c r="B19" s="50">
        <v>375186.953</v>
      </c>
      <c r="C19" s="50">
        <v>122263.883</v>
      </c>
      <c r="D19" s="50">
        <v>140016.947</v>
      </c>
      <c r="E19" s="37">
        <f t="shared" si="0"/>
        <v>0.14520284784346318</v>
      </c>
      <c r="F19" s="37">
        <f t="shared" si="1"/>
        <v>0.0354519685234751</v>
      </c>
      <c r="I19" s="36"/>
      <c r="J19" s="36"/>
      <c r="K19" s="36"/>
      <c r="P19" s="3"/>
      <c r="Q19" s="36"/>
      <c r="S19" t="str">
        <f t="shared" si="2"/>
        <v>Región de Los Lagos</v>
      </c>
      <c r="T19" s="50">
        <f t="shared" si="3"/>
        <v>140016.947</v>
      </c>
      <c r="U19" s="36"/>
    </row>
    <row r="20" spans="1:21" ht="12.75">
      <c r="A20" s="3" t="s">
        <v>56</v>
      </c>
      <c r="B20" s="50">
        <v>3262.451</v>
      </c>
      <c r="C20" s="50">
        <v>1838.511</v>
      </c>
      <c r="D20" s="50">
        <v>1184.329</v>
      </c>
      <c r="E20" s="37">
        <f t="shared" si="0"/>
        <v>-0.3558216404470792</v>
      </c>
      <c r="F20" s="37">
        <f t="shared" si="1"/>
        <v>0.0002998693753081099</v>
      </c>
      <c r="I20" s="36"/>
      <c r="J20" s="36"/>
      <c r="K20" s="36"/>
      <c r="Q20" s="36"/>
      <c r="S20" t="str">
        <f t="shared" si="2"/>
        <v>Región Aysén del Gral. Carlos Ibañez Del Campo</v>
      </c>
      <c r="T20" s="50">
        <f t="shared" si="3"/>
        <v>1184.329</v>
      </c>
      <c r="U20" s="36"/>
    </row>
    <row r="21" spans="1:21" ht="12.75">
      <c r="A21" s="3" t="s">
        <v>57</v>
      </c>
      <c r="B21" s="50">
        <v>54533.924</v>
      </c>
      <c r="C21" s="50">
        <v>21534.229</v>
      </c>
      <c r="D21" s="50">
        <v>15579.235</v>
      </c>
      <c r="E21" s="37">
        <f>+(D21-C21)/C21</f>
        <v>-0.27653620661320166</v>
      </c>
      <c r="F21" s="37">
        <f t="shared" si="1"/>
        <v>0.003944626423255905</v>
      </c>
      <c r="I21" s="36"/>
      <c r="J21" s="36"/>
      <c r="K21" s="36"/>
      <c r="P21" s="67"/>
      <c r="Q21" s="36"/>
      <c r="S21" t="str">
        <f t="shared" si="2"/>
        <v>Región de Magallanes</v>
      </c>
      <c r="T21" s="50">
        <f t="shared" si="3"/>
        <v>15579.235</v>
      </c>
      <c r="U21" s="36"/>
    </row>
    <row r="22" spans="1:21" ht="12.75">
      <c r="A22" s="3" t="s">
        <v>58</v>
      </c>
      <c r="B22" s="50">
        <v>13446.964000000416</v>
      </c>
      <c r="C22" s="50">
        <v>5211.586999999434</v>
      </c>
      <c r="D22" s="50">
        <v>7611.311000000853</v>
      </c>
      <c r="E22" s="37">
        <f>+(D22-C22)/C22</f>
        <v>0.46045935719804343</v>
      </c>
      <c r="F22" s="37">
        <f t="shared" si="1"/>
        <v>0.0019271664164653584</v>
      </c>
      <c r="I22" s="36"/>
      <c r="J22" s="36"/>
      <c r="K22" s="36"/>
      <c r="Q22" s="36"/>
      <c r="S22" t="str">
        <f t="shared" si="2"/>
        <v>Otras operaciones</v>
      </c>
      <c r="T22" s="50">
        <f t="shared" si="3"/>
        <v>7611.311000000853</v>
      </c>
      <c r="U22" s="36"/>
    </row>
    <row r="23" spans="1:21" s="2" customFormat="1" ht="12.75">
      <c r="A23" s="38" t="s">
        <v>59</v>
      </c>
      <c r="B23" s="61">
        <f>SUM(B7:B22)</f>
        <v>12739683</v>
      </c>
      <c r="C23" s="61">
        <f>SUM(C7:C22)</f>
        <v>4838952</v>
      </c>
      <c r="D23" s="61">
        <f>SUM(D7:D22)</f>
        <v>3949483</v>
      </c>
      <c r="E23" s="40">
        <f>+(D23-C23)/C23</f>
        <v>-0.18381438790878687</v>
      </c>
      <c r="F23" s="40">
        <f t="shared" si="1"/>
        <v>1</v>
      </c>
      <c r="H23"/>
      <c r="I23" s="36"/>
      <c r="J23" s="36"/>
      <c r="K23" s="36"/>
      <c r="P23" s="3"/>
      <c r="Q23" s="36"/>
      <c r="R23" s="2" t="s">
        <v>248</v>
      </c>
      <c r="S23"/>
      <c r="U23" s="39"/>
    </row>
    <row r="24" spans="1:20" s="43" customFormat="1" ht="12.75">
      <c r="A24" s="41"/>
      <c r="B24" s="42"/>
      <c r="C24" s="42"/>
      <c r="D24" s="42"/>
      <c r="E24" s="42"/>
      <c r="F24" s="42"/>
      <c r="G24" s="79"/>
      <c r="H24" s="79"/>
      <c r="I24" s="79"/>
      <c r="J24" s="36"/>
      <c r="K24" s="36"/>
      <c r="P24" s="3"/>
      <c r="Q24" s="36"/>
      <c r="R24" s="142">
        <v>1</v>
      </c>
      <c r="S24" s="143" t="s">
        <v>52</v>
      </c>
      <c r="T24" s="144">
        <v>1115522.487</v>
      </c>
    </row>
    <row r="25" spans="1:20" s="43" customFormat="1" ht="12.75">
      <c r="A25" s="44" t="s">
        <v>60</v>
      </c>
      <c r="B25" s="44"/>
      <c r="C25" s="44"/>
      <c r="D25" s="44"/>
      <c r="E25" s="44"/>
      <c r="F25" s="44"/>
      <c r="G25" s="93"/>
      <c r="H25" s="93"/>
      <c r="I25" s="93"/>
      <c r="J25" s="79"/>
      <c r="R25" s="142">
        <v>2</v>
      </c>
      <c r="S25" s="143" t="s">
        <v>50</v>
      </c>
      <c r="T25" s="144">
        <v>769644.94</v>
      </c>
    </row>
    <row r="26" spans="1:20" ht="12.75">
      <c r="A26" s="44" t="s">
        <v>2</v>
      </c>
      <c r="B26" s="36"/>
      <c r="C26" s="36"/>
      <c r="D26" s="36"/>
      <c r="E26" s="36"/>
      <c r="F26" s="36"/>
      <c r="G26" s="36"/>
      <c r="H26" s="36"/>
      <c r="I26" s="36"/>
      <c r="J26" s="43"/>
      <c r="R26" s="142">
        <v>3</v>
      </c>
      <c r="S26" s="143" t="s">
        <v>49</v>
      </c>
      <c r="T26" s="144">
        <v>597973.041</v>
      </c>
    </row>
    <row r="27" spans="1:20" ht="12.75">
      <c r="A27" s="36"/>
      <c r="B27" s="136"/>
      <c r="C27" s="136"/>
      <c r="D27" s="136"/>
      <c r="G27" s="36"/>
      <c r="H27" s="36"/>
      <c r="I27" s="36"/>
      <c r="J27" s="43"/>
      <c r="Q27" s="46"/>
      <c r="R27" s="142">
        <v>4</v>
      </c>
      <c r="S27" s="143" t="s">
        <v>48</v>
      </c>
      <c r="T27" s="144">
        <v>464406.945</v>
      </c>
    </row>
    <row r="28" spans="2:20" ht="12.75">
      <c r="B28" s="36"/>
      <c r="C28" s="36"/>
      <c r="D28" s="36"/>
      <c r="E28" s="36"/>
      <c r="F28" s="36"/>
      <c r="G28" s="36"/>
      <c r="H28" s="36"/>
      <c r="I28" s="36"/>
      <c r="J28" s="43"/>
      <c r="R28" s="142">
        <v>5</v>
      </c>
      <c r="S28" s="143" t="s">
        <v>51</v>
      </c>
      <c r="T28" s="144">
        <v>374267.152</v>
      </c>
    </row>
    <row r="29" spans="2:20" ht="12.75">
      <c r="B29" s="36"/>
      <c r="C29" s="36"/>
      <c r="D29" s="36"/>
      <c r="H29" s="43"/>
      <c r="I29" s="43"/>
      <c r="J29" s="43"/>
      <c r="R29" s="142">
        <v>6</v>
      </c>
      <c r="S29" s="143" t="s">
        <v>47</v>
      </c>
      <c r="T29" s="144">
        <v>205879.951</v>
      </c>
    </row>
    <row r="30" spans="18:20" ht="12.75">
      <c r="R30" s="142">
        <v>7</v>
      </c>
      <c r="S30" s="143" t="s">
        <v>55</v>
      </c>
      <c r="T30" s="144">
        <v>140016.947</v>
      </c>
    </row>
    <row r="31" spans="18:20" ht="12.75">
      <c r="R31" s="43"/>
      <c r="S31" s="92" t="s">
        <v>53</v>
      </c>
      <c r="T31" s="91">
        <v>123316.887</v>
      </c>
    </row>
    <row r="32" spans="18:20" ht="12.75">
      <c r="R32" s="43"/>
      <c r="S32" s="92" t="s">
        <v>46</v>
      </c>
      <c r="T32" s="91">
        <v>122754.716</v>
      </c>
    </row>
    <row r="33" spans="10:20" ht="12.75">
      <c r="J33" s="141"/>
      <c r="R33" s="43"/>
      <c r="S33" s="92" t="s">
        <v>57</v>
      </c>
      <c r="T33" s="91">
        <v>15579.235</v>
      </c>
    </row>
    <row r="34" spans="10:20" ht="12.75">
      <c r="J34" s="140"/>
      <c r="R34" s="43"/>
      <c r="S34" s="76" t="s">
        <v>54</v>
      </c>
      <c r="T34" s="94">
        <v>5897.551</v>
      </c>
    </row>
    <row r="35" spans="10:20" ht="12.75">
      <c r="J35" s="141"/>
      <c r="R35" s="43"/>
      <c r="S35" s="92" t="s">
        <v>43</v>
      </c>
      <c r="T35" s="91">
        <v>2405.493</v>
      </c>
    </row>
    <row r="36" spans="10:20" ht="12.75">
      <c r="J36" s="141"/>
      <c r="R36" s="43"/>
      <c r="S36" s="76" t="s">
        <v>44</v>
      </c>
      <c r="T36" s="94">
        <v>2335.318</v>
      </c>
    </row>
    <row r="37" spans="10:20" ht="12.75">
      <c r="J37" s="141"/>
      <c r="R37" s="43"/>
      <c r="S37" s="76" t="s">
        <v>56</v>
      </c>
      <c r="T37" s="94">
        <v>1184.329</v>
      </c>
    </row>
    <row r="38" spans="18:20" ht="12.75">
      <c r="R38" s="43"/>
      <c r="S38" s="76" t="s">
        <v>45</v>
      </c>
      <c r="T38" s="94">
        <v>686.697</v>
      </c>
    </row>
    <row r="39" spans="18:20" ht="12.75">
      <c r="R39" s="43"/>
      <c r="S39" s="92"/>
      <c r="T39" s="91"/>
    </row>
    <row r="40" ht="12.75">
      <c r="T40" s="36">
        <f>SUM(T31:T39)</f>
        <v>274160.226</v>
      </c>
    </row>
    <row r="41" ht="12.75"/>
    <row r="42" ht="12.75"/>
    <row r="43" ht="12.75"/>
    <row r="44" ht="12.75"/>
    <row r="45" ht="12.75"/>
    <row r="46" ht="12.75"/>
    <row r="47" ht="12.75"/>
    <row r="48" ht="12.75"/>
    <row r="49" ht="12.75"/>
    <row r="50" ht="12.75"/>
    <row r="51" ht="12.75"/>
    <row r="52" ht="12.75"/>
    <row r="53" ht="12.75"/>
    <row r="54" spans="2:4" ht="12.75">
      <c r="B54" s="36"/>
      <c r="C54" s="36"/>
      <c r="D54" s="36"/>
    </row>
    <row r="55" ht="12.75"/>
    <row r="56" ht="12.75"/>
    <row r="57" ht="12.75"/>
    <row r="58" ht="12.75"/>
    <row r="59" ht="12.75"/>
    <row r="60" ht="12.75"/>
    <row r="61" ht="12.75"/>
    <row r="62" spans="1:7" ht="12.75">
      <c r="A62" s="3"/>
      <c r="B62" s="3"/>
      <c r="C62" s="3"/>
      <c r="D62" s="3"/>
      <c r="E62" s="3"/>
      <c r="F62" s="3"/>
      <c r="G62" s="3"/>
    </row>
  </sheetData>
  <sheetProtection/>
  <mergeCells count="4">
    <mergeCell ref="A1:F1"/>
    <mergeCell ref="A2:F2"/>
    <mergeCell ref="A3:F3"/>
    <mergeCell ref="A4:F4"/>
  </mergeCells>
  <printOptions horizontalCentered="1" verticalCentered="1"/>
  <pageMargins left="0.7874015748031497" right="0.7874015748031497" top="0.31496062992125984" bottom="0.7874015748031497" header="0" footer="0.5905511811023623"/>
  <pageSetup horizontalDpi="300" verticalDpi="300" orientation="portrait" paperSize="119" scale="90"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92"/>
  <sheetViews>
    <sheetView zoomScaleSheetLayoutView="100" zoomScalePageLayoutView="0" workbookViewId="0" topLeftCell="A6">
      <selection activeCell="J14" sqref="J14"/>
    </sheetView>
  </sheetViews>
  <sheetFormatPr defaultColWidth="11.421875" defaultRowHeight="12.75"/>
  <cols>
    <col min="1" max="1" width="32.140625" style="45" customWidth="1"/>
    <col min="2" max="2" width="14.140625" style="45" bestFit="1" customWidth="1"/>
    <col min="3" max="3" width="10.28125" style="45" bestFit="1" customWidth="1"/>
    <col min="4" max="4" width="9.28125" style="45" bestFit="1" customWidth="1"/>
    <col min="5" max="5" width="9.140625" style="45" bestFit="1" customWidth="1"/>
    <col min="6" max="6" width="10.421875" style="83" bestFit="1" customWidth="1"/>
    <col min="7" max="7" width="13.140625" style="45" bestFit="1" customWidth="1"/>
    <col min="8" max="11" width="11.421875" style="45" customWidth="1"/>
    <col min="12" max="15" width="11.421875" style="46" customWidth="1"/>
    <col min="16" max="16" width="42.57421875" style="46" bestFit="1" customWidth="1"/>
    <col min="17" max="17" width="11.421875" style="46" customWidth="1"/>
    <col min="18" max="18" width="11.421875" style="45" customWidth="1"/>
    <col min="19" max="20" width="11.57421875" style="45" bestFit="1" customWidth="1"/>
    <col min="21" max="16384" width="11.421875" style="45" customWidth="1"/>
  </cols>
  <sheetData>
    <row r="1" spans="1:23" s="100" customFormat="1" ht="15.75" customHeight="1">
      <c r="A1" s="156" t="s">
        <v>189</v>
      </c>
      <c r="B1" s="156"/>
      <c r="C1" s="156"/>
      <c r="D1" s="156"/>
      <c r="E1" s="156"/>
      <c r="F1" s="156"/>
      <c r="G1" s="156"/>
      <c r="H1" s="99"/>
      <c r="J1" s="72"/>
      <c r="K1" s="72"/>
      <c r="L1" s="72"/>
      <c r="M1" s="99"/>
      <c r="N1" s="99"/>
      <c r="O1" s="99"/>
      <c r="P1" s="99"/>
      <c r="Q1" s="99"/>
      <c r="T1" s="101"/>
      <c r="U1" s="101"/>
      <c r="V1" s="101"/>
      <c r="W1" s="99"/>
    </row>
    <row r="2" spans="1:23" s="100" customFormat="1" ht="15.75" customHeight="1">
      <c r="A2" s="157" t="s">
        <v>0</v>
      </c>
      <c r="B2" s="157"/>
      <c r="C2" s="157"/>
      <c r="D2" s="157"/>
      <c r="E2" s="157"/>
      <c r="F2" s="157"/>
      <c r="G2" s="157"/>
      <c r="H2" s="99"/>
      <c r="J2" s="72"/>
      <c r="K2" s="72"/>
      <c r="L2" s="72"/>
      <c r="M2" s="99"/>
      <c r="N2" s="99"/>
      <c r="O2" s="99"/>
      <c r="P2" s="99"/>
      <c r="Q2" s="99"/>
      <c r="T2" s="101"/>
      <c r="W2" s="99"/>
    </row>
    <row r="3" spans="1:23" s="100" customFormat="1" ht="15.75" customHeight="1">
      <c r="A3" s="157" t="s">
        <v>38</v>
      </c>
      <c r="B3" s="157"/>
      <c r="C3" s="157"/>
      <c r="D3" s="157"/>
      <c r="E3" s="157"/>
      <c r="F3" s="157"/>
      <c r="G3" s="157"/>
      <c r="H3" s="99"/>
      <c r="J3" s="72"/>
      <c r="K3" s="72"/>
      <c r="L3" s="72"/>
      <c r="M3" s="99"/>
      <c r="N3" s="99"/>
      <c r="O3" s="99"/>
      <c r="P3" s="99"/>
      <c r="Q3" s="99"/>
      <c r="S3" s="77"/>
      <c r="T3" s="101"/>
      <c r="U3" s="101"/>
      <c r="V3" s="101"/>
      <c r="W3" s="99"/>
    </row>
    <row r="4" spans="1:23" s="100" customFormat="1" ht="15.75" customHeight="1">
      <c r="A4" s="158"/>
      <c r="B4" s="158"/>
      <c r="C4" s="158"/>
      <c r="D4" s="158"/>
      <c r="E4" s="158"/>
      <c r="F4" s="158"/>
      <c r="G4" s="158"/>
      <c r="H4" s="99"/>
      <c r="J4" s="72"/>
      <c r="K4" s="72"/>
      <c r="L4" s="72"/>
      <c r="M4" s="99"/>
      <c r="N4" s="99"/>
      <c r="O4" s="99"/>
      <c r="P4" s="99"/>
      <c r="Q4" s="99"/>
      <c r="W4" s="99"/>
    </row>
    <row r="5" spans="1:23" s="7" customFormat="1" ht="12.75">
      <c r="A5" s="26" t="s">
        <v>39</v>
      </c>
      <c r="B5" s="2" t="s">
        <v>191</v>
      </c>
      <c r="C5" s="27">
        <v>2008</v>
      </c>
      <c r="D5" s="28">
        <v>2008</v>
      </c>
      <c r="E5" s="28">
        <v>2009</v>
      </c>
      <c r="F5" s="81" t="s">
        <v>40</v>
      </c>
      <c r="G5" s="29" t="s">
        <v>41</v>
      </c>
      <c r="J5"/>
      <c r="K5"/>
      <c r="L5"/>
      <c r="M5" s="25"/>
      <c r="N5" s="25"/>
      <c r="O5" s="25"/>
      <c r="P5" s="25"/>
      <c r="Q5" s="25"/>
      <c r="W5" s="25"/>
    </row>
    <row r="6" spans="1:23" s="7" customFormat="1" ht="12.75">
      <c r="A6" s="30"/>
      <c r="B6" s="30"/>
      <c r="C6" s="30" t="s">
        <v>42</v>
      </c>
      <c r="D6" s="28" t="str">
        <f>+'Exportacion_regional '!C6</f>
        <v>ene-abr</v>
      </c>
      <c r="E6" s="28" t="str">
        <f>+D6</f>
        <v>ene-abr</v>
      </c>
      <c r="F6" s="81" t="s">
        <v>294</v>
      </c>
      <c r="G6" s="31">
        <v>2009</v>
      </c>
      <c r="J6"/>
      <c r="K6"/>
      <c r="L6"/>
      <c r="M6" s="25"/>
      <c r="N6" s="25"/>
      <c r="O6" s="25"/>
      <c r="P6" s="25"/>
      <c r="Q6" s="25"/>
      <c r="T6" s="32"/>
      <c r="U6" s="33"/>
      <c r="V6" s="34"/>
      <c r="W6" s="25"/>
    </row>
    <row r="7" spans="1:7" ht="12.75">
      <c r="A7" s="62" t="s">
        <v>192</v>
      </c>
      <c r="B7" s="62" t="s">
        <v>193</v>
      </c>
      <c r="C7" s="63">
        <v>7376.531</v>
      </c>
      <c r="D7" s="63">
        <v>1890.161</v>
      </c>
      <c r="E7" s="63">
        <v>2048.251</v>
      </c>
      <c r="F7" s="78">
        <f>+(E7-D7)/D7</f>
        <v>0.08363837789479317</v>
      </c>
      <c r="G7" s="78">
        <f>+E7/$E$10</f>
        <v>0.8514890710552889</v>
      </c>
    </row>
    <row r="8" spans="1:7" ht="12.75">
      <c r="A8" s="3"/>
      <c r="B8" s="3" t="s">
        <v>194</v>
      </c>
      <c r="C8" s="50"/>
      <c r="D8" s="50"/>
      <c r="E8" s="50"/>
      <c r="F8" s="51"/>
      <c r="G8" s="51">
        <f>+E8/$E$10</f>
        <v>0</v>
      </c>
    </row>
    <row r="9" spans="1:7" ht="12.75">
      <c r="A9" s="3"/>
      <c r="B9" s="3" t="s">
        <v>195</v>
      </c>
      <c r="C9" s="50">
        <v>930.047</v>
      </c>
      <c r="D9" s="50">
        <v>347.033</v>
      </c>
      <c r="E9" s="50">
        <v>357.242</v>
      </c>
      <c r="F9" s="51">
        <f>+(E9-D9)/D9</f>
        <v>0.02941795160690771</v>
      </c>
      <c r="G9" s="51">
        <f>+E9/$E$10</f>
        <v>0.14851092894471113</v>
      </c>
    </row>
    <row r="10" spans="1:7" ht="12.75">
      <c r="A10" s="47"/>
      <c r="B10" s="47" t="s">
        <v>196</v>
      </c>
      <c r="C10" s="48">
        <v>8306.578</v>
      </c>
      <c r="D10" s="48">
        <v>2237.194</v>
      </c>
      <c r="E10" s="48">
        <v>2405.493</v>
      </c>
      <c r="F10" s="49">
        <f>+(E10-D10)/D10</f>
        <v>0.07522771829354091</v>
      </c>
      <c r="G10" s="49">
        <f>+E10/$E$10</f>
        <v>1</v>
      </c>
    </row>
    <row r="11" spans="1:7" ht="12.75">
      <c r="A11" s="62" t="s">
        <v>197</v>
      </c>
      <c r="B11" s="62" t="s">
        <v>193</v>
      </c>
      <c r="C11" s="63">
        <v>4025.28</v>
      </c>
      <c r="D11" s="63">
        <v>1679.91</v>
      </c>
      <c r="E11" s="63">
        <v>543.276</v>
      </c>
      <c r="F11" s="78">
        <f aca="true" t="shared" si="0" ref="F11:F17">+(E11-D11)/D11</f>
        <v>-0.6766041037912746</v>
      </c>
      <c r="G11" s="78">
        <f>+E11/$E$14</f>
        <v>0.23263469900030742</v>
      </c>
    </row>
    <row r="12" spans="1:7" ht="12.75">
      <c r="A12" s="3"/>
      <c r="B12" s="3" t="s">
        <v>194</v>
      </c>
      <c r="C12" s="50">
        <v>261.091</v>
      </c>
      <c r="D12" s="50">
        <v>123.815</v>
      </c>
      <c r="E12" s="50">
        <v>86.78</v>
      </c>
      <c r="F12" s="51">
        <f t="shared" si="0"/>
        <v>-0.29911561604005976</v>
      </c>
      <c r="G12" s="51">
        <f>+E12/$E$14</f>
        <v>0.03715982148897923</v>
      </c>
    </row>
    <row r="13" spans="1:7" ht="12.75">
      <c r="A13" s="3"/>
      <c r="B13" s="3" t="s">
        <v>195</v>
      </c>
      <c r="C13" s="50">
        <v>10714.709</v>
      </c>
      <c r="D13" s="50">
        <v>3012.92</v>
      </c>
      <c r="E13" s="50">
        <v>1705.262</v>
      </c>
      <c r="F13" s="51">
        <f t="shared" si="0"/>
        <v>-0.4340168341675186</v>
      </c>
      <c r="G13" s="51">
        <f>+E13/$E$14</f>
        <v>0.7302054795107132</v>
      </c>
    </row>
    <row r="14" spans="1:7" ht="12.75">
      <c r="A14" s="47"/>
      <c r="B14" s="47" t="s">
        <v>196</v>
      </c>
      <c r="C14" s="48">
        <v>15001.08</v>
      </c>
      <c r="D14" s="48">
        <v>4816.645</v>
      </c>
      <c r="E14" s="48">
        <v>2335.318</v>
      </c>
      <c r="F14" s="49">
        <f t="shared" si="0"/>
        <v>-0.5151567117775963</v>
      </c>
      <c r="G14" s="49">
        <f>+E14/$E$14</f>
        <v>1</v>
      </c>
    </row>
    <row r="15" spans="1:7" ht="12.75">
      <c r="A15" s="62" t="s">
        <v>198</v>
      </c>
      <c r="B15" s="62" t="s">
        <v>193</v>
      </c>
      <c r="C15" s="63">
        <v>2044.372</v>
      </c>
      <c r="D15" s="63">
        <v>1068.306</v>
      </c>
      <c r="E15" s="63">
        <v>364.268</v>
      </c>
      <c r="F15" s="78">
        <f t="shared" si="0"/>
        <v>-0.6590227893506168</v>
      </c>
      <c r="G15" s="78">
        <f>+E15/$E$18</f>
        <v>0.5304639455247365</v>
      </c>
    </row>
    <row r="16" spans="1:7" ht="12.75">
      <c r="A16" s="3"/>
      <c r="B16" s="3" t="s">
        <v>194</v>
      </c>
      <c r="C16" s="50">
        <v>15.26</v>
      </c>
      <c r="D16" s="50">
        <v>3.124</v>
      </c>
      <c r="E16" s="50">
        <v>3.323</v>
      </c>
      <c r="F16" s="51">
        <f t="shared" si="0"/>
        <v>0.06370038412291928</v>
      </c>
      <c r="G16" s="51">
        <f>+E16/$E$18</f>
        <v>0.004839106621989028</v>
      </c>
    </row>
    <row r="17" spans="1:7" ht="12.75">
      <c r="A17" s="3"/>
      <c r="B17" s="3" t="s">
        <v>195</v>
      </c>
      <c r="C17" s="50">
        <v>295.502</v>
      </c>
      <c r="D17" s="50">
        <v>60.646</v>
      </c>
      <c r="E17" s="50">
        <v>319.106</v>
      </c>
      <c r="F17" s="51">
        <f t="shared" si="0"/>
        <v>4.261781486000725</v>
      </c>
      <c r="G17" s="51">
        <f>+E17/$E$18</f>
        <v>0.4646969478532744</v>
      </c>
    </row>
    <row r="18" spans="1:7" ht="12.75">
      <c r="A18" s="47"/>
      <c r="B18" s="47" t="s">
        <v>196</v>
      </c>
      <c r="C18" s="48">
        <v>2355.134</v>
      </c>
      <c r="D18" s="48">
        <v>1132.076</v>
      </c>
      <c r="E18" s="48">
        <v>686.697</v>
      </c>
      <c r="F18" s="49">
        <f aca="true" t="shared" si="1" ref="F18:F24">+(E18-D18)/D18</f>
        <v>-0.39341793307163125</v>
      </c>
      <c r="G18" s="49">
        <f>+E18/$E$18</f>
        <v>1</v>
      </c>
    </row>
    <row r="19" spans="1:7" ht="12.75">
      <c r="A19" s="62" t="s">
        <v>199</v>
      </c>
      <c r="B19" s="62" t="s">
        <v>193</v>
      </c>
      <c r="C19" s="63">
        <v>265884.221</v>
      </c>
      <c r="D19" s="63">
        <v>216438.773</v>
      </c>
      <c r="E19" s="63">
        <v>122480.775</v>
      </c>
      <c r="F19" s="78">
        <f t="shared" si="1"/>
        <v>-0.43410890155064774</v>
      </c>
      <c r="G19" s="78">
        <f>+E19/$E$22</f>
        <v>0.9977683871632271</v>
      </c>
    </row>
    <row r="20" spans="1:7" ht="12.75">
      <c r="A20" s="3"/>
      <c r="B20" s="3" t="s">
        <v>194</v>
      </c>
      <c r="C20" s="50">
        <v>0</v>
      </c>
      <c r="D20" s="50">
        <v>0</v>
      </c>
      <c r="E20" s="50">
        <v>46.722</v>
      </c>
      <c r="F20" s="51"/>
      <c r="G20" s="51">
        <f>+E20/$E$22</f>
        <v>0.0003806126682741867</v>
      </c>
    </row>
    <row r="21" spans="1:7" ht="12.75">
      <c r="A21" s="3"/>
      <c r="B21" s="3" t="s">
        <v>195</v>
      </c>
      <c r="C21" s="50">
        <v>387.105</v>
      </c>
      <c r="D21" s="50">
        <v>0</v>
      </c>
      <c r="E21" s="50">
        <v>227.219</v>
      </c>
      <c r="F21" s="51"/>
      <c r="G21" s="51">
        <f>+E21/$E$22</f>
        <v>0.001851000168498618</v>
      </c>
    </row>
    <row r="22" spans="1:7" ht="12.75">
      <c r="A22" s="47"/>
      <c r="B22" s="47" t="s">
        <v>196</v>
      </c>
      <c r="C22" s="48">
        <v>266271.326</v>
      </c>
      <c r="D22" s="48">
        <v>216438.773</v>
      </c>
      <c r="E22" s="48">
        <v>122754.716</v>
      </c>
      <c r="F22" s="51">
        <f t="shared" si="1"/>
        <v>-0.4328432272160404</v>
      </c>
      <c r="G22" s="49">
        <f>+E22/$E$22</f>
        <v>1</v>
      </c>
    </row>
    <row r="23" spans="1:7" ht="12.75">
      <c r="A23" s="62" t="s">
        <v>200</v>
      </c>
      <c r="B23" s="62" t="s">
        <v>193</v>
      </c>
      <c r="C23" s="63">
        <v>415018.549</v>
      </c>
      <c r="D23" s="63">
        <v>236146.052</v>
      </c>
      <c r="E23" s="63">
        <v>205745.905</v>
      </c>
      <c r="F23" s="78">
        <f t="shared" si="1"/>
        <v>-0.12873451299537286</v>
      </c>
      <c r="G23" s="78">
        <f>+E23/$E$26</f>
        <v>0.9993489118326048</v>
      </c>
    </row>
    <row r="24" spans="1:7" ht="12.75">
      <c r="A24" s="3"/>
      <c r="B24" s="3" t="s">
        <v>194</v>
      </c>
      <c r="C24" s="50">
        <v>110.094</v>
      </c>
      <c r="D24" s="50">
        <v>33.817</v>
      </c>
      <c r="E24" s="50">
        <v>102.2</v>
      </c>
      <c r="F24" s="51">
        <f t="shared" si="1"/>
        <v>2.0221486234734014</v>
      </c>
      <c r="G24" s="51">
        <f>+E24/$E$26</f>
        <v>0.0004964057913536224</v>
      </c>
    </row>
    <row r="25" spans="1:7" ht="12.75">
      <c r="A25" s="3"/>
      <c r="B25" s="3" t="s">
        <v>195</v>
      </c>
      <c r="C25" s="50">
        <v>26.246</v>
      </c>
      <c r="D25" s="50">
        <v>0</v>
      </c>
      <c r="E25" s="50">
        <v>31.846</v>
      </c>
      <c r="F25" s="51"/>
      <c r="G25" s="51">
        <f>+E25/$E$26</f>
        <v>0.00015468237604156026</v>
      </c>
    </row>
    <row r="26" spans="1:7" ht="12.75">
      <c r="A26" s="47"/>
      <c r="B26" s="47" t="s">
        <v>196</v>
      </c>
      <c r="C26" s="48">
        <v>415154.889</v>
      </c>
      <c r="D26" s="48">
        <v>236179.869</v>
      </c>
      <c r="E26" s="48">
        <v>205879.951</v>
      </c>
      <c r="F26" s="49">
        <f aca="true" t="shared" si="2" ref="F26:F54">+(E26-D26)/D26</f>
        <v>-0.12829170465836784</v>
      </c>
      <c r="G26" s="49">
        <f>+E26/$E$26</f>
        <v>1</v>
      </c>
    </row>
    <row r="27" spans="1:7" ht="12.75">
      <c r="A27" s="62" t="s">
        <v>201</v>
      </c>
      <c r="B27" s="62" t="s">
        <v>193</v>
      </c>
      <c r="C27" s="63">
        <v>1219179.709</v>
      </c>
      <c r="D27" s="63">
        <v>537761.791</v>
      </c>
      <c r="E27" s="63">
        <v>440289.856</v>
      </c>
      <c r="F27" s="78">
        <f t="shared" si="2"/>
        <v>-0.18125485415902287</v>
      </c>
      <c r="G27" s="78">
        <f>+E27/$E$30</f>
        <v>0.9480690604228583</v>
      </c>
    </row>
    <row r="28" spans="1:7" ht="12.75">
      <c r="A28" s="3"/>
      <c r="B28" s="3" t="s">
        <v>194</v>
      </c>
      <c r="C28" s="50">
        <v>54553.115</v>
      </c>
      <c r="D28" s="50">
        <v>18806.992</v>
      </c>
      <c r="E28" s="50">
        <v>8914.164</v>
      </c>
      <c r="F28" s="51">
        <f t="shared" si="2"/>
        <v>-0.5260186211596197</v>
      </c>
      <c r="G28" s="51">
        <f>+E28/$E$30</f>
        <v>0.019194725866987197</v>
      </c>
    </row>
    <row r="29" spans="1:7" ht="12.75">
      <c r="A29" s="3"/>
      <c r="B29" s="3" t="s">
        <v>195</v>
      </c>
      <c r="C29" s="50">
        <v>68103.53</v>
      </c>
      <c r="D29" s="50">
        <v>24085.304</v>
      </c>
      <c r="E29" s="50">
        <v>15202.925</v>
      </c>
      <c r="F29" s="51">
        <f t="shared" si="2"/>
        <v>-0.3687883283515957</v>
      </c>
      <c r="G29" s="51">
        <f>+E29/$E$30</f>
        <v>0.03273621371015457</v>
      </c>
    </row>
    <row r="30" spans="1:7" ht="12.75">
      <c r="A30" s="47"/>
      <c r="B30" s="47" t="s">
        <v>196</v>
      </c>
      <c r="C30" s="48">
        <v>1341836.354</v>
      </c>
      <c r="D30" s="48">
        <v>580654.087</v>
      </c>
      <c r="E30" s="48">
        <v>464406.945</v>
      </c>
      <c r="F30" s="49">
        <f t="shared" si="2"/>
        <v>-0.20020033373156992</v>
      </c>
      <c r="G30" s="49">
        <f>+E30/$E$30</f>
        <v>1</v>
      </c>
    </row>
    <row r="31" spans="1:7" ht="12.75">
      <c r="A31" s="62" t="s">
        <v>202</v>
      </c>
      <c r="B31" s="62" t="s">
        <v>193</v>
      </c>
      <c r="C31" s="63">
        <v>1614973.451</v>
      </c>
      <c r="D31" s="63">
        <v>531199.488</v>
      </c>
      <c r="E31" s="63">
        <v>523951.153</v>
      </c>
      <c r="F31" s="78">
        <f t="shared" si="2"/>
        <v>-0.013645222112864726</v>
      </c>
      <c r="G31" s="78">
        <f>+E31/$E$34</f>
        <v>0.8762119979920634</v>
      </c>
    </row>
    <row r="32" spans="1:7" ht="12.75">
      <c r="A32" s="3"/>
      <c r="B32" s="3" t="s">
        <v>194</v>
      </c>
      <c r="C32" s="50">
        <v>52525.993</v>
      </c>
      <c r="D32" s="50">
        <v>20919.999</v>
      </c>
      <c r="E32" s="50">
        <v>19867.777</v>
      </c>
      <c r="F32" s="51">
        <f t="shared" si="2"/>
        <v>-0.050297421142324224</v>
      </c>
      <c r="G32" s="51">
        <f>+E32/$E$34</f>
        <v>0.033225205214560835</v>
      </c>
    </row>
    <row r="33" spans="1:7" ht="12.75">
      <c r="A33" s="3"/>
      <c r="B33" s="3" t="s">
        <v>195</v>
      </c>
      <c r="C33" s="50">
        <v>184841.228</v>
      </c>
      <c r="D33" s="50">
        <v>57953.334</v>
      </c>
      <c r="E33" s="50">
        <v>54154.111</v>
      </c>
      <c r="F33" s="51">
        <f t="shared" si="2"/>
        <v>-0.06555659075627997</v>
      </c>
      <c r="G33" s="51">
        <f>+E33/$E$34</f>
        <v>0.09056279679337584</v>
      </c>
    </row>
    <row r="34" spans="1:7" ht="12.75">
      <c r="A34" s="47"/>
      <c r="B34" s="47" t="s">
        <v>196</v>
      </c>
      <c r="C34" s="48">
        <v>1852340.672</v>
      </c>
      <c r="D34" s="48">
        <v>610072.821</v>
      </c>
      <c r="E34" s="48">
        <v>597973.041</v>
      </c>
      <c r="F34" s="49">
        <f t="shared" si="2"/>
        <v>-0.019833337240244026</v>
      </c>
      <c r="G34" s="49">
        <f>+E34/$E$34</f>
        <v>1</v>
      </c>
    </row>
    <row r="35" spans="1:7" ht="12.75">
      <c r="A35" s="62" t="s">
        <v>203</v>
      </c>
      <c r="B35" s="62" t="s">
        <v>193</v>
      </c>
      <c r="C35" s="63">
        <v>1560485.087</v>
      </c>
      <c r="D35" s="63">
        <v>737001.66</v>
      </c>
      <c r="E35" s="63">
        <v>612452.458</v>
      </c>
      <c r="F35" s="78">
        <f t="shared" si="2"/>
        <v>-0.16899446603688795</v>
      </c>
      <c r="G35" s="78">
        <f>+E35/$E$38</f>
        <v>0.7957597408488127</v>
      </c>
    </row>
    <row r="36" spans="1:7" ht="12.75">
      <c r="A36" s="3"/>
      <c r="B36" s="3" t="s">
        <v>194</v>
      </c>
      <c r="C36" s="50">
        <v>1390.614</v>
      </c>
      <c r="D36" s="50">
        <v>756.254</v>
      </c>
      <c r="E36" s="50">
        <v>760.062</v>
      </c>
      <c r="F36" s="51">
        <f t="shared" si="2"/>
        <v>0.005035345267595269</v>
      </c>
      <c r="G36" s="51">
        <f>+E36/$E$38</f>
        <v>0.0009875488819558796</v>
      </c>
    </row>
    <row r="37" spans="1:7" ht="12.75">
      <c r="A37" s="3"/>
      <c r="B37" s="3" t="s">
        <v>195</v>
      </c>
      <c r="C37" s="50">
        <v>465390.206</v>
      </c>
      <c r="D37" s="50">
        <v>167156.56</v>
      </c>
      <c r="E37" s="50">
        <v>156432.42</v>
      </c>
      <c r="F37" s="51">
        <f t="shared" si="2"/>
        <v>-0.06415626165075415</v>
      </c>
      <c r="G37" s="51">
        <f>+E37/$E$38</f>
        <v>0.20325271026923145</v>
      </c>
    </row>
    <row r="38" spans="1:7" ht="12.75">
      <c r="A38" s="47"/>
      <c r="B38" s="47" t="s">
        <v>196</v>
      </c>
      <c r="C38" s="48">
        <v>2027265.907</v>
      </c>
      <c r="D38" s="48">
        <v>904914.474</v>
      </c>
      <c r="E38" s="48">
        <v>769644.94</v>
      </c>
      <c r="F38" s="49">
        <f t="shared" si="2"/>
        <v>-0.14948322508542403</v>
      </c>
      <c r="G38" s="49">
        <f>+E38/$E$38</f>
        <v>1</v>
      </c>
    </row>
    <row r="39" spans="1:7" ht="12.75">
      <c r="A39" s="62" t="s">
        <v>204</v>
      </c>
      <c r="B39" s="62" t="s">
        <v>193</v>
      </c>
      <c r="C39" s="63">
        <v>1119160.397</v>
      </c>
      <c r="D39" s="63">
        <v>385563.416</v>
      </c>
      <c r="E39" s="63">
        <v>321671.663</v>
      </c>
      <c r="F39" s="78">
        <f t="shared" si="2"/>
        <v>-0.16571010201860029</v>
      </c>
      <c r="G39" s="78">
        <f>+E39/$E$42</f>
        <v>0.859470731751527</v>
      </c>
    </row>
    <row r="40" spans="1:7" ht="12.75">
      <c r="A40" s="3"/>
      <c r="B40" s="3" t="s">
        <v>194</v>
      </c>
      <c r="C40" s="50">
        <v>195352.257</v>
      </c>
      <c r="D40" s="50">
        <v>67948.758</v>
      </c>
      <c r="E40" s="50">
        <v>48963.211</v>
      </c>
      <c r="F40" s="51">
        <f t="shared" si="2"/>
        <v>-0.2794097722875229</v>
      </c>
      <c r="G40" s="51">
        <f>+E40/$E$42</f>
        <v>0.13082422739572935</v>
      </c>
    </row>
    <row r="41" spans="1:7" ht="12.75">
      <c r="A41" s="3"/>
      <c r="B41" s="3" t="s">
        <v>195</v>
      </c>
      <c r="C41" s="50">
        <v>30049.617</v>
      </c>
      <c r="D41" s="50">
        <v>10136.224</v>
      </c>
      <c r="E41" s="50">
        <v>3632.278</v>
      </c>
      <c r="F41" s="51">
        <f t="shared" si="2"/>
        <v>-0.6416537361447419</v>
      </c>
      <c r="G41" s="51">
        <f>+E41/$E$42</f>
        <v>0.009705040852743603</v>
      </c>
    </row>
    <row r="42" spans="1:7" ht="12.75">
      <c r="A42" s="47"/>
      <c r="B42" s="47" t="s">
        <v>196</v>
      </c>
      <c r="C42" s="48">
        <v>1344562.271</v>
      </c>
      <c r="D42" s="48">
        <v>463648.398</v>
      </c>
      <c r="E42" s="48">
        <v>374267.152</v>
      </c>
      <c r="F42" s="49">
        <f t="shared" si="2"/>
        <v>-0.19277807576938935</v>
      </c>
      <c r="G42" s="49">
        <f>+E42/$E$42</f>
        <v>1</v>
      </c>
    </row>
    <row r="43" spans="1:7" ht="12.75">
      <c r="A43" s="62" t="s">
        <v>205</v>
      </c>
      <c r="B43" s="62" t="s">
        <v>193</v>
      </c>
      <c r="C43" s="63">
        <v>344432.096</v>
      </c>
      <c r="D43" s="63">
        <v>145917.681</v>
      </c>
      <c r="E43" s="63">
        <v>119981.189</v>
      </c>
      <c r="F43" s="78">
        <f t="shared" si="2"/>
        <v>-0.17774742459071846</v>
      </c>
      <c r="G43" s="78">
        <f>+E43/$E$46</f>
        <v>0.1075560469629511</v>
      </c>
    </row>
    <row r="44" spans="1:7" ht="12.75">
      <c r="A44" s="3"/>
      <c r="B44" s="3" t="s">
        <v>194</v>
      </c>
      <c r="C44" s="50">
        <v>4143351.06</v>
      </c>
      <c r="D44" s="50">
        <v>1343907.358</v>
      </c>
      <c r="E44" s="50">
        <v>975795.997</v>
      </c>
      <c r="F44" s="51">
        <f t="shared" si="2"/>
        <v>-0.2739112624160512</v>
      </c>
      <c r="G44" s="51">
        <f>+E44/$E$46</f>
        <v>0.8747434573230616</v>
      </c>
    </row>
    <row r="45" spans="1:7" ht="12.75">
      <c r="A45" s="3"/>
      <c r="B45" s="3" t="s">
        <v>195</v>
      </c>
      <c r="C45" s="50">
        <v>91486.288</v>
      </c>
      <c r="D45" s="50">
        <v>33201.615</v>
      </c>
      <c r="E45" s="50">
        <v>19745.301</v>
      </c>
      <c r="F45" s="51">
        <f t="shared" si="2"/>
        <v>-0.40529094744336985</v>
      </c>
      <c r="G45" s="51">
        <f>+E45/$E$46</f>
        <v>0.01770049571398734</v>
      </c>
    </row>
    <row r="46" spans="1:7" ht="12.75">
      <c r="A46" s="47"/>
      <c r="B46" s="47" t="s">
        <v>196</v>
      </c>
      <c r="C46" s="48">
        <v>4579269.444</v>
      </c>
      <c r="D46" s="48">
        <v>1523026.654</v>
      </c>
      <c r="E46" s="48">
        <v>1115522.487</v>
      </c>
      <c r="F46" s="49">
        <f t="shared" si="2"/>
        <v>-0.2675620718322636</v>
      </c>
      <c r="G46" s="49">
        <f>+E46/$E$46</f>
        <v>1</v>
      </c>
    </row>
    <row r="47" spans="1:7" ht="12.75">
      <c r="A47" s="62" t="s">
        <v>206</v>
      </c>
      <c r="B47" s="62" t="s">
        <v>193</v>
      </c>
      <c r="C47" s="63">
        <v>64674.546</v>
      </c>
      <c r="D47" s="63">
        <v>21908.007</v>
      </c>
      <c r="E47" s="63">
        <v>31419.858</v>
      </c>
      <c r="F47" s="78">
        <f t="shared" si="2"/>
        <v>0.4341723553402187</v>
      </c>
      <c r="G47" s="78">
        <f>+E47/$E$50</f>
        <v>0.2547895812517551</v>
      </c>
    </row>
    <row r="48" spans="1:7" ht="12.75">
      <c r="A48" s="3"/>
      <c r="B48" s="3" t="s">
        <v>194</v>
      </c>
      <c r="C48" s="50">
        <v>321344.716</v>
      </c>
      <c r="D48" s="50">
        <v>106587.12</v>
      </c>
      <c r="E48" s="50">
        <v>80959.867</v>
      </c>
      <c r="F48" s="51">
        <f t="shared" si="2"/>
        <v>-0.24043480112794113</v>
      </c>
      <c r="G48" s="51">
        <f>+E48/$E$50</f>
        <v>0.6565188999621763</v>
      </c>
    </row>
    <row r="49" spans="1:7" ht="12.75">
      <c r="A49" s="3"/>
      <c r="B49" s="3" t="s">
        <v>195</v>
      </c>
      <c r="C49" s="50">
        <v>50087.524</v>
      </c>
      <c r="D49" s="50">
        <v>15064.174</v>
      </c>
      <c r="E49" s="50">
        <v>10937.162</v>
      </c>
      <c r="F49" s="51">
        <f t="shared" si="2"/>
        <v>-0.27396205062421614</v>
      </c>
      <c r="G49" s="51">
        <f>+E49/$E$50</f>
        <v>0.08869151878606861</v>
      </c>
    </row>
    <row r="50" spans="1:7" ht="14.25" customHeight="1">
      <c r="A50" s="47"/>
      <c r="B50" s="47" t="s">
        <v>196</v>
      </c>
      <c r="C50" s="48">
        <v>436106.786</v>
      </c>
      <c r="D50" s="48">
        <v>143559.301</v>
      </c>
      <c r="E50" s="48">
        <v>123316.887</v>
      </c>
      <c r="F50" s="49">
        <f t="shared" si="2"/>
        <v>-0.14100384899477883</v>
      </c>
      <c r="G50" s="49">
        <f>+E50/$E$50</f>
        <v>1</v>
      </c>
    </row>
    <row r="51" spans="1:7" ht="14.25" customHeight="1">
      <c r="A51" s="62" t="s">
        <v>207</v>
      </c>
      <c r="B51" s="62" t="s">
        <v>193</v>
      </c>
      <c r="C51" s="63">
        <v>283.83</v>
      </c>
      <c r="D51" s="63">
        <v>88.104</v>
      </c>
      <c r="E51" s="63">
        <v>222.484</v>
      </c>
      <c r="F51" s="78">
        <f t="shared" si="2"/>
        <v>1.5252428947607373</v>
      </c>
      <c r="G51" s="78">
        <f>+E51/$E$54</f>
        <v>0.03772481153617832</v>
      </c>
    </row>
    <row r="52" spans="1:7" ht="14.25" customHeight="1">
      <c r="A52" s="3"/>
      <c r="B52" s="3" t="s">
        <v>194</v>
      </c>
      <c r="C52" s="50">
        <v>4035.477</v>
      </c>
      <c r="D52" s="50">
        <v>1143.975</v>
      </c>
      <c r="E52" s="50">
        <v>5675.067</v>
      </c>
      <c r="F52" s="51">
        <f t="shared" si="2"/>
        <v>3.960831311873075</v>
      </c>
      <c r="G52" s="51">
        <f>+E52/$E$54</f>
        <v>0.9622751884638217</v>
      </c>
    </row>
    <row r="53" spans="1:7" ht="14.25" customHeight="1">
      <c r="A53" s="3"/>
      <c r="B53" s="3" t="s">
        <v>195</v>
      </c>
      <c r="C53" s="50">
        <v>462.96</v>
      </c>
      <c r="D53" s="50">
        <v>191.419</v>
      </c>
      <c r="E53" s="50">
        <v>0</v>
      </c>
      <c r="F53" s="51">
        <f t="shared" si="2"/>
        <v>-1</v>
      </c>
      <c r="G53" s="51">
        <f>+E53/$E$54</f>
        <v>0</v>
      </c>
    </row>
    <row r="54" spans="1:7" ht="14.25" customHeight="1">
      <c r="A54" s="47"/>
      <c r="B54" s="47" t="s">
        <v>196</v>
      </c>
      <c r="C54" s="48">
        <v>4782.267</v>
      </c>
      <c r="D54" s="48">
        <v>1423.498</v>
      </c>
      <c r="E54" s="48">
        <v>5897.551</v>
      </c>
      <c r="F54" s="49">
        <f t="shared" si="2"/>
        <v>3.1429991471712637</v>
      </c>
      <c r="G54" s="49">
        <f>+E54/$E$54</f>
        <v>1</v>
      </c>
    </row>
    <row r="55" spans="1:7" ht="12.75">
      <c r="A55" s="62" t="s">
        <v>208</v>
      </c>
      <c r="B55" s="62" t="s">
        <v>193</v>
      </c>
      <c r="C55" s="63">
        <v>164369.425</v>
      </c>
      <c r="D55" s="63">
        <v>45293.795</v>
      </c>
      <c r="E55" s="63">
        <v>49466.984</v>
      </c>
      <c r="F55" s="78">
        <f aca="true" t="shared" si="3" ref="F55:F68">+(E55-D55)/D55</f>
        <v>0.09213599787785498</v>
      </c>
      <c r="G55" s="78">
        <f>+E55/$E$58</f>
        <v>0.35329283390245614</v>
      </c>
    </row>
    <row r="56" spans="1:7" ht="12.75">
      <c r="A56" s="3"/>
      <c r="B56" s="3" t="s">
        <v>194</v>
      </c>
      <c r="C56" s="50">
        <v>80849.095</v>
      </c>
      <c r="D56" s="50">
        <v>30128.755</v>
      </c>
      <c r="E56" s="50">
        <v>49737.327</v>
      </c>
      <c r="F56" s="51">
        <f t="shared" si="3"/>
        <v>0.6508258306723924</v>
      </c>
      <c r="G56" s="51">
        <f>+E56/$E$58</f>
        <v>0.35522362160917564</v>
      </c>
    </row>
    <row r="57" spans="1:7" ht="12.75">
      <c r="A57" s="3"/>
      <c r="B57" s="3" t="s">
        <v>195</v>
      </c>
      <c r="C57" s="50">
        <v>129968.433</v>
      </c>
      <c r="D57" s="50">
        <v>46841.333</v>
      </c>
      <c r="E57" s="50">
        <v>40812.636</v>
      </c>
      <c r="F57" s="51">
        <f t="shared" si="3"/>
        <v>-0.12870464211597052</v>
      </c>
      <c r="G57" s="51">
        <f>+E57/$E$58</f>
        <v>0.2914835444883683</v>
      </c>
    </row>
    <row r="58" spans="1:7" ht="12.75">
      <c r="A58" s="47"/>
      <c r="B58" s="47" t="s">
        <v>196</v>
      </c>
      <c r="C58" s="48">
        <v>375186.953</v>
      </c>
      <c r="D58" s="48">
        <v>122263.883</v>
      </c>
      <c r="E58" s="48">
        <v>140016.947</v>
      </c>
      <c r="F58" s="49">
        <f t="shared" si="3"/>
        <v>0.14520284784346318</v>
      </c>
      <c r="G58" s="49">
        <f>+E58/$E$58</f>
        <v>1</v>
      </c>
    </row>
    <row r="59" spans="1:7" ht="12.75">
      <c r="A59" s="62" t="s">
        <v>209</v>
      </c>
      <c r="B59" s="62" t="s">
        <v>193</v>
      </c>
      <c r="C59" s="63">
        <v>1045.669</v>
      </c>
      <c r="D59" s="63">
        <v>710.813</v>
      </c>
      <c r="E59" s="63">
        <v>622.376</v>
      </c>
      <c r="F59" s="78">
        <f t="shared" si="3"/>
        <v>-0.12441668905886641</v>
      </c>
      <c r="G59" s="78">
        <f>+E59/$E$62</f>
        <v>0.525509381261457</v>
      </c>
    </row>
    <row r="60" spans="1:7" ht="12.75">
      <c r="A60" s="3"/>
      <c r="B60" s="3" t="s">
        <v>194</v>
      </c>
      <c r="C60" s="50">
        <v>732.779</v>
      </c>
      <c r="D60" s="50">
        <v>317.1</v>
      </c>
      <c r="E60" s="50">
        <v>224.283</v>
      </c>
      <c r="F60" s="51">
        <f t="shared" si="3"/>
        <v>-0.292705771050142</v>
      </c>
      <c r="G60" s="51">
        <f>+E60/$E$62</f>
        <v>0.18937558735790477</v>
      </c>
    </row>
    <row r="61" spans="1:7" ht="12.75">
      <c r="A61" s="3"/>
      <c r="B61" s="3" t="s">
        <v>195</v>
      </c>
      <c r="C61" s="50">
        <v>1484.003</v>
      </c>
      <c r="D61" s="50">
        <v>810.598</v>
      </c>
      <c r="E61" s="50">
        <v>337.67</v>
      </c>
      <c r="F61" s="51">
        <f t="shared" si="3"/>
        <v>-0.5834309978559039</v>
      </c>
      <c r="G61" s="51">
        <f>+E61/$E$62</f>
        <v>0.2851150313806383</v>
      </c>
    </row>
    <row r="62" spans="1:7" ht="12.75">
      <c r="A62" s="47"/>
      <c r="B62" s="47" t="s">
        <v>196</v>
      </c>
      <c r="C62" s="48">
        <v>3262.451</v>
      </c>
      <c r="D62" s="48">
        <v>1838.511</v>
      </c>
      <c r="E62" s="48">
        <v>1184.329</v>
      </c>
      <c r="F62" s="49">
        <f t="shared" si="3"/>
        <v>-0.3558216404470792</v>
      </c>
      <c r="G62" s="49">
        <f>+E62/$E$62</f>
        <v>1</v>
      </c>
    </row>
    <row r="63" spans="1:7" ht="12.75">
      <c r="A63" s="62" t="s">
        <v>210</v>
      </c>
      <c r="B63" s="62" t="s">
        <v>193</v>
      </c>
      <c r="C63" s="63">
        <v>1263.32</v>
      </c>
      <c r="D63" s="63">
        <v>436.192</v>
      </c>
      <c r="E63" s="63">
        <v>319.537</v>
      </c>
      <c r="F63" s="78">
        <f t="shared" si="3"/>
        <v>-0.2674395678967061</v>
      </c>
      <c r="G63" s="78">
        <f>+E63/$E$66</f>
        <v>0.020510442264976423</v>
      </c>
    </row>
    <row r="64" spans="1:7" ht="12.75">
      <c r="A64" s="3"/>
      <c r="B64" s="3" t="s">
        <v>194</v>
      </c>
      <c r="C64" s="50">
        <v>5434.444</v>
      </c>
      <c r="D64" s="50">
        <v>2066.934</v>
      </c>
      <c r="E64" s="50">
        <v>806.523</v>
      </c>
      <c r="F64" s="51">
        <f t="shared" si="3"/>
        <v>-0.6097974100769545</v>
      </c>
      <c r="G64" s="51">
        <f>+E64/$E$66</f>
        <v>0.05176910162790407</v>
      </c>
    </row>
    <row r="65" spans="1:7" ht="12.75">
      <c r="A65" s="3"/>
      <c r="B65" s="3" t="s">
        <v>195</v>
      </c>
      <c r="C65" s="50">
        <v>47836.16</v>
      </c>
      <c r="D65" s="50">
        <v>19031.103</v>
      </c>
      <c r="E65" s="50">
        <v>14453.175</v>
      </c>
      <c r="F65" s="51">
        <f t="shared" si="3"/>
        <v>-0.2405497989265257</v>
      </c>
      <c r="G65" s="51">
        <f>+E65/$E$66</f>
        <v>0.9277204561071194</v>
      </c>
    </row>
    <row r="66" spans="1:7" ht="12.75">
      <c r="A66" s="47"/>
      <c r="B66" s="47" t="s">
        <v>196</v>
      </c>
      <c r="C66" s="48">
        <v>54533.924</v>
      </c>
      <c r="D66" s="48">
        <v>21534.229</v>
      </c>
      <c r="E66" s="48">
        <v>15579.235</v>
      </c>
      <c r="F66" s="49">
        <f t="shared" si="3"/>
        <v>-0.27653620661320166</v>
      </c>
      <c r="G66" s="49">
        <f>+E66/$E$66</f>
        <v>1</v>
      </c>
    </row>
    <row r="67" spans="1:7" ht="12.75">
      <c r="A67" s="68" t="s">
        <v>211</v>
      </c>
      <c r="B67" s="68" t="s">
        <v>196</v>
      </c>
      <c r="C67" s="36">
        <v>13446.964000000416</v>
      </c>
      <c r="D67" s="36">
        <v>5211.586999999434</v>
      </c>
      <c r="E67" s="36">
        <v>7611.311000000853</v>
      </c>
      <c r="F67" s="69">
        <f t="shared" si="3"/>
        <v>0.46045935719804343</v>
      </c>
      <c r="G67" s="69">
        <f>+E67/$E$67</f>
        <v>1</v>
      </c>
    </row>
    <row r="68" spans="1:16" ht="12.75">
      <c r="A68" s="70" t="s">
        <v>196</v>
      </c>
      <c r="B68" s="70"/>
      <c r="C68" s="71">
        <f>+C67+C66+C62+C58+C54+C50+C46+C42+C38+C34+C30+C26+C22+C18+C14+C10</f>
        <v>12739683</v>
      </c>
      <c r="D68" s="71">
        <f>+D67+D66+D62+D58+D54+D50+D46+D42+D38+D34+D30+D26+D22+D18+D14+D10</f>
        <v>4838951.999999999</v>
      </c>
      <c r="E68" s="71">
        <f>+E67+E66+E62+E58+E54+E50+E46+E42+E38+E34+E30+E26+E22+E18+E14+E10</f>
        <v>3949483.0000000005</v>
      </c>
      <c r="F68" s="69">
        <f t="shared" si="3"/>
        <v>-0.1838143879087866</v>
      </c>
      <c r="G68" s="70"/>
      <c r="H68"/>
      <c r="I68"/>
      <c r="J68"/>
      <c r="K68"/>
      <c r="L68"/>
      <c r="M68"/>
      <c r="N68"/>
      <c r="O68"/>
      <c r="P68"/>
    </row>
    <row r="69" spans="1:16" s="43" customFormat="1" ht="12.75">
      <c r="A69" s="44" t="s">
        <v>2</v>
      </c>
      <c r="B69" s="44"/>
      <c r="C69" s="44"/>
      <c r="D69" s="44"/>
      <c r="E69" s="44"/>
      <c r="F69" s="82"/>
      <c r="H69"/>
      <c r="I69"/>
      <c r="J69"/>
      <c r="K69"/>
      <c r="L69"/>
      <c r="M69"/>
      <c r="N69"/>
      <c r="O69"/>
      <c r="P69"/>
    </row>
    <row r="70" ht="12.75">
      <c r="A70" s="44" t="s">
        <v>60</v>
      </c>
    </row>
    <row r="72" spans="3:5" ht="12.75">
      <c r="C72" s="80"/>
      <c r="D72" s="80"/>
      <c r="E72" s="80"/>
    </row>
    <row r="92" ht="12.75">
      <c r="I92" s="80"/>
    </row>
  </sheetData>
  <sheetProtection/>
  <mergeCells count="4">
    <mergeCell ref="A1:G1"/>
    <mergeCell ref="A2:G2"/>
    <mergeCell ref="A3:G3"/>
    <mergeCell ref="A4:G4"/>
  </mergeCells>
  <printOptions horizontalCentered="1" verticalCentered="1"/>
  <pageMargins left="0.7874015748031497" right="0.7874015748031497" top="0.31496062992125984" bottom="0.7874015748031497" header="0" footer="0.5905511811023623"/>
  <pageSetup horizontalDpi="300" verticalDpi="300" orientation="portrait" paperSize="119" scale="75" r:id="rId2"/>
  <headerFooter alignWithMargins="0">
    <oddFooter>&amp;CPágina &amp;P</oddFooter>
  </headerFooter>
  <drawing r:id="rId1"/>
</worksheet>
</file>

<file path=xl/worksheets/sheet5.xml><?xml version="1.0" encoding="utf-8"?>
<worksheet xmlns="http://schemas.openxmlformats.org/spreadsheetml/2006/main" xmlns:r="http://schemas.openxmlformats.org/officeDocument/2006/relationships">
  <dimension ref="A1:U315"/>
  <sheetViews>
    <sheetView view="pageBreakPreview" zoomScaleSheetLayoutView="100" zoomScalePageLayoutView="0" workbookViewId="0" topLeftCell="A1">
      <selection activeCell="D25" sqref="D25"/>
    </sheetView>
  </sheetViews>
  <sheetFormatPr defaultColWidth="11.421875" defaultRowHeight="12.75"/>
  <cols>
    <col min="1" max="1" width="39.28125" style="45" customWidth="1"/>
    <col min="2" max="2" width="22.57421875" style="45" bestFit="1" customWidth="1"/>
    <col min="3" max="3" width="12.57421875" style="45" customWidth="1"/>
    <col min="4" max="4" width="13.28125" style="45" customWidth="1"/>
    <col min="5" max="5" width="11.421875" style="45" customWidth="1"/>
    <col min="6" max="6" width="12.7109375" style="45" bestFit="1" customWidth="1"/>
    <col min="7" max="16384" width="11.421875" style="45" customWidth="1"/>
  </cols>
  <sheetData>
    <row r="1" spans="1:21" s="100" customFormat="1" ht="15.75" customHeight="1">
      <c r="A1" s="156" t="s">
        <v>190</v>
      </c>
      <c r="B1" s="156"/>
      <c r="C1" s="156"/>
      <c r="D1" s="156"/>
      <c r="F1" s="99"/>
      <c r="H1" s="99"/>
      <c r="I1" s="99"/>
      <c r="K1" s="99"/>
      <c r="M1" s="99"/>
      <c r="N1" s="99"/>
      <c r="P1" s="99"/>
      <c r="R1" s="99"/>
      <c r="S1" s="99"/>
      <c r="U1" s="99"/>
    </row>
    <row r="2" spans="1:21" s="100" customFormat="1" ht="15.75" customHeight="1">
      <c r="A2" s="157" t="s">
        <v>3</v>
      </c>
      <c r="B2" s="157"/>
      <c r="C2" s="157"/>
      <c r="D2" s="157"/>
      <c r="F2" s="99"/>
      <c r="H2" s="99"/>
      <c r="I2" s="99"/>
      <c r="K2" s="99"/>
      <c r="M2" s="99"/>
      <c r="N2" s="99"/>
      <c r="P2" s="99"/>
      <c r="R2" s="99"/>
      <c r="S2" s="99"/>
      <c r="U2" s="99"/>
    </row>
    <row r="3" spans="1:21" s="100" customFormat="1" ht="15.75" customHeight="1">
      <c r="A3" s="157" t="s">
        <v>38</v>
      </c>
      <c r="B3" s="157"/>
      <c r="C3" s="157"/>
      <c r="D3" s="157"/>
      <c r="F3" s="99"/>
      <c r="H3" s="99"/>
      <c r="I3" s="99"/>
      <c r="K3" s="99"/>
      <c r="M3" s="99"/>
      <c r="N3" s="99"/>
      <c r="P3" s="99"/>
      <c r="R3" s="99"/>
      <c r="S3" s="99"/>
      <c r="U3" s="99"/>
    </row>
    <row r="4" spans="1:21" s="100" customFormat="1" ht="15.75" customHeight="1">
      <c r="A4" s="158"/>
      <c r="B4" s="158"/>
      <c r="C4" s="158"/>
      <c r="D4" s="158"/>
      <c r="F4" s="99"/>
      <c r="H4" s="99"/>
      <c r="I4" s="99"/>
      <c r="K4" s="99"/>
      <c r="M4" s="99"/>
      <c r="N4" s="99"/>
      <c r="P4" s="99"/>
      <c r="R4" s="99"/>
      <c r="S4" s="99"/>
      <c r="U4" s="99"/>
    </row>
    <row r="5" spans="1:4" s="7" customFormat="1" ht="12.75">
      <c r="A5" s="26" t="s">
        <v>39</v>
      </c>
      <c r="B5" s="2" t="s">
        <v>212</v>
      </c>
      <c r="C5" s="28">
        <v>2009</v>
      </c>
      <c r="D5" s="30" t="s">
        <v>41</v>
      </c>
    </row>
    <row r="6" spans="1:4" s="7" customFormat="1" ht="12.75">
      <c r="A6" s="30"/>
      <c r="B6" s="30"/>
      <c r="C6" s="28" t="str">
        <f>+Exportacion_region_sector!D6</f>
        <v>ene-abr</v>
      </c>
      <c r="D6" s="52">
        <v>2009</v>
      </c>
    </row>
    <row r="7" spans="1:21" ht="12.75">
      <c r="A7" s="163" t="s">
        <v>192</v>
      </c>
      <c r="B7" t="s">
        <v>214</v>
      </c>
      <c r="C7" s="36">
        <v>1124.37</v>
      </c>
      <c r="D7" s="53">
        <f aca="true" t="shared" si="0" ref="D7:D12">+C7/$C$13</f>
        <v>0.4674176977442877</v>
      </c>
      <c r="F7" s="66"/>
      <c r="H7" s="66"/>
      <c r="I7" s="66"/>
      <c r="K7" s="66"/>
      <c r="M7" s="66"/>
      <c r="N7" s="66"/>
      <c r="P7" s="66"/>
      <c r="R7" s="66"/>
      <c r="S7" s="66"/>
      <c r="U7" s="66"/>
    </row>
    <row r="8" spans="1:4" ht="12.75">
      <c r="A8" s="163"/>
      <c r="B8" s="7" t="s">
        <v>215</v>
      </c>
      <c r="C8" s="36">
        <v>937.883</v>
      </c>
      <c r="D8" s="53">
        <f t="shared" si="0"/>
        <v>0.38989221752048336</v>
      </c>
    </row>
    <row r="9" spans="1:4" ht="12.75">
      <c r="A9" s="163"/>
      <c r="B9" s="7" t="s">
        <v>430</v>
      </c>
      <c r="C9" s="36">
        <v>116.321</v>
      </c>
      <c r="D9" s="53">
        <f t="shared" si="0"/>
        <v>0.048356407605426414</v>
      </c>
    </row>
    <row r="10" spans="1:4" ht="12.75">
      <c r="A10" s="163"/>
      <c r="B10" s="7" t="s">
        <v>427</v>
      </c>
      <c r="C10" s="36">
        <v>65.373</v>
      </c>
      <c r="D10" s="53">
        <f t="shared" si="0"/>
        <v>0.027176549671938353</v>
      </c>
    </row>
    <row r="11" spans="1:7" ht="12.75">
      <c r="A11" s="163"/>
      <c r="B11" t="s">
        <v>228</v>
      </c>
      <c r="C11" s="36">
        <v>56.762</v>
      </c>
      <c r="D11" s="53">
        <f t="shared" si="0"/>
        <v>0.023596826097602448</v>
      </c>
      <c r="G11" s="36"/>
    </row>
    <row r="12" spans="1:21" ht="12.75">
      <c r="A12" s="163"/>
      <c r="B12" s="7" t="s">
        <v>247</v>
      </c>
      <c r="C12" s="36">
        <f>+C13-(C7+C8+C9+C10+C11)</f>
        <v>104.7840000000001</v>
      </c>
      <c r="D12" s="53">
        <f t="shared" si="0"/>
        <v>0.04356030136026175</v>
      </c>
      <c r="E12" s="36"/>
      <c r="F12" s="66"/>
      <c r="G12" s="36"/>
      <c r="I12" s="66"/>
      <c r="K12" s="66"/>
      <c r="M12" s="66"/>
      <c r="N12" s="66"/>
      <c r="P12" s="66"/>
      <c r="R12" s="66"/>
      <c r="S12" s="66"/>
      <c r="U12" s="66"/>
    </row>
    <row r="13" spans="1:5" s="2" customFormat="1" ht="12.75">
      <c r="A13" s="164"/>
      <c r="B13" s="54" t="s">
        <v>250</v>
      </c>
      <c r="C13" s="95">
        <v>2405.493</v>
      </c>
      <c r="D13" s="56">
        <f>SUM(D7:D12)</f>
        <v>1</v>
      </c>
      <c r="E13" s="39"/>
    </row>
    <row r="14" spans="1:21" ht="12.75">
      <c r="A14" s="162" t="s">
        <v>197</v>
      </c>
      <c r="B14" t="s">
        <v>222</v>
      </c>
      <c r="C14" s="36">
        <v>667.434</v>
      </c>
      <c r="D14" s="53">
        <f aca="true" t="shared" si="1" ref="D14:D19">+C14/$C$20</f>
        <v>0.28580004950075316</v>
      </c>
      <c r="F14" s="66"/>
      <c r="H14" s="66"/>
      <c r="I14" s="66"/>
      <c r="K14" s="66"/>
      <c r="M14" s="66"/>
      <c r="N14" s="66"/>
      <c r="P14" s="66"/>
      <c r="R14" s="66"/>
      <c r="S14" s="66"/>
      <c r="U14" s="66"/>
    </row>
    <row r="15" spans="1:4" ht="12.75">
      <c r="A15" s="163"/>
      <c r="B15" t="s">
        <v>216</v>
      </c>
      <c r="C15" s="36">
        <v>476.656</v>
      </c>
      <c r="D15" s="53">
        <f t="shared" si="1"/>
        <v>0.2041075348196691</v>
      </c>
    </row>
    <row r="16" spans="1:4" ht="12.75">
      <c r="A16" s="163"/>
      <c r="B16" t="s">
        <v>295</v>
      </c>
      <c r="C16" s="36">
        <v>279.3</v>
      </c>
      <c r="D16" s="53">
        <f t="shared" si="1"/>
        <v>0.11959827312597256</v>
      </c>
    </row>
    <row r="17" spans="1:4" ht="12.75">
      <c r="A17" s="163"/>
      <c r="B17" t="s">
        <v>296</v>
      </c>
      <c r="C17" s="36">
        <v>127.063</v>
      </c>
      <c r="D17" s="53">
        <f t="shared" si="1"/>
        <v>0.05440929243897404</v>
      </c>
    </row>
    <row r="18" spans="1:4" ht="12.75">
      <c r="A18" s="165"/>
      <c r="B18" t="s">
        <v>428</v>
      </c>
      <c r="C18" s="36">
        <v>111.825</v>
      </c>
      <c r="D18" s="53">
        <f t="shared" si="1"/>
        <v>0.0478842710072033</v>
      </c>
    </row>
    <row r="19" spans="1:5" ht="12.75">
      <c r="A19" s="165"/>
      <c r="B19" s="7" t="s">
        <v>247</v>
      </c>
      <c r="C19" s="36">
        <f>+C20-(C14+C15+C16+C17+C18)</f>
        <v>673.0400000000002</v>
      </c>
      <c r="D19" s="53">
        <f t="shared" si="1"/>
        <v>0.2882005791074278</v>
      </c>
      <c r="E19" s="36"/>
    </row>
    <row r="20" spans="1:5" s="2" customFormat="1" ht="12.75">
      <c r="A20" s="164"/>
      <c r="B20" s="54" t="s">
        <v>250</v>
      </c>
      <c r="C20" s="95">
        <v>2335.318</v>
      </c>
      <c r="D20" s="56">
        <f>SUM(D14:D19)</f>
        <v>1</v>
      </c>
      <c r="E20" s="39"/>
    </row>
    <row r="21" spans="1:4" ht="12.75">
      <c r="A21" s="162" t="s">
        <v>198</v>
      </c>
      <c r="B21" t="s">
        <v>215</v>
      </c>
      <c r="C21" s="36">
        <v>108.212</v>
      </c>
      <c r="D21" s="53">
        <f aca="true" t="shared" si="2" ref="D21:D26">+C21/$C$27</f>
        <v>0.15758333005677905</v>
      </c>
    </row>
    <row r="22" spans="1:4" ht="12.75">
      <c r="A22" s="163"/>
      <c r="B22" s="7" t="s">
        <v>213</v>
      </c>
      <c r="C22" s="36">
        <v>95.964</v>
      </c>
      <c r="D22" s="53">
        <f t="shared" si="2"/>
        <v>0.13974722475851795</v>
      </c>
    </row>
    <row r="23" spans="1:4" ht="12.75">
      <c r="A23" s="163"/>
      <c r="B23" s="7" t="s">
        <v>430</v>
      </c>
      <c r="C23" s="36">
        <v>92.465</v>
      </c>
      <c r="D23" s="53">
        <f t="shared" si="2"/>
        <v>0.1346518187788792</v>
      </c>
    </row>
    <row r="24" spans="1:4" ht="12.75">
      <c r="A24" s="163"/>
      <c r="B24" t="s">
        <v>440</v>
      </c>
      <c r="C24" s="36">
        <v>70.696</v>
      </c>
      <c r="D24" s="53">
        <f t="shared" si="2"/>
        <v>0.1029507919795776</v>
      </c>
    </row>
    <row r="25" spans="1:21" ht="12.75">
      <c r="A25" s="163"/>
      <c r="B25" t="s">
        <v>249</v>
      </c>
      <c r="C25" s="36">
        <v>48.101</v>
      </c>
      <c r="D25" s="53">
        <f t="shared" si="2"/>
        <v>0.0700469056949426</v>
      </c>
      <c r="E25" s="7"/>
      <c r="F25" s="7"/>
      <c r="G25" s="7"/>
      <c r="H25" s="7"/>
      <c r="I25" s="7"/>
      <c r="J25" s="7"/>
      <c r="K25" s="7"/>
      <c r="L25" s="7"/>
      <c r="M25" s="7"/>
      <c r="N25" s="7"/>
      <c r="O25" s="7"/>
      <c r="P25" s="7"/>
      <c r="Q25" s="7"/>
      <c r="R25" s="7"/>
      <c r="S25" s="7"/>
      <c r="T25" s="7"/>
      <c r="U25" s="7"/>
    </row>
    <row r="26" spans="1:21" ht="12.75">
      <c r="A26" s="163"/>
      <c r="B26" s="7" t="s">
        <v>247</v>
      </c>
      <c r="C26" s="36">
        <f>+C27-(C21+C22+C23+C24+C25)</f>
        <v>271.259</v>
      </c>
      <c r="D26" s="53">
        <f t="shared" si="2"/>
        <v>0.39501992873130365</v>
      </c>
      <c r="E26" s="36"/>
      <c r="F26" s="7"/>
      <c r="G26" s="7"/>
      <c r="H26" s="7"/>
      <c r="I26" s="7"/>
      <c r="J26" s="7"/>
      <c r="K26" s="7"/>
      <c r="L26" s="7"/>
      <c r="M26" s="7"/>
      <c r="N26" s="7"/>
      <c r="O26" s="7"/>
      <c r="P26" s="7"/>
      <c r="Q26" s="7"/>
      <c r="R26" s="7"/>
      <c r="S26" s="7"/>
      <c r="T26" s="7"/>
      <c r="U26" s="7"/>
    </row>
    <row r="27" spans="1:21" s="2" customFormat="1" ht="12.75">
      <c r="A27" s="164"/>
      <c r="B27" s="54" t="s">
        <v>250</v>
      </c>
      <c r="C27" s="95">
        <v>686.697</v>
      </c>
      <c r="D27" s="56">
        <f>SUM(D21:D26)</f>
        <v>1</v>
      </c>
      <c r="E27"/>
      <c r="F27" s="66"/>
      <c r="G27"/>
      <c r="H27" s="66"/>
      <c r="I27" s="66"/>
      <c r="J27"/>
      <c r="K27" s="66"/>
      <c r="L27"/>
      <c r="M27" s="66"/>
      <c r="N27" s="66"/>
      <c r="O27"/>
      <c r="P27" s="66"/>
      <c r="Q27"/>
      <c r="R27" s="66"/>
      <c r="S27" s="66"/>
      <c r="T27"/>
      <c r="U27" s="66"/>
    </row>
    <row r="28" spans="1:4" ht="12.75">
      <c r="A28" s="162" t="s">
        <v>199</v>
      </c>
      <c r="B28" s="7" t="s">
        <v>430</v>
      </c>
      <c r="C28" s="36">
        <v>77580.005</v>
      </c>
      <c r="D28" s="53">
        <f aca="true" t="shared" si="3" ref="D28:D33">+C28/$C$34</f>
        <v>0.6319920531607112</v>
      </c>
    </row>
    <row r="29" spans="1:21" ht="12.75">
      <c r="A29" s="163"/>
      <c r="B29" t="s">
        <v>218</v>
      </c>
      <c r="C29" s="36">
        <v>5444.114</v>
      </c>
      <c r="D29" s="53">
        <f t="shared" si="3"/>
        <v>0.04434953032680227</v>
      </c>
      <c r="E29"/>
      <c r="F29"/>
      <c r="G29"/>
      <c r="H29"/>
      <c r="I29"/>
      <c r="J29"/>
      <c r="K29"/>
      <c r="L29"/>
      <c r="M29"/>
      <c r="N29"/>
      <c r="O29"/>
      <c r="P29"/>
      <c r="Q29"/>
      <c r="R29"/>
      <c r="S29"/>
      <c r="T29"/>
      <c r="U29"/>
    </row>
    <row r="30" spans="1:21" ht="12.75">
      <c r="A30" s="163"/>
      <c r="B30" t="s">
        <v>216</v>
      </c>
      <c r="C30" s="36">
        <v>5398.896</v>
      </c>
      <c r="D30" s="53">
        <f t="shared" si="3"/>
        <v>0.043981169733633696</v>
      </c>
      <c r="E30"/>
      <c r="F30"/>
      <c r="G30"/>
      <c r="H30"/>
      <c r="I30"/>
      <c r="J30"/>
      <c r="K30"/>
      <c r="L30"/>
      <c r="M30"/>
      <c r="N30"/>
      <c r="O30"/>
      <c r="P30"/>
      <c r="Q30"/>
      <c r="R30"/>
      <c r="S30"/>
      <c r="T30"/>
      <c r="U30"/>
    </row>
    <row r="31" spans="1:21" ht="12.75">
      <c r="A31" s="163"/>
      <c r="B31" t="s">
        <v>297</v>
      </c>
      <c r="C31" s="36">
        <v>5112.921</v>
      </c>
      <c r="D31" s="53">
        <f t="shared" si="3"/>
        <v>0.04165152400336294</v>
      </c>
      <c r="E31"/>
      <c r="F31"/>
      <c r="G31"/>
      <c r="H31"/>
      <c r="I31"/>
      <c r="J31"/>
      <c r="K31"/>
      <c r="L31"/>
      <c r="M31"/>
      <c r="N31"/>
      <c r="O31"/>
      <c r="P31"/>
      <c r="Q31"/>
      <c r="R31"/>
      <c r="S31"/>
      <c r="T31"/>
      <c r="U31"/>
    </row>
    <row r="32" spans="1:21" ht="12.75">
      <c r="A32" s="163"/>
      <c r="B32" t="s">
        <v>215</v>
      </c>
      <c r="C32" s="36">
        <v>5069.183</v>
      </c>
      <c r="D32" s="53">
        <f t="shared" si="3"/>
        <v>0.04129521997346318</v>
      </c>
      <c r="E32"/>
      <c r="F32" s="66"/>
      <c r="G32"/>
      <c r="H32" s="66"/>
      <c r="I32" s="66"/>
      <c r="J32"/>
      <c r="K32" s="66"/>
      <c r="L32"/>
      <c r="M32" s="66"/>
      <c r="N32" s="66"/>
      <c r="O32"/>
      <c r="P32" s="66"/>
      <c r="Q32"/>
      <c r="R32" s="66"/>
      <c r="S32" s="66"/>
      <c r="T32"/>
      <c r="U32" s="66"/>
    </row>
    <row r="33" spans="1:21" ht="12.75">
      <c r="A33" s="163"/>
      <c r="B33" s="7" t="s">
        <v>247</v>
      </c>
      <c r="C33" s="36">
        <f>+C34-(C28+C29+C30+C31+C32)</f>
        <v>24149.596999999994</v>
      </c>
      <c r="D33" s="53">
        <f t="shared" si="3"/>
        <v>0.19673050280202672</v>
      </c>
      <c r="E33" s="36"/>
      <c r="F33" s="2"/>
      <c r="G33" s="2"/>
      <c r="H33" s="2"/>
      <c r="I33" s="2"/>
      <c r="J33" s="2"/>
      <c r="K33" s="2"/>
      <c r="L33" s="2"/>
      <c r="M33" s="2"/>
      <c r="N33" s="2"/>
      <c r="O33" s="2"/>
      <c r="P33" s="2"/>
      <c r="Q33" s="2"/>
      <c r="R33" s="2"/>
      <c r="S33" s="2"/>
      <c r="T33" s="2"/>
      <c r="U33" s="2"/>
    </row>
    <row r="34" spans="1:21" s="57" customFormat="1" ht="12.75">
      <c r="A34" s="164"/>
      <c r="B34" s="54" t="s">
        <v>250</v>
      </c>
      <c r="C34" s="95">
        <v>122754.716</v>
      </c>
      <c r="D34" s="56">
        <f>SUM(D28:D33)</f>
        <v>1</v>
      </c>
      <c r="E34"/>
      <c r="F34" s="66"/>
      <c r="G34"/>
      <c r="H34" s="66"/>
      <c r="I34" s="66"/>
      <c r="J34"/>
      <c r="K34" s="66"/>
      <c r="L34"/>
      <c r="M34" s="66"/>
      <c r="N34" s="66"/>
      <c r="O34"/>
      <c r="P34" s="66"/>
      <c r="Q34"/>
      <c r="R34" s="66"/>
      <c r="S34" s="66"/>
      <c r="T34"/>
      <c r="U34" s="66"/>
    </row>
    <row r="35" spans="1:21" ht="12.75">
      <c r="A35" s="162" t="s">
        <v>219</v>
      </c>
      <c r="B35" s="7" t="s">
        <v>430</v>
      </c>
      <c r="C35" s="36">
        <v>106840.189</v>
      </c>
      <c r="D35" s="53">
        <f aca="true" t="shared" si="4" ref="D35:D40">+C35/$C$41</f>
        <v>0.5189441151557298</v>
      </c>
      <c r="E35"/>
      <c r="F35"/>
      <c r="G35"/>
      <c r="H35"/>
      <c r="I35"/>
      <c r="J35"/>
      <c r="K35"/>
      <c r="L35"/>
      <c r="M35"/>
      <c r="N35"/>
      <c r="O35"/>
      <c r="P35"/>
      <c r="Q35"/>
      <c r="R35"/>
      <c r="S35"/>
      <c r="T35"/>
      <c r="U35"/>
    </row>
    <row r="36" spans="1:21" ht="12.75">
      <c r="A36" s="163"/>
      <c r="B36" t="s">
        <v>215</v>
      </c>
      <c r="C36" s="36">
        <v>24021.279</v>
      </c>
      <c r="D36" s="53">
        <f t="shared" si="4"/>
        <v>0.11667614492486449</v>
      </c>
      <c r="E36"/>
      <c r="F36"/>
      <c r="G36"/>
      <c r="H36"/>
      <c r="I36"/>
      <c r="J36"/>
      <c r="K36"/>
      <c r="L36"/>
      <c r="M36"/>
      <c r="N36"/>
      <c r="O36"/>
      <c r="P36"/>
      <c r="Q36"/>
      <c r="R36"/>
      <c r="S36"/>
      <c r="T36"/>
      <c r="U36"/>
    </row>
    <row r="37" spans="1:21" ht="12.75">
      <c r="A37" s="163"/>
      <c r="B37" t="s">
        <v>213</v>
      </c>
      <c r="C37" s="36">
        <v>14956.472</v>
      </c>
      <c r="D37" s="53">
        <f t="shared" si="4"/>
        <v>0.07264656867923967</v>
      </c>
      <c r="E37" s="7"/>
      <c r="F37" s="7"/>
      <c r="G37" s="7"/>
      <c r="H37" s="7"/>
      <c r="I37" s="7"/>
      <c r="J37" s="7"/>
      <c r="K37" s="7"/>
      <c r="L37" s="7"/>
      <c r="M37" s="7"/>
      <c r="N37" s="7"/>
      <c r="O37" s="7"/>
      <c r="P37" s="7"/>
      <c r="Q37" s="7"/>
      <c r="R37" s="7"/>
      <c r="S37" s="7"/>
      <c r="T37" s="7"/>
      <c r="U37" s="7"/>
    </row>
    <row r="38" spans="1:21" ht="12.75">
      <c r="A38" s="163"/>
      <c r="B38" t="s">
        <v>218</v>
      </c>
      <c r="C38" s="36">
        <v>10320.391</v>
      </c>
      <c r="D38" s="53">
        <f t="shared" si="4"/>
        <v>0.05012819825277693</v>
      </c>
      <c r="E38" s="7"/>
      <c r="F38" s="7"/>
      <c r="G38" s="7"/>
      <c r="H38" s="7"/>
      <c r="I38" s="7"/>
      <c r="J38" s="7"/>
      <c r="K38" s="7"/>
      <c r="L38" s="7"/>
      <c r="M38" s="7"/>
      <c r="N38" s="7"/>
      <c r="O38" s="7"/>
      <c r="P38" s="7"/>
      <c r="Q38" s="7"/>
      <c r="R38" s="7"/>
      <c r="S38" s="7"/>
      <c r="T38" s="7"/>
      <c r="U38" s="7"/>
    </row>
    <row r="39" spans="1:21" ht="12.75">
      <c r="A39" s="163"/>
      <c r="B39" t="s">
        <v>216</v>
      </c>
      <c r="C39" s="36">
        <v>8931.136</v>
      </c>
      <c r="D39" s="53">
        <f t="shared" si="4"/>
        <v>0.043380309528051136</v>
      </c>
      <c r="E39"/>
      <c r="F39" s="66"/>
      <c r="G39"/>
      <c r="H39" s="66"/>
      <c r="I39" s="66"/>
      <c r="J39"/>
      <c r="K39" s="66"/>
      <c r="L39"/>
      <c r="M39" s="66"/>
      <c r="N39" s="66"/>
      <c r="O39"/>
      <c r="P39" s="66"/>
      <c r="Q39"/>
      <c r="R39" s="66"/>
      <c r="S39" s="66"/>
      <c r="T39"/>
      <c r="U39" s="66"/>
    </row>
    <row r="40" spans="1:21" ht="12.75">
      <c r="A40" s="163"/>
      <c r="B40" s="7" t="s">
        <v>247</v>
      </c>
      <c r="C40" s="36">
        <f>+C41-(C35+C36+C37+C38+C39)</f>
        <v>40810.484</v>
      </c>
      <c r="D40" s="53">
        <f t="shared" si="4"/>
        <v>0.19822466345933798</v>
      </c>
      <c r="E40" s="36"/>
      <c r="F40" s="66"/>
      <c r="G40"/>
      <c r="H40" s="66"/>
      <c r="I40" s="66"/>
      <c r="J40"/>
      <c r="K40" s="66"/>
      <c r="L40"/>
      <c r="M40" s="66"/>
      <c r="N40" s="66"/>
      <c r="O40"/>
      <c r="P40" s="66"/>
      <c r="Q40"/>
      <c r="R40" s="66"/>
      <c r="S40" s="66"/>
      <c r="T40"/>
      <c r="U40" s="66"/>
    </row>
    <row r="41" spans="1:21" s="57" customFormat="1" ht="12.75">
      <c r="A41" s="164"/>
      <c r="B41" s="54" t="s">
        <v>250</v>
      </c>
      <c r="C41" s="95">
        <v>205879.951</v>
      </c>
      <c r="D41" s="56">
        <f>SUM(D35:D40)</f>
        <v>1</v>
      </c>
      <c r="E41"/>
      <c r="F41"/>
      <c r="G41"/>
      <c r="H41"/>
      <c r="I41"/>
      <c r="J41"/>
      <c r="K41"/>
      <c r="L41"/>
      <c r="M41"/>
      <c r="N41"/>
      <c r="O41"/>
      <c r="P41"/>
      <c r="Q41"/>
      <c r="R41"/>
      <c r="S41"/>
      <c r="T41"/>
      <c r="U41"/>
    </row>
    <row r="42" spans="1:21" ht="12.75">
      <c r="A42" s="162" t="s">
        <v>220</v>
      </c>
      <c r="B42" s="7" t="s">
        <v>430</v>
      </c>
      <c r="C42" s="36">
        <v>213114.836</v>
      </c>
      <c r="D42" s="53">
        <f aca="true" t="shared" si="5" ref="D42:D47">+C42/$C$48</f>
        <v>0.458896746257746</v>
      </c>
      <c r="E42"/>
      <c r="F42"/>
      <c r="G42"/>
      <c r="H42"/>
      <c r="I42"/>
      <c r="J42"/>
      <c r="K42"/>
      <c r="L42"/>
      <c r="M42"/>
      <c r="N42"/>
      <c r="O42"/>
      <c r="P42"/>
      <c r="Q42"/>
      <c r="R42"/>
      <c r="S42"/>
      <c r="T42"/>
      <c r="U42"/>
    </row>
    <row r="43" spans="1:21" ht="12.75">
      <c r="A43" s="163"/>
      <c r="B43" t="s">
        <v>215</v>
      </c>
      <c r="C43" s="36">
        <v>39178.402</v>
      </c>
      <c r="D43" s="53">
        <f t="shared" si="5"/>
        <v>0.0843622224469533</v>
      </c>
      <c r="E43"/>
      <c r="F43"/>
      <c r="G43"/>
      <c r="H43"/>
      <c r="I43"/>
      <c r="J43"/>
      <c r="K43"/>
      <c r="L43"/>
      <c r="M43"/>
      <c r="N43"/>
      <c r="O43"/>
      <c r="P43"/>
      <c r="Q43"/>
      <c r="R43"/>
      <c r="S43"/>
      <c r="T43"/>
      <c r="U43"/>
    </row>
    <row r="44" spans="1:21" ht="12.75">
      <c r="A44" s="163"/>
      <c r="B44" t="s">
        <v>221</v>
      </c>
      <c r="C44" s="36">
        <v>30749.93</v>
      </c>
      <c r="D44" s="53">
        <f t="shared" si="5"/>
        <v>0.06621332934631285</v>
      </c>
      <c r="E44"/>
      <c r="F44"/>
      <c r="G44"/>
      <c r="H44"/>
      <c r="I44"/>
      <c r="J44"/>
      <c r="K44"/>
      <c r="L44"/>
      <c r="M44"/>
      <c r="N44"/>
      <c r="O44"/>
      <c r="P44"/>
      <c r="Q44"/>
      <c r="R44"/>
      <c r="S44"/>
      <c r="T44"/>
      <c r="U44"/>
    </row>
    <row r="45" spans="1:21" ht="12.75">
      <c r="A45" s="163"/>
      <c r="B45" t="s">
        <v>213</v>
      </c>
      <c r="C45" s="36">
        <v>24852.12</v>
      </c>
      <c r="D45" s="53">
        <f t="shared" si="5"/>
        <v>0.05351366999905654</v>
      </c>
      <c r="E45"/>
      <c r="F45" s="66"/>
      <c r="G45"/>
      <c r="H45" s="66"/>
      <c r="I45" s="66"/>
      <c r="J45"/>
      <c r="K45" s="66"/>
      <c r="L45"/>
      <c r="M45" s="66"/>
      <c r="N45" s="66"/>
      <c r="O45"/>
      <c r="P45" s="66"/>
      <c r="Q45"/>
      <c r="R45" s="66"/>
      <c r="S45" s="66"/>
      <c r="T45"/>
      <c r="U45" s="66"/>
    </row>
    <row r="46" spans="1:21" ht="12.75">
      <c r="A46" s="163"/>
      <c r="B46" t="s">
        <v>216</v>
      </c>
      <c r="C46" s="36">
        <v>16483.479</v>
      </c>
      <c r="D46" s="53">
        <f t="shared" si="5"/>
        <v>0.03549361002773117</v>
      </c>
      <c r="E46" s="2"/>
      <c r="F46" s="2"/>
      <c r="G46" s="2"/>
      <c r="H46" s="2"/>
      <c r="I46" s="2"/>
      <c r="J46" s="2"/>
      <c r="K46" s="2"/>
      <c r="L46" s="2"/>
      <c r="M46" s="2"/>
      <c r="N46" s="2"/>
      <c r="O46" s="2"/>
      <c r="P46" s="2"/>
      <c r="Q46" s="2"/>
      <c r="R46" s="2"/>
      <c r="S46" s="2"/>
      <c r="T46" s="2"/>
      <c r="U46" s="2"/>
    </row>
    <row r="47" spans="1:21" ht="12.75">
      <c r="A47" s="163"/>
      <c r="B47" s="7" t="s">
        <v>247</v>
      </c>
      <c r="C47" s="36">
        <f>+C48-(C42+C43+C44+C45+C46)</f>
        <v>140028.178</v>
      </c>
      <c r="D47" s="53">
        <f t="shared" si="5"/>
        <v>0.3015204219222002</v>
      </c>
      <c r="E47" s="36"/>
      <c r="F47" s="2"/>
      <c r="G47" s="2"/>
      <c r="H47" s="2"/>
      <c r="I47" s="2"/>
      <c r="J47" s="2"/>
      <c r="K47" s="2"/>
      <c r="L47" s="2"/>
      <c r="M47" s="2"/>
      <c r="N47" s="2"/>
      <c r="O47" s="2"/>
      <c r="P47" s="2"/>
      <c r="Q47" s="2"/>
      <c r="R47" s="2"/>
      <c r="S47" s="2"/>
      <c r="T47" s="2"/>
      <c r="U47" s="2"/>
    </row>
    <row r="48" spans="1:21" s="57" customFormat="1" ht="12.75">
      <c r="A48" s="164"/>
      <c r="B48" s="54" t="s">
        <v>250</v>
      </c>
      <c r="C48" s="95">
        <v>464406.945</v>
      </c>
      <c r="D48" s="56">
        <f>SUM(D42:D47)</f>
        <v>1</v>
      </c>
      <c r="E48"/>
      <c r="F48" s="66"/>
      <c r="G48"/>
      <c r="H48" s="66"/>
      <c r="I48" s="66"/>
      <c r="J48"/>
      <c r="K48" s="66"/>
      <c r="L48"/>
      <c r="M48" s="66"/>
      <c r="N48" s="66"/>
      <c r="O48"/>
      <c r="P48" s="66"/>
      <c r="Q48"/>
      <c r="R48" s="66"/>
      <c r="S48" s="66"/>
      <c r="T48"/>
      <c r="U48" s="66"/>
    </row>
    <row r="49" spans="1:21" ht="12.75">
      <c r="A49" s="162" t="s">
        <v>223</v>
      </c>
      <c r="B49" s="7" t="s">
        <v>430</v>
      </c>
      <c r="C49" s="36">
        <v>163534.245</v>
      </c>
      <c r="D49" s="53">
        <f aca="true" t="shared" si="6" ref="D49:D54">+C49/$C$55</f>
        <v>0.27348096617619927</v>
      </c>
      <c r="E49"/>
      <c r="F49"/>
      <c r="G49"/>
      <c r="H49"/>
      <c r="I49"/>
      <c r="J49"/>
      <c r="K49"/>
      <c r="L49"/>
      <c r="M49"/>
      <c r="N49"/>
      <c r="O49"/>
      <c r="P49"/>
      <c r="Q49"/>
      <c r="R49"/>
      <c r="S49"/>
      <c r="T49"/>
      <c r="U49"/>
    </row>
    <row r="50" spans="1:21" ht="12.75">
      <c r="A50" s="163"/>
      <c r="B50" t="s">
        <v>213</v>
      </c>
      <c r="C50" s="36">
        <v>49819.92</v>
      </c>
      <c r="D50" s="53">
        <f t="shared" si="6"/>
        <v>0.08331465899647472</v>
      </c>
      <c r="E50"/>
      <c r="F50"/>
      <c r="G50"/>
      <c r="H50"/>
      <c r="I50"/>
      <c r="J50"/>
      <c r="K50"/>
      <c r="L50"/>
      <c r="M50"/>
      <c r="N50"/>
      <c r="O50"/>
      <c r="P50"/>
      <c r="Q50"/>
      <c r="R50"/>
      <c r="S50"/>
      <c r="T50"/>
      <c r="U50"/>
    </row>
    <row r="51" spans="1:21" ht="12.75">
      <c r="A51" s="163"/>
      <c r="B51" t="s">
        <v>221</v>
      </c>
      <c r="C51" s="36">
        <v>39449.06</v>
      </c>
      <c r="D51" s="53">
        <f t="shared" si="6"/>
        <v>0.06597130187345687</v>
      </c>
      <c r="E51" s="7"/>
      <c r="F51" s="7"/>
      <c r="G51" s="7"/>
      <c r="H51" s="7"/>
      <c r="I51" s="7"/>
      <c r="J51" s="7"/>
      <c r="K51" s="7"/>
      <c r="L51" s="7"/>
      <c r="M51" s="7"/>
      <c r="N51" s="7"/>
      <c r="O51" s="7"/>
      <c r="P51" s="7"/>
      <c r="Q51" s="7"/>
      <c r="R51" s="7"/>
      <c r="S51" s="7"/>
      <c r="T51" s="7"/>
      <c r="U51" s="7"/>
    </row>
    <row r="52" spans="1:21" ht="12.75">
      <c r="A52" s="163"/>
      <c r="B52" t="s">
        <v>295</v>
      </c>
      <c r="C52" s="36">
        <v>30853.952</v>
      </c>
      <c r="D52" s="53">
        <f t="shared" si="6"/>
        <v>0.05159756357644893</v>
      </c>
      <c r="E52" s="7"/>
      <c r="F52" s="7"/>
      <c r="G52" s="7"/>
      <c r="H52" s="7"/>
      <c r="I52" s="7"/>
      <c r="J52" s="7"/>
      <c r="K52" s="7"/>
      <c r="L52" s="7"/>
      <c r="M52" s="7"/>
      <c r="N52" s="7"/>
      <c r="O52" s="7"/>
      <c r="P52" s="7"/>
      <c r="Q52" s="7"/>
      <c r="R52" s="7"/>
      <c r="S52" s="7"/>
      <c r="T52" s="7"/>
      <c r="U52" s="7"/>
    </row>
    <row r="53" spans="1:21" ht="12.75">
      <c r="A53" s="163"/>
      <c r="B53" t="s">
        <v>226</v>
      </c>
      <c r="C53" s="36">
        <v>27682.139</v>
      </c>
      <c r="D53" s="53">
        <f t="shared" si="6"/>
        <v>0.04629328933241992</v>
      </c>
      <c r="E53"/>
      <c r="F53" s="66"/>
      <c r="G53"/>
      <c r="H53" s="66"/>
      <c r="I53" s="66"/>
      <c r="J53"/>
      <c r="K53" s="66"/>
      <c r="L53"/>
      <c r="M53" s="66"/>
      <c r="N53" s="66"/>
      <c r="O53"/>
      <c r="P53" s="66"/>
      <c r="Q53"/>
      <c r="R53" s="66"/>
      <c r="S53" s="66"/>
      <c r="T53"/>
      <c r="U53" s="66"/>
    </row>
    <row r="54" spans="1:21" ht="12.75">
      <c r="A54" s="163"/>
      <c r="B54" s="7" t="s">
        <v>247</v>
      </c>
      <c r="C54" s="36">
        <f>+C55-(C49+C50+C51+C52+C53)</f>
        <v>286633.725</v>
      </c>
      <c r="D54" s="53">
        <f t="shared" si="6"/>
        <v>0.4793422200450003</v>
      </c>
      <c r="E54" s="36"/>
      <c r="F54" s="66"/>
      <c r="G54"/>
      <c r="H54" s="66"/>
      <c r="I54" s="66"/>
      <c r="J54"/>
      <c r="K54" s="66"/>
      <c r="L54"/>
      <c r="M54" s="66"/>
      <c r="N54" s="66"/>
      <c r="O54"/>
      <c r="P54" s="66"/>
      <c r="Q54"/>
      <c r="R54" s="66"/>
      <c r="S54" s="66"/>
      <c r="T54"/>
      <c r="U54" s="66"/>
    </row>
    <row r="55" spans="1:21" s="57" customFormat="1" ht="12.75">
      <c r="A55" s="164"/>
      <c r="B55" s="54" t="s">
        <v>250</v>
      </c>
      <c r="C55" s="95">
        <v>597973.041</v>
      </c>
      <c r="D55" s="56">
        <f>SUM(D49:D54)</f>
        <v>1</v>
      </c>
      <c r="E55"/>
      <c r="F55"/>
      <c r="G55"/>
      <c r="H55"/>
      <c r="I55"/>
      <c r="J55"/>
      <c r="K55"/>
      <c r="L55"/>
      <c r="M55"/>
      <c r="N55"/>
      <c r="O55"/>
      <c r="P55"/>
      <c r="Q55"/>
      <c r="R55"/>
      <c r="S55"/>
      <c r="T55"/>
      <c r="U55"/>
    </row>
    <row r="56" spans="1:21" ht="12.75">
      <c r="A56" s="162" t="s">
        <v>224</v>
      </c>
      <c r="B56" s="7" t="s">
        <v>430</v>
      </c>
      <c r="C56" s="36">
        <v>230205.119</v>
      </c>
      <c r="D56" s="53">
        <f aca="true" t="shared" si="7" ref="D56:D61">+C56/$C$62</f>
        <v>0.299105609659436</v>
      </c>
      <c r="E56"/>
      <c r="F56"/>
      <c r="G56"/>
      <c r="H56"/>
      <c r="I56"/>
      <c r="J56"/>
      <c r="K56"/>
      <c r="L56"/>
      <c r="M56"/>
      <c r="N56"/>
      <c r="O56"/>
      <c r="P56"/>
      <c r="Q56"/>
      <c r="R56"/>
      <c r="S56"/>
      <c r="T56"/>
      <c r="U56"/>
    </row>
    <row r="57" spans="1:21" ht="12.75">
      <c r="A57" s="163"/>
      <c r="B57" t="s">
        <v>215</v>
      </c>
      <c r="C57" s="36">
        <v>62108.405</v>
      </c>
      <c r="D57" s="53">
        <f t="shared" si="7"/>
        <v>0.08069747720292945</v>
      </c>
      <c r="E57"/>
      <c r="F57"/>
      <c r="G57"/>
      <c r="H57"/>
      <c r="I57"/>
      <c r="J57"/>
      <c r="K57"/>
      <c r="L57"/>
      <c r="M57"/>
      <c r="N57"/>
      <c r="O57"/>
      <c r="P57"/>
      <c r="Q57"/>
      <c r="R57"/>
      <c r="S57"/>
      <c r="T57"/>
      <c r="U57"/>
    </row>
    <row r="58" spans="1:21" ht="12.75">
      <c r="A58" s="163"/>
      <c r="B58" t="s">
        <v>213</v>
      </c>
      <c r="C58" s="36">
        <v>48151.767</v>
      </c>
      <c r="D58" s="53">
        <f t="shared" si="7"/>
        <v>0.06256361147518232</v>
      </c>
      <c r="E58"/>
      <c r="F58"/>
      <c r="G58"/>
      <c r="H58"/>
      <c r="I58"/>
      <c r="J58"/>
      <c r="K58"/>
      <c r="L58"/>
      <c r="M58"/>
      <c r="N58"/>
      <c r="O58"/>
      <c r="P58"/>
      <c r="Q58"/>
      <c r="R58"/>
      <c r="S58"/>
      <c r="T58"/>
      <c r="U58"/>
    </row>
    <row r="59" spans="1:21" ht="12.75">
      <c r="A59" s="163"/>
      <c r="B59" t="s">
        <v>218</v>
      </c>
      <c r="C59" s="36">
        <v>44686.957</v>
      </c>
      <c r="D59" s="53">
        <f t="shared" si="7"/>
        <v>0.058061782359018696</v>
      </c>
      <c r="E59"/>
      <c r="F59" s="66"/>
      <c r="G59"/>
      <c r="H59" s="66"/>
      <c r="I59" s="66"/>
      <c r="J59"/>
      <c r="K59" s="66"/>
      <c r="L59"/>
      <c r="M59" s="66"/>
      <c r="N59" s="66"/>
      <c r="O59"/>
      <c r="P59" s="66"/>
      <c r="Q59"/>
      <c r="R59" s="66"/>
      <c r="S59" s="66"/>
      <c r="T59"/>
      <c r="U59" s="66"/>
    </row>
    <row r="60" spans="1:21" ht="12.75">
      <c r="A60" s="163"/>
      <c r="B60" t="s">
        <v>222</v>
      </c>
      <c r="C60" s="36">
        <v>41264.532</v>
      </c>
      <c r="D60" s="53">
        <f t="shared" si="7"/>
        <v>0.05361502409149861</v>
      </c>
      <c r="E60" s="2"/>
      <c r="F60" s="2"/>
      <c r="G60" s="2"/>
      <c r="H60" s="2"/>
      <c r="I60" s="2"/>
      <c r="J60" s="2"/>
      <c r="K60" s="2"/>
      <c r="L60" s="2"/>
      <c r="M60" s="2"/>
      <c r="N60" s="2"/>
      <c r="O60" s="2"/>
      <c r="P60" s="2"/>
      <c r="Q60" s="2"/>
      <c r="R60" s="2"/>
      <c r="S60" s="2"/>
      <c r="T60" s="2"/>
      <c r="U60" s="2"/>
    </row>
    <row r="61" spans="1:21" ht="12.75">
      <c r="A61" s="163"/>
      <c r="B61" s="7" t="s">
        <v>247</v>
      </c>
      <c r="C61" s="36">
        <f>+C62-(C56+C57+C58+C59+C60)</f>
        <v>343228.16</v>
      </c>
      <c r="D61" s="53">
        <f t="shared" si="7"/>
        <v>0.445956495211935</v>
      </c>
      <c r="E61" s="36"/>
      <c r="F61" s="2"/>
      <c r="G61" s="2"/>
      <c r="H61" s="2"/>
      <c r="I61" s="2"/>
      <c r="J61" s="2"/>
      <c r="K61" s="2"/>
      <c r="L61" s="2"/>
      <c r="M61" s="2"/>
      <c r="N61" s="2"/>
      <c r="O61" s="2"/>
      <c r="P61" s="2"/>
      <c r="Q61" s="2"/>
      <c r="R61" s="2"/>
      <c r="S61" s="2"/>
      <c r="T61" s="2"/>
      <c r="U61" s="2"/>
    </row>
    <row r="62" spans="1:21" s="57" customFormat="1" ht="12.75">
      <c r="A62" s="164"/>
      <c r="B62" s="54" t="s">
        <v>250</v>
      </c>
      <c r="C62" s="95">
        <v>769644.94</v>
      </c>
      <c r="D62" s="56">
        <f>SUM(D56:D61)</f>
        <v>1</v>
      </c>
      <c r="E62"/>
      <c r="F62" s="66"/>
      <c r="G62"/>
      <c r="H62" s="66"/>
      <c r="I62" s="66"/>
      <c r="J62"/>
      <c r="K62" s="66"/>
      <c r="L62"/>
      <c r="M62" s="66"/>
      <c r="N62" s="66"/>
      <c r="O62"/>
      <c r="P62" s="66"/>
      <c r="Q62"/>
      <c r="R62" s="66"/>
      <c r="S62" s="66"/>
      <c r="T62"/>
      <c r="U62" s="66"/>
    </row>
    <row r="63" spans="1:21" s="100" customFormat="1" ht="15.75" customHeight="1">
      <c r="A63" s="156" t="s">
        <v>286</v>
      </c>
      <c r="B63" s="156"/>
      <c r="C63" s="156"/>
      <c r="D63" s="156"/>
      <c r="E63" s="72"/>
      <c r="F63" s="72"/>
      <c r="G63" s="72"/>
      <c r="H63" s="72"/>
      <c r="I63" s="72"/>
      <c r="J63" s="72"/>
      <c r="K63" s="72"/>
      <c r="L63" s="72"/>
      <c r="M63" s="72"/>
      <c r="N63" s="72"/>
      <c r="O63" s="72"/>
      <c r="P63" s="72"/>
      <c r="Q63" s="72"/>
      <c r="R63" s="72"/>
      <c r="S63" s="72"/>
      <c r="T63" s="72"/>
      <c r="U63" s="72"/>
    </row>
    <row r="64" spans="1:21" s="100" customFormat="1" ht="15.75" customHeight="1">
      <c r="A64" s="157" t="s">
        <v>3</v>
      </c>
      <c r="B64" s="157"/>
      <c r="C64" s="157"/>
      <c r="D64" s="157"/>
      <c r="E64" s="72"/>
      <c r="F64" s="72"/>
      <c r="G64" s="72"/>
      <c r="H64" s="72"/>
      <c r="I64" s="72"/>
      <c r="J64" s="72"/>
      <c r="K64" s="72"/>
      <c r="L64" s="72"/>
      <c r="M64" s="72"/>
      <c r="N64" s="72"/>
      <c r="O64" s="72"/>
      <c r="P64" s="72"/>
      <c r="Q64" s="72"/>
      <c r="R64" s="72"/>
      <c r="S64" s="72"/>
      <c r="T64" s="72"/>
      <c r="U64" s="72"/>
    </row>
    <row r="65" spans="1:21" s="100" customFormat="1" ht="15.75" customHeight="1">
      <c r="A65" s="157" t="s">
        <v>38</v>
      </c>
      <c r="B65" s="157"/>
      <c r="C65" s="157"/>
      <c r="D65" s="157"/>
      <c r="E65" s="72"/>
      <c r="F65" s="72"/>
      <c r="G65" s="72"/>
      <c r="H65" s="72"/>
      <c r="I65" s="72"/>
      <c r="J65" s="72"/>
      <c r="K65" s="72"/>
      <c r="L65" s="72"/>
      <c r="M65" s="72"/>
      <c r="N65" s="72"/>
      <c r="O65" s="72"/>
      <c r="P65" s="72"/>
      <c r="Q65" s="72"/>
      <c r="R65" s="72"/>
      <c r="S65" s="72"/>
      <c r="T65" s="72"/>
      <c r="U65" s="72"/>
    </row>
    <row r="66" spans="1:21" s="100" customFormat="1" ht="15.75" customHeight="1">
      <c r="A66" s="158"/>
      <c r="B66" s="158"/>
      <c r="C66" s="158"/>
      <c r="D66" s="158"/>
      <c r="E66" s="72"/>
      <c r="F66" s="102"/>
      <c r="G66" s="72"/>
      <c r="H66" s="102"/>
      <c r="I66" s="102"/>
      <c r="J66" s="72"/>
      <c r="K66" s="102"/>
      <c r="L66" s="72"/>
      <c r="M66" s="102"/>
      <c r="N66" s="102"/>
      <c r="O66" s="72"/>
      <c r="P66" s="102"/>
      <c r="Q66" s="72"/>
      <c r="R66" s="102"/>
      <c r="S66" s="102"/>
      <c r="T66" s="72"/>
      <c r="U66" s="102"/>
    </row>
    <row r="67" spans="1:21" s="7" customFormat="1" ht="12.75">
      <c r="A67" s="26" t="s">
        <v>39</v>
      </c>
      <c r="B67" s="2" t="s">
        <v>212</v>
      </c>
      <c r="C67" s="28">
        <v>2009</v>
      </c>
      <c r="D67" s="30" t="s">
        <v>41</v>
      </c>
      <c r="E67" s="2"/>
      <c r="F67" s="2"/>
      <c r="G67" s="2"/>
      <c r="H67" s="2"/>
      <c r="I67" s="2"/>
      <c r="J67" s="2"/>
      <c r="K67" s="2"/>
      <c r="L67" s="2"/>
      <c r="M67" s="2"/>
      <c r="N67" s="2"/>
      <c r="O67" s="2"/>
      <c r="P67" s="2"/>
      <c r="Q67" s="2"/>
      <c r="R67" s="2"/>
      <c r="S67" s="2"/>
      <c r="T67" s="2"/>
      <c r="U67" s="2"/>
    </row>
    <row r="68" spans="1:21" s="7" customFormat="1" ht="12.75">
      <c r="A68" s="30"/>
      <c r="B68" s="30"/>
      <c r="C68" s="28" t="str">
        <f>+C6</f>
        <v>ene-abr</v>
      </c>
      <c r="D68" s="52">
        <v>2009</v>
      </c>
      <c r="E68"/>
      <c r="F68" s="66"/>
      <c r="G68"/>
      <c r="H68" s="66"/>
      <c r="I68" s="66"/>
      <c r="J68"/>
      <c r="K68" s="66"/>
      <c r="L68"/>
      <c r="M68" s="66"/>
      <c r="N68" s="66"/>
      <c r="O68"/>
      <c r="P68" s="66"/>
      <c r="Q68"/>
      <c r="R68" s="66"/>
      <c r="S68" s="66"/>
      <c r="T68"/>
      <c r="U68" s="66"/>
    </row>
    <row r="69" spans="1:21" ht="12.75">
      <c r="A69" s="162" t="s">
        <v>204</v>
      </c>
      <c r="B69" s="7" t="s">
        <v>430</v>
      </c>
      <c r="C69" s="36">
        <v>94755.741</v>
      </c>
      <c r="D69" s="64">
        <f aca="true" t="shared" si="8" ref="D69:D74">+C69/$C$75</f>
        <v>0.2531767495321096</v>
      </c>
      <c r="E69"/>
      <c r="F69"/>
      <c r="G69"/>
      <c r="H69"/>
      <c r="I69"/>
      <c r="J69"/>
      <c r="K69"/>
      <c r="L69"/>
      <c r="M69"/>
      <c r="N69"/>
      <c r="O69"/>
      <c r="P69"/>
      <c r="Q69"/>
      <c r="R69"/>
      <c r="S69"/>
      <c r="T69"/>
      <c r="U69"/>
    </row>
    <row r="70" spans="1:21" ht="12.75">
      <c r="A70" s="163"/>
      <c r="B70" t="s">
        <v>225</v>
      </c>
      <c r="C70" s="36">
        <v>42964.956</v>
      </c>
      <c r="D70" s="65">
        <f t="shared" si="8"/>
        <v>0.11479756043351622</v>
      </c>
      <c r="E70"/>
      <c r="F70"/>
      <c r="G70"/>
      <c r="H70"/>
      <c r="I70"/>
      <c r="J70"/>
      <c r="K70"/>
      <c r="L70"/>
      <c r="M70"/>
      <c r="N70"/>
      <c r="O70"/>
      <c r="P70"/>
      <c r="Q70"/>
      <c r="R70"/>
      <c r="S70"/>
      <c r="T70"/>
      <c r="U70"/>
    </row>
    <row r="71" spans="1:21" ht="12.75">
      <c r="A71" s="163"/>
      <c r="B71" t="s">
        <v>215</v>
      </c>
      <c r="C71" s="36">
        <v>26532.867</v>
      </c>
      <c r="D71" s="65">
        <f t="shared" si="8"/>
        <v>0.07089285516565984</v>
      </c>
      <c r="E71" s="7"/>
      <c r="F71" s="7"/>
      <c r="G71" s="7"/>
      <c r="H71" s="7"/>
      <c r="I71" s="7"/>
      <c r="J71" s="7"/>
      <c r="K71" s="7"/>
      <c r="L71" s="7"/>
      <c r="M71" s="7"/>
      <c r="N71" s="7"/>
      <c r="O71" s="7"/>
      <c r="P71" s="7"/>
      <c r="Q71" s="7"/>
      <c r="R71" s="7"/>
      <c r="S71" s="7"/>
      <c r="T71" s="7"/>
      <c r="U71" s="7"/>
    </row>
    <row r="72" spans="1:21" ht="12.75">
      <c r="A72" s="163"/>
      <c r="B72" t="s">
        <v>226</v>
      </c>
      <c r="C72" s="36">
        <v>19514.889</v>
      </c>
      <c r="D72" s="65">
        <f t="shared" si="8"/>
        <v>0.05214160231726667</v>
      </c>
      <c r="E72" s="7"/>
      <c r="F72" s="7"/>
      <c r="G72" s="7"/>
      <c r="H72" s="7"/>
      <c r="I72" s="7"/>
      <c r="J72" s="7"/>
      <c r="K72" s="7"/>
      <c r="L72" s="7"/>
      <c r="M72" s="7"/>
      <c r="N72" s="7"/>
      <c r="O72" s="7"/>
      <c r="P72" s="7"/>
      <c r="Q72" s="7"/>
      <c r="R72" s="7"/>
      <c r="S72" s="7"/>
      <c r="T72" s="7"/>
      <c r="U72" s="7"/>
    </row>
    <row r="73" spans="1:21" ht="12.75">
      <c r="A73" s="163"/>
      <c r="B73" t="s">
        <v>213</v>
      </c>
      <c r="C73" s="36">
        <v>14808.422</v>
      </c>
      <c r="D73" s="65">
        <f t="shared" si="8"/>
        <v>0.0395664485137611</v>
      </c>
      <c r="E73"/>
      <c r="F73" s="66"/>
      <c r="G73"/>
      <c r="H73" s="66"/>
      <c r="I73" s="66"/>
      <c r="J73"/>
      <c r="K73" s="66"/>
      <c r="L73"/>
      <c r="M73" s="66"/>
      <c r="N73" s="66"/>
      <c r="O73"/>
      <c r="P73" s="66"/>
      <c r="Q73"/>
      <c r="R73" s="66"/>
      <c r="S73" s="66"/>
      <c r="T73"/>
      <c r="U73" s="66"/>
    </row>
    <row r="74" spans="1:21" ht="12.75">
      <c r="A74" s="163"/>
      <c r="B74" s="7" t="s">
        <v>247</v>
      </c>
      <c r="C74" s="36">
        <f>+C75-(C69+C70+C71+C72+C73)</f>
        <v>175690.27700000003</v>
      </c>
      <c r="D74" s="65">
        <f t="shared" si="8"/>
        <v>0.4694247840376866</v>
      </c>
      <c r="E74" s="36"/>
      <c r="F74" s="66"/>
      <c r="G74"/>
      <c r="H74" s="66"/>
      <c r="I74" s="66"/>
      <c r="J74"/>
      <c r="K74" s="66"/>
      <c r="L74"/>
      <c r="M74" s="66"/>
      <c r="N74" s="66"/>
      <c r="O74"/>
      <c r="P74" s="66"/>
      <c r="Q74"/>
      <c r="R74" s="66"/>
      <c r="S74" s="66"/>
      <c r="T74"/>
      <c r="U74" s="66"/>
    </row>
    <row r="75" spans="1:21" s="57" customFormat="1" ht="12.75">
      <c r="A75" s="164"/>
      <c r="B75" s="54" t="s">
        <v>250</v>
      </c>
      <c r="C75" s="95">
        <v>374267.152</v>
      </c>
      <c r="D75" s="56">
        <f>SUM(D69:D74)</f>
        <v>1</v>
      </c>
      <c r="E75"/>
      <c r="F75"/>
      <c r="G75"/>
      <c r="H75"/>
      <c r="I75"/>
      <c r="J75"/>
      <c r="K75"/>
      <c r="L75"/>
      <c r="M75"/>
      <c r="N75"/>
      <c r="O75"/>
      <c r="P75"/>
      <c r="Q75"/>
      <c r="R75"/>
      <c r="S75"/>
      <c r="T75"/>
      <c r="U75"/>
    </row>
    <row r="76" spans="1:21" ht="12.75">
      <c r="A76" s="162" t="s">
        <v>227</v>
      </c>
      <c r="B76" t="s">
        <v>225</v>
      </c>
      <c r="C76" s="36">
        <v>259488.008</v>
      </c>
      <c r="D76" s="53">
        <f aca="true" t="shared" si="9" ref="D76:D81">+C76/$C$82</f>
        <v>0.23261566756744367</v>
      </c>
      <c r="E76"/>
      <c r="F76"/>
      <c r="G76"/>
      <c r="H76"/>
      <c r="I76"/>
      <c r="J76"/>
      <c r="K76"/>
      <c r="L76"/>
      <c r="M76"/>
      <c r="N76"/>
      <c r="O76"/>
      <c r="P76"/>
      <c r="Q76"/>
      <c r="R76"/>
      <c r="S76"/>
      <c r="T76"/>
      <c r="U76"/>
    </row>
    <row r="77" spans="1:21" ht="12.75">
      <c r="A77" s="163"/>
      <c r="B77" s="7" t="s">
        <v>430</v>
      </c>
      <c r="C77" s="36">
        <v>195651.402</v>
      </c>
      <c r="D77" s="53">
        <f t="shared" si="9"/>
        <v>0.17538992201418527</v>
      </c>
      <c r="E77"/>
      <c r="F77"/>
      <c r="G77"/>
      <c r="H77"/>
      <c r="I77"/>
      <c r="J77"/>
      <c r="K77"/>
      <c r="L77"/>
      <c r="M77"/>
      <c r="N77"/>
      <c r="O77"/>
      <c r="P77"/>
      <c r="Q77"/>
      <c r="R77"/>
      <c r="S77"/>
      <c r="T77"/>
      <c r="U77"/>
    </row>
    <row r="78" spans="1:21" ht="12.75">
      <c r="A78" s="163"/>
      <c r="B78" t="s">
        <v>222</v>
      </c>
      <c r="C78" s="36">
        <v>77375.032</v>
      </c>
      <c r="D78" s="53">
        <f t="shared" si="9"/>
        <v>0.06936214455710923</v>
      </c>
      <c r="E78" s="7"/>
      <c r="F78" s="7"/>
      <c r="G78" s="7"/>
      <c r="H78" s="7"/>
      <c r="I78" s="7"/>
      <c r="J78" s="7"/>
      <c r="K78" s="7"/>
      <c r="L78" s="7"/>
      <c r="M78" s="7"/>
      <c r="N78" s="7"/>
      <c r="O78" s="7"/>
      <c r="P78" s="7"/>
      <c r="Q78" s="7"/>
      <c r="R78" s="7"/>
      <c r="S78" s="7"/>
      <c r="T78" s="7"/>
      <c r="U78" s="7"/>
    </row>
    <row r="79" spans="1:21" ht="12.75">
      <c r="A79" s="163"/>
      <c r="B79" t="s">
        <v>216</v>
      </c>
      <c r="C79" s="36">
        <v>76061.001</v>
      </c>
      <c r="D79" s="53">
        <f t="shared" si="9"/>
        <v>0.06818419340389326</v>
      </c>
      <c r="E79" s="7"/>
      <c r="F79" s="7"/>
      <c r="G79" s="7"/>
      <c r="H79" s="7"/>
      <c r="I79" s="7"/>
      <c r="J79" s="7"/>
      <c r="K79" s="7"/>
      <c r="L79" s="7"/>
      <c r="M79" s="7"/>
      <c r="N79" s="7"/>
      <c r="O79" s="7"/>
      <c r="P79" s="7"/>
      <c r="Q79" s="7"/>
      <c r="R79" s="7"/>
      <c r="S79" s="7"/>
      <c r="T79" s="7"/>
      <c r="U79" s="7"/>
    </row>
    <row r="80" spans="1:21" ht="12.75">
      <c r="A80" s="163"/>
      <c r="B80" t="s">
        <v>215</v>
      </c>
      <c r="C80" s="36">
        <v>67325.285</v>
      </c>
      <c r="D80" s="53">
        <f t="shared" si="9"/>
        <v>0.06035314015144547</v>
      </c>
      <c r="E80"/>
      <c r="F80" s="66"/>
      <c r="G80"/>
      <c r="H80" s="66"/>
      <c r="I80" s="66"/>
      <c r="J80"/>
      <c r="K80" s="66"/>
      <c r="L80"/>
      <c r="M80" s="66"/>
      <c r="N80" s="66"/>
      <c r="O80"/>
      <c r="P80" s="66"/>
      <c r="Q80"/>
      <c r="R80" s="66"/>
      <c r="S80" s="66"/>
      <c r="T80"/>
      <c r="U80" s="66"/>
    </row>
    <row r="81" spans="1:21" ht="12.75">
      <c r="A81" s="163"/>
      <c r="B81" s="7" t="s">
        <v>247</v>
      </c>
      <c r="C81" s="36">
        <f>+C82-(C76+C77+C78+C79+C80)</f>
        <v>439621.75899999985</v>
      </c>
      <c r="D81" s="53">
        <f t="shared" si="9"/>
        <v>0.394094932305923</v>
      </c>
      <c r="E81" s="36"/>
      <c r="F81" s="66"/>
      <c r="G81"/>
      <c r="H81" s="66"/>
      <c r="I81" s="66"/>
      <c r="J81"/>
      <c r="K81" s="66"/>
      <c r="L81"/>
      <c r="M81" s="66"/>
      <c r="N81" s="66"/>
      <c r="O81"/>
      <c r="P81" s="66"/>
      <c r="Q81"/>
      <c r="R81" s="66"/>
      <c r="S81" s="66"/>
      <c r="T81"/>
      <c r="U81" s="66"/>
    </row>
    <row r="82" spans="1:21" s="57" customFormat="1" ht="12.75">
      <c r="A82" s="164"/>
      <c r="B82" s="54" t="s">
        <v>250</v>
      </c>
      <c r="C82" s="95">
        <v>1115522.487</v>
      </c>
      <c r="D82" s="56">
        <f>SUM(D76:D81)</f>
        <v>0.9999999999999998</v>
      </c>
      <c r="E82"/>
      <c r="F82"/>
      <c r="G82"/>
      <c r="H82"/>
      <c r="I82"/>
      <c r="J82"/>
      <c r="K82"/>
      <c r="L82"/>
      <c r="M82"/>
      <c r="N82"/>
      <c r="O82"/>
      <c r="P82"/>
      <c r="Q82"/>
      <c r="R82"/>
      <c r="S82"/>
      <c r="T82"/>
      <c r="U82"/>
    </row>
    <row r="83" spans="1:21" ht="12.75">
      <c r="A83" s="162" t="s">
        <v>206</v>
      </c>
      <c r="B83" t="s">
        <v>225</v>
      </c>
      <c r="C83" s="36">
        <v>25275.254</v>
      </c>
      <c r="D83" s="53">
        <f aca="true" t="shared" si="10" ref="D83:D88">+C83/$C$89</f>
        <v>0.20496182327405005</v>
      </c>
      <c r="E83"/>
      <c r="F83"/>
      <c r="G83"/>
      <c r="H83"/>
      <c r="I83"/>
      <c r="J83"/>
      <c r="K83"/>
      <c r="L83"/>
      <c r="M83"/>
      <c r="N83"/>
      <c r="O83"/>
      <c r="P83"/>
      <c r="Q83"/>
      <c r="R83"/>
      <c r="S83"/>
      <c r="T83"/>
      <c r="U83"/>
    </row>
    <row r="84" spans="1:21" ht="12.75">
      <c r="A84" s="163"/>
      <c r="B84" t="s">
        <v>218</v>
      </c>
      <c r="C84" s="36">
        <v>11676.579</v>
      </c>
      <c r="D84" s="53">
        <f t="shared" si="10"/>
        <v>0.09468759132721213</v>
      </c>
      <c r="E84"/>
      <c r="F84"/>
      <c r="G84"/>
      <c r="H84"/>
      <c r="I84"/>
      <c r="J84"/>
      <c r="K84"/>
      <c r="L84"/>
      <c r="M84"/>
      <c r="N84"/>
      <c r="O84"/>
      <c r="P84"/>
      <c r="Q84"/>
      <c r="R84"/>
      <c r="S84"/>
      <c r="T84"/>
      <c r="U84"/>
    </row>
    <row r="85" spans="1:21" ht="12.75">
      <c r="A85" s="163"/>
      <c r="B85" s="7" t="s">
        <v>430</v>
      </c>
      <c r="C85" s="36">
        <v>10131.733</v>
      </c>
      <c r="D85" s="53">
        <f t="shared" si="10"/>
        <v>0.08216014243045237</v>
      </c>
      <c r="E85"/>
      <c r="F85"/>
      <c r="G85"/>
      <c r="H85"/>
      <c r="I85"/>
      <c r="J85"/>
      <c r="K85"/>
      <c r="L85"/>
      <c r="M85"/>
      <c r="N85"/>
      <c r="O85"/>
      <c r="P85"/>
      <c r="Q85"/>
      <c r="R85"/>
      <c r="S85"/>
      <c r="T85"/>
      <c r="U85"/>
    </row>
    <row r="86" spans="1:21" ht="12.75">
      <c r="A86" s="163"/>
      <c r="B86" t="s">
        <v>221</v>
      </c>
      <c r="C86" s="36">
        <v>8505.85</v>
      </c>
      <c r="D86" s="53">
        <f t="shared" si="10"/>
        <v>0.06897554914761998</v>
      </c>
      <c r="E86"/>
      <c r="F86" s="66"/>
      <c r="G86"/>
      <c r="H86" s="66"/>
      <c r="I86" s="66"/>
      <c r="J86"/>
      <c r="K86" s="66"/>
      <c r="L86"/>
      <c r="M86" s="66"/>
      <c r="N86" s="66"/>
      <c r="O86"/>
      <c r="P86" s="66"/>
      <c r="Q86"/>
      <c r="R86" s="66"/>
      <c r="S86" s="66"/>
      <c r="T86"/>
      <c r="U86" s="66"/>
    </row>
    <row r="87" spans="1:21" ht="12.75">
      <c r="A87" s="163"/>
      <c r="B87" t="s">
        <v>440</v>
      </c>
      <c r="C87" s="36">
        <v>7638.56</v>
      </c>
      <c r="D87" s="53">
        <f t="shared" si="10"/>
        <v>0.06194253022296938</v>
      </c>
      <c r="E87" s="2"/>
      <c r="F87" s="2"/>
      <c r="G87" s="2"/>
      <c r="H87" s="2"/>
      <c r="I87" s="2"/>
      <c r="J87" s="2"/>
      <c r="K87" s="2"/>
      <c r="L87" s="2"/>
      <c r="M87" s="2"/>
      <c r="N87" s="2"/>
      <c r="O87" s="2"/>
      <c r="P87" s="2"/>
      <c r="Q87" s="2"/>
      <c r="R87" s="2"/>
      <c r="S87" s="2"/>
      <c r="T87" s="2"/>
      <c r="U87" s="2"/>
    </row>
    <row r="88" spans="1:21" ht="12.75">
      <c r="A88" s="163"/>
      <c r="B88" s="7" t="s">
        <v>247</v>
      </c>
      <c r="C88" s="36">
        <f>+C89-(C83+C84+C85+C86+C87)</f>
        <v>60088.91100000001</v>
      </c>
      <c r="D88" s="53">
        <f t="shared" si="10"/>
        <v>0.4872723635976961</v>
      </c>
      <c r="E88" s="36"/>
      <c r="F88" s="2"/>
      <c r="G88" s="2"/>
      <c r="H88" s="2"/>
      <c r="I88" s="2"/>
      <c r="J88" s="2"/>
      <c r="K88" s="2"/>
      <c r="L88" s="2"/>
      <c r="M88" s="2"/>
      <c r="N88" s="2"/>
      <c r="O88" s="2"/>
      <c r="P88" s="2"/>
      <c r="Q88" s="2"/>
      <c r="R88" s="2"/>
      <c r="S88" s="2"/>
      <c r="T88" s="2"/>
      <c r="U88" s="2"/>
    </row>
    <row r="89" spans="1:21" s="57" customFormat="1" ht="12.75">
      <c r="A89" s="164"/>
      <c r="B89" s="54" t="s">
        <v>250</v>
      </c>
      <c r="C89" s="95">
        <v>123316.887</v>
      </c>
      <c r="D89" s="56">
        <f>SUM(D83:D88)</f>
        <v>1</v>
      </c>
      <c r="E89"/>
      <c r="F89" s="66"/>
      <c r="G89"/>
      <c r="H89" s="66"/>
      <c r="I89" s="66"/>
      <c r="J89"/>
      <c r="K89" s="66"/>
      <c r="L89"/>
      <c r="M89" s="66"/>
      <c r="N89" s="66"/>
      <c r="O89"/>
      <c r="P89" s="66"/>
      <c r="Q89"/>
      <c r="R89" s="66"/>
      <c r="S89" s="66"/>
      <c r="T89"/>
      <c r="U89" s="66"/>
    </row>
    <row r="90" spans="1:21" ht="12.75">
      <c r="A90" s="162" t="s">
        <v>207</v>
      </c>
      <c r="B90" t="s">
        <v>222</v>
      </c>
      <c r="C90" s="36">
        <v>3765.383</v>
      </c>
      <c r="D90" s="53">
        <f aca="true" t="shared" si="11" ref="D90:D95">+C90/$C$96</f>
        <v>0.6384655257750208</v>
      </c>
      <c r="E90"/>
      <c r="F90"/>
      <c r="G90"/>
      <c r="H90"/>
      <c r="I90"/>
      <c r="J90"/>
      <c r="K90"/>
      <c r="L90"/>
      <c r="M90"/>
      <c r="N90"/>
      <c r="O90"/>
      <c r="P90"/>
      <c r="Q90"/>
      <c r="R90"/>
      <c r="S90"/>
      <c r="T90"/>
      <c r="U90"/>
    </row>
    <row r="91" spans="1:21" ht="12.75">
      <c r="A91" s="163"/>
      <c r="B91" t="s">
        <v>217</v>
      </c>
      <c r="C91" s="36">
        <v>955.306</v>
      </c>
      <c r="D91" s="53">
        <f t="shared" si="11"/>
        <v>0.16198350806970555</v>
      </c>
      <c r="E91"/>
      <c r="F91"/>
      <c r="G91"/>
      <c r="H91"/>
      <c r="I91"/>
      <c r="J91"/>
      <c r="K91"/>
      <c r="L91"/>
      <c r="M91"/>
      <c r="N91"/>
      <c r="O91"/>
      <c r="P91"/>
      <c r="Q91"/>
      <c r="R91"/>
      <c r="S91"/>
      <c r="T91"/>
      <c r="U91"/>
    </row>
    <row r="92" spans="1:21" ht="12.75">
      <c r="A92" s="163"/>
      <c r="B92" t="s">
        <v>214</v>
      </c>
      <c r="C92" s="36">
        <v>356.547</v>
      </c>
      <c r="D92" s="53">
        <f t="shared" si="11"/>
        <v>0.06045678960639764</v>
      </c>
      <c r="E92" s="7"/>
      <c r="F92" s="7"/>
      <c r="G92" s="7"/>
      <c r="H92" s="7"/>
      <c r="I92" s="7"/>
      <c r="J92" s="7"/>
      <c r="K92" s="7"/>
      <c r="L92" s="7"/>
      <c r="M92" s="7"/>
      <c r="N92" s="7"/>
      <c r="O92" s="7"/>
      <c r="P92" s="7"/>
      <c r="Q92" s="7"/>
      <c r="R92" s="7"/>
      <c r="S92" s="7"/>
      <c r="T92" s="7"/>
      <c r="U92" s="7"/>
    </row>
    <row r="93" spans="1:21" ht="12.75">
      <c r="A93" s="163"/>
      <c r="B93" t="s">
        <v>221</v>
      </c>
      <c r="C93" s="36">
        <v>340</v>
      </c>
      <c r="D93" s="53">
        <f t="shared" si="11"/>
        <v>0.057651048714966596</v>
      </c>
      <c r="E93" s="7"/>
      <c r="F93" s="7"/>
      <c r="G93" s="7"/>
      <c r="H93" s="7"/>
      <c r="I93" s="7"/>
      <c r="J93" s="7"/>
      <c r="K93" s="7"/>
      <c r="L93" s="7"/>
      <c r="M93" s="7"/>
      <c r="N93" s="7"/>
      <c r="O93" s="7"/>
      <c r="P93" s="7"/>
      <c r="Q93" s="7"/>
      <c r="R93" s="7"/>
      <c r="S93" s="7"/>
      <c r="T93" s="7"/>
      <c r="U93" s="7"/>
    </row>
    <row r="94" spans="1:21" ht="12.75">
      <c r="A94" s="163"/>
      <c r="B94" t="s">
        <v>215</v>
      </c>
      <c r="C94" s="36">
        <v>109.915</v>
      </c>
      <c r="D94" s="53">
        <f t="shared" si="11"/>
        <v>0.018637397116192805</v>
      </c>
      <c r="E94"/>
      <c r="F94" s="66"/>
      <c r="G94"/>
      <c r="H94" s="66"/>
      <c r="I94" s="66"/>
      <c r="J94"/>
      <c r="K94" s="66"/>
      <c r="L94"/>
      <c r="M94" s="66"/>
      <c r="N94" s="66"/>
      <c r="O94"/>
      <c r="P94" s="66"/>
      <c r="Q94"/>
      <c r="R94" s="66"/>
      <c r="S94" s="66"/>
      <c r="T94"/>
      <c r="U94" s="66"/>
    </row>
    <row r="95" spans="1:21" ht="12.75">
      <c r="A95" s="163"/>
      <c r="B95" s="7" t="s">
        <v>247</v>
      </c>
      <c r="C95" s="36">
        <f>+C96-(C90+C91+C92+C93+C94)</f>
        <v>370.39999999999964</v>
      </c>
      <c r="D95" s="53">
        <f t="shared" si="11"/>
        <v>0.06280573071771649</v>
      </c>
      <c r="E95" s="36"/>
      <c r="F95" s="66"/>
      <c r="G95"/>
      <c r="H95" s="66"/>
      <c r="I95" s="66"/>
      <c r="J95"/>
      <c r="K95" s="66"/>
      <c r="L95"/>
      <c r="M95" s="66"/>
      <c r="N95" s="66"/>
      <c r="O95"/>
      <c r="P95" s="66"/>
      <c r="Q95"/>
      <c r="R95" s="66"/>
      <c r="S95" s="66"/>
      <c r="T95"/>
      <c r="U95" s="66"/>
    </row>
    <row r="96" spans="1:21" s="57" customFormat="1" ht="12.75">
      <c r="A96" s="164"/>
      <c r="B96" s="54" t="s">
        <v>250</v>
      </c>
      <c r="C96" s="95">
        <v>5897.551</v>
      </c>
      <c r="D96" s="56">
        <f>SUM(D90:D95)</f>
        <v>0.9999999999999999</v>
      </c>
      <c r="E96" s="36"/>
      <c r="F96"/>
      <c r="G96"/>
      <c r="H96"/>
      <c r="I96"/>
      <c r="J96"/>
      <c r="K96"/>
      <c r="L96"/>
      <c r="M96"/>
      <c r="N96"/>
      <c r="O96"/>
      <c r="P96"/>
      <c r="Q96"/>
      <c r="R96"/>
      <c r="S96"/>
      <c r="T96"/>
      <c r="U96"/>
    </row>
    <row r="97" spans="1:21" ht="12.75">
      <c r="A97" s="162" t="s">
        <v>229</v>
      </c>
      <c r="B97" t="s">
        <v>222</v>
      </c>
      <c r="C97" s="36">
        <v>48903.423</v>
      </c>
      <c r="D97" s="53">
        <f aca="true" t="shared" si="12" ref="D97:D102">+C97/$C$103</f>
        <v>0.34926788540818565</v>
      </c>
      <c r="E97"/>
      <c r="F97"/>
      <c r="G97"/>
      <c r="H97"/>
      <c r="I97"/>
      <c r="J97"/>
      <c r="K97"/>
      <c r="L97"/>
      <c r="M97"/>
      <c r="N97"/>
      <c r="O97"/>
      <c r="P97"/>
      <c r="Q97"/>
      <c r="R97"/>
      <c r="S97"/>
      <c r="T97"/>
      <c r="U97"/>
    </row>
    <row r="98" spans="1:21" ht="12.75">
      <c r="A98" s="163"/>
      <c r="B98" s="7" t="s">
        <v>221</v>
      </c>
      <c r="C98" s="36">
        <v>23246.38</v>
      </c>
      <c r="D98" s="53">
        <f t="shared" si="12"/>
        <v>0.1660254740449383</v>
      </c>
      <c r="E98"/>
      <c r="F98"/>
      <c r="G98"/>
      <c r="H98"/>
      <c r="I98"/>
      <c r="J98"/>
      <c r="K98"/>
      <c r="L98"/>
      <c r="M98"/>
      <c r="N98"/>
      <c r="O98"/>
      <c r="P98"/>
      <c r="Q98"/>
      <c r="R98"/>
      <c r="S98"/>
      <c r="T98"/>
      <c r="U98"/>
    </row>
    <row r="99" spans="1:21" ht="12.75">
      <c r="A99" s="163"/>
      <c r="B99" s="7" t="s">
        <v>430</v>
      </c>
      <c r="C99" s="36">
        <v>21728.287</v>
      </c>
      <c r="D99" s="53">
        <f t="shared" si="12"/>
        <v>0.1551832650657638</v>
      </c>
      <c r="E99"/>
      <c r="F99"/>
      <c r="G99"/>
      <c r="H99"/>
      <c r="I99"/>
      <c r="J99"/>
      <c r="K99"/>
      <c r="L99"/>
      <c r="M99"/>
      <c r="N99"/>
      <c r="O99"/>
      <c r="P99"/>
      <c r="Q99"/>
      <c r="R99"/>
      <c r="S99"/>
      <c r="T99"/>
      <c r="U99"/>
    </row>
    <row r="100" spans="1:21" ht="12.75">
      <c r="A100" s="163"/>
      <c r="B100" t="s">
        <v>216</v>
      </c>
      <c r="C100" s="36">
        <v>11140.877</v>
      </c>
      <c r="D100" s="53">
        <f t="shared" si="12"/>
        <v>0.07956806114334147</v>
      </c>
      <c r="E100"/>
      <c r="F100" s="66"/>
      <c r="G100"/>
      <c r="H100" s="66"/>
      <c r="I100" s="66"/>
      <c r="J100"/>
      <c r="K100" s="66"/>
      <c r="L100"/>
      <c r="M100" s="66"/>
      <c r="N100" s="66"/>
      <c r="O100"/>
      <c r="P100" s="66"/>
      <c r="Q100"/>
      <c r="R100" s="66"/>
      <c r="S100" s="66"/>
      <c r="T100"/>
      <c r="U100" s="66"/>
    </row>
    <row r="101" spans="1:21" ht="12.75">
      <c r="A101" s="163"/>
      <c r="B101" t="s">
        <v>214</v>
      </c>
      <c r="C101" s="36">
        <v>9342.586</v>
      </c>
      <c r="D101" s="53">
        <f t="shared" si="12"/>
        <v>0.06672468012032857</v>
      </c>
      <c r="E101" s="2"/>
      <c r="F101" s="2"/>
      <c r="G101" s="2"/>
      <c r="H101" s="2"/>
      <c r="I101" s="2"/>
      <c r="J101" s="2"/>
      <c r="K101" s="2"/>
      <c r="L101" s="2"/>
      <c r="M101" s="2"/>
      <c r="N101" s="2"/>
      <c r="O101" s="2"/>
      <c r="P101" s="2"/>
      <c r="Q101" s="2"/>
      <c r="R101" s="2"/>
      <c r="S101" s="2"/>
      <c r="T101" s="2"/>
      <c r="U101" s="2"/>
    </row>
    <row r="102" spans="1:21" ht="12.75">
      <c r="A102" s="163"/>
      <c r="B102" s="7" t="s">
        <v>247</v>
      </c>
      <c r="C102" s="36">
        <f>+C103-(C97+C98+C99+C100+C101)</f>
        <v>25655.393999999986</v>
      </c>
      <c r="D102" s="53">
        <f t="shared" si="12"/>
        <v>0.18323063421744218</v>
      </c>
      <c r="E102" s="36"/>
      <c r="F102" s="2"/>
      <c r="G102" s="2"/>
      <c r="H102" s="2"/>
      <c r="I102" s="2"/>
      <c r="J102" s="2"/>
      <c r="K102" s="2"/>
      <c r="L102" s="2"/>
      <c r="M102" s="2"/>
      <c r="N102" s="2"/>
      <c r="O102" s="2"/>
      <c r="P102" s="2"/>
      <c r="Q102" s="2"/>
      <c r="R102" s="2"/>
      <c r="S102" s="2"/>
      <c r="T102" s="2"/>
      <c r="U102" s="2"/>
    </row>
    <row r="103" spans="1:21" s="57" customFormat="1" ht="12.75">
      <c r="A103" s="164"/>
      <c r="B103" s="54" t="s">
        <v>250</v>
      </c>
      <c r="C103" s="95">
        <v>140016.947</v>
      </c>
      <c r="D103" s="56">
        <f>SUM(D97:D102)</f>
        <v>1</v>
      </c>
      <c r="E103" s="36"/>
      <c r="F103" s="66"/>
      <c r="G103"/>
      <c r="H103" s="66"/>
      <c r="I103" s="66"/>
      <c r="J103"/>
      <c r="K103" s="66"/>
      <c r="L103"/>
      <c r="M103" s="66"/>
      <c r="N103" s="66"/>
      <c r="O103"/>
      <c r="P103" s="66"/>
      <c r="Q103"/>
      <c r="R103" s="66"/>
      <c r="S103" s="66"/>
      <c r="T103"/>
      <c r="U103" s="66"/>
    </row>
    <row r="104" spans="1:21" ht="12.75">
      <c r="A104" s="159" t="s">
        <v>230</v>
      </c>
      <c r="B104" t="s">
        <v>297</v>
      </c>
      <c r="C104" s="36">
        <v>272.582</v>
      </c>
      <c r="D104" s="53">
        <f aca="true" t="shared" si="13" ref="D104:D109">+C104/$C$110</f>
        <v>0.23015732959338156</v>
      </c>
      <c r="E104"/>
      <c r="F104"/>
      <c r="G104"/>
      <c r="H104"/>
      <c r="I104"/>
      <c r="J104"/>
      <c r="K104"/>
      <c r="L104"/>
      <c r="M104"/>
      <c r="N104"/>
      <c r="O104"/>
      <c r="P104"/>
      <c r="Q104"/>
      <c r="R104"/>
      <c r="S104"/>
      <c r="T104"/>
      <c r="U104"/>
    </row>
    <row r="105" spans="1:21" ht="12.75">
      <c r="A105" s="160"/>
      <c r="B105" t="s">
        <v>215</v>
      </c>
      <c r="C105" s="36">
        <v>233.533</v>
      </c>
      <c r="D105" s="53">
        <f t="shared" si="13"/>
        <v>0.197185917088917</v>
      </c>
      <c r="E105"/>
      <c r="F105"/>
      <c r="G105"/>
      <c r="H105"/>
      <c r="I105"/>
      <c r="J105"/>
      <c r="K105"/>
      <c r="L105"/>
      <c r="M105"/>
      <c r="N105"/>
      <c r="O105"/>
      <c r="P105"/>
      <c r="Q105"/>
      <c r="R105"/>
      <c r="S105"/>
      <c r="T105"/>
      <c r="U105"/>
    </row>
    <row r="106" spans="1:21" ht="12.75">
      <c r="A106" s="160"/>
      <c r="B106" t="s">
        <v>226</v>
      </c>
      <c r="C106" s="36">
        <v>131.687</v>
      </c>
      <c r="D106" s="53">
        <f t="shared" si="13"/>
        <v>0.111191231490574</v>
      </c>
      <c r="E106" s="7"/>
      <c r="F106" s="7"/>
      <c r="G106" s="7"/>
      <c r="H106" s="7"/>
      <c r="I106" s="7"/>
      <c r="J106" s="7"/>
      <c r="K106" s="7"/>
      <c r="L106" s="7"/>
      <c r="M106" s="7"/>
      <c r="N106" s="7"/>
      <c r="O106" s="7"/>
      <c r="P106" s="7"/>
      <c r="Q106" s="7"/>
      <c r="R106" s="7"/>
      <c r="S106" s="7"/>
      <c r="T106" s="7"/>
      <c r="U106" s="7"/>
    </row>
    <row r="107" spans="1:21" ht="12.75">
      <c r="A107" s="160"/>
      <c r="B107" t="s">
        <v>231</v>
      </c>
      <c r="C107" s="36">
        <v>126.923</v>
      </c>
      <c r="D107" s="53">
        <f t="shared" si="13"/>
        <v>0.10716870058910996</v>
      </c>
      <c r="E107" s="7"/>
      <c r="F107" s="7"/>
      <c r="G107" s="7"/>
      <c r="H107" s="7"/>
      <c r="I107" s="7"/>
      <c r="J107" s="7"/>
      <c r="K107" s="7"/>
      <c r="L107" s="7"/>
      <c r="M107" s="7"/>
      <c r="N107" s="7"/>
      <c r="O107" s="7"/>
      <c r="P107" s="7"/>
      <c r="Q107" s="7"/>
      <c r="R107" s="7"/>
      <c r="S107" s="7"/>
      <c r="T107" s="7"/>
      <c r="U107" s="7"/>
    </row>
    <row r="108" spans="1:21" ht="12.75">
      <c r="A108" s="160"/>
      <c r="B108" t="s">
        <v>213</v>
      </c>
      <c r="C108" s="36">
        <v>116.688</v>
      </c>
      <c r="D108" s="53">
        <f t="shared" si="13"/>
        <v>0.09852667628674128</v>
      </c>
      <c r="E108"/>
      <c r="F108" s="66"/>
      <c r="G108"/>
      <c r="H108" s="66"/>
      <c r="I108" s="66"/>
      <c r="J108"/>
      <c r="K108" s="66"/>
      <c r="L108"/>
      <c r="M108" s="66"/>
      <c r="N108" s="66"/>
      <c r="O108"/>
      <c r="P108" s="66"/>
      <c r="Q108"/>
      <c r="R108" s="66"/>
      <c r="S108" s="66"/>
      <c r="T108"/>
      <c r="U108" s="66"/>
    </row>
    <row r="109" spans="1:21" ht="12.75">
      <c r="A109" s="160"/>
      <c r="B109" s="7" t="s">
        <v>247</v>
      </c>
      <c r="C109" s="36">
        <f>+C110-(C104+C105+C106+C107+C108)</f>
        <v>302.91599999999994</v>
      </c>
      <c r="D109" s="53">
        <f t="shared" si="13"/>
        <v>0.25577014495127615</v>
      </c>
      <c r="E109" s="36"/>
      <c r="F109" s="66"/>
      <c r="G109"/>
      <c r="H109" s="66"/>
      <c r="I109" s="66"/>
      <c r="J109"/>
      <c r="K109" s="66"/>
      <c r="L109"/>
      <c r="M109" s="66"/>
      <c r="N109" s="66"/>
      <c r="O109"/>
      <c r="P109" s="66"/>
      <c r="Q109"/>
      <c r="R109" s="66"/>
      <c r="S109" s="66"/>
      <c r="T109"/>
      <c r="U109" s="66"/>
    </row>
    <row r="110" spans="1:21" s="57" customFormat="1" ht="12.75">
      <c r="A110" s="161"/>
      <c r="B110" s="54" t="s">
        <v>250</v>
      </c>
      <c r="C110" s="95">
        <v>1184.329</v>
      </c>
      <c r="D110" s="56">
        <f>SUM(D104:D109)</f>
        <v>1</v>
      </c>
      <c r="E110" s="36"/>
      <c r="F110"/>
      <c r="G110"/>
      <c r="H110"/>
      <c r="I110"/>
      <c r="J110"/>
      <c r="K110"/>
      <c r="L110"/>
      <c r="M110"/>
      <c r="N110"/>
      <c r="O110"/>
      <c r="P110"/>
      <c r="Q110"/>
      <c r="R110"/>
      <c r="S110"/>
      <c r="T110"/>
      <c r="U110"/>
    </row>
    <row r="111" spans="1:21" ht="12.75">
      <c r="A111" s="162" t="s">
        <v>210</v>
      </c>
      <c r="B111" t="s">
        <v>249</v>
      </c>
      <c r="C111" s="36">
        <v>4149.906</v>
      </c>
      <c r="D111" s="53">
        <f aca="true" t="shared" si="14" ref="D111:D116">+C111/$C$117</f>
        <v>0.2663741833280004</v>
      </c>
      <c r="E111"/>
      <c r="F111"/>
      <c r="G111"/>
      <c r="H111"/>
      <c r="I111"/>
      <c r="J111"/>
      <c r="K111"/>
      <c r="L111"/>
      <c r="M111"/>
      <c r="N111"/>
      <c r="O111"/>
      <c r="P111"/>
      <c r="Q111"/>
      <c r="R111"/>
      <c r="S111"/>
      <c r="T111"/>
      <c r="U111"/>
    </row>
    <row r="112" spans="1:21" ht="12.75">
      <c r="A112" s="163"/>
      <c r="B112" t="s">
        <v>225</v>
      </c>
      <c r="C112" s="36">
        <v>2062.298</v>
      </c>
      <c r="D112" s="53">
        <f t="shared" si="14"/>
        <v>0.13237479247215925</v>
      </c>
      <c r="E112"/>
      <c r="F112"/>
      <c r="G112"/>
      <c r="H112"/>
      <c r="I112"/>
      <c r="J112"/>
      <c r="K112"/>
      <c r="L112"/>
      <c r="M112"/>
      <c r="N112"/>
      <c r="O112"/>
      <c r="P112"/>
      <c r="Q112"/>
      <c r="R112"/>
      <c r="S112"/>
      <c r="T112"/>
      <c r="U112"/>
    </row>
    <row r="113" spans="1:21" ht="12.75">
      <c r="A113" s="163"/>
      <c r="B113" t="s">
        <v>228</v>
      </c>
      <c r="C113" s="36">
        <v>1938.946</v>
      </c>
      <c r="D113" s="53">
        <f t="shared" si="14"/>
        <v>0.12445707379085044</v>
      </c>
      <c r="E113"/>
      <c r="F113"/>
      <c r="G113"/>
      <c r="H113"/>
      <c r="I113"/>
      <c r="J113"/>
      <c r="K113"/>
      <c r="L113"/>
      <c r="M113"/>
      <c r="N113"/>
      <c r="O113"/>
      <c r="P113"/>
      <c r="Q113"/>
      <c r="R113"/>
      <c r="S113"/>
      <c r="T113"/>
      <c r="U113"/>
    </row>
    <row r="114" spans="1:21" ht="12.75">
      <c r="A114" s="163"/>
      <c r="B114" t="s">
        <v>405</v>
      </c>
      <c r="C114" s="36">
        <v>1365.028</v>
      </c>
      <c r="D114" s="53">
        <f t="shared" si="14"/>
        <v>0.08761842285580775</v>
      </c>
      <c r="E114"/>
      <c r="F114" s="66"/>
      <c r="G114"/>
      <c r="H114" s="66"/>
      <c r="I114" s="66"/>
      <c r="J114"/>
      <c r="K114" s="66"/>
      <c r="L114"/>
      <c r="M114" s="66"/>
      <c r="N114" s="66"/>
      <c r="O114"/>
      <c r="P114" s="66"/>
      <c r="Q114"/>
      <c r="R114" s="66"/>
      <c r="S114" s="66"/>
      <c r="T114"/>
      <c r="U114" s="66"/>
    </row>
    <row r="115" spans="1:21" ht="12.75">
      <c r="A115" s="163"/>
      <c r="B115" t="s">
        <v>441</v>
      </c>
      <c r="C115" s="36">
        <v>1028.922</v>
      </c>
      <c r="D115" s="53">
        <f t="shared" si="14"/>
        <v>0.06604444955095677</v>
      </c>
      <c r="E115" s="2"/>
      <c r="F115" s="2"/>
      <c r="G115" s="2"/>
      <c r="H115" s="2"/>
      <c r="I115" s="2"/>
      <c r="J115" s="2"/>
      <c r="K115" s="2"/>
      <c r="L115" s="2"/>
      <c r="M115" s="2"/>
      <c r="N115" s="2"/>
      <c r="O115" s="2"/>
      <c r="P115" s="2"/>
      <c r="Q115" s="2"/>
      <c r="R115" s="2"/>
      <c r="S115" s="2"/>
      <c r="T115" s="2"/>
      <c r="U115" s="2"/>
    </row>
    <row r="116" spans="1:21" ht="12.75">
      <c r="A116" s="163"/>
      <c r="B116" s="7" t="s">
        <v>247</v>
      </c>
      <c r="C116" s="36">
        <f>+C117-(C111+C112+C113+C114+C115)</f>
        <v>5034.135</v>
      </c>
      <c r="D116" s="53">
        <f t="shared" si="14"/>
        <v>0.3231310780022254</v>
      </c>
      <c r="E116" s="36"/>
      <c r="F116" s="2"/>
      <c r="G116" s="2"/>
      <c r="H116" s="2"/>
      <c r="I116" s="2"/>
      <c r="J116" s="2"/>
      <c r="K116" s="2"/>
      <c r="L116" s="2"/>
      <c r="M116" s="2"/>
      <c r="N116" s="2"/>
      <c r="O116" s="2"/>
      <c r="P116" s="2"/>
      <c r="Q116" s="2"/>
      <c r="R116" s="2"/>
      <c r="S116" s="2"/>
      <c r="T116" s="2"/>
      <c r="U116" s="2"/>
    </row>
    <row r="117" spans="1:21" s="57" customFormat="1" ht="12.75">
      <c r="A117" s="164"/>
      <c r="B117" s="54" t="s">
        <v>250</v>
      </c>
      <c r="C117" s="95">
        <v>15579.235</v>
      </c>
      <c r="D117" s="56">
        <f>SUM(D111:D116)</f>
        <v>1</v>
      </c>
      <c r="E117"/>
      <c r="F117" s="66"/>
      <c r="G117"/>
      <c r="H117" s="66"/>
      <c r="I117" s="66"/>
      <c r="J117"/>
      <c r="K117" s="66"/>
      <c r="L117"/>
      <c r="M117" s="66"/>
      <c r="N117" s="66"/>
      <c r="O117"/>
      <c r="P117" s="66"/>
      <c r="Q117"/>
      <c r="R117" s="66"/>
      <c r="S117" s="66"/>
      <c r="T117"/>
      <c r="U117" s="66"/>
    </row>
    <row r="118" spans="1:21" s="57" customFormat="1" ht="12.75">
      <c r="A118" s="58" t="s">
        <v>58</v>
      </c>
      <c r="B118" s="59"/>
      <c r="C118" s="39">
        <v>7611.311000000853</v>
      </c>
      <c r="D118" s="56"/>
      <c r="E118"/>
      <c r="F118"/>
      <c r="G118"/>
      <c r="H118"/>
      <c r="I118"/>
      <c r="J118"/>
      <c r="K118"/>
      <c r="L118"/>
      <c r="M118"/>
      <c r="N118"/>
      <c r="O118"/>
      <c r="P118"/>
      <c r="Q118"/>
      <c r="R118"/>
      <c r="S118"/>
      <c r="T118"/>
      <c r="U118"/>
    </row>
    <row r="119" spans="1:21" s="57" customFormat="1" ht="12.75">
      <c r="A119" s="54" t="s">
        <v>232</v>
      </c>
      <c r="B119" s="54"/>
      <c r="C119" s="55">
        <f>+C118+C117+C110+C103+C96+C89+C82+C75+C62+C55+C48+C41+C34+C27+C20+C13</f>
        <v>3949483.0000000005</v>
      </c>
      <c r="D119" s="56"/>
      <c r="E119"/>
      <c r="F119"/>
      <c r="G119"/>
      <c r="H119"/>
      <c r="I119"/>
      <c r="J119"/>
      <c r="K119"/>
      <c r="L119"/>
      <c r="M119"/>
      <c r="N119"/>
      <c r="O119"/>
      <c r="P119"/>
      <c r="Q119"/>
      <c r="R119"/>
      <c r="S119"/>
      <c r="T119"/>
      <c r="U119"/>
    </row>
    <row r="120" spans="1:21" s="43" customFormat="1" ht="12.75">
      <c r="A120" s="44" t="s">
        <v>60</v>
      </c>
      <c r="B120" s="44"/>
      <c r="C120" s="44"/>
      <c r="D120" s="44"/>
      <c r="E120" s="7"/>
      <c r="F120" s="7"/>
      <c r="G120" s="7"/>
      <c r="H120" s="7"/>
      <c r="I120" s="7"/>
      <c r="J120" s="7"/>
      <c r="K120" s="7"/>
      <c r="L120" s="7"/>
      <c r="M120" s="7"/>
      <c r="N120" s="7"/>
      <c r="O120" s="7"/>
      <c r="P120" s="7"/>
      <c r="Q120" s="7"/>
      <c r="R120" s="7"/>
      <c r="S120" s="7"/>
      <c r="T120" s="7"/>
      <c r="U120" s="7"/>
    </row>
    <row r="121" spans="1:21" ht="12.75">
      <c r="A121" s="66"/>
      <c r="B121"/>
      <c r="C121"/>
      <c r="D121" s="66"/>
      <c r="E121" s="7"/>
      <c r="F121" s="7"/>
      <c r="G121" s="7"/>
      <c r="H121" s="7"/>
      <c r="I121" s="7"/>
      <c r="J121" s="7"/>
      <c r="K121" s="7"/>
      <c r="L121" s="7"/>
      <c r="M121" s="7"/>
      <c r="N121" s="7"/>
      <c r="O121" s="7"/>
      <c r="P121" s="7"/>
      <c r="Q121" s="7"/>
      <c r="R121" s="7"/>
      <c r="S121" s="7"/>
      <c r="T121" s="7"/>
      <c r="U121" s="7"/>
    </row>
    <row r="122" spans="1:21" ht="12.75">
      <c r="A122"/>
      <c r="B122"/>
      <c r="C122"/>
      <c r="D122"/>
      <c r="E122"/>
      <c r="F122" s="66"/>
      <c r="G122"/>
      <c r="H122" s="66"/>
      <c r="I122" s="66"/>
      <c r="J122"/>
      <c r="K122" s="66"/>
      <c r="L122"/>
      <c r="M122" s="66"/>
      <c r="N122" s="66"/>
      <c r="O122"/>
      <c r="P122" s="66"/>
      <c r="Q122"/>
      <c r="R122" s="66"/>
      <c r="S122" s="66"/>
      <c r="T122"/>
      <c r="U122" s="66"/>
    </row>
    <row r="123" spans="1:21" ht="12.75">
      <c r="A123"/>
      <c r="B123"/>
      <c r="C123"/>
      <c r="D123"/>
      <c r="E123"/>
      <c r="F123"/>
      <c r="G123"/>
      <c r="H123"/>
      <c r="I123"/>
      <c r="J123"/>
      <c r="K123"/>
      <c r="L123"/>
      <c r="M123"/>
      <c r="N123"/>
      <c r="O123"/>
      <c r="P123"/>
      <c r="Q123"/>
      <c r="R123"/>
      <c r="S123"/>
      <c r="T123"/>
      <c r="U123"/>
    </row>
    <row r="124" spans="1:21" ht="12.75">
      <c r="A124"/>
      <c r="B124"/>
      <c r="C124"/>
      <c r="D124"/>
      <c r="E124"/>
      <c r="F124"/>
      <c r="G124"/>
      <c r="H124"/>
      <c r="I124"/>
      <c r="J124"/>
      <c r="K124"/>
      <c r="L124"/>
      <c r="M124"/>
      <c r="N124"/>
      <c r="O124"/>
      <c r="P124"/>
      <c r="Q124"/>
      <c r="R124"/>
      <c r="S124"/>
      <c r="T124"/>
      <c r="U124"/>
    </row>
    <row r="125" spans="1:21" ht="12.75">
      <c r="A125"/>
      <c r="B125"/>
      <c r="C125" s="36"/>
      <c r="D125" s="36"/>
      <c r="E125" s="36"/>
      <c r="F125"/>
      <c r="G125"/>
      <c r="H125"/>
      <c r="I125"/>
      <c r="J125"/>
      <c r="K125"/>
      <c r="L125"/>
      <c r="M125"/>
      <c r="N125"/>
      <c r="O125"/>
      <c r="P125"/>
      <c r="Q125"/>
      <c r="R125"/>
      <c r="S125"/>
      <c r="T125"/>
      <c r="U125"/>
    </row>
    <row r="126" spans="1:21" ht="12.75">
      <c r="A126" s="66"/>
      <c r="B126"/>
      <c r="C126"/>
      <c r="D126" s="66"/>
      <c r="E126"/>
      <c r="F126"/>
      <c r="G126"/>
      <c r="H126"/>
      <c r="I126"/>
      <c r="J126"/>
      <c r="K126"/>
      <c r="L126"/>
      <c r="M126"/>
      <c r="N126"/>
      <c r="O126"/>
      <c r="P126"/>
      <c r="Q126"/>
      <c r="R126"/>
      <c r="S126"/>
      <c r="T126"/>
      <c r="U126"/>
    </row>
    <row r="127" spans="1:21" ht="12.75">
      <c r="A127" s="2"/>
      <c r="B127" s="2"/>
      <c r="C127" s="2"/>
      <c r="D127" s="2"/>
      <c r="E127"/>
      <c r="F127" s="66"/>
      <c r="G127"/>
      <c r="H127" s="66"/>
      <c r="I127" s="66"/>
      <c r="J127"/>
      <c r="K127" s="66"/>
      <c r="L127"/>
      <c r="M127" s="66"/>
      <c r="N127" s="66"/>
      <c r="O127"/>
      <c r="P127" s="66"/>
      <c r="Q127"/>
      <c r="R127" s="66"/>
      <c r="S127" s="66"/>
      <c r="T127"/>
      <c r="U127" s="66"/>
    </row>
    <row r="128" spans="1:21" ht="12.75">
      <c r="A128" s="66"/>
      <c r="B128"/>
      <c r="C128"/>
      <c r="D128" s="66"/>
      <c r="E128" s="2"/>
      <c r="F128" s="2"/>
      <c r="G128" s="2"/>
      <c r="H128" s="2"/>
      <c r="I128" s="2"/>
      <c r="J128" s="2"/>
      <c r="K128" s="2"/>
      <c r="L128" s="2"/>
      <c r="M128" s="2"/>
      <c r="N128" s="2"/>
      <c r="O128" s="2"/>
      <c r="P128" s="2"/>
      <c r="Q128" s="2"/>
      <c r="R128" s="2"/>
      <c r="S128" s="2"/>
      <c r="T128" s="2"/>
      <c r="U128" s="2"/>
    </row>
    <row r="129" spans="1:21" ht="12.75">
      <c r="A129"/>
      <c r="B129"/>
      <c r="C129"/>
      <c r="D129"/>
      <c r="E129"/>
      <c r="F129" s="66"/>
      <c r="G129"/>
      <c r="H129" s="66"/>
      <c r="I129" s="66"/>
      <c r="J129"/>
      <c r="K129" s="66"/>
      <c r="L129"/>
      <c r="M129" s="66"/>
      <c r="N129" s="66"/>
      <c r="O129"/>
      <c r="P129" s="66"/>
      <c r="Q129"/>
      <c r="R129" s="66"/>
      <c r="S129" s="66"/>
      <c r="T129"/>
      <c r="U129" s="66"/>
    </row>
    <row r="130" spans="1:21" ht="12.75">
      <c r="A130"/>
      <c r="B130"/>
      <c r="C130"/>
      <c r="D130"/>
      <c r="E130"/>
      <c r="F130"/>
      <c r="G130"/>
      <c r="H130"/>
      <c r="I130"/>
      <c r="J130"/>
      <c r="K130"/>
      <c r="L130"/>
      <c r="M130"/>
      <c r="N130"/>
      <c r="O130"/>
      <c r="P130"/>
      <c r="Q130"/>
      <c r="R130"/>
      <c r="S130"/>
      <c r="T130"/>
      <c r="U130"/>
    </row>
    <row r="131" spans="5:21" ht="12.75">
      <c r="E131"/>
      <c r="F131"/>
      <c r="G131"/>
      <c r="H131"/>
      <c r="I131"/>
      <c r="J131"/>
      <c r="K131"/>
      <c r="L131"/>
      <c r="M131"/>
      <c r="N131"/>
      <c r="O131"/>
      <c r="P131"/>
      <c r="Q131"/>
      <c r="R131"/>
      <c r="S131"/>
      <c r="T131"/>
      <c r="U131"/>
    </row>
    <row r="132" spans="5:21" ht="12.75">
      <c r="E132" s="7"/>
      <c r="F132" s="7"/>
      <c r="G132" s="7"/>
      <c r="H132" s="7"/>
      <c r="I132" s="7"/>
      <c r="J132" s="7"/>
      <c r="K132" s="7"/>
      <c r="L132" s="7"/>
      <c r="M132" s="7"/>
      <c r="N132" s="7"/>
      <c r="O132" s="7"/>
      <c r="P132" s="7"/>
      <c r="Q132" s="7"/>
      <c r="R132" s="7"/>
      <c r="S132" s="7"/>
      <c r="T132" s="7"/>
      <c r="U132" s="7"/>
    </row>
    <row r="133" spans="5:21" ht="12.75">
      <c r="E133" s="7"/>
      <c r="F133" s="7"/>
      <c r="G133" s="7"/>
      <c r="H133" s="7"/>
      <c r="I133" s="7"/>
      <c r="J133" s="7"/>
      <c r="K133" s="7"/>
      <c r="L133" s="7"/>
      <c r="M133" s="7"/>
      <c r="N133" s="7"/>
      <c r="O133" s="7"/>
      <c r="P133" s="7"/>
      <c r="Q133" s="7"/>
      <c r="R133" s="7"/>
      <c r="S133" s="7"/>
      <c r="T133" s="7"/>
      <c r="U133" s="7"/>
    </row>
    <row r="134" spans="5:21" ht="12.75">
      <c r="E134"/>
      <c r="F134" s="66"/>
      <c r="G134"/>
      <c r="H134" s="66"/>
      <c r="I134" s="66"/>
      <c r="J134"/>
      <c r="K134" s="66"/>
      <c r="L134"/>
      <c r="M134" s="66"/>
      <c r="N134" s="66"/>
      <c r="O134"/>
      <c r="P134" s="66"/>
      <c r="Q134"/>
      <c r="R134" s="66"/>
      <c r="S134" s="66"/>
      <c r="T134"/>
      <c r="U134" s="66"/>
    </row>
    <row r="135" spans="5:21" ht="12.75">
      <c r="E135"/>
      <c r="F135"/>
      <c r="G135"/>
      <c r="H135"/>
      <c r="I135"/>
      <c r="J135"/>
      <c r="K135"/>
      <c r="L135"/>
      <c r="M135"/>
      <c r="N135"/>
      <c r="O135"/>
      <c r="P135"/>
      <c r="Q135"/>
      <c r="R135"/>
      <c r="S135"/>
      <c r="T135"/>
      <c r="U135"/>
    </row>
    <row r="136" spans="5:21" ht="12.75">
      <c r="E136"/>
      <c r="F136"/>
      <c r="G136"/>
      <c r="H136"/>
      <c r="I136"/>
      <c r="J136"/>
      <c r="K136"/>
      <c r="L136"/>
      <c r="M136"/>
      <c r="N136"/>
      <c r="O136"/>
      <c r="P136"/>
      <c r="Q136"/>
      <c r="R136"/>
      <c r="S136"/>
      <c r="T136"/>
      <c r="U136"/>
    </row>
    <row r="137" spans="5:21" ht="12.75">
      <c r="E137"/>
      <c r="F137"/>
      <c r="G137"/>
      <c r="H137"/>
      <c r="I137"/>
      <c r="J137"/>
      <c r="K137"/>
      <c r="L137"/>
      <c r="M137"/>
      <c r="N137"/>
      <c r="O137"/>
      <c r="P137"/>
      <c r="Q137"/>
      <c r="R137"/>
      <c r="S137"/>
      <c r="T137"/>
      <c r="U137"/>
    </row>
    <row r="138" spans="5:21" ht="12.75">
      <c r="E138"/>
      <c r="F138"/>
      <c r="G138"/>
      <c r="H138"/>
      <c r="I138"/>
      <c r="J138"/>
      <c r="K138"/>
      <c r="L138"/>
      <c r="M138"/>
      <c r="N138"/>
      <c r="O138"/>
      <c r="P138"/>
      <c r="Q138"/>
      <c r="R138"/>
      <c r="S138"/>
      <c r="T138"/>
      <c r="U138"/>
    </row>
    <row r="139" spans="5:21" ht="12.75">
      <c r="E139"/>
      <c r="F139" s="66"/>
      <c r="G139"/>
      <c r="H139" s="66"/>
      <c r="I139" s="66"/>
      <c r="J139"/>
      <c r="K139" s="66"/>
      <c r="L139"/>
      <c r="M139" s="66"/>
      <c r="N139" s="66"/>
      <c r="O139"/>
      <c r="P139" s="66"/>
      <c r="Q139"/>
      <c r="R139" s="66"/>
      <c r="S139" s="66"/>
      <c r="T139"/>
      <c r="U139" s="66"/>
    </row>
    <row r="140" spans="5:21" ht="12.75">
      <c r="E140" s="2"/>
      <c r="F140" s="2"/>
      <c r="G140" s="2"/>
      <c r="H140" s="2"/>
      <c r="I140" s="2"/>
      <c r="J140" s="2"/>
      <c r="K140" s="2"/>
      <c r="L140" s="2"/>
      <c r="M140" s="2"/>
      <c r="N140" s="2"/>
      <c r="O140" s="2"/>
      <c r="P140" s="2"/>
      <c r="Q140" s="2"/>
      <c r="R140" s="2"/>
      <c r="S140" s="2"/>
      <c r="T140" s="2"/>
      <c r="U140" s="2"/>
    </row>
    <row r="141" spans="5:21" ht="12.75">
      <c r="E141"/>
      <c r="F141" s="66"/>
      <c r="G141"/>
      <c r="H141" s="66"/>
      <c r="I141" s="66"/>
      <c r="J141"/>
      <c r="K141" s="66"/>
      <c r="L141"/>
      <c r="M141" s="66"/>
      <c r="N141" s="66"/>
      <c r="O141"/>
      <c r="P141" s="66"/>
      <c r="Q141"/>
      <c r="R141" s="66"/>
      <c r="S141" s="66"/>
      <c r="T141"/>
      <c r="U141" s="66"/>
    </row>
    <row r="142" spans="5:21" ht="12.75">
      <c r="E142"/>
      <c r="F142"/>
      <c r="G142"/>
      <c r="H142"/>
      <c r="I142"/>
      <c r="J142"/>
      <c r="K142"/>
      <c r="L142"/>
      <c r="M142"/>
      <c r="N142"/>
      <c r="O142"/>
      <c r="P142"/>
      <c r="Q142"/>
      <c r="R142"/>
      <c r="S142"/>
      <c r="T142"/>
      <c r="U142"/>
    </row>
    <row r="143" spans="5:21" ht="12.75">
      <c r="E143"/>
      <c r="F143"/>
      <c r="G143"/>
      <c r="H143"/>
      <c r="I143"/>
      <c r="J143"/>
      <c r="K143"/>
      <c r="L143"/>
      <c r="M143"/>
      <c r="N143"/>
      <c r="O143"/>
      <c r="P143"/>
      <c r="Q143"/>
      <c r="R143"/>
      <c r="S143"/>
      <c r="T143"/>
      <c r="U143"/>
    </row>
    <row r="144" spans="5:21" ht="12.75">
      <c r="E144" s="7"/>
      <c r="F144" s="7"/>
      <c r="G144" s="7"/>
      <c r="H144" s="7"/>
      <c r="I144" s="7"/>
      <c r="J144" s="7"/>
      <c r="K144" s="7"/>
      <c r="L144" s="7"/>
      <c r="M144" s="7"/>
      <c r="N144" s="7"/>
      <c r="O144" s="7"/>
      <c r="P144" s="7"/>
      <c r="Q144" s="7"/>
      <c r="R144" s="7"/>
      <c r="S144" s="7"/>
      <c r="T144" s="7"/>
      <c r="U144" s="7"/>
    </row>
    <row r="145" spans="5:21" ht="12.75">
      <c r="E145" s="7"/>
      <c r="F145" s="7"/>
      <c r="G145" s="7"/>
      <c r="H145" s="7"/>
      <c r="I145" s="7"/>
      <c r="J145" s="7"/>
      <c r="K145" s="7"/>
      <c r="L145" s="7"/>
      <c r="M145" s="7"/>
      <c r="N145" s="7"/>
      <c r="O145" s="7"/>
      <c r="P145" s="7"/>
      <c r="Q145" s="7"/>
      <c r="R145" s="7"/>
      <c r="S145" s="7"/>
      <c r="T145" s="7"/>
      <c r="U145" s="7"/>
    </row>
    <row r="146" spans="5:21" ht="12.75">
      <c r="E146"/>
      <c r="F146" s="66"/>
      <c r="G146"/>
      <c r="H146" s="66"/>
      <c r="I146" s="66"/>
      <c r="J146"/>
      <c r="K146" s="66"/>
      <c r="L146"/>
      <c r="M146" s="66"/>
      <c r="N146" s="66"/>
      <c r="O146"/>
      <c r="P146" s="66"/>
      <c r="Q146"/>
      <c r="R146" s="66"/>
      <c r="S146" s="66"/>
      <c r="T146"/>
      <c r="U146" s="66"/>
    </row>
    <row r="147" spans="5:21" ht="12.75">
      <c r="E147"/>
      <c r="F147"/>
      <c r="G147"/>
      <c r="H147"/>
      <c r="I147"/>
      <c r="J147"/>
      <c r="K147"/>
      <c r="L147"/>
      <c r="M147"/>
      <c r="N147"/>
      <c r="O147"/>
      <c r="P147"/>
      <c r="Q147"/>
      <c r="R147"/>
      <c r="S147"/>
      <c r="T147"/>
      <c r="U147"/>
    </row>
    <row r="148" spans="5:21" ht="12.75">
      <c r="E148"/>
      <c r="F148"/>
      <c r="G148"/>
      <c r="H148"/>
      <c r="I148"/>
      <c r="J148"/>
      <c r="K148"/>
      <c r="L148"/>
      <c r="M148"/>
      <c r="N148"/>
      <c r="O148"/>
      <c r="P148"/>
      <c r="Q148"/>
      <c r="R148"/>
      <c r="S148"/>
      <c r="T148"/>
      <c r="U148"/>
    </row>
    <row r="149" spans="5:21" ht="12.75">
      <c r="E149"/>
      <c r="F149"/>
      <c r="G149"/>
      <c r="H149"/>
      <c r="I149"/>
      <c r="J149"/>
      <c r="K149"/>
      <c r="L149"/>
      <c r="M149"/>
      <c r="N149"/>
      <c r="O149"/>
      <c r="P149"/>
      <c r="Q149"/>
      <c r="R149"/>
      <c r="S149"/>
      <c r="T149"/>
      <c r="U149"/>
    </row>
    <row r="150" spans="5:21" ht="12.75">
      <c r="E150"/>
      <c r="F150"/>
      <c r="G150"/>
      <c r="H150"/>
      <c r="I150"/>
      <c r="J150"/>
      <c r="K150"/>
      <c r="L150"/>
      <c r="M150"/>
      <c r="N150"/>
      <c r="O150"/>
      <c r="P150"/>
      <c r="Q150"/>
      <c r="R150"/>
      <c r="S150"/>
      <c r="T150"/>
      <c r="U150"/>
    </row>
    <row r="151" spans="5:21" ht="12.75">
      <c r="E151"/>
      <c r="F151" s="66"/>
      <c r="G151"/>
      <c r="H151" s="66"/>
      <c r="I151" s="66"/>
      <c r="J151"/>
      <c r="K151" s="66"/>
      <c r="L151"/>
      <c r="M151" s="66"/>
      <c r="N151" s="66"/>
      <c r="O151"/>
      <c r="P151" s="66"/>
      <c r="Q151"/>
      <c r="R151" s="66"/>
      <c r="S151" s="66"/>
      <c r="T151"/>
      <c r="U151" s="66"/>
    </row>
    <row r="152" spans="5:21" ht="12.75">
      <c r="E152" s="2"/>
      <c r="F152" s="2"/>
      <c r="G152" s="2"/>
      <c r="H152" s="2"/>
      <c r="I152" s="2"/>
      <c r="J152" s="2"/>
      <c r="K152" s="2"/>
      <c r="L152" s="2"/>
      <c r="M152" s="2"/>
      <c r="N152" s="2"/>
      <c r="O152" s="2"/>
      <c r="P152" s="2"/>
      <c r="Q152" s="2"/>
      <c r="R152" s="2"/>
      <c r="S152" s="2"/>
      <c r="T152" s="2"/>
      <c r="U152" s="2"/>
    </row>
    <row r="153" spans="5:21" ht="12.75">
      <c r="E153"/>
      <c r="F153" s="66"/>
      <c r="G153"/>
      <c r="H153" s="66"/>
      <c r="I153" s="66"/>
      <c r="J153"/>
      <c r="K153" s="66"/>
      <c r="L153"/>
      <c r="M153" s="66"/>
      <c r="N153" s="66"/>
      <c r="O153"/>
      <c r="P153" s="66"/>
      <c r="Q153"/>
      <c r="R153" s="66"/>
      <c r="S153" s="66"/>
      <c r="T153"/>
      <c r="U153" s="66"/>
    </row>
    <row r="154" spans="5:21" ht="12.75">
      <c r="E154"/>
      <c r="F154"/>
      <c r="G154"/>
      <c r="H154"/>
      <c r="I154"/>
      <c r="J154"/>
      <c r="K154"/>
      <c r="L154"/>
      <c r="M154"/>
      <c r="N154"/>
      <c r="O154"/>
      <c r="P154"/>
      <c r="Q154"/>
      <c r="R154"/>
      <c r="S154"/>
      <c r="T154"/>
      <c r="U154"/>
    </row>
    <row r="155" spans="5:21" ht="12.75">
      <c r="E155"/>
      <c r="F155"/>
      <c r="G155"/>
      <c r="H155"/>
      <c r="I155"/>
      <c r="J155"/>
      <c r="K155"/>
      <c r="L155"/>
      <c r="M155"/>
      <c r="N155"/>
      <c r="O155"/>
      <c r="P155"/>
      <c r="Q155"/>
      <c r="R155"/>
      <c r="S155"/>
      <c r="T155"/>
      <c r="U155"/>
    </row>
    <row r="156" spans="5:21" ht="12.75">
      <c r="E156" s="7"/>
      <c r="F156" s="7"/>
      <c r="G156" s="7"/>
      <c r="H156" s="7"/>
      <c r="I156" s="7"/>
      <c r="J156" s="7"/>
      <c r="K156" s="7"/>
      <c r="L156" s="7"/>
      <c r="M156" s="7"/>
      <c r="N156" s="7"/>
      <c r="O156" s="7"/>
      <c r="P156" s="7"/>
      <c r="Q156" s="7"/>
      <c r="R156" s="7"/>
      <c r="S156" s="7"/>
      <c r="T156" s="7"/>
      <c r="U156" s="7"/>
    </row>
    <row r="157" spans="5:21" ht="12.75">
      <c r="E157" s="7"/>
      <c r="F157" s="7"/>
      <c r="G157" s="7"/>
      <c r="H157" s="7"/>
      <c r="I157" s="7"/>
      <c r="J157" s="7"/>
      <c r="K157" s="7"/>
      <c r="L157" s="7"/>
      <c r="M157" s="7"/>
      <c r="N157" s="7"/>
      <c r="O157" s="7"/>
      <c r="P157" s="7"/>
      <c r="Q157" s="7"/>
      <c r="R157" s="7"/>
      <c r="S157" s="7"/>
      <c r="T157" s="7"/>
      <c r="U157" s="7"/>
    </row>
    <row r="158" spans="5:21" ht="12.75">
      <c r="E158"/>
      <c r="F158" s="66"/>
      <c r="G158"/>
      <c r="H158" s="66"/>
      <c r="I158" s="66"/>
      <c r="J158"/>
      <c r="K158" s="66"/>
      <c r="L158"/>
      <c r="M158" s="66"/>
      <c r="N158" s="66"/>
      <c r="O158"/>
      <c r="P158" s="66"/>
      <c r="Q158"/>
      <c r="R158" s="66"/>
      <c r="S158" s="66"/>
      <c r="T158"/>
      <c r="U158" s="66"/>
    </row>
    <row r="159" spans="5:21" ht="12.75">
      <c r="E159"/>
      <c r="F159"/>
      <c r="G159"/>
      <c r="H159"/>
      <c r="I159"/>
      <c r="J159"/>
      <c r="K159"/>
      <c r="L159"/>
      <c r="M159"/>
      <c r="N159"/>
      <c r="O159"/>
      <c r="P159"/>
      <c r="Q159"/>
      <c r="R159"/>
      <c r="S159"/>
      <c r="T159"/>
      <c r="U159"/>
    </row>
    <row r="160" spans="5:21" ht="12.75">
      <c r="E160"/>
      <c r="F160"/>
      <c r="G160"/>
      <c r="H160"/>
      <c r="I160"/>
      <c r="J160"/>
      <c r="K160"/>
      <c r="L160"/>
      <c r="M160"/>
      <c r="N160"/>
      <c r="O160"/>
      <c r="P160"/>
      <c r="Q160"/>
      <c r="R160"/>
      <c r="S160"/>
      <c r="T160"/>
      <c r="U160"/>
    </row>
    <row r="161" spans="5:21" ht="12.75">
      <c r="E161"/>
      <c r="F161"/>
      <c r="G161"/>
      <c r="H161"/>
      <c r="I161"/>
      <c r="J161"/>
      <c r="K161"/>
      <c r="L161"/>
      <c r="M161"/>
      <c r="N161"/>
      <c r="O161"/>
      <c r="P161"/>
      <c r="Q161"/>
      <c r="R161"/>
      <c r="S161"/>
      <c r="T161"/>
      <c r="U161"/>
    </row>
    <row r="162" spans="5:21" ht="12.75">
      <c r="E162"/>
      <c r="F162"/>
      <c r="G162"/>
      <c r="H162"/>
      <c r="I162"/>
      <c r="J162"/>
      <c r="K162"/>
      <c r="L162"/>
      <c r="M162"/>
      <c r="N162"/>
      <c r="O162"/>
      <c r="P162"/>
      <c r="Q162"/>
      <c r="R162"/>
      <c r="S162"/>
      <c r="T162"/>
      <c r="U162"/>
    </row>
    <row r="163" spans="5:21" ht="12.75">
      <c r="E163"/>
      <c r="F163" s="66"/>
      <c r="G163"/>
      <c r="H163" s="66"/>
      <c r="I163" s="66"/>
      <c r="J163"/>
      <c r="K163" s="66"/>
      <c r="L163"/>
      <c r="M163" s="66"/>
      <c r="N163" s="66"/>
      <c r="O163"/>
      <c r="P163" s="66"/>
      <c r="Q163"/>
      <c r="R163" s="66"/>
      <c r="S163" s="66"/>
      <c r="T163"/>
      <c r="U163" s="66"/>
    </row>
    <row r="164" spans="5:21" ht="12.75">
      <c r="E164" s="2"/>
      <c r="F164" s="2"/>
      <c r="G164" s="2"/>
      <c r="H164" s="2"/>
      <c r="I164" s="2"/>
      <c r="J164" s="2"/>
      <c r="K164" s="2"/>
      <c r="L164" s="2"/>
      <c r="M164" s="2"/>
      <c r="N164" s="2"/>
      <c r="O164" s="2"/>
      <c r="P164" s="2"/>
      <c r="Q164" s="2"/>
      <c r="R164" s="2"/>
      <c r="S164" s="2"/>
      <c r="T164" s="2"/>
      <c r="U164" s="2"/>
    </row>
    <row r="165" spans="5:21" ht="12.75">
      <c r="E165"/>
      <c r="F165" s="66"/>
      <c r="G165"/>
      <c r="H165" s="66"/>
      <c r="I165" s="66"/>
      <c r="J165"/>
      <c r="K165" s="66"/>
      <c r="L165"/>
      <c r="M165" s="66"/>
      <c r="N165" s="66"/>
      <c r="O165"/>
      <c r="P165" s="66"/>
      <c r="Q165"/>
      <c r="R165" s="66"/>
      <c r="S165" s="66"/>
      <c r="T165"/>
      <c r="U165" s="66"/>
    </row>
    <row r="166" spans="5:21" ht="12.75">
      <c r="E166"/>
      <c r="F166"/>
      <c r="G166"/>
      <c r="H166"/>
      <c r="I166"/>
      <c r="J166"/>
      <c r="K166"/>
      <c r="L166"/>
      <c r="M166"/>
      <c r="N166"/>
      <c r="O166"/>
      <c r="P166"/>
      <c r="Q166"/>
      <c r="R166"/>
      <c r="S166"/>
      <c r="T166"/>
      <c r="U166"/>
    </row>
    <row r="167" spans="5:21" ht="12.75">
      <c r="E167"/>
      <c r="F167"/>
      <c r="G167"/>
      <c r="H167"/>
      <c r="I167"/>
      <c r="J167"/>
      <c r="K167"/>
      <c r="L167"/>
      <c r="M167"/>
      <c r="N167"/>
      <c r="O167"/>
      <c r="P167"/>
      <c r="Q167"/>
      <c r="R167"/>
      <c r="S167"/>
      <c r="T167"/>
      <c r="U167"/>
    </row>
    <row r="168" spans="5:21" ht="12.75">
      <c r="E168" s="7"/>
      <c r="F168" s="7"/>
      <c r="G168" s="7"/>
      <c r="H168" s="7"/>
      <c r="I168" s="7"/>
      <c r="J168" s="7"/>
      <c r="K168" s="7"/>
      <c r="L168" s="7"/>
      <c r="M168" s="7"/>
      <c r="N168" s="7"/>
      <c r="O168" s="7"/>
      <c r="P168" s="7"/>
      <c r="Q168" s="7"/>
      <c r="R168" s="7"/>
      <c r="S168" s="7"/>
      <c r="T168" s="7"/>
      <c r="U168" s="7"/>
    </row>
    <row r="169" spans="5:21" ht="12.75">
      <c r="E169" s="7"/>
      <c r="F169" s="7"/>
      <c r="G169" s="7"/>
      <c r="H169" s="7"/>
      <c r="I169" s="7"/>
      <c r="J169" s="7"/>
      <c r="K169" s="7"/>
      <c r="L169" s="7"/>
      <c r="M169" s="7"/>
      <c r="N169" s="7"/>
      <c r="O169" s="7"/>
      <c r="P169" s="7"/>
      <c r="Q169" s="7"/>
      <c r="R169" s="7"/>
      <c r="S169" s="7"/>
      <c r="T169" s="7"/>
      <c r="U169" s="7"/>
    </row>
    <row r="170" spans="5:21" ht="12.75">
      <c r="E170"/>
      <c r="F170" s="66"/>
      <c r="G170"/>
      <c r="H170" s="66"/>
      <c r="I170" s="66"/>
      <c r="J170"/>
      <c r="K170" s="66"/>
      <c r="L170"/>
      <c r="M170" s="66"/>
      <c r="N170" s="66"/>
      <c r="O170"/>
      <c r="P170" s="66"/>
      <c r="Q170"/>
      <c r="R170" s="66"/>
      <c r="S170" s="66"/>
      <c r="T170"/>
      <c r="U170" s="66"/>
    </row>
    <row r="171" spans="5:21" ht="12.75">
      <c r="E171"/>
      <c r="F171"/>
      <c r="G171"/>
      <c r="H171"/>
      <c r="I171"/>
      <c r="J171"/>
      <c r="K171"/>
      <c r="L171"/>
      <c r="M171"/>
      <c r="N171"/>
      <c r="O171"/>
      <c r="P171"/>
      <c r="Q171"/>
      <c r="R171"/>
      <c r="S171"/>
      <c r="T171"/>
      <c r="U171"/>
    </row>
    <row r="172" spans="5:21" ht="12.75">
      <c r="E172"/>
      <c r="F172"/>
      <c r="G172"/>
      <c r="H172"/>
      <c r="I172"/>
      <c r="J172"/>
      <c r="K172"/>
      <c r="L172"/>
      <c r="M172"/>
      <c r="N172"/>
      <c r="O172"/>
      <c r="P172"/>
      <c r="Q172"/>
      <c r="R172"/>
      <c r="S172"/>
      <c r="T172"/>
      <c r="U172"/>
    </row>
    <row r="173" spans="5:21" ht="12.75">
      <c r="E173"/>
      <c r="F173"/>
      <c r="G173"/>
      <c r="H173"/>
      <c r="I173"/>
      <c r="J173"/>
      <c r="K173"/>
      <c r="L173"/>
      <c r="M173"/>
      <c r="N173"/>
      <c r="O173"/>
      <c r="P173"/>
      <c r="Q173"/>
      <c r="R173"/>
      <c r="S173"/>
      <c r="T173"/>
      <c r="U173"/>
    </row>
    <row r="174" spans="5:21" ht="12.75">
      <c r="E174"/>
      <c r="F174"/>
      <c r="G174"/>
      <c r="H174"/>
      <c r="I174"/>
      <c r="J174"/>
      <c r="K174"/>
      <c r="L174"/>
      <c r="M174"/>
      <c r="N174"/>
      <c r="O174"/>
      <c r="P174"/>
      <c r="Q174"/>
      <c r="R174"/>
      <c r="S174"/>
      <c r="T174"/>
      <c r="U174"/>
    </row>
    <row r="175" spans="5:21" ht="12.75">
      <c r="E175"/>
      <c r="F175" s="66"/>
      <c r="G175"/>
      <c r="H175" s="66"/>
      <c r="I175" s="66"/>
      <c r="J175"/>
      <c r="K175" s="66"/>
      <c r="L175"/>
      <c r="M175" s="66"/>
      <c r="N175" s="66"/>
      <c r="O175"/>
      <c r="P175" s="66"/>
      <c r="Q175"/>
      <c r="R175" s="66"/>
      <c r="S175" s="66"/>
      <c r="T175"/>
      <c r="U175" s="66"/>
    </row>
    <row r="176" spans="5:21" ht="12.75">
      <c r="E176" s="2"/>
      <c r="F176" s="2"/>
      <c r="G176" s="2"/>
      <c r="H176" s="2"/>
      <c r="I176" s="2"/>
      <c r="J176" s="2"/>
      <c r="K176" s="2"/>
      <c r="L176" s="2"/>
      <c r="M176" s="2"/>
      <c r="N176" s="2"/>
      <c r="O176" s="2"/>
      <c r="P176" s="2"/>
      <c r="Q176" s="2"/>
      <c r="R176" s="2"/>
      <c r="S176" s="2"/>
      <c r="T176" s="2"/>
      <c r="U176" s="2"/>
    </row>
    <row r="177" spans="5:21" ht="12.75">
      <c r="E177"/>
      <c r="F177" s="66"/>
      <c r="G177"/>
      <c r="H177" s="66"/>
      <c r="I177" s="66"/>
      <c r="J177"/>
      <c r="K177" s="66"/>
      <c r="L177"/>
      <c r="M177" s="66"/>
      <c r="N177" s="66"/>
      <c r="O177"/>
      <c r="P177" s="66"/>
      <c r="Q177"/>
      <c r="R177" s="66"/>
      <c r="S177" s="66"/>
      <c r="T177"/>
      <c r="U177" s="66"/>
    </row>
    <row r="178" spans="5:21" ht="12.75">
      <c r="E178"/>
      <c r="F178"/>
      <c r="G178"/>
      <c r="H178"/>
      <c r="I178"/>
      <c r="J178"/>
      <c r="K178"/>
      <c r="L178"/>
      <c r="M178"/>
      <c r="N178"/>
      <c r="O178"/>
      <c r="P178"/>
      <c r="Q178"/>
      <c r="R178"/>
      <c r="S178"/>
      <c r="T178"/>
      <c r="U178"/>
    </row>
    <row r="179" spans="5:21" ht="12.75">
      <c r="E179"/>
      <c r="F179"/>
      <c r="G179"/>
      <c r="H179"/>
      <c r="I179"/>
      <c r="J179"/>
      <c r="K179"/>
      <c r="L179"/>
      <c r="M179"/>
      <c r="N179"/>
      <c r="O179"/>
      <c r="P179"/>
      <c r="Q179"/>
      <c r="R179"/>
      <c r="S179"/>
      <c r="T179"/>
      <c r="U179"/>
    </row>
    <row r="180" spans="5:21" ht="12.75">
      <c r="E180" s="7"/>
      <c r="F180" s="7"/>
      <c r="G180" s="7"/>
      <c r="H180" s="7"/>
      <c r="I180" s="7"/>
      <c r="J180" s="7"/>
      <c r="K180" s="7"/>
      <c r="L180" s="7"/>
      <c r="M180" s="7"/>
      <c r="N180" s="7"/>
      <c r="O180" s="7"/>
      <c r="P180" s="7"/>
      <c r="Q180" s="7"/>
      <c r="R180" s="7"/>
      <c r="S180" s="7"/>
      <c r="T180" s="7"/>
      <c r="U180" s="7"/>
    </row>
    <row r="181" spans="5:21" ht="12.75">
      <c r="E181" s="7"/>
      <c r="F181" s="7"/>
      <c r="G181" s="7"/>
      <c r="H181" s="7"/>
      <c r="I181" s="7"/>
      <c r="J181" s="7"/>
      <c r="K181" s="7"/>
      <c r="L181" s="7"/>
      <c r="M181" s="7"/>
      <c r="N181" s="7"/>
      <c r="O181" s="7"/>
      <c r="P181" s="7"/>
      <c r="Q181" s="7"/>
      <c r="R181" s="7"/>
      <c r="S181" s="7"/>
      <c r="T181" s="7"/>
      <c r="U181" s="7"/>
    </row>
    <row r="182" spans="5:21" ht="12.75">
      <c r="E182"/>
      <c r="F182" s="66"/>
      <c r="G182"/>
      <c r="H182" s="66"/>
      <c r="I182" s="66"/>
      <c r="J182"/>
      <c r="K182" s="66"/>
      <c r="L182"/>
      <c r="M182" s="66"/>
      <c r="N182" s="66"/>
      <c r="O182"/>
      <c r="P182" s="66"/>
      <c r="Q182"/>
      <c r="R182" s="66"/>
      <c r="S182" s="66"/>
      <c r="T182"/>
      <c r="U182" s="66"/>
    </row>
    <row r="183" spans="5:21" ht="12.75">
      <c r="E183"/>
      <c r="F183"/>
      <c r="G183"/>
      <c r="H183"/>
      <c r="I183"/>
      <c r="J183"/>
      <c r="K183"/>
      <c r="L183"/>
      <c r="M183"/>
      <c r="N183"/>
      <c r="O183"/>
      <c r="P183"/>
      <c r="Q183"/>
      <c r="R183"/>
      <c r="S183"/>
      <c r="T183"/>
      <c r="U183"/>
    </row>
    <row r="184" spans="5:21" ht="12.75">
      <c r="E184"/>
      <c r="F184"/>
      <c r="G184"/>
      <c r="H184"/>
      <c r="I184"/>
      <c r="J184"/>
      <c r="K184"/>
      <c r="L184"/>
      <c r="M184"/>
      <c r="N184"/>
      <c r="O184"/>
      <c r="P184"/>
      <c r="Q184"/>
      <c r="R184"/>
      <c r="S184"/>
      <c r="T184"/>
      <c r="U184"/>
    </row>
    <row r="185" spans="5:21" ht="12.75">
      <c r="E185"/>
      <c r="F185"/>
      <c r="G185"/>
      <c r="H185"/>
      <c r="I185"/>
      <c r="J185"/>
      <c r="K185"/>
      <c r="L185"/>
      <c r="M185"/>
      <c r="N185"/>
      <c r="O185"/>
      <c r="P185"/>
      <c r="Q185"/>
      <c r="R185"/>
      <c r="S185"/>
      <c r="T185"/>
      <c r="U185"/>
    </row>
    <row r="186" spans="5:21" ht="12.75">
      <c r="E186"/>
      <c r="F186"/>
      <c r="G186"/>
      <c r="H186"/>
      <c r="I186"/>
      <c r="J186"/>
      <c r="K186"/>
      <c r="L186"/>
      <c r="M186"/>
      <c r="N186"/>
      <c r="O186"/>
      <c r="P186"/>
      <c r="Q186"/>
      <c r="R186"/>
      <c r="S186"/>
      <c r="T186"/>
      <c r="U186"/>
    </row>
    <row r="187" spans="5:21" ht="12.75">
      <c r="E187"/>
      <c r="F187" s="66"/>
      <c r="G187"/>
      <c r="H187" s="66"/>
      <c r="I187" s="66"/>
      <c r="J187"/>
      <c r="K187" s="66"/>
      <c r="L187"/>
      <c r="M187" s="66"/>
      <c r="N187" s="66"/>
      <c r="O187"/>
      <c r="P187" s="66"/>
      <c r="Q187"/>
      <c r="R187" s="66"/>
      <c r="S187" s="66"/>
      <c r="T187"/>
      <c r="U187" s="66"/>
    </row>
    <row r="188" spans="5:21" ht="12.75">
      <c r="E188" s="2"/>
      <c r="F188" s="2"/>
      <c r="G188" s="2"/>
      <c r="H188" s="2"/>
      <c r="I188" s="2"/>
      <c r="J188" s="2"/>
      <c r="K188" s="2"/>
      <c r="L188" s="2"/>
      <c r="M188" s="2"/>
      <c r="N188" s="2"/>
      <c r="O188" s="2"/>
      <c r="P188" s="2"/>
      <c r="Q188" s="2"/>
      <c r="R188" s="2"/>
      <c r="S188" s="2"/>
      <c r="T188" s="2"/>
      <c r="U188" s="2"/>
    </row>
    <row r="189" spans="5:21" ht="12.75">
      <c r="E189"/>
      <c r="F189" s="66"/>
      <c r="G189"/>
      <c r="H189" s="66"/>
      <c r="I189" s="66"/>
      <c r="J189"/>
      <c r="K189" s="66"/>
      <c r="L189"/>
      <c r="M189" s="66"/>
      <c r="N189" s="66"/>
      <c r="O189"/>
      <c r="P189" s="66"/>
      <c r="Q189"/>
      <c r="R189" s="66"/>
      <c r="S189" s="66"/>
      <c r="T189"/>
      <c r="U189" s="66"/>
    </row>
    <row r="190" spans="5:21" ht="12.75">
      <c r="E190"/>
      <c r="F190"/>
      <c r="G190"/>
      <c r="H190"/>
      <c r="I190"/>
      <c r="J190"/>
      <c r="K190"/>
      <c r="L190"/>
      <c r="M190"/>
      <c r="N190"/>
      <c r="O190"/>
      <c r="P190"/>
      <c r="Q190"/>
      <c r="R190"/>
      <c r="S190"/>
      <c r="T190"/>
      <c r="U190"/>
    </row>
    <row r="191" spans="5:21" ht="12.75">
      <c r="E191"/>
      <c r="F191"/>
      <c r="G191"/>
      <c r="H191"/>
      <c r="I191"/>
      <c r="J191"/>
      <c r="K191"/>
      <c r="L191"/>
      <c r="M191"/>
      <c r="N191"/>
      <c r="O191"/>
      <c r="P191"/>
      <c r="Q191"/>
      <c r="R191"/>
      <c r="S191"/>
      <c r="T191"/>
      <c r="U191"/>
    </row>
    <row r="192" spans="5:21" ht="12.75">
      <c r="E192" s="7"/>
      <c r="F192" s="7"/>
      <c r="G192" s="7"/>
      <c r="H192" s="7"/>
      <c r="I192" s="7"/>
      <c r="J192" s="7"/>
      <c r="K192" s="7"/>
      <c r="L192" s="7"/>
      <c r="M192" s="7"/>
      <c r="N192" s="7"/>
      <c r="O192" s="7"/>
      <c r="P192" s="7"/>
      <c r="Q192" s="7"/>
      <c r="R192" s="7"/>
      <c r="S192" s="7"/>
      <c r="T192" s="7"/>
      <c r="U192" s="7"/>
    </row>
    <row r="193" spans="5:21" ht="12.75">
      <c r="E193" s="7"/>
      <c r="F193" s="7"/>
      <c r="G193" s="7"/>
      <c r="H193" s="7"/>
      <c r="I193" s="7"/>
      <c r="J193" s="7"/>
      <c r="K193" s="7"/>
      <c r="L193" s="7"/>
      <c r="M193" s="7"/>
      <c r="N193" s="7"/>
      <c r="O193" s="7"/>
      <c r="P193" s="7"/>
      <c r="Q193" s="7"/>
      <c r="R193" s="7"/>
      <c r="S193" s="7"/>
      <c r="T193" s="7"/>
      <c r="U193" s="7"/>
    </row>
    <row r="194" spans="5:21" ht="12.75">
      <c r="E194"/>
      <c r="F194" s="66"/>
      <c r="G194"/>
      <c r="H194" s="66"/>
      <c r="I194" s="66"/>
      <c r="J194"/>
      <c r="K194" s="66"/>
      <c r="L194"/>
      <c r="M194" s="66"/>
      <c r="N194" s="66"/>
      <c r="O194"/>
      <c r="P194" s="66"/>
      <c r="Q194"/>
      <c r="R194" s="66"/>
      <c r="S194" s="66"/>
      <c r="T194"/>
      <c r="U194" s="66"/>
    </row>
    <row r="195" spans="5:21" ht="12.75">
      <c r="E195"/>
      <c r="F195"/>
      <c r="G195"/>
      <c r="H195"/>
      <c r="I195"/>
      <c r="J195"/>
      <c r="K195"/>
      <c r="L195"/>
      <c r="M195"/>
      <c r="N195"/>
      <c r="O195"/>
      <c r="P195"/>
      <c r="Q195"/>
      <c r="R195"/>
      <c r="S195"/>
      <c r="T195"/>
      <c r="U195"/>
    </row>
    <row r="196" spans="5:21" ht="12.75">
      <c r="E196"/>
      <c r="F196"/>
      <c r="G196"/>
      <c r="H196"/>
      <c r="I196"/>
      <c r="J196"/>
      <c r="K196"/>
      <c r="L196"/>
      <c r="M196"/>
      <c r="N196"/>
      <c r="O196"/>
      <c r="P196"/>
      <c r="Q196"/>
      <c r="R196"/>
      <c r="S196"/>
      <c r="T196"/>
      <c r="U196"/>
    </row>
    <row r="197" spans="5:21" ht="12.75">
      <c r="E197"/>
      <c r="F197"/>
      <c r="G197"/>
      <c r="H197"/>
      <c r="I197"/>
      <c r="J197"/>
      <c r="K197"/>
      <c r="L197"/>
      <c r="M197"/>
      <c r="N197"/>
      <c r="O197"/>
      <c r="P197"/>
      <c r="Q197"/>
      <c r="R197"/>
      <c r="S197"/>
      <c r="T197"/>
      <c r="U197"/>
    </row>
    <row r="198" spans="5:21" ht="12.75">
      <c r="E198"/>
      <c r="F198"/>
      <c r="G198"/>
      <c r="H198"/>
      <c r="I198"/>
      <c r="J198"/>
      <c r="K198"/>
      <c r="L198"/>
      <c r="M198"/>
      <c r="N198"/>
      <c r="O198"/>
      <c r="P198"/>
      <c r="Q198"/>
      <c r="R198"/>
      <c r="S198"/>
      <c r="T198"/>
      <c r="U198"/>
    </row>
    <row r="199" spans="5:21" ht="12.75">
      <c r="E199"/>
      <c r="F199" s="66"/>
      <c r="G199"/>
      <c r="H199" s="66"/>
      <c r="I199" s="66"/>
      <c r="J199"/>
      <c r="K199" s="66"/>
      <c r="L199"/>
      <c r="M199" s="66"/>
      <c r="N199" s="66"/>
      <c r="O199"/>
      <c r="P199" s="66"/>
      <c r="Q199"/>
      <c r="R199" s="66"/>
      <c r="S199" s="66"/>
      <c r="T199"/>
      <c r="U199" s="66"/>
    </row>
    <row r="200" spans="5:21" ht="12.75">
      <c r="E200" s="2"/>
      <c r="F200" s="2"/>
      <c r="G200" s="2"/>
      <c r="H200" s="2"/>
      <c r="I200" s="2"/>
      <c r="J200" s="2"/>
      <c r="K200" s="2"/>
      <c r="L200" s="2"/>
      <c r="M200" s="2"/>
      <c r="N200" s="2"/>
      <c r="O200" s="2"/>
      <c r="P200" s="2"/>
      <c r="Q200" s="2"/>
      <c r="R200" s="2"/>
      <c r="S200" s="2"/>
      <c r="T200" s="2"/>
      <c r="U200" s="2"/>
    </row>
    <row r="201" spans="5:21" ht="12.75">
      <c r="E201"/>
      <c r="F201" s="66"/>
      <c r="G201"/>
      <c r="H201" s="66"/>
      <c r="I201" s="66"/>
      <c r="J201"/>
      <c r="K201" s="66"/>
      <c r="L201"/>
      <c r="M201" s="66"/>
      <c r="N201" s="66"/>
      <c r="O201"/>
      <c r="P201" s="66"/>
      <c r="Q201"/>
      <c r="R201" s="66"/>
      <c r="S201" s="66"/>
      <c r="T201"/>
      <c r="U201" s="66"/>
    </row>
    <row r="202" spans="5:21" ht="12.75">
      <c r="E202"/>
      <c r="F202"/>
      <c r="G202"/>
      <c r="H202"/>
      <c r="I202"/>
      <c r="J202"/>
      <c r="K202"/>
      <c r="L202"/>
      <c r="M202"/>
      <c r="N202"/>
      <c r="O202"/>
      <c r="P202"/>
      <c r="Q202"/>
      <c r="R202"/>
      <c r="S202"/>
      <c r="T202"/>
      <c r="U202"/>
    </row>
    <row r="203" spans="5:21" ht="12.75">
      <c r="E203"/>
      <c r="F203"/>
      <c r="G203"/>
      <c r="H203"/>
      <c r="I203"/>
      <c r="J203"/>
      <c r="K203"/>
      <c r="L203"/>
      <c r="M203"/>
      <c r="N203"/>
      <c r="O203"/>
      <c r="P203"/>
      <c r="Q203"/>
      <c r="R203"/>
      <c r="S203"/>
      <c r="T203"/>
      <c r="U203"/>
    </row>
    <row r="204" spans="5:21" ht="12.75">
      <c r="E204" s="7"/>
      <c r="F204" s="7"/>
      <c r="G204" s="7"/>
      <c r="H204" s="7"/>
      <c r="I204" s="7"/>
      <c r="J204" s="7"/>
      <c r="K204" s="7"/>
      <c r="L204" s="7"/>
      <c r="M204" s="7"/>
      <c r="N204" s="7"/>
      <c r="O204" s="7"/>
      <c r="P204" s="7"/>
      <c r="Q204" s="7"/>
      <c r="R204" s="7"/>
      <c r="S204" s="7"/>
      <c r="T204" s="7"/>
      <c r="U204" s="7"/>
    </row>
    <row r="205" spans="5:21" ht="12.75">
      <c r="E205" s="7"/>
      <c r="F205" s="7"/>
      <c r="G205" s="7"/>
      <c r="H205" s="7"/>
      <c r="I205" s="7"/>
      <c r="J205" s="7"/>
      <c r="K205" s="7"/>
      <c r="L205" s="7"/>
      <c r="M205" s="7"/>
      <c r="N205" s="7"/>
      <c r="O205" s="7"/>
      <c r="P205" s="7"/>
      <c r="Q205" s="7"/>
      <c r="R205" s="7"/>
      <c r="S205" s="7"/>
      <c r="T205" s="7"/>
      <c r="U205" s="7"/>
    </row>
    <row r="206" spans="5:21" ht="12.75">
      <c r="E206"/>
      <c r="F206" s="66"/>
      <c r="G206"/>
      <c r="H206" s="66"/>
      <c r="I206" s="66"/>
      <c r="J206"/>
      <c r="K206" s="66"/>
      <c r="L206"/>
      <c r="M206" s="66"/>
      <c r="N206" s="66"/>
      <c r="O206"/>
      <c r="P206" s="66"/>
      <c r="Q206"/>
      <c r="R206" s="66"/>
      <c r="S206" s="66"/>
      <c r="T206"/>
      <c r="U206" s="66"/>
    </row>
    <row r="207" spans="5:21" ht="12.75">
      <c r="E207"/>
      <c r="F207"/>
      <c r="G207"/>
      <c r="H207"/>
      <c r="I207"/>
      <c r="J207"/>
      <c r="K207"/>
      <c r="L207"/>
      <c r="M207"/>
      <c r="N207"/>
      <c r="O207"/>
      <c r="P207"/>
      <c r="Q207"/>
      <c r="R207"/>
      <c r="S207"/>
      <c r="T207"/>
      <c r="U207"/>
    </row>
    <row r="208" spans="5:21" ht="12.75">
      <c r="E208"/>
      <c r="F208"/>
      <c r="G208"/>
      <c r="H208"/>
      <c r="I208"/>
      <c r="J208"/>
      <c r="K208"/>
      <c r="L208"/>
      <c r="M208"/>
      <c r="N208"/>
      <c r="O208"/>
      <c r="P208"/>
      <c r="Q208"/>
      <c r="R208"/>
      <c r="S208"/>
      <c r="T208"/>
      <c r="U208"/>
    </row>
    <row r="209" spans="5:21" ht="12.75">
      <c r="E209"/>
      <c r="F209"/>
      <c r="G209"/>
      <c r="H209"/>
      <c r="I209"/>
      <c r="J209"/>
      <c r="K209"/>
      <c r="L209"/>
      <c r="M209"/>
      <c r="N209"/>
      <c r="O209"/>
      <c r="P209"/>
      <c r="Q209"/>
      <c r="R209"/>
      <c r="S209"/>
      <c r="T209"/>
      <c r="U209"/>
    </row>
    <row r="210" spans="5:21" ht="12.75">
      <c r="E210"/>
      <c r="F210"/>
      <c r="G210"/>
      <c r="H210"/>
      <c r="I210"/>
      <c r="J210"/>
      <c r="K210"/>
      <c r="L210"/>
      <c r="M210"/>
      <c r="N210"/>
      <c r="O210"/>
      <c r="P210"/>
      <c r="Q210"/>
      <c r="R210"/>
      <c r="S210"/>
      <c r="T210"/>
      <c r="U210"/>
    </row>
    <row r="211" spans="5:21" ht="12.75">
      <c r="E211"/>
      <c r="F211" s="66"/>
      <c r="G211"/>
      <c r="H211" s="66"/>
      <c r="I211" s="66"/>
      <c r="J211"/>
      <c r="K211" s="66"/>
      <c r="L211"/>
      <c r="M211" s="66"/>
      <c r="N211" s="66"/>
      <c r="O211"/>
      <c r="P211" s="66"/>
      <c r="Q211"/>
      <c r="R211" s="66"/>
      <c r="S211" s="66"/>
      <c r="T211"/>
      <c r="U211" s="66"/>
    </row>
    <row r="212" spans="5:21" ht="12.75">
      <c r="E212" s="2"/>
      <c r="F212" s="2"/>
      <c r="G212" s="2"/>
      <c r="H212" s="2"/>
      <c r="I212" s="2"/>
      <c r="J212" s="2"/>
      <c r="K212" s="2"/>
      <c r="L212" s="2"/>
      <c r="M212" s="2"/>
      <c r="N212" s="2"/>
      <c r="O212" s="2"/>
      <c r="P212" s="2"/>
      <c r="Q212" s="2"/>
      <c r="R212" s="2"/>
      <c r="S212" s="2"/>
      <c r="T212" s="2"/>
      <c r="U212" s="2"/>
    </row>
    <row r="213" spans="5:21" ht="12.75">
      <c r="E213"/>
      <c r="F213" s="66"/>
      <c r="G213"/>
      <c r="H213" s="66"/>
      <c r="I213" s="66"/>
      <c r="J213"/>
      <c r="K213" s="66"/>
      <c r="L213"/>
      <c r="M213" s="66"/>
      <c r="N213" s="66"/>
      <c r="O213"/>
      <c r="P213" s="66"/>
      <c r="Q213"/>
      <c r="R213" s="66"/>
      <c r="S213" s="66"/>
      <c r="T213"/>
      <c r="U213" s="66"/>
    </row>
    <row r="214" spans="5:21" ht="12.75">
      <c r="E214"/>
      <c r="F214"/>
      <c r="G214"/>
      <c r="H214"/>
      <c r="I214"/>
      <c r="J214"/>
      <c r="K214"/>
      <c r="L214"/>
      <c r="M214"/>
      <c r="N214"/>
      <c r="O214"/>
      <c r="P214"/>
      <c r="Q214"/>
      <c r="R214"/>
      <c r="S214"/>
      <c r="T214"/>
      <c r="U214"/>
    </row>
    <row r="215" spans="5:21" ht="12.75">
      <c r="E215"/>
      <c r="F215"/>
      <c r="G215"/>
      <c r="H215"/>
      <c r="I215"/>
      <c r="J215"/>
      <c r="K215"/>
      <c r="L215"/>
      <c r="M215"/>
      <c r="N215"/>
      <c r="O215"/>
      <c r="P215"/>
      <c r="Q215"/>
      <c r="R215"/>
      <c r="S215"/>
      <c r="T215"/>
      <c r="U215"/>
    </row>
    <row r="216" spans="5:21" ht="12.75">
      <c r="E216" s="7"/>
      <c r="F216" s="7"/>
      <c r="G216" s="7"/>
      <c r="H216" s="7"/>
      <c r="I216" s="7"/>
      <c r="J216" s="7"/>
      <c r="K216" s="7"/>
      <c r="L216" s="7"/>
      <c r="M216" s="7"/>
      <c r="N216" s="7"/>
      <c r="O216" s="7"/>
      <c r="P216" s="7"/>
      <c r="Q216" s="7"/>
      <c r="R216" s="7"/>
      <c r="S216" s="7"/>
      <c r="T216" s="7"/>
      <c r="U216" s="7"/>
    </row>
    <row r="217" spans="5:21" ht="12.75">
      <c r="E217" s="7"/>
      <c r="F217" s="7"/>
      <c r="G217" s="7"/>
      <c r="H217" s="7"/>
      <c r="I217" s="7"/>
      <c r="J217" s="7"/>
      <c r="K217" s="7"/>
      <c r="L217" s="7"/>
      <c r="M217" s="7"/>
      <c r="N217" s="7"/>
      <c r="O217" s="7"/>
      <c r="P217" s="7"/>
      <c r="Q217" s="7"/>
      <c r="R217" s="7"/>
      <c r="S217" s="7"/>
      <c r="T217" s="7"/>
      <c r="U217" s="7"/>
    </row>
    <row r="218" spans="5:21" ht="12.75">
      <c r="E218"/>
      <c r="F218" s="66"/>
      <c r="G218"/>
      <c r="H218" s="66"/>
      <c r="I218" s="66"/>
      <c r="J218"/>
      <c r="K218" s="66"/>
      <c r="L218"/>
      <c r="M218" s="66"/>
      <c r="N218" s="66"/>
      <c r="O218"/>
      <c r="P218" s="66"/>
      <c r="Q218"/>
      <c r="R218" s="66"/>
      <c r="S218" s="66"/>
      <c r="T218"/>
      <c r="U218" s="66"/>
    </row>
    <row r="219" spans="5:21" ht="12.75">
      <c r="E219"/>
      <c r="F219"/>
      <c r="G219"/>
      <c r="H219"/>
      <c r="I219"/>
      <c r="J219"/>
      <c r="K219"/>
      <c r="L219"/>
      <c r="M219"/>
      <c r="N219"/>
      <c r="O219"/>
      <c r="P219"/>
      <c r="Q219"/>
      <c r="R219"/>
      <c r="S219"/>
      <c r="T219"/>
      <c r="U219"/>
    </row>
    <row r="220" spans="5:21" ht="12.75">
      <c r="E220"/>
      <c r="F220"/>
      <c r="G220"/>
      <c r="H220"/>
      <c r="I220"/>
      <c r="J220"/>
      <c r="K220"/>
      <c r="L220"/>
      <c r="M220"/>
      <c r="N220"/>
      <c r="O220"/>
      <c r="P220"/>
      <c r="Q220"/>
      <c r="R220"/>
      <c r="S220"/>
      <c r="T220"/>
      <c r="U220"/>
    </row>
    <row r="221" spans="5:21" ht="12.75">
      <c r="E221"/>
      <c r="F221"/>
      <c r="G221"/>
      <c r="H221"/>
      <c r="I221"/>
      <c r="J221"/>
      <c r="K221"/>
      <c r="L221"/>
      <c r="M221"/>
      <c r="N221"/>
      <c r="O221"/>
      <c r="P221"/>
      <c r="Q221"/>
      <c r="R221"/>
      <c r="S221"/>
      <c r="T221"/>
      <c r="U221"/>
    </row>
    <row r="222" spans="5:21" ht="12.75">
      <c r="E222"/>
      <c r="F222"/>
      <c r="G222"/>
      <c r="H222"/>
      <c r="I222"/>
      <c r="J222"/>
      <c r="K222"/>
      <c r="L222"/>
      <c r="M222"/>
      <c r="N222"/>
      <c r="O222"/>
      <c r="P222"/>
      <c r="Q222"/>
      <c r="R222"/>
      <c r="S222"/>
      <c r="T222"/>
      <c r="U222"/>
    </row>
    <row r="223" spans="5:21" ht="12.75">
      <c r="E223"/>
      <c r="F223" s="66"/>
      <c r="G223"/>
      <c r="H223" s="66"/>
      <c r="I223" s="66"/>
      <c r="J223"/>
      <c r="K223" s="66"/>
      <c r="L223"/>
      <c r="M223" s="66"/>
      <c r="N223" s="66"/>
      <c r="O223"/>
      <c r="P223" s="66"/>
      <c r="Q223"/>
      <c r="R223" s="66"/>
      <c r="S223" s="66"/>
      <c r="T223"/>
      <c r="U223" s="66"/>
    </row>
    <row r="224" spans="5:21" ht="12.75">
      <c r="E224" s="2"/>
      <c r="F224" s="2"/>
      <c r="G224" s="2"/>
      <c r="H224" s="2"/>
      <c r="I224" s="2"/>
      <c r="J224" s="2"/>
      <c r="K224" s="2"/>
      <c r="L224" s="2"/>
      <c r="M224" s="2"/>
      <c r="N224" s="2"/>
      <c r="O224" s="2"/>
      <c r="P224" s="2"/>
      <c r="Q224" s="2"/>
      <c r="R224" s="2"/>
      <c r="S224" s="2"/>
      <c r="T224" s="2"/>
      <c r="U224" s="2"/>
    </row>
    <row r="225" spans="5:21" ht="12.75">
      <c r="E225"/>
      <c r="F225" s="66"/>
      <c r="G225"/>
      <c r="H225" s="66"/>
      <c r="I225" s="66"/>
      <c r="J225"/>
      <c r="K225" s="66"/>
      <c r="L225"/>
      <c r="M225" s="66"/>
      <c r="N225" s="66"/>
      <c r="O225"/>
      <c r="P225" s="66"/>
      <c r="Q225"/>
      <c r="R225" s="66"/>
      <c r="S225" s="66"/>
      <c r="T225"/>
      <c r="U225" s="66"/>
    </row>
    <row r="226" spans="5:21" ht="12.75">
      <c r="E226"/>
      <c r="F226"/>
      <c r="G226"/>
      <c r="H226"/>
      <c r="I226"/>
      <c r="J226"/>
      <c r="K226"/>
      <c r="L226"/>
      <c r="M226"/>
      <c r="N226"/>
      <c r="O226"/>
      <c r="P226"/>
      <c r="Q226"/>
      <c r="R226"/>
      <c r="S226"/>
      <c r="T226"/>
      <c r="U226"/>
    </row>
    <row r="227" spans="5:21" ht="12.75">
      <c r="E227"/>
      <c r="F227"/>
      <c r="G227"/>
      <c r="H227"/>
      <c r="I227"/>
      <c r="J227"/>
      <c r="K227"/>
      <c r="L227"/>
      <c r="M227"/>
      <c r="N227"/>
      <c r="O227"/>
      <c r="P227"/>
      <c r="Q227"/>
      <c r="R227"/>
      <c r="S227"/>
      <c r="T227"/>
      <c r="U227"/>
    </row>
    <row r="228" spans="5:21" ht="12.75">
      <c r="E228" s="7"/>
      <c r="F228" s="7"/>
      <c r="G228" s="7"/>
      <c r="H228" s="7"/>
      <c r="I228" s="7"/>
      <c r="J228" s="7"/>
      <c r="K228" s="7"/>
      <c r="L228" s="7"/>
      <c r="M228" s="7"/>
      <c r="N228" s="7"/>
      <c r="O228" s="7"/>
      <c r="P228" s="7"/>
      <c r="Q228" s="7"/>
      <c r="R228" s="7"/>
      <c r="S228" s="7"/>
      <c r="T228" s="7"/>
      <c r="U228" s="7"/>
    </row>
    <row r="229" spans="5:21" ht="12.75">
      <c r="E229" s="7"/>
      <c r="F229" s="7"/>
      <c r="G229" s="7"/>
      <c r="H229" s="7"/>
      <c r="I229" s="7"/>
      <c r="J229" s="7"/>
      <c r="K229" s="7"/>
      <c r="L229" s="7"/>
      <c r="M229" s="7"/>
      <c r="N229" s="7"/>
      <c r="O229" s="7"/>
      <c r="P229" s="7"/>
      <c r="Q229" s="7"/>
      <c r="R229" s="7"/>
      <c r="S229" s="7"/>
      <c r="T229" s="7"/>
      <c r="U229" s="7"/>
    </row>
    <row r="230" spans="5:21" ht="12.75">
      <c r="E230"/>
      <c r="F230" s="66"/>
      <c r="G230"/>
      <c r="H230" s="66"/>
      <c r="I230" s="66"/>
      <c r="J230"/>
      <c r="K230" s="66"/>
      <c r="L230"/>
      <c r="M230" s="66"/>
      <c r="N230" s="66"/>
      <c r="O230"/>
      <c r="P230" s="66"/>
      <c r="Q230"/>
      <c r="R230" s="66"/>
      <c r="S230" s="66"/>
      <c r="T230"/>
      <c r="U230" s="66"/>
    </row>
    <row r="231" spans="5:21" ht="12.75">
      <c r="E231"/>
      <c r="F231"/>
      <c r="G231"/>
      <c r="H231"/>
      <c r="I231"/>
      <c r="J231"/>
      <c r="K231"/>
      <c r="L231"/>
      <c r="M231"/>
      <c r="N231"/>
      <c r="O231"/>
      <c r="P231"/>
      <c r="Q231"/>
      <c r="R231"/>
      <c r="S231"/>
      <c r="T231"/>
      <c r="U231"/>
    </row>
    <row r="232" spans="5:21" ht="12.75">
      <c r="E232"/>
      <c r="F232"/>
      <c r="G232"/>
      <c r="H232"/>
      <c r="I232"/>
      <c r="J232"/>
      <c r="K232"/>
      <c r="L232"/>
      <c r="M232"/>
      <c r="N232"/>
      <c r="O232"/>
      <c r="P232"/>
      <c r="Q232"/>
      <c r="R232"/>
      <c r="S232"/>
      <c r="T232"/>
      <c r="U232"/>
    </row>
    <row r="233" spans="5:21" ht="12.75">
      <c r="E233"/>
      <c r="F233"/>
      <c r="G233"/>
      <c r="H233"/>
      <c r="I233"/>
      <c r="J233"/>
      <c r="K233"/>
      <c r="L233"/>
      <c r="M233"/>
      <c r="N233"/>
      <c r="O233"/>
      <c r="P233"/>
      <c r="Q233"/>
      <c r="R233"/>
      <c r="S233"/>
      <c r="T233"/>
      <c r="U233"/>
    </row>
    <row r="234" spans="5:21" ht="12.75">
      <c r="E234"/>
      <c r="F234"/>
      <c r="G234"/>
      <c r="H234"/>
      <c r="I234"/>
      <c r="J234"/>
      <c r="K234"/>
      <c r="L234"/>
      <c r="M234"/>
      <c r="N234"/>
      <c r="O234"/>
      <c r="P234"/>
      <c r="Q234"/>
      <c r="R234"/>
      <c r="S234"/>
      <c r="T234"/>
      <c r="U234"/>
    </row>
    <row r="235" spans="5:21" ht="12.75">
      <c r="E235"/>
      <c r="F235" s="66"/>
      <c r="G235"/>
      <c r="H235" s="66"/>
      <c r="I235" s="66"/>
      <c r="J235"/>
      <c r="K235" s="66"/>
      <c r="L235"/>
      <c r="M235" s="66"/>
      <c r="N235" s="66"/>
      <c r="O235"/>
      <c r="P235" s="66"/>
      <c r="Q235"/>
      <c r="R235" s="66"/>
      <c r="S235" s="66"/>
      <c r="T235"/>
      <c r="U235" s="66"/>
    </row>
    <row r="236" spans="5:21" ht="12.75">
      <c r="E236" s="2"/>
      <c r="F236" s="2"/>
      <c r="G236" s="2"/>
      <c r="H236" s="2"/>
      <c r="I236" s="2"/>
      <c r="J236" s="2"/>
      <c r="K236" s="2"/>
      <c r="L236" s="2"/>
      <c r="M236" s="2"/>
      <c r="N236" s="2"/>
      <c r="O236" s="2"/>
      <c r="P236" s="2"/>
      <c r="Q236" s="2"/>
      <c r="R236" s="2"/>
      <c r="S236" s="2"/>
      <c r="T236" s="2"/>
      <c r="U236" s="2"/>
    </row>
    <row r="237" spans="5:21" ht="12.75">
      <c r="E237"/>
      <c r="F237" s="66"/>
      <c r="G237"/>
      <c r="H237" s="66"/>
      <c r="I237" s="66"/>
      <c r="J237"/>
      <c r="K237" s="66"/>
      <c r="L237"/>
      <c r="M237" s="66"/>
      <c r="N237" s="66"/>
      <c r="O237"/>
      <c r="P237" s="66"/>
      <c r="Q237"/>
      <c r="R237" s="66"/>
      <c r="S237" s="66"/>
      <c r="T237"/>
      <c r="U237" s="66"/>
    </row>
    <row r="238" spans="5:21" ht="12.75">
      <c r="E238"/>
      <c r="F238"/>
      <c r="G238"/>
      <c r="H238"/>
      <c r="I238"/>
      <c r="J238"/>
      <c r="K238"/>
      <c r="L238"/>
      <c r="M238"/>
      <c r="N238"/>
      <c r="O238"/>
      <c r="P238"/>
      <c r="Q238"/>
      <c r="R238"/>
      <c r="S238"/>
      <c r="T238"/>
      <c r="U238"/>
    </row>
    <row r="239" spans="5:21" ht="12.75">
      <c r="E239"/>
      <c r="F239"/>
      <c r="G239"/>
      <c r="H239"/>
      <c r="I239"/>
      <c r="J239"/>
      <c r="K239"/>
      <c r="L239"/>
      <c r="M239"/>
      <c r="N239"/>
      <c r="O239"/>
      <c r="P239"/>
      <c r="Q239"/>
      <c r="R239"/>
      <c r="S239"/>
      <c r="T239"/>
      <c r="U239"/>
    </row>
    <row r="240" spans="5:21" ht="12.75">
      <c r="E240" s="7"/>
      <c r="F240" s="7"/>
      <c r="G240" s="7"/>
      <c r="H240" s="7"/>
      <c r="I240" s="7"/>
      <c r="J240" s="7"/>
      <c r="K240" s="7"/>
      <c r="L240" s="7"/>
      <c r="M240" s="7"/>
      <c r="N240" s="7"/>
      <c r="O240" s="7"/>
      <c r="P240" s="7"/>
      <c r="Q240" s="7"/>
      <c r="R240" s="7"/>
      <c r="S240" s="7"/>
      <c r="T240" s="7"/>
      <c r="U240" s="7"/>
    </row>
    <row r="241" spans="5:21" ht="12.75">
      <c r="E241" s="7"/>
      <c r="F241" s="7"/>
      <c r="G241" s="7"/>
      <c r="H241" s="7"/>
      <c r="I241" s="7"/>
      <c r="J241" s="7"/>
      <c r="K241" s="7"/>
      <c r="L241" s="7"/>
      <c r="M241" s="7"/>
      <c r="N241" s="7"/>
      <c r="O241" s="7"/>
      <c r="P241" s="7"/>
      <c r="Q241" s="7"/>
      <c r="R241" s="7"/>
      <c r="S241" s="7"/>
      <c r="T241" s="7"/>
      <c r="U241" s="7"/>
    </row>
    <row r="242" spans="5:21" ht="12.75">
      <c r="E242"/>
      <c r="F242" s="66"/>
      <c r="G242"/>
      <c r="H242" s="66"/>
      <c r="I242" s="66"/>
      <c r="J242"/>
      <c r="K242" s="66"/>
      <c r="L242"/>
      <c r="M242" s="66"/>
      <c r="N242" s="66"/>
      <c r="O242"/>
      <c r="P242" s="66"/>
      <c r="Q242"/>
      <c r="R242" s="66"/>
      <c r="S242" s="66"/>
      <c r="T242"/>
      <c r="U242" s="66"/>
    </row>
    <row r="243" spans="5:21" ht="12.75">
      <c r="E243"/>
      <c r="F243"/>
      <c r="G243"/>
      <c r="H243"/>
      <c r="I243"/>
      <c r="J243"/>
      <c r="K243"/>
      <c r="L243"/>
      <c r="M243"/>
      <c r="N243"/>
      <c r="O243"/>
      <c r="P243"/>
      <c r="Q243"/>
      <c r="R243"/>
      <c r="S243"/>
      <c r="T243"/>
      <c r="U243"/>
    </row>
    <row r="244" spans="5:21" ht="12.75">
      <c r="E244"/>
      <c r="F244"/>
      <c r="G244"/>
      <c r="H244"/>
      <c r="I244"/>
      <c r="J244"/>
      <c r="K244"/>
      <c r="L244"/>
      <c r="M244"/>
      <c r="N244"/>
      <c r="O244"/>
      <c r="P244"/>
      <c r="Q244"/>
      <c r="R244"/>
      <c r="S244"/>
      <c r="T244"/>
      <c r="U244"/>
    </row>
    <row r="245" spans="5:21" ht="12.75">
      <c r="E245"/>
      <c r="F245"/>
      <c r="G245"/>
      <c r="H245"/>
      <c r="I245"/>
      <c r="J245"/>
      <c r="K245"/>
      <c r="L245"/>
      <c r="M245"/>
      <c r="N245"/>
      <c r="O245"/>
      <c r="P245"/>
      <c r="Q245"/>
      <c r="R245"/>
      <c r="S245"/>
      <c r="T245"/>
      <c r="U245"/>
    </row>
    <row r="246" spans="5:21" ht="12.75">
      <c r="E246"/>
      <c r="F246"/>
      <c r="G246"/>
      <c r="H246"/>
      <c r="I246"/>
      <c r="J246"/>
      <c r="K246"/>
      <c r="L246"/>
      <c r="M246"/>
      <c r="N246"/>
      <c r="O246"/>
      <c r="P246"/>
      <c r="Q246"/>
      <c r="R246"/>
      <c r="S246"/>
      <c r="T246"/>
      <c r="U246"/>
    </row>
    <row r="247" spans="5:21" ht="12.75">
      <c r="E247"/>
      <c r="F247" s="66"/>
      <c r="G247"/>
      <c r="H247" s="66"/>
      <c r="I247" s="66"/>
      <c r="J247"/>
      <c r="K247" s="66"/>
      <c r="L247"/>
      <c r="M247" s="66"/>
      <c r="N247" s="66"/>
      <c r="O247"/>
      <c r="P247" s="66"/>
      <c r="Q247"/>
      <c r="R247" s="66"/>
      <c r="S247" s="66"/>
      <c r="T247"/>
      <c r="U247" s="66"/>
    </row>
    <row r="248" spans="5:21" ht="12.75">
      <c r="E248" s="2"/>
      <c r="F248" s="2"/>
      <c r="G248" s="2"/>
      <c r="H248" s="2"/>
      <c r="I248" s="2"/>
      <c r="J248" s="2"/>
      <c r="K248" s="2"/>
      <c r="L248" s="2"/>
      <c r="M248" s="2"/>
      <c r="N248" s="2"/>
      <c r="O248" s="2"/>
      <c r="P248" s="2"/>
      <c r="Q248" s="2"/>
      <c r="R248" s="2"/>
      <c r="S248" s="2"/>
      <c r="T248" s="2"/>
      <c r="U248" s="2"/>
    </row>
    <row r="249" spans="5:21" ht="12.75">
      <c r="E249"/>
      <c r="F249" s="66"/>
      <c r="G249"/>
      <c r="H249" s="66"/>
      <c r="I249" s="66"/>
      <c r="J249"/>
      <c r="K249" s="66"/>
      <c r="L249"/>
      <c r="M249" s="66"/>
      <c r="N249" s="66"/>
      <c r="O249"/>
      <c r="P249" s="66"/>
      <c r="Q249"/>
      <c r="R249" s="66"/>
      <c r="S249" s="66"/>
      <c r="T249"/>
      <c r="U249" s="66"/>
    </row>
    <row r="250" spans="5:21" ht="12.75">
      <c r="E250"/>
      <c r="F250"/>
      <c r="G250"/>
      <c r="H250"/>
      <c r="I250"/>
      <c r="J250"/>
      <c r="K250"/>
      <c r="L250"/>
      <c r="M250"/>
      <c r="N250"/>
      <c r="O250"/>
      <c r="P250"/>
      <c r="Q250"/>
      <c r="R250"/>
      <c r="S250"/>
      <c r="T250"/>
      <c r="U250"/>
    </row>
    <row r="251" spans="5:21" ht="12.75">
      <c r="E251"/>
      <c r="F251"/>
      <c r="G251"/>
      <c r="H251"/>
      <c r="I251"/>
      <c r="J251"/>
      <c r="K251"/>
      <c r="L251"/>
      <c r="M251"/>
      <c r="N251"/>
      <c r="O251"/>
      <c r="P251"/>
      <c r="Q251"/>
      <c r="R251"/>
      <c r="S251"/>
      <c r="T251"/>
      <c r="U251"/>
    </row>
    <row r="252" spans="5:21" ht="12.75">
      <c r="E252" s="7"/>
      <c r="F252" s="7"/>
      <c r="G252" s="7"/>
      <c r="H252" s="7"/>
      <c r="I252" s="7"/>
      <c r="J252" s="7"/>
      <c r="K252" s="7"/>
      <c r="L252" s="7"/>
      <c r="M252" s="7"/>
      <c r="N252" s="7"/>
      <c r="O252" s="7"/>
      <c r="P252" s="7"/>
      <c r="Q252" s="7"/>
      <c r="R252" s="7"/>
      <c r="S252" s="7"/>
      <c r="T252" s="7"/>
      <c r="U252" s="7"/>
    </row>
    <row r="253" spans="5:21" ht="12.75">
      <c r="E253" s="7"/>
      <c r="F253" s="7"/>
      <c r="G253" s="7"/>
      <c r="H253" s="7"/>
      <c r="I253" s="7"/>
      <c r="J253" s="7"/>
      <c r="K253" s="7"/>
      <c r="L253" s="7"/>
      <c r="M253" s="7"/>
      <c r="N253" s="7"/>
      <c r="O253" s="7"/>
      <c r="P253" s="7"/>
      <c r="Q253" s="7"/>
      <c r="R253" s="7"/>
      <c r="S253" s="7"/>
      <c r="T253" s="7"/>
      <c r="U253" s="7"/>
    </row>
    <row r="254" spans="5:21" ht="12.75">
      <c r="E254"/>
      <c r="F254" s="66"/>
      <c r="G254"/>
      <c r="H254" s="66"/>
      <c r="I254" s="66"/>
      <c r="J254"/>
      <c r="K254" s="66"/>
      <c r="L254"/>
      <c r="M254" s="66"/>
      <c r="N254" s="66"/>
      <c r="O254"/>
      <c r="P254" s="66"/>
      <c r="Q254"/>
      <c r="R254" s="66"/>
      <c r="S254" s="66"/>
      <c r="T254"/>
      <c r="U254" s="66"/>
    </row>
    <row r="255" spans="5:21" ht="12.75">
      <c r="E255"/>
      <c r="F255"/>
      <c r="G255"/>
      <c r="H255"/>
      <c r="I255"/>
      <c r="J255"/>
      <c r="K255"/>
      <c r="L255"/>
      <c r="M255"/>
      <c r="N255"/>
      <c r="O255"/>
      <c r="P255"/>
      <c r="Q255"/>
      <c r="R255"/>
      <c r="S255"/>
      <c r="T255"/>
      <c r="U255"/>
    </row>
    <row r="256" spans="5:21" ht="12.75">
      <c r="E256"/>
      <c r="F256"/>
      <c r="G256"/>
      <c r="H256"/>
      <c r="I256"/>
      <c r="J256"/>
      <c r="K256"/>
      <c r="L256"/>
      <c r="M256"/>
      <c r="N256"/>
      <c r="O256"/>
      <c r="P256"/>
      <c r="Q256"/>
      <c r="R256"/>
      <c r="S256"/>
      <c r="T256"/>
      <c r="U256"/>
    </row>
    <row r="257" spans="5:21" ht="12.75">
      <c r="E257"/>
      <c r="F257"/>
      <c r="G257"/>
      <c r="H257"/>
      <c r="I257"/>
      <c r="J257"/>
      <c r="K257"/>
      <c r="L257"/>
      <c r="M257"/>
      <c r="N257"/>
      <c r="O257"/>
      <c r="P257"/>
      <c r="Q257"/>
      <c r="R257"/>
      <c r="S257"/>
      <c r="T257"/>
      <c r="U257"/>
    </row>
    <row r="258" spans="5:21" ht="12.75">
      <c r="E258"/>
      <c r="F258"/>
      <c r="G258"/>
      <c r="H258"/>
      <c r="I258"/>
      <c r="J258"/>
      <c r="K258"/>
      <c r="L258"/>
      <c r="M258"/>
      <c r="N258"/>
      <c r="O258"/>
      <c r="P258"/>
      <c r="Q258"/>
      <c r="R258"/>
      <c r="S258"/>
      <c r="T258"/>
      <c r="U258"/>
    </row>
    <row r="259" spans="5:21" ht="12.75">
      <c r="E259"/>
      <c r="F259" s="66"/>
      <c r="G259"/>
      <c r="H259" s="66"/>
      <c r="I259" s="66"/>
      <c r="J259"/>
      <c r="K259" s="66"/>
      <c r="L259"/>
      <c r="M259" s="66"/>
      <c r="N259" s="66"/>
      <c r="O259"/>
      <c r="P259" s="66"/>
      <c r="Q259"/>
      <c r="R259" s="66"/>
      <c r="S259" s="66"/>
      <c r="T259"/>
      <c r="U259" s="66"/>
    </row>
    <row r="260" spans="5:21" ht="12.75">
      <c r="E260" s="2"/>
      <c r="F260" s="2"/>
      <c r="G260" s="2"/>
      <c r="H260" s="2"/>
      <c r="I260" s="2"/>
      <c r="J260" s="2"/>
      <c r="K260" s="2"/>
      <c r="L260" s="2"/>
      <c r="M260" s="2"/>
      <c r="N260" s="2"/>
      <c r="O260" s="2"/>
      <c r="P260" s="2"/>
      <c r="Q260" s="2"/>
      <c r="R260" s="2"/>
      <c r="S260" s="2"/>
      <c r="T260" s="2"/>
      <c r="U260" s="2"/>
    </row>
    <row r="261" spans="5:21" ht="12.75">
      <c r="E261"/>
      <c r="F261" s="66"/>
      <c r="G261"/>
      <c r="H261" s="66"/>
      <c r="I261" s="66"/>
      <c r="J261"/>
      <c r="K261" s="66"/>
      <c r="L261"/>
      <c r="M261" s="66"/>
      <c r="N261" s="66"/>
      <c r="O261"/>
      <c r="P261" s="66"/>
      <c r="Q261"/>
      <c r="R261" s="66"/>
      <c r="S261" s="66"/>
      <c r="T261"/>
      <c r="U261" s="66"/>
    </row>
    <row r="262" spans="5:21" ht="12.75">
      <c r="E262"/>
      <c r="F262"/>
      <c r="G262"/>
      <c r="H262"/>
      <c r="I262"/>
      <c r="J262"/>
      <c r="K262"/>
      <c r="L262"/>
      <c r="M262"/>
      <c r="N262"/>
      <c r="O262"/>
      <c r="P262"/>
      <c r="Q262"/>
      <c r="R262"/>
      <c r="S262"/>
      <c r="T262"/>
      <c r="U262"/>
    </row>
    <row r="263" spans="5:21" ht="12.75">
      <c r="E263"/>
      <c r="F263"/>
      <c r="G263"/>
      <c r="H263"/>
      <c r="I263"/>
      <c r="J263"/>
      <c r="K263"/>
      <c r="L263"/>
      <c r="M263"/>
      <c r="N263"/>
      <c r="O263"/>
      <c r="P263"/>
      <c r="Q263"/>
      <c r="R263"/>
      <c r="S263"/>
      <c r="T263"/>
      <c r="U263"/>
    </row>
    <row r="264" spans="5:21" ht="12.75">
      <c r="E264" s="7"/>
      <c r="F264" s="7"/>
      <c r="G264" s="7"/>
      <c r="H264" s="7"/>
      <c r="I264" s="7"/>
      <c r="J264" s="7"/>
      <c r="K264" s="7"/>
      <c r="L264" s="7"/>
      <c r="M264" s="7"/>
      <c r="N264" s="7"/>
      <c r="O264" s="7"/>
      <c r="P264" s="7"/>
      <c r="Q264" s="7"/>
      <c r="R264" s="7"/>
      <c r="S264" s="7"/>
      <c r="T264" s="7"/>
      <c r="U264" s="7"/>
    </row>
    <row r="265" spans="5:21" ht="12.75">
      <c r="E265" s="7"/>
      <c r="F265" s="7"/>
      <c r="G265" s="7"/>
      <c r="H265" s="7"/>
      <c r="I265" s="7"/>
      <c r="J265" s="7"/>
      <c r="K265" s="7"/>
      <c r="L265" s="7"/>
      <c r="M265" s="7"/>
      <c r="N265" s="7"/>
      <c r="O265" s="7"/>
      <c r="P265" s="7"/>
      <c r="Q265" s="7"/>
      <c r="R265" s="7"/>
      <c r="S265" s="7"/>
      <c r="T265" s="7"/>
      <c r="U265" s="7"/>
    </row>
    <row r="266" spans="5:21" ht="12.75">
      <c r="E266"/>
      <c r="F266" s="66"/>
      <c r="G266"/>
      <c r="H266" s="66"/>
      <c r="I266" s="66"/>
      <c r="J266"/>
      <c r="K266" s="66"/>
      <c r="L266"/>
      <c r="M266" s="66"/>
      <c r="N266" s="66"/>
      <c r="O266"/>
      <c r="P266" s="66"/>
      <c r="Q266"/>
      <c r="R266" s="66"/>
      <c r="S266" s="66"/>
      <c r="T266"/>
      <c r="U266" s="66"/>
    </row>
    <row r="267" spans="5:21" ht="12.75">
      <c r="E267"/>
      <c r="F267"/>
      <c r="G267"/>
      <c r="H267"/>
      <c r="I267"/>
      <c r="J267"/>
      <c r="K267"/>
      <c r="L267"/>
      <c r="M267"/>
      <c r="N267"/>
      <c r="O267"/>
      <c r="P267"/>
      <c r="Q267"/>
      <c r="R267"/>
      <c r="S267"/>
      <c r="T267"/>
      <c r="U267"/>
    </row>
    <row r="268" spans="5:21" ht="12.75">
      <c r="E268"/>
      <c r="F268"/>
      <c r="G268"/>
      <c r="H268"/>
      <c r="I268"/>
      <c r="J268"/>
      <c r="K268"/>
      <c r="L268"/>
      <c r="M268"/>
      <c r="N268"/>
      <c r="O268"/>
      <c r="P268"/>
      <c r="Q268"/>
      <c r="R268"/>
      <c r="S268"/>
      <c r="T268"/>
      <c r="U268"/>
    </row>
    <row r="269" spans="5:21" ht="12.75">
      <c r="E269"/>
      <c r="F269"/>
      <c r="G269"/>
      <c r="H269"/>
      <c r="I269"/>
      <c r="J269"/>
      <c r="K269"/>
      <c r="L269"/>
      <c r="M269"/>
      <c r="N269"/>
      <c r="O269"/>
      <c r="P269"/>
      <c r="Q269"/>
      <c r="R269"/>
      <c r="S269"/>
      <c r="T269"/>
      <c r="U269"/>
    </row>
    <row r="270" spans="5:21" ht="12.75">
      <c r="E270"/>
      <c r="F270"/>
      <c r="G270"/>
      <c r="H270"/>
      <c r="I270"/>
      <c r="J270"/>
      <c r="K270"/>
      <c r="L270"/>
      <c r="M270"/>
      <c r="N270"/>
      <c r="O270"/>
      <c r="P270"/>
      <c r="Q270"/>
      <c r="R270"/>
      <c r="S270"/>
      <c r="T270"/>
      <c r="U270"/>
    </row>
    <row r="271" spans="5:21" ht="12.75">
      <c r="E271"/>
      <c r="F271" s="66"/>
      <c r="G271"/>
      <c r="H271" s="66"/>
      <c r="I271" s="66"/>
      <c r="J271"/>
      <c r="K271" s="66"/>
      <c r="L271"/>
      <c r="M271" s="66"/>
      <c r="N271" s="66"/>
      <c r="O271"/>
      <c r="P271" s="66"/>
      <c r="Q271"/>
      <c r="R271" s="66"/>
      <c r="S271" s="66"/>
      <c r="T271"/>
      <c r="U271" s="66"/>
    </row>
    <row r="272" spans="5:21" ht="12.75">
      <c r="E272" s="2"/>
      <c r="F272" s="2"/>
      <c r="G272" s="2"/>
      <c r="H272" s="2"/>
      <c r="I272" s="2"/>
      <c r="J272" s="2"/>
      <c r="K272" s="2"/>
      <c r="L272" s="2"/>
      <c r="M272" s="2"/>
      <c r="N272" s="2"/>
      <c r="O272" s="2"/>
      <c r="P272" s="2"/>
      <c r="Q272" s="2"/>
      <c r="R272" s="2"/>
      <c r="S272" s="2"/>
      <c r="T272" s="2"/>
      <c r="U272" s="2"/>
    </row>
    <row r="273" spans="5:21" ht="12.75">
      <c r="E273"/>
      <c r="F273" s="66"/>
      <c r="G273"/>
      <c r="H273" s="66"/>
      <c r="I273" s="66"/>
      <c r="J273"/>
      <c r="K273" s="66"/>
      <c r="L273"/>
      <c r="M273" s="66"/>
      <c r="N273" s="66"/>
      <c r="O273"/>
      <c r="P273" s="66"/>
      <c r="Q273"/>
      <c r="R273" s="66"/>
      <c r="S273" s="66"/>
      <c r="T273"/>
      <c r="U273" s="66"/>
    </row>
    <row r="274" spans="5:21" ht="12.75">
      <c r="E274"/>
      <c r="F274"/>
      <c r="G274"/>
      <c r="H274"/>
      <c r="I274"/>
      <c r="J274"/>
      <c r="K274"/>
      <c r="L274"/>
      <c r="M274"/>
      <c r="N274"/>
      <c r="O274"/>
      <c r="P274"/>
      <c r="Q274"/>
      <c r="R274"/>
      <c r="S274"/>
      <c r="T274"/>
      <c r="U274"/>
    </row>
    <row r="275" spans="5:21" ht="12.75">
      <c r="E275"/>
      <c r="F275"/>
      <c r="G275"/>
      <c r="H275"/>
      <c r="I275"/>
      <c r="J275"/>
      <c r="K275"/>
      <c r="L275"/>
      <c r="M275"/>
      <c r="N275"/>
      <c r="O275"/>
      <c r="P275"/>
      <c r="Q275"/>
      <c r="R275"/>
      <c r="S275"/>
      <c r="T275"/>
      <c r="U275"/>
    </row>
    <row r="276" spans="5:21" ht="12.75">
      <c r="E276" s="7"/>
      <c r="F276" s="7"/>
      <c r="G276" s="7"/>
      <c r="H276" s="7"/>
      <c r="I276" s="7"/>
      <c r="J276" s="7"/>
      <c r="K276" s="7"/>
      <c r="L276" s="7"/>
      <c r="M276" s="7"/>
      <c r="N276" s="7"/>
      <c r="O276" s="7"/>
      <c r="P276" s="7"/>
      <c r="Q276" s="7"/>
      <c r="R276" s="7"/>
      <c r="S276" s="7"/>
      <c r="T276" s="7"/>
      <c r="U276" s="7"/>
    </row>
    <row r="277" spans="5:21" ht="12.75">
      <c r="E277" s="7"/>
      <c r="F277" s="7"/>
      <c r="G277" s="7"/>
      <c r="H277" s="7"/>
      <c r="I277" s="7"/>
      <c r="J277" s="7"/>
      <c r="K277" s="7"/>
      <c r="L277" s="7"/>
      <c r="M277" s="7"/>
      <c r="N277" s="7"/>
      <c r="O277" s="7"/>
      <c r="P277" s="7"/>
      <c r="Q277" s="7"/>
      <c r="R277" s="7"/>
      <c r="S277" s="7"/>
      <c r="T277" s="7"/>
      <c r="U277" s="7"/>
    </row>
    <row r="278" spans="5:21" ht="12.75">
      <c r="E278"/>
      <c r="F278" s="66"/>
      <c r="G278"/>
      <c r="H278" s="66"/>
      <c r="I278" s="66"/>
      <c r="J278"/>
      <c r="K278" s="66"/>
      <c r="L278"/>
      <c r="M278" s="66"/>
      <c r="N278" s="66"/>
      <c r="O278"/>
      <c r="P278" s="66"/>
      <c r="Q278"/>
      <c r="R278" s="66"/>
      <c r="S278" s="66"/>
      <c r="T278"/>
      <c r="U278" s="66"/>
    </row>
    <row r="279" spans="5:21" ht="12.75">
      <c r="E279"/>
      <c r="F279"/>
      <c r="G279"/>
      <c r="H279"/>
      <c r="I279"/>
      <c r="J279"/>
      <c r="K279"/>
      <c r="L279"/>
      <c r="M279"/>
      <c r="N279"/>
      <c r="O279"/>
      <c r="P279"/>
      <c r="Q279"/>
      <c r="R279"/>
      <c r="S279"/>
      <c r="T279"/>
      <c r="U279"/>
    </row>
    <row r="280" spans="5:21" ht="12.75">
      <c r="E280"/>
      <c r="F280"/>
      <c r="G280"/>
      <c r="H280"/>
      <c r="I280"/>
      <c r="J280"/>
      <c r="K280"/>
      <c r="L280"/>
      <c r="M280"/>
      <c r="N280"/>
      <c r="O280"/>
      <c r="P280"/>
      <c r="Q280"/>
      <c r="R280"/>
      <c r="S280"/>
      <c r="T280"/>
      <c r="U280"/>
    </row>
    <row r="281" spans="5:21" ht="12.75">
      <c r="E281"/>
      <c r="F281"/>
      <c r="G281"/>
      <c r="H281"/>
      <c r="I281"/>
      <c r="J281"/>
      <c r="K281"/>
      <c r="L281"/>
      <c r="M281"/>
      <c r="N281"/>
      <c r="O281"/>
      <c r="P281"/>
      <c r="Q281"/>
      <c r="R281"/>
      <c r="S281"/>
      <c r="T281"/>
      <c r="U281"/>
    </row>
    <row r="282" spans="5:21" ht="12.75">
      <c r="E282"/>
      <c r="F282"/>
      <c r="G282"/>
      <c r="H282"/>
      <c r="I282"/>
      <c r="J282"/>
      <c r="K282"/>
      <c r="L282"/>
      <c r="M282"/>
      <c r="N282"/>
      <c r="O282"/>
      <c r="P282"/>
      <c r="Q282"/>
      <c r="R282"/>
      <c r="S282"/>
      <c r="T282"/>
      <c r="U282"/>
    </row>
    <row r="283" spans="5:21" ht="12.75">
      <c r="E283"/>
      <c r="F283" s="66"/>
      <c r="G283"/>
      <c r="H283" s="66"/>
      <c r="I283" s="66"/>
      <c r="J283"/>
      <c r="K283" s="66"/>
      <c r="L283"/>
      <c r="M283" s="66"/>
      <c r="N283" s="66"/>
      <c r="O283"/>
      <c r="P283" s="66"/>
      <c r="Q283"/>
      <c r="R283" s="66"/>
      <c r="S283" s="66"/>
      <c r="T283"/>
      <c r="U283" s="66"/>
    </row>
    <row r="284" spans="5:21" ht="12.75">
      <c r="E284" s="2"/>
      <c r="F284" s="2"/>
      <c r="G284" s="2"/>
      <c r="H284" s="2"/>
      <c r="I284" s="2"/>
      <c r="J284" s="2"/>
      <c r="K284" s="2"/>
      <c r="L284" s="2"/>
      <c r="M284" s="2"/>
      <c r="N284" s="2"/>
      <c r="O284" s="2"/>
      <c r="P284" s="2"/>
      <c r="Q284" s="2"/>
      <c r="R284" s="2"/>
      <c r="S284" s="2"/>
      <c r="T284" s="2"/>
      <c r="U284" s="2"/>
    </row>
    <row r="285" spans="5:21" ht="12.75">
      <c r="E285"/>
      <c r="F285" s="66"/>
      <c r="G285"/>
      <c r="H285" s="66"/>
      <c r="I285" s="66"/>
      <c r="J285"/>
      <c r="K285" s="66"/>
      <c r="L285"/>
      <c r="M285" s="66"/>
      <c r="N285" s="66"/>
      <c r="O285"/>
      <c r="P285" s="66"/>
      <c r="Q285"/>
      <c r="R285" s="66"/>
      <c r="S285" s="66"/>
      <c r="T285"/>
      <c r="U285" s="66"/>
    </row>
    <row r="286" spans="5:21" ht="12.75">
      <c r="E286"/>
      <c r="F286"/>
      <c r="G286"/>
      <c r="H286"/>
      <c r="I286"/>
      <c r="J286"/>
      <c r="K286"/>
      <c r="L286"/>
      <c r="M286"/>
      <c r="N286"/>
      <c r="O286"/>
      <c r="P286"/>
      <c r="Q286"/>
      <c r="R286"/>
      <c r="S286"/>
      <c r="T286"/>
      <c r="U286"/>
    </row>
    <row r="287" spans="5:21" ht="12.75">
      <c r="E287"/>
      <c r="F287"/>
      <c r="G287"/>
      <c r="H287"/>
      <c r="I287"/>
      <c r="J287"/>
      <c r="K287"/>
      <c r="L287"/>
      <c r="M287"/>
      <c r="N287"/>
      <c r="O287"/>
      <c r="P287"/>
      <c r="Q287"/>
      <c r="R287"/>
      <c r="S287"/>
      <c r="T287"/>
      <c r="U287"/>
    </row>
    <row r="288" spans="5:21" ht="12.75">
      <c r="E288" s="7"/>
      <c r="F288" s="7"/>
      <c r="G288" s="7"/>
      <c r="H288" s="7"/>
      <c r="I288" s="7"/>
      <c r="J288" s="7"/>
      <c r="K288" s="7"/>
      <c r="L288" s="7"/>
      <c r="M288" s="7"/>
      <c r="N288" s="7"/>
      <c r="O288" s="7"/>
      <c r="P288" s="7"/>
      <c r="Q288" s="7"/>
      <c r="R288" s="7"/>
      <c r="S288" s="7"/>
      <c r="T288" s="7"/>
      <c r="U288" s="7"/>
    </row>
    <row r="289" spans="5:21" ht="12.75">
      <c r="E289" s="7"/>
      <c r="F289" s="7"/>
      <c r="G289" s="7"/>
      <c r="H289" s="7"/>
      <c r="I289" s="7"/>
      <c r="J289" s="7"/>
      <c r="K289" s="7"/>
      <c r="L289" s="7"/>
      <c r="M289" s="7"/>
      <c r="N289" s="7"/>
      <c r="O289" s="7"/>
      <c r="P289" s="7"/>
      <c r="Q289" s="7"/>
      <c r="R289" s="7"/>
      <c r="S289" s="7"/>
      <c r="T289" s="7"/>
      <c r="U289" s="7"/>
    </row>
    <row r="290" spans="5:21" ht="12.75">
      <c r="E290"/>
      <c r="F290" s="66"/>
      <c r="G290"/>
      <c r="H290" s="66"/>
      <c r="I290" s="66"/>
      <c r="J290"/>
      <c r="K290" s="66"/>
      <c r="L290"/>
      <c r="M290" s="66"/>
      <c r="N290" s="66"/>
      <c r="O290"/>
      <c r="P290" s="66"/>
      <c r="Q290"/>
      <c r="R290" s="66"/>
      <c r="S290" s="66"/>
      <c r="T290"/>
      <c r="U290" s="66"/>
    </row>
    <row r="291" spans="5:21" ht="12.75">
      <c r="E291"/>
      <c r="F291"/>
      <c r="G291"/>
      <c r="H291"/>
      <c r="I291"/>
      <c r="J291"/>
      <c r="K291"/>
      <c r="L291"/>
      <c r="M291"/>
      <c r="N291"/>
      <c r="O291"/>
      <c r="P291"/>
      <c r="Q291"/>
      <c r="R291"/>
      <c r="S291"/>
      <c r="T291"/>
      <c r="U291"/>
    </row>
    <row r="292" spans="5:21" ht="12.75">
      <c r="E292"/>
      <c r="F292"/>
      <c r="G292"/>
      <c r="H292"/>
      <c r="I292"/>
      <c r="J292"/>
      <c r="K292"/>
      <c r="L292"/>
      <c r="M292"/>
      <c r="N292"/>
      <c r="O292"/>
      <c r="P292"/>
      <c r="Q292"/>
      <c r="R292"/>
      <c r="S292"/>
      <c r="T292"/>
      <c r="U292"/>
    </row>
    <row r="293" spans="5:21" ht="12.75">
      <c r="E293"/>
      <c r="F293"/>
      <c r="G293"/>
      <c r="H293"/>
      <c r="I293"/>
      <c r="J293"/>
      <c r="K293"/>
      <c r="L293"/>
      <c r="M293"/>
      <c r="N293"/>
      <c r="O293"/>
      <c r="P293"/>
      <c r="Q293"/>
      <c r="R293"/>
      <c r="S293"/>
      <c r="T293"/>
      <c r="U293"/>
    </row>
    <row r="294" spans="5:21" ht="12.75">
      <c r="E294"/>
      <c r="F294"/>
      <c r="G294"/>
      <c r="H294"/>
      <c r="I294"/>
      <c r="J294"/>
      <c r="K294"/>
      <c r="L294"/>
      <c r="M294"/>
      <c r="N294"/>
      <c r="O294"/>
      <c r="P294"/>
      <c r="Q294"/>
      <c r="R294"/>
      <c r="S294"/>
      <c r="T294"/>
      <c r="U294"/>
    </row>
    <row r="295" spans="5:21" ht="12.75">
      <c r="E295"/>
      <c r="F295" s="66"/>
      <c r="G295"/>
      <c r="H295" s="66"/>
      <c r="I295" s="66"/>
      <c r="J295"/>
      <c r="K295" s="66"/>
      <c r="L295"/>
      <c r="M295" s="66"/>
      <c r="N295" s="66"/>
      <c r="O295"/>
      <c r="P295" s="66"/>
      <c r="Q295"/>
      <c r="R295" s="66"/>
      <c r="S295" s="66"/>
      <c r="T295"/>
      <c r="U295" s="66"/>
    </row>
    <row r="296" spans="5:21" ht="12.75">
      <c r="E296" s="2"/>
      <c r="F296" s="2"/>
      <c r="G296" s="2"/>
      <c r="H296" s="2"/>
      <c r="I296" s="2"/>
      <c r="J296" s="2"/>
      <c r="K296" s="2"/>
      <c r="L296" s="2"/>
      <c r="M296" s="2"/>
      <c r="N296" s="2"/>
      <c r="O296" s="2"/>
      <c r="P296" s="2"/>
      <c r="Q296" s="2"/>
      <c r="R296" s="2"/>
      <c r="S296" s="2"/>
      <c r="T296" s="2"/>
      <c r="U296" s="2"/>
    </row>
    <row r="297" spans="5:21" ht="12.75">
      <c r="E297"/>
      <c r="F297" s="66"/>
      <c r="G297"/>
      <c r="H297" s="66"/>
      <c r="I297" s="66"/>
      <c r="J297"/>
      <c r="K297" s="66"/>
      <c r="L297"/>
      <c r="M297" s="66"/>
      <c r="N297" s="66"/>
      <c r="O297"/>
      <c r="P297" s="66"/>
      <c r="Q297"/>
      <c r="R297" s="66"/>
      <c r="S297" s="66"/>
      <c r="T297"/>
      <c r="U297" s="66"/>
    </row>
    <row r="298" spans="5:21" ht="12.75">
      <c r="E298"/>
      <c r="F298"/>
      <c r="G298"/>
      <c r="H298"/>
      <c r="I298"/>
      <c r="J298"/>
      <c r="K298"/>
      <c r="L298"/>
      <c r="M298"/>
      <c r="N298"/>
      <c r="O298"/>
      <c r="P298"/>
      <c r="Q298"/>
      <c r="R298"/>
      <c r="S298"/>
      <c r="T298"/>
      <c r="U298"/>
    </row>
    <row r="299" spans="5:21" ht="12.75">
      <c r="E299"/>
      <c r="F299"/>
      <c r="G299"/>
      <c r="H299"/>
      <c r="I299"/>
      <c r="J299"/>
      <c r="K299"/>
      <c r="L299"/>
      <c r="M299"/>
      <c r="N299"/>
      <c r="O299"/>
      <c r="P299"/>
      <c r="Q299"/>
      <c r="R299"/>
      <c r="S299"/>
      <c r="T299"/>
      <c r="U299"/>
    </row>
    <row r="300" spans="5:21" ht="12.75">
      <c r="E300" s="7"/>
      <c r="F300" s="7"/>
      <c r="G300" s="7"/>
      <c r="H300" s="7"/>
      <c r="I300" s="7"/>
      <c r="J300" s="7"/>
      <c r="K300" s="7"/>
      <c r="L300" s="7"/>
      <c r="M300" s="7"/>
      <c r="N300" s="7"/>
      <c r="O300" s="7"/>
      <c r="P300" s="7"/>
      <c r="Q300" s="7"/>
      <c r="R300" s="7"/>
      <c r="S300" s="7"/>
      <c r="T300" s="7"/>
      <c r="U300" s="7"/>
    </row>
    <row r="301" spans="5:21" ht="12.75">
      <c r="E301" s="7"/>
      <c r="F301" s="7"/>
      <c r="G301" s="7"/>
      <c r="H301" s="7"/>
      <c r="I301" s="7"/>
      <c r="J301" s="7"/>
      <c r="K301" s="7"/>
      <c r="L301" s="7"/>
      <c r="M301" s="7"/>
      <c r="N301" s="7"/>
      <c r="O301" s="7"/>
      <c r="P301" s="7"/>
      <c r="Q301" s="7"/>
      <c r="R301" s="7"/>
      <c r="S301" s="7"/>
      <c r="T301" s="7"/>
      <c r="U301" s="7"/>
    </row>
    <row r="302" spans="5:21" ht="12.75">
      <c r="E302"/>
      <c r="F302" s="66"/>
      <c r="G302"/>
      <c r="H302" s="66"/>
      <c r="I302" s="66"/>
      <c r="J302"/>
      <c r="K302" s="66"/>
      <c r="L302"/>
      <c r="M302" s="66"/>
      <c r="N302" s="66"/>
      <c r="O302"/>
      <c r="P302" s="66"/>
      <c r="Q302"/>
      <c r="R302" s="66"/>
      <c r="S302" s="66"/>
      <c r="T302"/>
      <c r="U302" s="66"/>
    </row>
    <row r="303" spans="5:21" ht="12.75">
      <c r="E303"/>
      <c r="F303"/>
      <c r="G303"/>
      <c r="H303"/>
      <c r="I303"/>
      <c r="J303"/>
      <c r="K303"/>
      <c r="L303"/>
      <c r="M303"/>
      <c r="N303"/>
      <c r="O303"/>
      <c r="P303"/>
      <c r="Q303"/>
      <c r="R303"/>
      <c r="S303"/>
      <c r="T303"/>
      <c r="U303"/>
    </row>
    <row r="304" spans="5:21" ht="12.75">
      <c r="E304"/>
      <c r="F304"/>
      <c r="G304"/>
      <c r="H304"/>
      <c r="I304"/>
      <c r="J304"/>
      <c r="K304"/>
      <c r="L304"/>
      <c r="M304"/>
      <c r="N304"/>
      <c r="O304"/>
      <c r="P304"/>
      <c r="Q304"/>
      <c r="R304"/>
      <c r="S304"/>
      <c r="T304"/>
      <c r="U304"/>
    </row>
    <row r="305" spans="5:21" ht="12.75">
      <c r="E305"/>
      <c r="F305"/>
      <c r="G305"/>
      <c r="H305"/>
      <c r="I305"/>
      <c r="J305"/>
      <c r="K305"/>
      <c r="L305"/>
      <c r="M305"/>
      <c r="N305"/>
      <c r="O305"/>
      <c r="P305"/>
      <c r="Q305"/>
      <c r="R305"/>
      <c r="S305"/>
      <c r="T305"/>
      <c r="U305"/>
    </row>
    <row r="306" spans="5:21" ht="12.75">
      <c r="E306"/>
      <c r="F306"/>
      <c r="G306"/>
      <c r="H306"/>
      <c r="I306"/>
      <c r="J306"/>
      <c r="K306"/>
      <c r="L306"/>
      <c r="M306"/>
      <c r="N306"/>
      <c r="O306"/>
      <c r="P306"/>
      <c r="Q306"/>
      <c r="R306"/>
      <c r="S306"/>
      <c r="T306"/>
      <c r="U306"/>
    </row>
    <row r="307" spans="5:21" ht="12.75">
      <c r="E307"/>
      <c r="F307" s="66"/>
      <c r="G307"/>
      <c r="H307" s="66"/>
      <c r="I307" s="66"/>
      <c r="J307"/>
      <c r="K307" s="66"/>
      <c r="L307"/>
      <c r="M307" s="66"/>
      <c r="N307" s="66"/>
      <c r="O307"/>
      <c r="P307" s="66"/>
      <c r="Q307"/>
      <c r="R307" s="66"/>
      <c r="S307" s="66"/>
      <c r="T307"/>
      <c r="U307" s="66"/>
    </row>
    <row r="308" spans="5:21" ht="12.75">
      <c r="E308" s="2"/>
      <c r="F308" s="2"/>
      <c r="G308" s="2"/>
      <c r="H308" s="2"/>
      <c r="I308" s="2"/>
      <c r="J308" s="2"/>
      <c r="K308" s="2"/>
      <c r="L308" s="2"/>
      <c r="M308" s="2"/>
      <c r="N308" s="2"/>
      <c r="O308" s="2"/>
      <c r="P308" s="2"/>
      <c r="Q308" s="2"/>
      <c r="R308" s="2"/>
      <c r="S308" s="2"/>
      <c r="T308" s="2"/>
      <c r="U308" s="2"/>
    </row>
    <row r="309" spans="5:21" ht="12.75">
      <c r="E309"/>
      <c r="F309" s="66"/>
      <c r="G309"/>
      <c r="H309" s="66"/>
      <c r="I309" s="66"/>
      <c r="J309"/>
      <c r="K309" s="66"/>
      <c r="L309"/>
      <c r="M309" s="66"/>
      <c r="N309" s="66"/>
      <c r="O309"/>
      <c r="P309" s="66"/>
      <c r="Q309"/>
      <c r="R309" s="66"/>
      <c r="S309" s="66"/>
      <c r="T309"/>
      <c r="U309" s="66"/>
    </row>
    <row r="310" spans="5:21" ht="12.75">
      <c r="E310"/>
      <c r="F310"/>
      <c r="G310"/>
      <c r="H310"/>
      <c r="I310"/>
      <c r="J310"/>
      <c r="K310"/>
      <c r="L310"/>
      <c r="M310"/>
      <c r="N310"/>
      <c r="O310"/>
      <c r="P310"/>
      <c r="Q310"/>
      <c r="R310"/>
      <c r="S310"/>
      <c r="T310"/>
      <c r="U310"/>
    </row>
    <row r="311" spans="5:21" ht="12.75">
      <c r="E311"/>
      <c r="F311"/>
      <c r="G311"/>
      <c r="H311"/>
      <c r="I311"/>
      <c r="J311"/>
      <c r="K311"/>
      <c r="L311"/>
      <c r="M311"/>
      <c r="N311"/>
      <c r="O311"/>
      <c r="P311"/>
      <c r="Q311"/>
      <c r="R311"/>
      <c r="S311"/>
      <c r="T311"/>
      <c r="U311"/>
    </row>
    <row r="312" spans="5:21" ht="12.75">
      <c r="E312" s="7"/>
      <c r="F312" s="7"/>
      <c r="G312" s="7"/>
      <c r="H312" s="7"/>
      <c r="I312" s="7"/>
      <c r="J312" s="7"/>
      <c r="K312" s="7"/>
      <c r="L312" s="7"/>
      <c r="M312" s="7"/>
      <c r="N312" s="7"/>
      <c r="O312" s="7"/>
      <c r="P312" s="7"/>
      <c r="Q312" s="7"/>
      <c r="R312" s="7"/>
      <c r="S312" s="7"/>
      <c r="T312" s="7"/>
      <c r="U312" s="7"/>
    </row>
    <row r="313" spans="5:21" ht="12.75">
      <c r="E313" s="7"/>
      <c r="F313" s="7"/>
      <c r="G313" s="7"/>
      <c r="H313" s="7"/>
      <c r="I313" s="7"/>
      <c r="J313" s="7"/>
      <c r="K313" s="7"/>
      <c r="L313" s="7"/>
      <c r="M313" s="7"/>
      <c r="N313" s="7"/>
      <c r="O313" s="7"/>
      <c r="P313" s="7"/>
      <c r="Q313" s="7"/>
      <c r="R313" s="7"/>
      <c r="S313" s="7"/>
      <c r="T313" s="7"/>
      <c r="U313" s="7"/>
    </row>
    <row r="314" spans="5:21" ht="12.75">
      <c r="E314"/>
      <c r="F314" s="66"/>
      <c r="G314"/>
      <c r="H314" s="66"/>
      <c r="I314" s="66"/>
      <c r="J314"/>
      <c r="K314" s="66"/>
      <c r="L314"/>
      <c r="M314" s="66"/>
      <c r="N314" s="66"/>
      <c r="O314"/>
      <c r="P314" s="66"/>
      <c r="Q314"/>
      <c r="R314" s="66"/>
      <c r="S314" s="66"/>
      <c r="T314"/>
      <c r="U314" s="66"/>
    </row>
    <row r="315" spans="5:21" ht="12.75">
      <c r="E315"/>
      <c r="F315"/>
      <c r="G315"/>
      <c r="H315"/>
      <c r="I315"/>
      <c r="J315"/>
      <c r="K315"/>
      <c r="L315"/>
      <c r="M315"/>
      <c r="N315"/>
      <c r="O315"/>
      <c r="P315"/>
      <c r="Q315"/>
      <c r="R315"/>
      <c r="S315"/>
      <c r="T315"/>
      <c r="U315"/>
    </row>
  </sheetData>
  <sheetProtection/>
  <mergeCells count="23">
    <mergeCell ref="A2:D2"/>
    <mergeCell ref="A1:D1"/>
    <mergeCell ref="A7:A13"/>
    <mergeCell ref="A14:A20"/>
    <mergeCell ref="A4:D4"/>
    <mergeCell ref="A3:D3"/>
    <mergeCell ref="A97:A103"/>
    <mergeCell ref="A21:A27"/>
    <mergeCell ref="A28:A34"/>
    <mergeCell ref="A35:A41"/>
    <mergeCell ref="A42:A48"/>
    <mergeCell ref="A49:A55"/>
    <mergeCell ref="A56:A62"/>
    <mergeCell ref="A104:A110"/>
    <mergeCell ref="A69:A75"/>
    <mergeCell ref="A76:A82"/>
    <mergeCell ref="A111:A117"/>
    <mergeCell ref="A63:D63"/>
    <mergeCell ref="A64:D64"/>
    <mergeCell ref="A65:D65"/>
    <mergeCell ref="A66:D66"/>
    <mergeCell ref="A83:A89"/>
    <mergeCell ref="A90:A96"/>
  </mergeCells>
  <printOptions/>
  <pageMargins left="1.3385826771653544" right="0.7480314960629921" top="1.2598425196850394" bottom="0.984251968503937" header="0" footer="0.7874015748031497"/>
  <pageSetup horizontalDpi="300" verticalDpi="300" orientation="portrait" paperSize="119" scale="77" r:id="rId2"/>
  <headerFooter alignWithMargins="0">
    <oddFooter>&amp;CPágina &amp;P</oddFooter>
  </headerFooter>
  <rowBreaks count="1" manualBreakCount="1">
    <brk id="62" max="3" man="1"/>
  </rowBreaks>
  <drawing r:id="rId1"/>
</worksheet>
</file>

<file path=xl/worksheets/sheet6.xml><?xml version="1.0" encoding="utf-8"?>
<worksheet xmlns="http://schemas.openxmlformats.org/spreadsheetml/2006/main" xmlns:r="http://schemas.openxmlformats.org/officeDocument/2006/relationships">
  <dimension ref="A1:U306"/>
  <sheetViews>
    <sheetView tabSelected="1" zoomScale="87" zoomScaleNormal="87" zoomScalePageLayoutView="0" workbookViewId="0" topLeftCell="A17">
      <selection activeCell="G64" sqref="G64"/>
    </sheetView>
  </sheetViews>
  <sheetFormatPr defaultColWidth="11.421875" defaultRowHeight="12.75"/>
  <cols>
    <col min="1" max="1" width="40.8515625" style="45" customWidth="1"/>
    <col min="2" max="2" width="27.57421875" style="45" customWidth="1"/>
    <col min="3" max="4" width="13.421875" style="45" customWidth="1"/>
    <col min="5" max="16384" width="11.421875" style="45" customWidth="1"/>
  </cols>
  <sheetData>
    <row r="1" spans="1:21" s="100" customFormat="1" ht="15.75" customHeight="1">
      <c r="A1" s="156" t="s">
        <v>280</v>
      </c>
      <c r="B1" s="156"/>
      <c r="C1" s="156"/>
      <c r="D1" s="156"/>
      <c r="F1" s="99"/>
      <c r="H1" s="99"/>
      <c r="I1" s="99"/>
      <c r="K1" s="99"/>
      <c r="M1" s="99"/>
      <c r="N1" s="99"/>
      <c r="P1" s="99"/>
      <c r="R1" s="99"/>
      <c r="S1" s="99"/>
      <c r="U1" s="99"/>
    </row>
    <row r="2" spans="1:21" s="100" customFormat="1" ht="15.75" customHeight="1">
      <c r="A2" s="157" t="s">
        <v>284</v>
      </c>
      <c r="B2" s="157"/>
      <c r="C2" s="157"/>
      <c r="D2" s="157"/>
      <c r="F2" s="99"/>
      <c r="H2" s="99"/>
      <c r="I2" s="99"/>
      <c r="K2" s="99"/>
      <c r="M2" s="99"/>
      <c r="N2" s="99"/>
      <c r="P2" s="99"/>
      <c r="R2" s="99"/>
      <c r="S2" s="99"/>
      <c r="U2" s="99"/>
    </row>
    <row r="3" spans="1:21" s="100" customFormat="1" ht="15.75" customHeight="1">
      <c r="A3" s="157" t="s">
        <v>38</v>
      </c>
      <c r="B3" s="157"/>
      <c r="C3" s="157"/>
      <c r="D3" s="157"/>
      <c r="F3" s="99"/>
      <c r="H3" s="99"/>
      <c r="I3" s="99"/>
      <c r="K3" s="99"/>
      <c r="M3" s="99"/>
      <c r="N3" s="99"/>
      <c r="P3" s="99"/>
      <c r="R3" s="99"/>
      <c r="S3" s="99"/>
      <c r="U3" s="99"/>
    </row>
    <row r="4" spans="1:21" s="100" customFormat="1" ht="15.75" customHeight="1">
      <c r="A4" s="158"/>
      <c r="B4" s="158"/>
      <c r="C4" s="158"/>
      <c r="D4" s="158"/>
      <c r="F4" s="99"/>
      <c r="H4" s="99"/>
      <c r="I4" s="99"/>
      <c r="K4" s="99"/>
      <c r="M4" s="99"/>
      <c r="N4" s="99"/>
      <c r="P4" s="99"/>
      <c r="R4" s="99"/>
      <c r="S4" s="99"/>
      <c r="U4" s="99"/>
    </row>
    <row r="5" spans="1:4" s="7" customFormat="1" ht="12.75">
      <c r="A5" s="26" t="s">
        <v>39</v>
      </c>
      <c r="B5" s="2" t="s">
        <v>270</v>
      </c>
      <c r="C5" s="28">
        <v>2009</v>
      </c>
      <c r="D5" s="30" t="s">
        <v>41</v>
      </c>
    </row>
    <row r="6" spans="1:4" s="7" customFormat="1" ht="12.75">
      <c r="A6" s="30"/>
      <c r="B6" s="30"/>
      <c r="C6" s="28" t="str">
        <f>+Exportacion_region_sector!D6</f>
        <v>ene-abr</v>
      </c>
      <c r="D6" s="52">
        <v>2009</v>
      </c>
    </row>
    <row r="7" spans="1:21" ht="12.75">
      <c r="A7" s="163" t="s">
        <v>192</v>
      </c>
      <c r="B7" t="s">
        <v>267</v>
      </c>
      <c r="C7" s="36">
        <v>1105.81</v>
      </c>
      <c r="D7" s="85">
        <f>+C7/$C$12</f>
        <v>0.4597020236600148</v>
      </c>
      <c r="F7" s="66"/>
      <c r="H7" s="66"/>
      <c r="I7" s="66"/>
      <c r="K7" s="66"/>
      <c r="M7" s="66"/>
      <c r="N7" s="66"/>
      <c r="P7" s="66"/>
      <c r="R7" s="66"/>
      <c r="S7" s="66"/>
      <c r="U7" s="66"/>
    </row>
    <row r="8" spans="1:5" ht="12.75">
      <c r="A8" s="163"/>
      <c r="B8" s="7" t="s">
        <v>287</v>
      </c>
      <c r="C8" s="36">
        <v>937.883</v>
      </c>
      <c r="D8" s="85">
        <f>+C8/$C$12</f>
        <v>0.38989221752048336</v>
      </c>
      <c r="E8" s="36"/>
    </row>
    <row r="9" spans="1:5" ht="12.75">
      <c r="A9" s="163"/>
      <c r="B9" s="7" t="s">
        <v>268</v>
      </c>
      <c r="C9" s="36">
        <v>143.29</v>
      </c>
      <c r="D9" s="85">
        <f>+C9/$C$12</f>
        <v>0.05956783079393704</v>
      </c>
      <c r="E9" s="36"/>
    </row>
    <row r="10" spans="1:5" ht="12.75">
      <c r="A10" s="163"/>
      <c r="B10" s="7" t="s">
        <v>278</v>
      </c>
      <c r="C10" s="36">
        <v>56.762</v>
      </c>
      <c r="D10" s="85">
        <f>+C10/$C$12</f>
        <v>0.023596826097602448</v>
      </c>
      <c r="E10" s="36"/>
    </row>
    <row r="11" spans="1:5" ht="12.75">
      <c r="A11" s="163"/>
      <c r="B11" s="7" t="s">
        <v>247</v>
      </c>
      <c r="C11" s="36">
        <f>+C12-(C7+C8+C9+C10)</f>
        <v>161.7479999999996</v>
      </c>
      <c r="D11" s="85">
        <f>+C11/$C$12</f>
        <v>0.0672411019279622</v>
      </c>
      <c r="E11" s="36"/>
    </row>
    <row r="12" spans="1:5" s="2" customFormat="1" ht="12.75">
      <c r="A12" s="164"/>
      <c r="B12" s="54" t="s">
        <v>250</v>
      </c>
      <c r="C12" s="55">
        <v>2405.493</v>
      </c>
      <c r="D12" s="84">
        <f>SUM(D7:D11)</f>
        <v>0.9999999999999999</v>
      </c>
      <c r="E12" s="39"/>
    </row>
    <row r="13" spans="1:21" ht="12.75">
      <c r="A13" s="162" t="s">
        <v>197</v>
      </c>
      <c r="B13" t="s">
        <v>268</v>
      </c>
      <c r="C13" s="36">
        <v>1608.142</v>
      </c>
      <c r="D13" s="85">
        <f>+C13/$C$18</f>
        <v>0.6886179954935473</v>
      </c>
      <c r="F13" s="66"/>
      <c r="H13" s="66"/>
      <c r="I13" s="66"/>
      <c r="K13" s="66"/>
      <c r="M13" s="66"/>
      <c r="N13" s="66"/>
      <c r="P13" s="66"/>
      <c r="R13" s="66"/>
      <c r="S13" s="66"/>
      <c r="U13" s="66"/>
    </row>
    <row r="14" spans="1:4" ht="12.75">
      <c r="A14" s="163"/>
      <c r="B14" t="s">
        <v>289</v>
      </c>
      <c r="C14" s="36">
        <v>222.062</v>
      </c>
      <c r="D14" s="85">
        <f>+C14/$C$18</f>
        <v>0.09508854896849166</v>
      </c>
    </row>
    <row r="15" spans="1:4" ht="12.75">
      <c r="A15" s="163"/>
      <c r="B15" s="7" t="s">
        <v>267</v>
      </c>
      <c r="C15" s="36">
        <v>129.406</v>
      </c>
      <c r="D15" s="85">
        <f>+C15/$C$18</f>
        <v>0.055412581926744024</v>
      </c>
    </row>
    <row r="16" spans="1:4" ht="12.75">
      <c r="A16" s="163"/>
      <c r="B16" s="7" t="s">
        <v>271</v>
      </c>
      <c r="C16" s="36">
        <v>97.703</v>
      </c>
      <c r="D16" s="85">
        <f>+C16/$C$18</f>
        <v>0.04183712881928713</v>
      </c>
    </row>
    <row r="17" spans="1:5" ht="12.75">
      <c r="A17" s="165"/>
      <c r="B17" s="7" t="s">
        <v>247</v>
      </c>
      <c r="C17" s="36">
        <f>+C18-(C13+C14+C15+C16)</f>
        <v>278.0050000000001</v>
      </c>
      <c r="D17" s="85">
        <f>+C17/$C$18</f>
        <v>0.11904374479192988</v>
      </c>
      <c r="E17" s="36"/>
    </row>
    <row r="18" spans="1:5" s="2" customFormat="1" ht="12.75">
      <c r="A18" s="164"/>
      <c r="B18" s="54" t="s">
        <v>250</v>
      </c>
      <c r="C18" s="55">
        <v>2335.318</v>
      </c>
      <c r="D18" s="84">
        <f>SUM(D13:D17)</f>
        <v>1</v>
      </c>
      <c r="E18" s="39"/>
    </row>
    <row r="19" spans="1:4" ht="12.75">
      <c r="A19" s="162" t="s">
        <v>198</v>
      </c>
      <c r="B19" t="s">
        <v>267</v>
      </c>
      <c r="C19" s="36">
        <v>303.206</v>
      </c>
      <c r="D19" s="85">
        <f>+C19/$C$24</f>
        <v>0.4415426308837814</v>
      </c>
    </row>
    <row r="20" spans="1:4" ht="12.75">
      <c r="A20" s="163"/>
      <c r="B20" s="7" t="s">
        <v>274</v>
      </c>
      <c r="C20" s="36">
        <v>132.643</v>
      </c>
      <c r="D20" s="85">
        <f>+C20/$C$24</f>
        <v>0.19316088464053288</v>
      </c>
    </row>
    <row r="21" spans="1:4" ht="12.75">
      <c r="A21" s="163"/>
      <c r="B21" t="s">
        <v>268</v>
      </c>
      <c r="C21" s="36">
        <v>71.814</v>
      </c>
      <c r="D21" s="85">
        <f>+C21/$C$24</f>
        <v>0.10457887539919351</v>
      </c>
    </row>
    <row r="22" spans="1:4" ht="12.75">
      <c r="A22" s="163"/>
      <c r="B22" s="7" t="s">
        <v>271</v>
      </c>
      <c r="C22" s="36">
        <v>61.062</v>
      </c>
      <c r="D22" s="85">
        <f>+C22/$C$24</f>
        <v>0.08892131464095518</v>
      </c>
    </row>
    <row r="23" spans="1:21" ht="12.75">
      <c r="A23" s="163"/>
      <c r="B23" s="7" t="s">
        <v>247</v>
      </c>
      <c r="C23" s="36">
        <f>+C24-(C19+C20+C21+C22)</f>
        <v>117.97199999999998</v>
      </c>
      <c r="D23" s="85">
        <f>+C23/$C$24</f>
        <v>0.17179629443553704</v>
      </c>
      <c r="E23" s="36"/>
      <c r="F23" s="7"/>
      <c r="G23" s="7"/>
      <c r="H23" s="7"/>
      <c r="I23" s="7"/>
      <c r="J23" s="7"/>
      <c r="K23" s="7"/>
      <c r="L23" s="7"/>
      <c r="M23" s="7"/>
      <c r="N23" s="7"/>
      <c r="O23" s="7"/>
      <c r="P23" s="7"/>
      <c r="Q23" s="7"/>
      <c r="R23" s="7"/>
      <c r="S23" s="7"/>
      <c r="T23" s="7"/>
      <c r="U23" s="7"/>
    </row>
    <row r="24" spans="1:21" s="2" customFormat="1" ht="12.75">
      <c r="A24" s="164"/>
      <c r="B24" s="54" t="s">
        <v>250</v>
      </c>
      <c r="C24" s="55">
        <v>686.697</v>
      </c>
      <c r="D24" s="84">
        <f>SUM(D19:D23)</f>
        <v>1</v>
      </c>
      <c r="E24"/>
      <c r="F24" s="66"/>
      <c r="G24"/>
      <c r="H24" s="66"/>
      <c r="I24" s="66"/>
      <c r="J24"/>
      <c r="K24" s="66"/>
      <c r="L24"/>
      <c r="M24" s="66"/>
      <c r="N24" s="66"/>
      <c r="O24"/>
      <c r="P24" s="66"/>
      <c r="Q24"/>
      <c r="R24" s="66"/>
      <c r="S24" s="66"/>
      <c r="T24"/>
      <c r="U24" s="66"/>
    </row>
    <row r="25" spans="1:4" ht="12.75">
      <c r="A25" s="162" t="s">
        <v>199</v>
      </c>
      <c r="B25" t="s">
        <v>267</v>
      </c>
      <c r="C25" s="36">
        <v>122475.911</v>
      </c>
      <c r="D25" s="85">
        <f>+C25/$C$28</f>
        <v>0.9977287634309707</v>
      </c>
    </row>
    <row r="26" spans="1:4" ht="12.75">
      <c r="A26" s="163"/>
      <c r="B26" t="s">
        <v>442</v>
      </c>
      <c r="C26" s="36">
        <v>227.219</v>
      </c>
      <c r="D26" s="85">
        <f>+C26/$C$28</f>
        <v>0.001851000168498618</v>
      </c>
    </row>
    <row r="27" spans="1:21" ht="12.75">
      <c r="A27" s="163"/>
      <c r="B27" s="7" t="s">
        <v>247</v>
      </c>
      <c r="C27" s="36">
        <f>+C28-C25-C26</f>
        <v>51.58600000000757</v>
      </c>
      <c r="D27" s="85">
        <f>+C27/$C$28</f>
        <v>0.00042023640053069384</v>
      </c>
      <c r="E27" s="36"/>
      <c r="F27" s="2"/>
      <c r="G27" s="2"/>
      <c r="H27" s="2"/>
      <c r="I27" s="2"/>
      <c r="J27" s="2"/>
      <c r="K27" s="2"/>
      <c r="L27" s="2"/>
      <c r="M27" s="2"/>
      <c r="N27" s="2"/>
      <c r="O27" s="2"/>
      <c r="P27" s="2"/>
      <c r="Q27" s="2"/>
      <c r="R27" s="2"/>
      <c r="S27" s="2"/>
      <c r="T27" s="2"/>
      <c r="U27" s="2"/>
    </row>
    <row r="28" spans="1:21" s="57" customFormat="1" ht="12.75">
      <c r="A28" s="164"/>
      <c r="B28" s="54" t="s">
        <v>250</v>
      </c>
      <c r="C28" s="55">
        <v>122754.716</v>
      </c>
      <c r="D28" s="84">
        <f>SUM(D25:D27)</f>
        <v>1</v>
      </c>
      <c r="E28"/>
      <c r="F28" s="66"/>
      <c r="G28"/>
      <c r="H28" s="66"/>
      <c r="I28" s="66"/>
      <c r="J28"/>
      <c r="K28" s="66"/>
      <c r="L28"/>
      <c r="M28" s="66"/>
      <c r="N28" s="66"/>
      <c r="O28"/>
      <c r="P28" s="66"/>
      <c r="Q28"/>
      <c r="R28" s="66"/>
      <c r="S28" s="66"/>
      <c r="T28"/>
      <c r="U28" s="66"/>
    </row>
    <row r="29" spans="1:21" ht="12.75">
      <c r="A29" s="162" t="s">
        <v>219</v>
      </c>
      <c r="B29" t="s">
        <v>267</v>
      </c>
      <c r="C29" s="36">
        <v>197858.268</v>
      </c>
      <c r="D29" s="85">
        <f>+C29/$C$34</f>
        <v>0.9610370851506566</v>
      </c>
      <c r="E29"/>
      <c r="F29"/>
      <c r="G29"/>
      <c r="H29"/>
      <c r="I29"/>
      <c r="J29"/>
      <c r="K29"/>
      <c r="L29"/>
      <c r="M29"/>
      <c r="N29"/>
      <c r="O29"/>
      <c r="P29"/>
      <c r="Q29"/>
      <c r="R29"/>
      <c r="S29"/>
      <c r="T29"/>
      <c r="U29"/>
    </row>
    <row r="30" spans="1:21" ht="12.75">
      <c r="A30" s="163"/>
      <c r="B30" t="s">
        <v>271</v>
      </c>
      <c r="C30" s="36">
        <v>5468.322</v>
      </c>
      <c r="D30" s="85">
        <f>+C30/$C$34</f>
        <v>0.02656073101552273</v>
      </c>
      <c r="E30"/>
      <c r="F30"/>
      <c r="G30"/>
      <c r="H30"/>
      <c r="I30"/>
      <c r="J30"/>
      <c r="K30"/>
      <c r="L30"/>
      <c r="M30"/>
      <c r="N30"/>
      <c r="O30"/>
      <c r="P30"/>
      <c r="Q30"/>
      <c r="R30"/>
      <c r="S30"/>
      <c r="T30"/>
      <c r="U30"/>
    </row>
    <row r="31" spans="1:21" ht="12.75">
      <c r="A31" s="163"/>
      <c r="B31" t="s">
        <v>289</v>
      </c>
      <c r="C31" s="36">
        <v>1031.171</v>
      </c>
      <c r="D31" s="85">
        <f>+C31/$C$34</f>
        <v>0.005008603290370902</v>
      </c>
      <c r="E31" s="7"/>
      <c r="F31" s="7"/>
      <c r="G31" s="7"/>
      <c r="H31" s="7"/>
      <c r="I31" s="7"/>
      <c r="J31" s="7"/>
      <c r="K31" s="7"/>
      <c r="L31" s="7"/>
      <c r="M31" s="7"/>
      <c r="N31" s="7"/>
      <c r="O31" s="7"/>
      <c r="P31" s="7"/>
      <c r="Q31" s="7"/>
      <c r="R31" s="7"/>
      <c r="S31" s="7"/>
      <c r="T31" s="7"/>
      <c r="U31" s="7"/>
    </row>
    <row r="32" spans="1:21" ht="12.75">
      <c r="A32" s="163"/>
      <c r="B32" t="s">
        <v>279</v>
      </c>
      <c r="C32" s="36">
        <v>279.03</v>
      </c>
      <c r="D32" s="85">
        <f>+C32/$C$34</f>
        <v>0.0013553043831839651</v>
      </c>
      <c r="E32" s="7"/>
      <c r="F32" s="7"/>
      <c r="G32" s="7"/>
      <c r="H32" s="7"/>
      <c r="I32" s="7"/>
      <c r="J32" s="7"/>
      <c r="K32" s="7"/>
      <c r="L32" s="7"/>
      <c r="M32" s="7"/>
      <c r="N32" s="7"/>
      <c r="O32" s="7"/>
      <c r="P32" s="7"/>
      <c r="Q32" s="7"/>
      <c r="R32" s="7"/>
      <c r="S32" s="7"/>
      <c r="T32" s="7"/>
      <c r="U32" s="7"/>
    </row>
    <row r="33" spans="1:21" ht="12.75">
      <c r="A33" s="163"/>
      <c r="B33" t="s">
        <v>247</v>
      </c>
      <c r="C33" s="36">
        <f>+C34-(C29+C30+C31+C32)</f>
        <v>1243.1599999999744</v>
      </c>
      <c r="D33" s="85">
        <f>+C33/$C$34</f>
        <v>0.006038276160265719</v>
      </c>
      <c r="E33" s="36"/>
      <c r="F33" s="66"/>
      <c r="G33"/>
      <c r="H33" s="66"/>
      <c r="I33" s="66"/>
      <c r="J33"/>
      <c r="K33" s="66"/>
      <c r="L33"/>
      <c r="M33" s="66"/>
      <c r="N33" s="66"/>
      <c r="O33"/>
      <c r="P33" s="66"/>
      <c r="Q33"/>
      <c r="R33" s="66"/>
      <c r="S33" s="66"/>
      <c r="T33"/>
      <c r="U33" s="66"/>
    </row>
    <row r="34" spans="1:21" s="57" customFormat="1" ht="12.75">
      <c r="A34" s="164"/>
      <c r="B34" s="54" t="s">
        <v>250</v>
      </c>
      <c r="C34" s="55">
        <v>205879.951</v>
      </c>
      <c r="D34" s="84">
        <f>SUM(D29:D33)</f>
        <v>0.9999999999999999</v>
      </c>
      <c r="E34"/>
      <c r="F34"/>
      <c r="G34"/>
      <c r="H34"/>
      <c r="I34"/>
      <c r="J34"/>
      <c r="K34"/>
      <c r="L34"/>
      <c r="M34"/>
      <c r="N34"/>
      <c r="O34"/>
      <c r="P34"/>
      <c r="Q34"/>
      <c r="R34"/>
      <c r="S34"/>
      <c r="T34"/>
      <c r="U34"/>
    </row>
    <row r="35" spans="1:21" ht="12.75">
      <c r="A35" s="162" t="s">
        <v>220</v>
      </c>
      <c r="B35" s="72" t="s">
        <v>267</v>
      </c>
      <c r="C35" s="73">
        <v>377330.998</v>
      </c>
      <c r="D35" s="85">
        <f aca="true" t="shared" si="0" ref="D35:D40">+C35/$C$41</f>
        <v>0.812500764819527</v>
      </c>
      <c r="E35"/>
      <c r="F35"/>
      <c r="G35"/>
      <c r="H35"/>
      <c r="I35"/>
      <c r="J35"/>
      <c r="K35"/>
      <c r="L35"/>
      <c r="M35"/>
      <c r="N35"/>
      <c r="O35"/>
      <c r="P35"/>
      <c r="Q35"/>
      <c r="R35"/>
      <c r="S35"/>
      <c r="T35"/>
      <c r="U35"/>
    </row>
    <row r="36" spans="1:21" ht="12.75">
      <c r="A36" s="163"/>
      <c r="B36" s="72" t="s">
        <v>271</v>
      </c>
      <c r="C36" s="73">
        <v>28092.053</v>
      </c>
      <c r="D36" s="85">
        <f t="shared" si="0"/>
        <v>0.06049016558096477</v>
      </c>
      <c r="E36"/>
      <c r="F36"/>
      <c r="G36"/>
      <c r="H36"/>
      <c r="I36"/>
      <c r="J36"/>
      <c r="K36"/>
      <c r="L36"/>
      <c r="M36"/>
      <c r="N36"/>
      <c r="O36"/>
      <c r="P36"/>
      <c r="Q36"/>
      <c r="R36"/>
      <c r="S36"/>
      <c r="T36"/>
      <c r="U36"/>
    </row>
    <row r="37" spans="1:21" ht="12.75">
      <c r="A37" s="163"/>
      <c r="B37" s="72" t="s">
        <v>289</v>
      </c>
      <c r="C37" s="73">
        <v>13617.516</v>
      </c>
      <c r="D37" s="85">
        <f t="shared" si="0"/>
        <v>0.02932237802774461</v>
      </c>
      <c r="E37"/>
      <c r="F37"/>
      <c r="G37"/>
      <c r="H37"/>
      <c r="I37"/>
      <c r="J37"/>
      <c r="K37"/>
      <c r="L37"/>
      <c r="M37"/>
      <c r="N37"/>
      <c r="O37"/>
      <c r="P37"/>
      <c r="Q37"/>
      <c r="R37"/>
      <c r="S37"/>
      <c r="T37"/>
      <c r="U37"/>
    </row>
    <row r="38" spans="1:21" ht="12.75">
      <c r="A38" s="163"/>
      <c r="B38" t="s">
        <v>268</v>
      </c>
      <c r="C38" s="73">
        <v>12416.564</v>
      </c>
      <c r="D38" s="85">
        <f t="shared" si="0"/>
        <v>0.02673638741556718</v>
      </c>
      <c r="E38"/>
      <c r="F38"/>
      <c r="G38"/>
      <c r="H38"/>
      <c r="I38"/>
      <c r="J38"/>
      <c r="K38"/>
      <c r="L38"/>
      <c r="M38"/>
      <c r="N38"/>
      <c r="O38"/>
      <c r="P38"/>
      <c r="Q38"/>
      <c r="R38"/>
      <c r="S38"/>
      <c r="T38"/>
      <c r="U38"/>
    </row>
    <row r="39" spans="1:21" ht="12.75">
      <c r="A39" s="163"/>
      <c r="B39" t="s">
        <v>279</v>
      </c>
      <c r="C39" s="73">
        <v>9584.327</v>
      </c>
      <c r="D39" s="85">
        <f t="shared" si="0"/>
        <v>0.020637777068557833</v>
      </c>
      <c r="E39"/>
      <c r="F39"/>
      <c r="G39"/>
      <c r="H39"/>
      <c r="I39"/>
      <c r="J39"/>
      <c r="K39"/>
      <c r="L39"/>
      <c r="M39"/>
      <c r="N39"/>
      <c r="O39"/>
      <c r="P39"/>
      <c r="Q39"/>
      <c r="R39"/>
      <c r="S39"/>
      <c r="T39"/>
      <c r="U39"/>
    </row>
    <row r="40" spans="1:21" ht="12.75">
      <c r="A40" s="163"/>
      <c r="B40" s="72" t="s">
        <v>247</v>
      </c>
      <c r="C40" s="36">
        <f>+C41-(C35+C36+C37+C38+C39)</f>
        <v>23365.486999999965</v>
      </c>
      <c r="D40" s="85">
        <f t="shared" si="0"/>
        <v>0.050312527087638545</v>
      </c>
      <c r="E40" s="36"/>
      <c r="F40" s="2"/>
      <c r="G40" s="2"/>
      <c r="H40" s="2"/>
      <c r="I40" s="2"/>
      <c r="J40" s="2"/>
      <c r="K40" s="2"/>
      <c r="L40" s="2"/>
      <c r="M40" s="2"/>
      <c r="N40" s="2"/>
      <c r="O40" s="2"/>
      <c r="P40" s="2"/>
      <c r="Q40" s="2"/>
      <c r="R40" s="2"/>
      <c r="S40" s="2"/>
      <c r="T40" s="2"/>
      <c r="U40" s="2"/>
    </row>
    <row r="41" spans="1:21" s="57" customFormat="1" ht="12.75">
      <c r="A41" s="164"/>
      <c r="B41" s="88" t="s">
        <v>250</v>
      </c>
      <c r="C41" s="89">
        <v>464406.945</v>
      </c>
      <c r="D41" s="84">
        <f>SUM(D35:D40)</f>
        <v>1</v>
      </c>
      <c r="E41"/>
      <c r="F41" s="66"/>
      <c r="G41"/>
      <c r="H41" s="66"/>
      <c r="I41" s="66"/>
      <c r="J41"/>
      <c r="K41" s="66"/>
      <c r="L41"/>
      <c r="M41" s="66"/>
      <c r="N41" s="66"/>
      <c r="O41"/>
      <c r="P41" s="66"/>
      <c r="Q41"/>
      <c r="R41" s="66"/>
      <c r="S41" s="66"/>
      <c r="T41"/>
      <c r="U41" s="66"/>
    </row>
    <row r="42" spans="1:21" ht="12.75">
      <c r="A42" s="162" t="s">
        <v>223</v>
      </c>
      <c r="B42" t="s">
        <v>271</v>
      </c>
      <c r="C42" s="36">
        <v>221351.089</v>
      </c>
      <c r="D42" s="85">
        <f aca="true" t="shared" si="1" ref="D42:D47">+C42/$C$48</f>
        <v>0.37016901067952995</v>
      </c>
      <c r="E42"/>
      <c r="F42"/>
      <c r="G42"/>
      <c r="H42"/>
      <c r="I42"/>
      <c r="J42"/>
      <c r="K42"/>
      <c r="L42"/>
      <c r="M42"/>
      <c r="N42"/>
      <c r="O42"/>
      <c r="P42"/>
      <c r="Q42"/>
      <c r="R42"/>
      <c r="S42"/>
      <c r="T42"/>
      <c r="U42"/>
    </row>
    <row r="43" spans="1:21" ht="12.75">
      <c r="A43" s="163"/>
      <c r="B43" t="s">
        <v>267</v>
      </c>
      <c r="C43" s="36">
        <v>144635.916</v>
      </c>
      <c r="D43" s="85">
        <f t="shared" si="1"/>
        <v>0.24187698455121492</v>
      </c>
      <c r="E43"/>
      <c r="F43"/>
      <c r="G43"/>
      <c r="H43"/>
      <c r="I43"/>
      <c r="J43"/>
      <c r="K43"/>
      <c r="L43"/>
      <c r="M43"/>
      <c r="N43"/>
      <c r="O43"/>
      <c r="P43"/>
      <c r="Q43"/>
      <c r="R43"/>
      <c r="S43"/>
      <c r="T43"/>
      <c r="U43"/>
    </row>
    <row r="44" spans="1:21" ht="12.75">
      <c r="A44" s="163"/>
      <c r="B44" s="7" t="s">
        <v>272</v>
      </c>
      <c r="C44" s="36">
        <v>79381.854</v>
      </c>
      <c r="D44" s="85">
        <f t="shared" si="1"/>
        <v>0.13275155994867002</v>
      </c>
      <c r="E44" s="7"/>
      <c r="F44" s="7"/>
      <c r="G44" s="7"/>
      <c r="H44" s="7"/>
      <c r="I44" s="7"/>
      <c r="J44" s="7"/>
      <c r="K44" s="7"/>
      <c r="L44" s="7"/>
      <c r="M44" s="7"/>
      <c r="N44" s="7"/>
      <c r="O44" s="7"/>
      <c r="P44" s="7"/>
      <c r="Q44" s="7"/>
      <c r="R44" s="7"/>
      <c r="S44" s="7"/>
      <c r="T44" s="7"/>
      <c r="U44" s="7"/>
    </row>
    <row r="45" spans="1:21" ht="12.75">
      <c r="A45" s="163"/>
      <c r="B45" s="7" t="s">
        <v>287</v>
      </c>
      <c r="C45" s="36">
        <v>24631.899</v>
      </c>
      <c r="D45" s="85">
        <f t="shared" si="1"/>
        <v>0.04119232358503601</v>
      </c>
      <c r="E45" s="7"/>
      <c r="F45" s="7"/>
      <c r="G45" s="7"/>
      <c r="H45" s="7"/>
      <c r="I45" s="7"/>
      <c r="J45" s="7"/>
      <c r="K45" s="7"/>
      <c r="L45" s="7"/>
      <c r="M45" s="7"/>
      <c r="N45" s="7"/>
      <c r="O45" s="7"/>
      <c r="P45" s="7"/>
      <c r="Q45" s="7"/>
      <c r="R45" s="7"/>
      <c r="S45" s="7"/>
      <c r="T45" s="7"/>
      <c r="U45" s="7"/>
    </row>
    <row r="46" spans="1:21" ht="12.75">
      <c r="A46" s="163"/>
      <c r="B46" s="45" t="s">
        <v>443</v>
      </c>
      <c r="C46" s="36">
        <v>22172.072</v>
      </c>
      <c r="D46" s="85">
        <f t="shared" si="1"/>
        <v>0.037078715058660984</v>
      </c>
      <c r="E46"/>
      <c r="F46" s="66"/>
      <c r="G46"/>
      <c r="H46" s="66"/>
      <c r="I46" s="66"/>
      <c r="J46"/>
      <c r="K46" s="66"/>
      <c r="L46"/>
      <c r="M46" s="66"/>
      <c r="N46" s="66"/>
      <c r="O46"/>
      <c r="P46" s="66"/>
      <c r="Q46"/>
      <c r="R46" s="66"/>
      <c r="S46" s="66"/>
      <c r="T46"/>
      <c r="U46" s="66"/>
    </row>
    <row r="47" spans="1:21" ht="12.75">
      <c r="A47" s="163"/>
      <c r="B47" t="s">
        <v>247</v>
      </c>
      <c r="C47" s="36">
        <f>+C48-(C42+C43+C44+C45+C46)</f>
        <v>105800.21100000001</v>
      </c>
      <c r="D47" s="85">
        <f t="shared" si="1"/>
        <v>0.17693140617688818</v>
      </c>
      <c r="E47" s="36"/>
      <c r="F47" s="66"/>
      <c r="G47"/>
      <c r="H47" s="66"/>
      <c r="I47" s="66"/>
      <c r="J47"/>
      <c r="K47" s="66"/>
      <c r="L47"/>
      <c r="M47" s="66"/>
      <c r="N47" s="66"/>
      <c r="O47"/>
      <c r="P47" s="66"/>
      <c r="Q47"/>
      <c r="R47" s="66"/>
      <c r="S47" s="66"/>
      <c r="T47"/>
      <c r="U47" s="66"/>
    </row>
    <row r="48" spans="1:21" s="57" customFormat="1" ht="12.75">
      <c r="A48" s="164"/>
      <c r="B48" s="54" t="s">
        <v>250</v>
      </c>
      <c r="C48" s="55">
        <v>597973.041</v>
      </c>
      <c r="D48" s="84">
        <f>SUM(D42:D47)</f>
        <v>1</v>
      </c>
      <c r="E48"/>
      <c r="F48"/>
      <c r="G48"/>
      <c r="H48"/>
      <c r="I48"/>
      <c r="J48"/>
      <c r="K48"/>
      <c r="L48"/>
      <c r="M48"/>
      <c r="N48"/>
      <c r="O48"/>
      <c r="P48"/>
      <c r="Q48"/>
      <c r="R48"/>
      <c r="S48"/>
      <c r="T48"/>
      <c r="U48"/>
    </row>
    <row r="49" spans="1:21" ht="12.75">
      <c r="A49" s="162" t="s">
        <v>224</v>
      </c>
      <c r="B49" t="s">
        <v>267</v>
      </c>
      <c r="C49" s="36">
        <v>466703.271</v>
      </c>
      <c r="D49" s="85">
        <f aca="true" t="shared" si="2" ref="D49:D54">+C49/$C$55</f>
        <v>0.6063877597895986</v>
      </c>
      <c r="E49"/>
      <c r="F49"/>
      <c r="G49"/>
      <c r="H49"/>
      <c r="I49"/>
      <c r="J49"/>
      <c r="K49"/>
      <c r="L49"/>
      <c r="M49"/>
      <c r="N49"/>
      <c r="O49"/>
      <c r="P49"/>
      <c r="Q49"/>
      <c r="R49"/>
      <c r="S49"/>
      <c r="T49"/>
      <c r="U49"/>
    </row>
    <row r="50" spans="1:21" ht="12.75">
      <c r="A50" s="163"/>
      <c r="B50" t="s">
        <v>274</v>
      </c>
      <c r="C50" s="36">
        <v>102993.521</v>
      </c>
      <c r="D50" s="85">
        <f t="shared" si="2"/>
        <v>0.13381952592321336</v>
      </c>
      <c r="E50"/>
      <c r="F50"/>
      <c r="G50"/>
      <c r="H50"/>
      <c r="I50"/>
      <c r="J50"/>
      <c r="K50"/>
      <c r="L50"/>
      <c r="M50"/>
      <c r="N50"/>
      <c r="O50"/>
      <c r="P50"/>
      <c r="Q50"/>
      <c r="R50"/>
      <c r="S50"/>
      <c r="T50"/>
      <c r="U50"/>
    </row>
    <row r="51" spans="1:21" ht="12.75">
      <c r="A51" s="163"/>
      <c r="B51" t="s">
        <v>271</v>
      </c>
      <c r="C51" s="36">
        <v>59296.604</v>
      </c>
      <c r="D51" s="85">
        <f t="shared" si="2"/>
        <v>0.07704410295999607</v>
      </c>
      <c r="E51"/>
      <c r="F51"/>
      <c r="G51"/>
      <c r="H51"/>
      <c r="I51"/>
      <c r="J51"/>
      <c r="K51"/>
      <c r="L51"/>
      <c r="M51"/>
      <c r="N51"/>
      <c r="O51"/>
      <c r="P51"/>
      <c r="Q51"/>
      <c r="R51"/>
      <c r="S51"/>
      <c r="T51"/>
      <c r="U51"/>
    </row>
    <row r="52" spans="1:21" ht="12.75">
      <c r="A52" s="163"/>
      <c r="B52" s="7" t="s">
        <v>272</v>
      </c>
      <c r="C52" s="36">
        <v>46519.857</v>
      </c>
      <c r="D52" s="85">
        <f t="shared" si="2"/>
        <v>0.06044327011361889</v>
      </c>
      <c r="E52"/>
      <c r="F52" s="66"/>
      <c r="G52"/>
      <c r="H52" s="66"/>
      <c r="I52" s="66"/>
      <c r="J52"/>
      <c r="K52" s="66"/>
      <c r="L52"/>
      <c r="M52" s="66"/>
      <c r="N52" s="66"/>
      <c r="O52"/>
      <c r="P52" s="66"/>
      <c r="Q52"/>
      <c r="R52" s="66"/>
      <c r="S52" s="66"/>
      <c r="T52"/>
      <c r="U52" s="66"/>
    </row>
    <row r="53" spans="1:21" ht="12.75">
      <c r="A53" s="163"/>
      <c r="B53" s="7" t="s">
        <v>268</v>
      </c>
      <c r="C53" s="36">
        <v>31962.711</v>
      </c>
      <c r="D53" s="85">
        <f t="shared" si="2"/>
        <v>0.04152916408441534</v>
      </c>
      <c r="E53" s="2"/>
      <c r="F53" s="2"/>
      <c r="G53" s="2"/>
      <c r="H53" s="2"/>
      <c r="I53" s="2"/>
      <c r="J53" s="2"/>
      <c r="K53" s="2"/>
      <c r="L53" s="2"/>
      <c r="M53" s="2"/>
      <c r="N53" s="2"/>
      <c r="O53" s="2"/>
      <c r="P53" s="2"/>
      <c r="Q53" s="2"/>
      <c r="R53" s="2"/>
      <c r="S53" s="2"/>
      <c r="T53" s="2"/>
      <c r="U53" s="2"/>
    </row>
    <row r="54" spans="1:21" ht="12.75">
      <c r="A54" s="163"/>
      <c r="B54" t="s">
        <v>247</v>
      </c>
      <c r="C54" s="36">
        <f>+C55-(C49+C50+C51+C52+C53)</f>
        <v>62168.97599999991</v>
      </c>
      <c r="D54" s="85">
        <f t="shared" si="2"/>
        <v>0.08077617712915765</v>
      </c>
      <c r="E54" s="36"/>
      <c r="F54" s="2"/>
      <c r="G54" s="2"/>
      <c r="H54" s="2"/>
      <c r="I54" s="2"/>
      <c r="J54" s="2"/>
      <c r="K54" s="2"/>
      <c r="L54" s="2"/>
      <c r="M54" s="2"/>
      <c r="N54" s="2"/>
      <c r="O54" s="2"/>
      <c r="P54" s="2"/>
      <c r="Q54" s="2"/>
      <c r="R54" s="2"/>
      <c r="S54" s="2"/>
      <c r="T54" s="2"/>
      <c r="U54" s="2"/>
    </row>
    <row r="55" spans="1:21" s="57" customFormat="1" ht="12.75">
      <c r="A55" s="164"/>
      <c r="B55" s="54" t="s">
        <v>250</v>
      </c>
      <c r="C55" s="55">
        <v>769644.94</v>
      </c>
      <c r="D55" s="84">
        <f>SUM(D49:D54)</f>
        <v>0.9999999999999999</v>
      </c>
      <c r="E55"/>
      <c r="F55" s="66"/>
      <c r="G55"/>
      <c r="H55" s="66"/>
      <c r="I55" s="66"/>
      <c r="J55"/>
      <c r="K55" s="66"/>
      <c r="L55"/>
      <c r="M55" s="66"/>
      <c r="N55" s="66"/>
      <c r="O55"/>
      <c r="P55" s="66"/>
      <c r="Q55"/>
      <c r="R55" s="66"/>
      <c r="S55" s="66"/>
      <c r="T55"/>
      <c r="U55" s="66"/>
    </row>
    <row r="56" spans="1:21" s="100" customFormat="1" ht="15.75" customHeight="1">
      <c r="A56" s="156" t="s">
        <v>285</v>
      </c>
      <c r="B56" s="156"/>
      <c r="C56" s="156"/>
      <c r="D56" s="156"/>
      <c r="E56" s="72"/>
      <c r="F56" s="72"/>
      <c r="G56" s="72"/>
      <c r="H56" s="72"/>
      <c r="I56" s="72"/>
      <c r="J56" s="72"/>
      <c r="K56" s="72"/>
      <c r="L56" s="72"/>
      <c r="M56" s="72"/>
      <c r="N56" s="72"/>
      <c r="O56" s="72"/>
      <c r="P56" s="72"/>
      <c r="Q56" s="72"/>
      <c r="R56" s="72"/>
      <c r="S56" s="72"/>
      <c r="T56" s="72"/>
      <c r="U56" s="72"/>
    </row>
    <row r="57" spans="1:21" s="100" customFormat="1" ht="15.75" customHeight="1">
      <c r="A57" s="157" t="s">
        <v>284</v>
      </c>
      <c r="B57" s="157"/>
      <c r="C57" s="157"/>
      <c r="D57" s="157"/>
      <c r="E57" s="72"/>
      <c r="F57" s="72"/>
      <c r="G57" s="72"/>
      <c r="H57" s="72"/>
      <c r="I57" s="72"/>
      <c r="J57" s="72"/>
      <c r="K57" s="72"/>
      <c r="L57" s="72"/>
      <c r="M57" s="72"/>
      <c r="N57" s="72"/>
      <c r="O57" s="72"/>
      <c r="P57" s="72"/>
      <c r="Q57" s="72"/>
      <c r="R57" s="72"/>
      <c r="S57" s="72"/>
      <c r="T57" s="72"/>
      <c r="U57" s="72"/>
    </row>
    <row r="58" spans="1:21" s="100" customFormat="1" ht="15.75" customHeight="1">
      <c r="A58" s="157" t="s">
        <v>38</v>
      </c>
      <c r="B58" s="157"/>
      <c r="C58" s="157"/>
      <c r="D58" s="157"/>
      <c r="E58" s="72"/>
      <c r="F58" s="72"/>
      <c r="G58" s="72"/>
      <c r="H58" s="72"/>
      <c r="I58" s="72"/>
      <c r="J58" s="72"/>
      <c r="K58" s="72"/>
      <c r="L58" s="72"/>
      <c r="M58" s="72"/>
      <c r="N58" s="72"/>
      <c r="O58" s="72"/>
      <c r="P58" s="72"/>
      <c r="Q58" s="72"/>
      <c r="R58" s="72"/>
      <c r="S58" s="72"/>
      <c r="T58" s="72"/>
      <c r="U58" s="72"/>
    </row>
    <row r="59" spans="1:21" s="100" customFormat="1" ht="15.75" customHeight="1">
      <c r="A59" s="158"/>
      <c r="B59" s="158"/>
      <c r="C59" s="158"/>
      <c r="D59" s="158"/>
      <c r="E59" s="72"/>
      <c r="F59" s="102"/>
      <c r="G59" s="72"/>
      <c r="H59" s="102"/>
      <c r="I59" s="102"/>
      <c r="J59" s="72"/>
      <c r="K59" s="102"/>
      <c r="L59" s="72"/>
      <c r="M59" s="102"/>
      <c r="N59" s="102"/>
      <c r="O59" s="72"/>
      <c r="P59" s="102"/>
      <c r="Q59" s="72"/>
      <c r="R59" s="102"/>
      <c r="S59" s="102"/>
      <c r="T59" s="72"/>
      <c r="U59" s="102"/>
    </row>
    <row r="60" spans="1:21" s="7" customFormat="1" ht="12.75">
      <c r="A60" s="26" t="s">
        <v>39</v>
      </c>
      <c r="B60" s="2" t="s">
        <v>270</v>
      </c>
      <c r="C60" s="28">
        <v>2009</v>
      </c>
      <c r="D60" s="30" t="s">
        <v>41</v>
      </c>
      <c r="E60" s="2"/>
      <c r="F60" s="2"/>
      <c r="G60" s="2"/>
      <c r="H60" s="2"/>
      <c r="I60" s="2"/>
      <c r="J60" s="2"/>
      <c r="K60" s="2"/>
      <c r="L60" s="2"/>
      <c r="M60" s="2"/>
      <c r="N60" s="2"/>
      <c r="O60" s="2"/>
      <c r="P60" s="2"/>
      <c r="Q60" s="2"/>
      <c r="R60" s="2"/>
      <c r="S60" s="2"/>
      <c r="T60" s="2"/>
      <c r="U60" s="2"/>
    </row>
    <row r="61" spans="1:21" s="7" customFormat="1" ht="12.75">
      <c r="A61" s="30"/>
      <c r="B61" s="30"/>
      <c r="C61" s="28" t="str">
        <f>+C6</f>
        <v>ene-abr</v>
      </c>
      <c r="D61" s="52">
        <v>2009</v>
      </c>
      <c r="E61"/>
      <c r="F61" s="66"/>
      <c r="G61"/>
      <c r="H61" s="66"/>
      <c r="I61" s="66"/>
      <c r="J61"/>
      <c r="K61" s="66"/>
      <c r="L61"/>
      <c r="M61" s="66"/>
      <c r="N61" s="66"/>
      <c r="O61"/>
      <c r="P61" s="66"/>
      <c r="Q61"/>
      <c r="R61" s="66"/>
      <c r="S61" s="66"/>
      <c r="T61"/>
      <c r="U61" s="66"/>
    </row>
    <row r="62" spans="1:21" ht="12.75">
      <c r="A62" s="162" t="s">
        <v>204</v>
      </c>
      <c r="B62" s="62" t="s">
        <v>267</v>
      </c>
      <c r="C62" s="63">
        <v>217798.946</v>
      </c>
      <c r="D62" s="86">
        <f aca="true" t="shared" si="3" ref="D62:D67">+C62/$C$68</f>
        <v>0.5819344413105214</v>
      </c>
      <c r="E62"/>
      <c r="F62"/>
      <c r="G62"/>
      <c r="H62"/>
      <c r="I62"/>
      <c r="J62"/>
      <c r="K62"/>
      <c r="L62"/>
      <c r="M62"/>
      <c r="N62"/>
      <c r="O62"/>
      <c r="P62"/>
      <c r="Q62"/>
      <c r="R62"/>
      <c r="S62"/>
      <c r="T62"/>
      <c r="U62"/>
    </row>
    <row r="63" spans="1:21" ht="12.75">
      <c r="A63" s="163"/>
      <c r="B63" s="3" t="s">
        <v>271</v>
      </c>
      <c r="C63" s="50">
        <v>75058.87</v>
      </c>
      <c r="D63" s="87">
        <f t="shared" si="3"/>
        <v>0.20054891165014663</v>
      </c>
      <c r="E63"/>
      <c r="F63"/>
      <c r="G63"/>
      <c r="H63"/>
      <c r="I63"/>
      <c r="J63"/>
      <c r="K63"/>
      <c r="L63"/>
      <c r="M63"/>
      <c r="N63"/>
      <c r="O63"/>
      <c r="P63"/>
      <c r="Q63"/>
      <c r="R63"/>
      <c r="S63"/>
      <c r="T63"/>
      <c r="U63"/>
    </row>
    <row r="64" spans="1:21" ht="12.75">
      <c r="A64" s="163"/>
      <c r="B64" s="3" t="s">
        <v>275</v>
      </c>
      <c r="C64" s="50">
        <v>43408.899</v>
      </c>
      <c r="D64" s="87">
        <f t="shared" si="3"/>
        <v>0.11598372651201834</v>
      </c>
      <c r="E64" s="7"/>
      <c r="F64" s="7"/>
      <c r="G64" s="7"/>
      <c r="H64" s="7"/>
      <c r="I64" s="7"/>
      <c r="J64" s="7"/>
      <c r="K64" s="7"/>
      <c r="L64" s="7"/>
      <c r="M64" s="7"/>
      <c r="N64" s="7"/>
      <c r="O64" s="7"/>
      <c r="P64" s="7"/>
      <c r="Q64" s="7"/>
      <c r="R64" s="7"/>
      <c r="S64" s="7"/>
      <c r="T64" s="7"/>
      <c r="U64" s="7"/>
    </row>
    <row r="65" spans="1:21" ht="12.75">
      <c r="A65" s="163"/>
      <c r="B65" s="3" t="s">
        <v>288</v>
      </c>
      <c r="C65" s="50">
        <v>17925.044</v>
      </c>
      <c r="D65" s="87">
        <f t="shared" si="3"/>
        <v>0.047893714167039705</v>
      </c>
      <c r="E65" s="7"/>
      <c r="F65" s="7"/>
      <c r="G65" s="7"/>
      <c r="H65" s="7"/>
      <c r="I65" s="7"/>
      <c r="J65" s="7"/>
      <c r="K65" s="7"/>
      <c r="L65" s="7"/>
      <c r="M65" s="7"/>
      <c r="N65" s="7"/>
      <c r="O65" s="7"/>
      <c r="P65" s="7"/>
      <c r="Q65" s="7"/>
      <c r="R65" s="7"/>
      <c r="S65" s="7"/>
      <c r="T65" s="7"/>
      <c r="U65" s="7"/>
    </row>
    <row r="66" spans="1:21" ht="12.75">
      <c r="A66" s="163"/>
      <c r="B66" s="139" t="s">
        <v>272</v>
      </c>
      <c r="C66" s="50">
        <v>4879.185</v>
      </c>
      <c r="D66" s="87">
        <f t="shared" si="3"/>
        <v>0.0130366369955972</v>
      </c>
      <c r="E66"/>
      <c r="F66" s="66"/>
      <c r="G66"/>
      <c r="H66" s="66"/>
      <c r="I66" s="66"/>
      <c r="J66"/>
      <c r="K66" s="66"/>
      <c r="L66"/>
      <c r="M66" s="66"/>
      <c r="N66" s="66"/>
      <c r="O66"/>
      <c r="P66" s="66"/>
      <c r="Q66"/>
      <c r="R66" s="66"/>
      <c r="S66" s="66"/>
      <c r="T66"/>
      <c r="U66" s="66"/>
    </row>
    <row r="67" spans="1:21" ht="12.75">
      <c r="A67" s="163"/>
      <c r="B67" s="67" t="s">
        <v>247</v>
      </c>
      <c r="C67" s="36">
        <f>+C68-(C62+C63+C64+C65+C66)</f>
        <v>15196.208000000042</v>
      </c>
      <c r="D67" s="87">
        <f t="shared" si="3"/>
        <v>0.04060256936467682</v>
      </c>
      <c r="E67" s="36"/>
      <c r="F67" s="66"/>
      <c r="G67"/>
      <c r="H67" s="66"/>
      <c r="I67" s="66"/>
      <c r="J67"/>
      <c r="K67" s="66"/>
      <c r="L67"/>
      <c r="M67" s="66"/>
      <c r="N67" s="66"/>
      <c r="O67"/>
      <c r="P67" s="66"/>
      <c r="Q67"/>
      <c r="R67" s="66"/>
      <c r="S67" s="66"/>
      <c r="T67"/>
      <c r="U67" s="66"/>
    </row>
    <row r="68" spans="1:21" s="57" customFormat="1" ht="12.75">
      <c r="A68" s="164"/>
      <c r="B68" s="54" t="s">
        <v>250</v>
      </c>
      <c r="C68" s="55">
        <v>374267.152</v>
      </c>
      <c r="D68" s="84">
        <f>SUM(D62:D67)</f>
        <v>1.0000000000000002</v>
      </c>
      <c r="E68"/>
      <c r="F68"/>
      <c r="G68"/>
      <c r="H68"/>
      <c r="I68"/>
      <c r="J68"/>
      <c r="K68"/>
      <c r="L68"/>
      <c r="M68"/>
      <c r="N68"/>
      <c r="O68"/>
      <c r="P68"/>
      <c r="Q68"/>
      <c r="R68"/>
      <c r="S68"/>
      <c r="T68"/>
      <c r="U68"/>
    </row>
    <row r="69" spans="1:21" ht="12.75">
      <c r="A69" s="162" t="s">
        <v>227</v>
      </c>
      <c r="B69" t="s">
        <v>276</v>
      </c>
      <c r="C69" s="36">
        <v>524485.588</v>
      </c>
      <c r="D69" s="85">
        <f aca="true" t="shared" si="4" ref="D69:D74">+C69/$C$75</f>
        <v>0.47017034090501486</v>
      </c>
      <c r="E69"/>
      <c r="F69"/>
      <c r="G69"/>
      <c r="H69"/>
      <c r="I69"/>
      <c r="J69"/>
      <c r="K69"/>
      <c r="L69"/>
      <c r="M69"/>
      <c r="N69"/>
      <c r="O69"/>
      <c r="P69"/>
      <c r="Q69"/>
      <c r="R69"/>
      <c r="S69"/>
      <c r="T69"/>
      <c r="U69"/>
    </row>
    <row r="70" spans="1:21" ht="12.75">
      <c r="A70" s="163"/>
      <c r="B70" t="s">
        <v>273</v>
      </c>
      <c r="C70" s="36">
        <v>311230.827</v>
      </c>
      <c r="D70" s="85">
        <f t="shared" si="4"/>
        <v>0.2790000476252165</v>
      </c>
      <c r="E70"/>
      <c r="F70"/>
      <c r="G70"/>
      <c r="H70"/>
      <c r="I70"/>
      <c r="J70"/>
      <c r="K70"/>
      <c r="L70"/>
      <c r="M70"/>
      <c r="N70"/>
      <c r="O70"/>
      <c r="P70"/>
      <c r="Q70"/>
      <c r="R70"/>
      <c r="S70"/>
      <c r="T70"/>
      <c r="U70"/>
    </row>
    <row r="71" spans="1:21" ht="12.75">
      <c r="A71" s="163"/>
      <c r="B71" t="s">
        <v>267</v>
      </c>
      <c r="C71" s="36">
        <v>80190.318</v>
      </c>
      <c r="D71" s="85">
        <f t="shared" si="4"/>
        <v>0.07188588211758747</v>
      </c>
      <c r="E71" s="7"/>
      <c r="F71" s="7"/>
      <c r="G71" s="7"/>
      <c r="H71" s="7"/>
      <c r="I71" s="7"/>
      <c r="J71" s="7"/>
      <c r="K71" s="7"/>
      <c r="L71" s="7"/>
      <c r="M71" s="7"/>
      <c r="N71" s="7"/>
      <c r="O71" s="7"/>
      <c r="P71" s="7"/>
      <c r="Q71" s="7"/>
      <c r="R71" s="7"/>
      <c r="S71" s="7"/>
      <c r="T71" s="7"/>
      <c r="U71" s="7"/>
    </row>
    <row r="72" spans="1:21" ht="12.75">
      <c r="A72" s="163"/>
      <c r="B72" t="s">
        <v>277</v>
      </c>
      <c r="C72" s="36">
        <v>14348.1</v>
      </c>
      <c r="D72" s="85">
        <f t="shared" si="4"/>
        <v>0.012862223906025124</v>
      </c>
      <c r="E72" s="7"/>
      <c r="F72" s="7"/>
      <c r="G72" s="7"/>
      <c r="H72" s="7"/>
      <c r="I72" s="7"/>
      <c r="J72" s="7"/>
      <c r="K72" s="7"/>
      <c r="L72" s="7"/>
      <c r="M72" s="7"/>
      <c r="N72" s="7"/>
      <c r="O72" s="7"/>
      <c r="P72" s="7"/>
      <c r="Q72" s="7"/>
      <c r="R72" s="7"/>
      <c r="S72" s="7"/>
      <c r="T72" s="7"/>
      <c r="U72" s="7"/>
    </row>
    <row r="73" spans="1:21" ht="12.75">
      <c r="A73" s="163"/>
      <c r="B73" s="7" t="s">
        <v>272</v>
      </c>
      <c r="C73" s="36">
        <v>6476.223</v>
      </c>
      <c r="D73" s="85">
        <f t="shared" si="4"/>
        <v>0.005805551277963615</v>
      </c>
      <c r="E73"/>
      <c r="F73" s="66"/>
      <c r="G73"/>
      <c r="H73" s="66"/>
      <c r="I73" s="66"/>
      <c r="J73"/>
      <c r="K73" s="66"/>
      <c r="L73"/>
      <c r="M73" s="66"/>
      <c r="N73" s="66"/>
      <c r="O73"/>
      <c r="P73" s="66"/>
      <c r="Q73"/>
      <c r="R73" s="66"/>
      <c r="S73" s="66"/>
      <c r="T73"/>
      <c r="U73" s="66"/>
    </row>
    <row r="74" spans="1:21" ht="12.75">
      <c r="A74" s="163"/>
      <c r="B74" t="s">
        <v>247</v>
      </c>
      <c r="C74" s="36">
        <f>+C75-(C69+C70+C71+C72+C73)</f>
        <v>178791.43099999998</v>
      </c>
      <c r="D74" s="85">
        <f t="shared" si="4"/>
        <v>0.16027595416819237</v>
      </c>
      <c r="E74" s="36"/>
      <c r="F74" s="66"/>
      <c r="G74"/>
      <c r="H74" s="66"/>
      <c r="I74" s="66"/>
      <c r="J74"/>
      <c r="K74" s="66"/>
      <c r="L74"/>
      <c r="M74" s="66"/>
      <c r="N74" s="66"/>
      <c r="O74"/>
      <c r="P74" s="66"/>
      <c r="Q74"/>
      <c r="R74" s="66"/>
      <c r="S74" s="66"/>
      <c r="T74"/>
      <c r="U74" s="66"/>
    </row>
    <row r="75" spans="1:21" s="57" customFormat="1" ht="12.75">
      <c r="A75" s="164"/>
      <c r="B75" s="54" t="s">
        <v>250</v>
      </c>
      <c r="C75" s="55">
        <v>1115522.487</v>
      </c>
      <c r="D75" s="84">
        <f>SUM(D69:D74)</f>
        <v>1</v>
      </c>
      <c r="E75"/>
      <c r="F75"/>
      <c r="G75"/>
      <c r="H75"/>
      <c r="I75"/>
      <c r="J75"/>
      <c r="K75"/>
      <c r="L75"/>
      <c r="M75"/>
      <c r="N75"/>
      <c r="O75"/>
      <c r="P75"/>
      <c r="Q75"/>
      <c r="R75"/>
      <c r="S75"/>
      <c r="T75"/>
      <c r="U75"/>
    </row>
    <row r="76" spans="1:21" ht="12.75">
      <c r="A76" s="162" t="s">
        <v>206</v>
      </c>
      <c r="B76" t="s">
        <v>276</v>
      </c>
      <c r="C76" s="36">
        <v>80450.851</v>
      </c>
      <c r="D76" s="85">
        <f aca="true" t="shared" si="5" ref="D76:D81">+C76/$C$82</f>
        <v>0.6523911927812449</v>
      </c>
      <c r="E76"/>
      <c r="F76"/>
      <c r="G76"/>
      <c r="H76"/>
      <c r="I76"/>
      <c r="J76"/>
      <c r="K76"/>
      <c r="L76"/>
      <c r="M76"/>
      <c r="N76"/>
      <c r="O76"/>
      <c r="P76"/>
      <c r="Q76"/>
      <c r="R76"/>
      <c r="S76"/>
      <c r="T76"/>
      <c r="U76"/>
    </row>
    <row r="77" spans="1:21" ht="12.75">
      <c r="A77" s="163"/>
      <c r="B77" s="7" t="s">
        <v>267</v>
      </c>
      <c r="C77" s="36">
        <v>14409.012</v>
      </c>
      <c r="D77" s="85">
        <f t="shared" si="5"/>
        <v>0.11684540820431187</v>
      </c>
      <c r="E77"/>
      <c r="F77"/>
      <c r="G77"/>
      <c r="H77"/>
      <c r="I77"/>
      <c r="J77"/>
      <c r="K77"/>
      <c r="L77"/>
      <c r="M77"/>
      <c r="N77"/>
      <c r="O77"/>
      <c r="P77"/>
      <c r="Q77"/>
      <c r="R77"/>
      <c r="S77"/>
      <c r="T77"/>
      <c r="U77"/>
    </row>
    <row r="78" spans="1:21" ht="12.75">
      <c r="A78" s="163"/>
      <c r="B78" s="7" t="s">
        <v>429</v>
      </c>
      <c r="C78" s="36">
        <v>10462.3</v>
      </c>
      <c r="D78" s="85">
        <f t="shared" si="5"/>
        <v>0.08484077286187089</v>
      </c>
      <c r="E78"/>
      <c r="F78"/>
      <c r="G78"/>
      <c r="H78"/>
      <c r="I78"/>
      <c r="J78"/>
      <c r="K78"/>
      <c r="L78"/>
      <c r="M78"/>
      <c r="N78"/>
      <c r="O78"/>
      <c r="P78"/>
      <c r="Q78"/>
      <c r="R78"/>
      <c r="S78"/>
      <c r="T78"/>
      <c r="U78"/>
    </row>
    <row r="79" spans="1:21" ht="12.75">
      <c r="A79" s="163"/>
      <c r="B79" s="7" t="s">
        <v>277</v>
      </c>
      <c r="C79" s="36">
        <v>6604.049</v>
      </c>
      <c r="D79" s="85">
        <f t="shared" si="5"/>
        <v>0.05355348452803548</v>
      </c>
      <c r="E79"/>
      <c r="F79" s="66"/>
      <c r="G79"/>
      <c r="H79" s="66"/>
      <c r="I79" s="66"/>
      <c r="J79"/>
      <c r="K79" s="66"/>
      <c r="L79"/>
      <c r="M79" s="66"/>
      <c r="N79" s="66"/>
      <c r="O79"/>
      <c r="P79" s="66"/>
      <c r="Q79"/>
      <c r="R79" s="66"/>
      <c r="S79" s="66"/>
      <c r="T79"/>
      <c r="U79" s="66"/>
    </row>
    <row r="80" spans="1:21" ht="12.75">
      <c r="A80" s="163"/>
      <c r="B80" s="7" t="s">
        <v>269</v>
      </c>
      <c r="C80" s="36">
        <v>3327.157</v>
      </c>
      <c r="D80" s="85">
        <f t="shared" si="5"/>
        <v>0.026980546468059967</v>
      </c>
      <c r="E80" s="2"/>
      <c r="F80" s="2"/>
      <c r="G80" s="2"/>
      <c r="H80" s="2"/>
      <c r="I80" s="2"/>
      <c r="J80" s="2"/>
      <c r="K80" s="2"/>
      <c r="L80" s="2"/>
      <c r="M80" s="2"/>
      <c r="N80" s="2"/>
      <c r="O80" s="2"/>
      <c r="P80" s="2"/>
      <c r="Q80" s="2"/>
      <c r="R80" s="2"/>
      <c r="S80" s="2"/>
      <c r="T80" s="2"/>
      <c r="U80" s="2"/>
    </row>
    <row r="81" spans="1:21" ht="12.75">
      <c r="A81" s="163"/>
      <c r="B81" t="s">
        <v>247</v>
      </c>
      <c r="C81" s="36">
        <f>+C82-(C76+C77+C78+C79+C80)</f>
        <v>8063.517999999996</v>
      </c>
      <c r="D81" s="85">
        <f t="shared" si="5"/>
        <v>0.0653885951564768</v>
      </c>
      <c r="E81" s="36"/>
      <c r="F81" s="2"/>
      <c r="G81" s="2"/>
      <c r="H81" s="2"/>
      <c r="I81" s="2"/>
      <c r="J81" s="2"/>
      <c r="K81" s="2"/>
      <c r="L81" s="2"/>
      <c r="M81" s="2"/>
      <c r="N81" s="2"/>
      <c r="O81" s="2"/>
      <c r="P81" s="2"/>
      <c r="Q81" s="2"/>
      <c r="R81" s="2"/>
      <c r="S81" s="2"/>
      <c r="T81" s="2"/>
      <c r="U81" s="2"/>
    </row>
    <row r="82" spans="1:21" s="57" customFormat="1" ht="12.75">
      <c r="A82" s="164"/>
      <c r="B82" s="54" t="s">
        <v>250</v>
      </c>
      <c r="C82" s="55">
        <v>123316.887</v>
      </c>
      <c r="D82" s="84">
        <f>SUM(D76:D81)</f>
        <v>0.9999999999999998</v>
      </c>
      <c r="E82"/>
      <c r="F82" s="66"/>
      <c r="G82"/>
      <c r="H82" s="66"/>
      <c r="I82" s="66"/>
      <c r="J82"/>
      <c r="K82" s="66"/>
      <c r="L82"/>
      <c r="M82" s="66"/>
      <c r="N82" s="66"/>
      <c r="O82"/>
      <c r="P82" s="66"/>
      <c r="Q82"/>
      <c r="R82" s="66"/>
      <c r="S82" s="66"/>
      <c r="T82"/>
      <c r="U82" s="66"/>
    </row>
    <row r="83" spans="1:21" ht="12.75">
      <c r="A83" s="162" t="s">
        <v>207</v>
      </c>
      <c r="B83" t="s">
        <v>273</v>
      </c>
      <c r="C83" s="36">
        <v>3885.733</v>
      </c>
      <c r="D83" s="85">
        <f>+C83/$C$88</f>
        <v>0.6588723014010391</v>
      </c>
      <c r="E83"/>
      <c r="F83"/>
      <c r="G83"/>
      <c r="H83"/>
      <c r="I83"/>
      <c r="J83"/>
      <c r="K83"/>
      <c r="L83"/>
      <c r="M83"/>
      <c r="N83"/>
      <c r="O83"/>
      <c r="P83"/>
      <c r="Q83"/>
      <c r="R83"/>
      <c r="S83"/>
      <c r="T83"/>
      <c r="U83"/>
    </row>
    <row r="84" spans="1:21" ht="12.75">
      <c r="A84" s="163"/>
      <c r="B84" t="s">
        <v>276</v>
      </c>
      <c r="C84" s="36">
        <v>125.252</v>
      </c>
      <c r="D84" s="85">
        <f>+C84/$C$88</f>
        <v>0.021237968098961755</v>
      </c>
      <c r="E84"/>
      <c r="F84"/>
      <c r="G84"/>
      <c r="H84"/>
      <c r="I84"/>
      <c r="J84"/>
      <c r="K84"/>
      <c r="L84"/>
      <c r="M84"/>
      <c r="N84"/>
      <c r="O84"/>
      <c r="P84"/>
      <c r="Q84"/>
      <c r="R84"/>
      <c r="S84"/>
      <c r="T84"/>
      <c r="U84"/>
    </row>
    <row r="85" spans="1:21" ht="12.75">
      <c r="A85" s="163"/>
      <c r="B85" s="7" t="s">
        <v>267</v>
      </c>
      <c r="C85" s="36">
        <v>119.186</v>
      </c>
      <c r="D85" s="85">
        <f>+C85/$C$88</f>
        <v>0.02020940556512356</v>
      </c>
      <c r="E85" s="7"/>
      <c r="F85" s="7"/>
      <c r="G85" s="7"/>
      <c r="H85" s="7"/>
      <c r="I85" s="7"/>
      <c r="J85" s="7"/>
      <c r="K85" s="7"/>
      <c r="L85" s="7"/>
      <c r="M85" s="7"/>
      <c r="N85" s="7"/>
      <c r="O85" s="7"/>
      <c r="P85" s="7"/>
      <c r="Q85" s="7"/>
      <c r="R85" s="7"/>
      <c r="S85" s="7"/>
      <c r="T85" s="7"/>
      <c r="U85" s="7"/>
    </row>
    <row r="86" spans="1:21" ht="12.75">
      <c r="A86" s="163"/>
      <c r="B86" s="7" t="s">
        <v>279</v>
      </c>
      <c r="C86" s="36">
        <v>103.298</v>
      </c>
      <c r="D86" s="85">
        <f>+C86/$C$88</f>
        <v>0.017515405971054766</v>
      </c>
      <c r="E86" s="7"/>
      <c r="F86" s="7"/>
      <c r="G86" s="7"/>
      <c r="H86" s="7"/>
      <c r="I86" s="7"/>
      <c r="J86" s="7"/>
      <c r="K86" s="7"/>
      <c r="L86" s="7"/>
      <c r="M86" s="7"/>
      <c r="N86" s="7"/>
      <c r="O86" s="7"/>
      <c r="P86" s="7"/>
      <c r="Q86" s="7"/>
      <c r="R86" s="7"/>
      <c r="S86" s="7"/>
      <c r="T86" s="7"/>
      <c r="U86" s="7"/>
    </row>
    <row r="87" spans="1:21" ht="12.75">
      <c r="A87" s="163"/>
      <c r="B87" t="s">
        <v>247</v>
      </c>
      <c r="C87" s="36">
        <f>+C88-(C83+C84+C85+C86)</f>
        <v>1664.0820000000003</v>
      </c>
      <c r="D87" s="85">
        <f>+C87/$C$88</f>
        <v>0.2821649189638208</v>
      </c>
      <c r="E87" s="36"/>
      <c r="F87" s="66"/>
      <c r="G87"/>
      <c r="H87" s="66"/>
      <c r="I87" s="66"/>
      <c r="J87"/>
      <c r="K87" s="66"/>
      <c r="L87"/>
      <c r="M87" s="66"/>
      <c r="N87" s="66"/>
      <c r="O87"/>
      <c r="P87" s="66"/>
      <c r="Q87"/>
      <c r="R87" s="66"/>
      <c r="S87" s="66"/>
      <c r="T87"/>
      <c r="U87" s="66"/>
    </row>
    <row r="88" spans="1:21" s="57" customFormat="1" ht="12.75">
      <c r="A88" s="164"/>
      <c r="B88" s="54" t="s">
        <v>250</v>
      </c>
      <c r="C88" s="55">
        <v>5897.551</v>
      </c>
      <c r="D88" s="84">
        <f>SUM(D83:D87)</f>
        <v>0.9999999999999999</v>
      </c>
      <c r="E88" s="36"/>
      <c r="F88"/>
      <c r="G88"/>
      <c r="H88"/>
      <c r="I88"/>
      <c r="J88"/>
      <c r="K88"/>
      <c r="L88"/>
      <c r="M88"/>
      <c r="N88"/>
      <c r="O88"/>
      <c r="P88"/>
      <c r="Q88"/>
      <c r="R88"/>
      <c r="S88"/>
      <c r="T88"/>
      <c r="U88"/>
    </row>
    <row r="89" spans="1:21" ht="12.75">
      <c r="A89" s="166" t="s">
        <v>229</v>
      </c>
      <c r="B89" t="s">
        <v>273</v>
      </c>
      <c r="C89" s="36">
        <v>47549.649</v>
      </c>
      <c r="D89" s="85">
        <f aca="true" t="shared" si="6" ref="D89:D94">+C89/$C$95</f>
        <v>0.33959924151181503</v>
      </c>
      <c r="E89"/>
      <c r="F89"/>
      <c r="G89"/>
      <c r="H89"/>
      <c r="I89"/>
      <c r="J89"/>
      <c r="K89"/>
      <c r="L89"/>
      <c r="M89"/>
      <c r="N89"/>
      <c r="O89"/>
      <c r="P89"/>
      <c r="Q89"/>
      <c r="R89"/>
      <c r="S89"/>
      <c r="T89"/>
      <c r="U89"/>
    </row>
    <row r="90" spans="1:21" ht="12.75">
      <c r="A90" s="167"/>
      <c r="B90" s="7" t="s">
        <v>277</v>
      </c>
      <c r="C90" s="36">
        <v>35513.886</v>
      </c>
      <c r="D90" s="85">
        <f t="shared" si="6"/>
        <v>0.25363991117446666</v>
      </c>
      <c r="E90"/>
      <c r="F90"/>
      <c r="G90"/>
      <c r="H90"/>
      <c r="I90"/>
      <c r="J90"/>
      <c r="K90"/>
      <c r="L90"/>
      <c r="M90"/>
      <c r="N90"/>
      <c r="O90"/>
      <c r="P90"/>
      <c r="Q90"/>
      <c r="R90"/>
      <c r="S90"/>
      <c r="T90"/>
      <c r="U90"/>
    </row>
    <row r="91" spans="1:21" ht="12.75">
      <c r="A91" s="167"/>
      <c r="B91" s="7" t="s">
        <v>267</v>
      </c>
      <c r="C91" s="36">
        <v>20692.971</v>
      </c>
      <c r="D91" s="85">
        <f t="shared" si="6"/>
        <v>0.14778904585028557</v>
      </c>
      <c r="E91"/>
      <c r="F91"/>
      <c r="G91"/>
      <c r="H91"/>
      <c r="I91"/>
      <c r="J91"/>
      <c r="K91"/>
      <c r="L91"/>
      <c r="M91"/>
      <c r="N91"/>
      <c r="O91"/>
      <c r="P91"/>
      <c r="Q91"/>
      <c r="R91"/>
      <c r="S91"/>
      <c r="T91"/>
      <c r="U91"/>
    </row>
    <row r="92" spans="1:21" ht="12.75">
      <c r="A92" s="167"/>
      <c r="B92" s="7" t="s">
        <v>272</v>
      </c>
      <c r="C92" s="36">
        <v>7784.808</v>
      </c>
      <c r="D92" s="85">
        <f t="shared" si="6"/>
        <v>0.05559904116463846</v>
      </c>
      <c r="E92"/>
      <c r="F92" s="66"/>
      <c r="G92"/>
      <c r="H92" s="66"/>
      <c r="I92" s="66"/>
      <c r="J92"/>
      <c r="K92" s="66"/>
      <c r="L92"/>
      <c r="M92" s="66"/>
      <c r="N92" s="66"/>
      <c r="O92"/>
      <c r="P92" s="66"/>
      <c r="Q92"/>
      <c r="R92" s="66"/>
      <c r="S92" s="66"/>
      <c r="T92"/>
      <c r="U92" s="66"/>
    </row>
    <row r="93" spans="1:21" ht="12.75">
      <c r="A93" s="167"/>
      <c r="B93" s="7" t="s">
        <v>279</v>
      </c>
      <c r="C93" s="36">
        <v>6186.723</v>
      </c>
      <c r="D93" s="85">
        <f t="shared" si="6"/>
        <v>0.0441855299130326</v>
      </c>
      <c r="E93" s="2"/>
      <c r="F93" s="2"/>
      <c r="G93" s="2"/>
      <c r="H93" s="2"/>
      <c r="I93" s="2"/>
      <c r="J93" s="2"/>
      <c r="K93" s="2"/>
      <c r="L93" s="2"/>
      <c r="M93" s="2"/>
      <c r="N93" s="2"/>
      <c r="O93" s="2"/>
      <c r="P93" s="2"/>
      <c r="Q93" s="2"/>
      <c r="R93" s="2"/>
      <c r="S93" s="2"/>
      <c r="T93" s="2"/>
      <c r="U93" s="2"/>
    </row>
    <row r="94" spans="1:21" ht="12.75">
      <c r="A94" s="167"/>
      <c r="B94" t="s">
        <v>247</v>
      </c>
      <c r="C94" s="36">
        <f>+C95-(C89+C90+C91+C92+C93)</f>
        <v>22288.909999999974</v>
      </c>
      <c r="D94" s="85">
        <f t="shared" si="6"/>
        <v>0.15918723038576163</v>
      </c>
      <c r="E94" s="36"/>
      <c r="F94" s="2"/>
      <c r="G94" s="2"/>
      <c r="H94" s="2"/>
      <c r="I94" s="2"/>
      <c r="J94" s="2"/>
      <c r="K94" s="2"/>
      <c r="L94" s="2"/>
      <c r="M94" s="2"/>
      <c r="N94" s="2"/>
      <c r="O94" s="2"/>
      <c r="P94" s="2"/>
      <c r="Q94" s="2"/>
      <c r="R94" s="2"/>
      <c r="S94" s="2"/>
      <c r="T94" s="2"/>
      <c r="U94" s="2"/>
    </row>
    <row r="95" spans="1:21" s="57" customFormat="1" ht="12.75">
      <c r="A95" s="168"/>
      <c r="B95" s="54" t="s">
        <v>250</v>
      </c>
      <c r="C95" s="55">
        <v>140016.947</v>
      </c>
      <c r="D95" s="84">
        <f>SUM(D89:D94)</f>
        <v>0.9999999999999999</v>
      </c>
      <c r="E95" s="36"/>
      <c r="F95" s="66"/>
      <c r="G95"/>
      <c r="H95" s="66"/>
      <c r="I95" s="66"/>
      <c r="J95"/>
      <c r="K95" s="66"/>
      <c r="L95"/>
      <c r="M95" s="66"/>
      <c r="N95" s="66"/>
      <c r="O95"/>
      <c r="P95" s="66"/>
      <c r="Q95"/>
      <c r="R95" s="66"/>
      <c r="S95" s="66"/>
      <c r="T95"/>
      <c r="U95" s="66"/>
    </row>
    <row r="96" spans="1:21" ht="12.75">
      <c r="A96" s="159" t="s">
        <v>230</v>
      </c>
      <c r="B96" s="7" t="s">
        <v>267</v>
      </c>
      <c r="C96" s="36">
        <v>607.15</v>
      </c>
      <c r="D96" s="85">
        <f>+C96/$C$101</f>
        <v>0.5126531563442253</v>
      </c>
      <c r="E96"/>
      <c r="F96"/>
      <c r="G96"/>
      <c r="H96"/>
      <c r="I96"/>
      <c r="J96"/>
      <c r="K96"/>
      <c r="L96"/>
      <c r="M96"/>
      <c r="N96"/>
      <c r="O96"/>
      <c r="P96"/>
      <c r="Q96"/>
      <c r="R96"/>
      <c r="S96"/>
      <c r="T96"/>
      <c r="U96"/>
    </row>
    <row r="97" spans="1:21" ht="12.75">
      <c r="A97" s="160"/>
      <c r="B97" s="7" t="s">
        <v>278</v>
      </c>
      <c r="C97" s="36">
        <v>278.912</v>
      </c>
      <c r="D97" s="85">
        <f>+C97/$C$101</f>
        <v>0.2355021282093067</v>
      </c>
      <c r="E97"/>
      <c r="F97"/>
      <c r="G97"/>
      <c r="H97"/>
      <c r="I97"/>
      <c r="J97"/>
      <c r="K97"/>
      <c r="L97"/>
      <c r="M97"/>
      <c r="N97"/>
      <c r="O97"/>
      <c r="P97"/>
      <c r="Q97"/>
      <c r="R97"/>
      <c r="S97"/>
      <c r="T97"/>
      <c r="U97"/>
    </row>
    <row r="98" spans="1:21" ht="12.75">
      <c r="A98" s="160"/>
      <c r="B98" t="s">
        <v>273</v>
      </c>
      <c r="C98" s="36">
        <v>224.277</v>
      </c>
      <c r="D98" s="85">
        <f>+C98/$C$101</f>
        <v>0.18937052119807923</v>
      </c>
      <c r="E98" s="7"/>
      <c r="F98" s="7"/>
      <c r="G98" s="7"/>
      <c r="H98" s="7"/>
      <c r="I98" s="7"/>
      <c r="J98" s="7"/>
      <c r="K98" s="7"/>
      <c r="L98" s="7"/>
      <c r="M98" s="7"/>
      <c r="N98" s="7"/>
      <c r="O98" s="7"/>
      <c r="P98" s="7"/>
      <c r="Q98" s="7"/>
      <c r="R98" s="7"/>
      <c r="S98" s="7"/>
      <c r="T98" s="7"/>
      <c r="U98" s="7"/>
    </row>
    <row r="99" spans="1:21" ht="12.75">
      <c r="A99" s="160"/>
      <c r="B99" s="7" t="s">
        <v>279</v>
      </c>
      <c r="C99" s="36">
        <v>8.596</v>
      </c>
      <c r="D99" s="85">
        <f>+C99/$C$101</f>
        <v>0.007258118310030406</v>
      </c>
      <c r="E99" s="7"/>
      <c r="F99" s="7"/>
      <c r="G99" s="7"/>
      <c r="H99" s="7"/>
      <c r="I99" s="7"/>
      <c r="J99" s="7"/>
      <c r="K99" s="7"/>
      <c r="L99" s="7"/>
      <c r="M99" s="7"/>
      <c r="N99" s="7"/>
      <c r="O99" s="7"/>
      <c r="P99" s="7"/>
      <c r="Q99" s="7"/>
      <c r="R99" s="7"/>
      <c r="S99" s="7"/>
      <c r="T99" s="7"/>
      <c r="U99" s="7"/>
    </row>
    <row r="100" spans="1:21" ht="12.75">
      <c r="A100" s="160"/>
      <c r="B100" t="s">
        <v>247</v>
      </c>
      <c r="C100" s="36">
        <f>+C101-(C96+C97+C98+C99)</f>
        <v>65.394</v>
      </c>
      <c r="D100" s="85">
        <f>+C100/$C$101</f>
        <v>0.05521607593835835</v>
      </c>
      <c r="E100" s="36"/>
      <c r="F100" s="66"/>
      <c r="G100"/>
      <c r="H100" s="66"/>
      <c r="I100" s="66"/>
      <c r="J100"/>
      <c r="K100" s="66"/>
      <c r="L100"/>
      <c r="M100" s="66"/>
      <c r="N100" s="66"/>
      <c r="O100"/>
      <c r="P100" s="66"/>
      <c r="Q100"/>
      <c r="R100" s="66"/>
      <c r="S100" s="66"/>
      <c r="T100"/>
      <c r="U100" s="66"/>
    </row>
    <row r="101" spans="1:21" s="57" customFormat="1" ht="12.75">
      <c r="A101" s="161"/>
      <c r="B101" s="54" t="s">
        <v>250</v>
      </c>
      <c r="C101" s="55">
        <v>1184.329</v>
      </c>
      <c r="D101" s="84">
        <f>SUM(D96:D100)</f>
        <v>0.9999999999999999</v>
      </c>
      <c r="E101" s="36"/>
      <c r="F101"/>
      <c r="G101"/>
      <c r="H101"/>
      <c r="I101"/>
      <c r="J101"/>
      <c r="K101"/>
      <c r="L101"/>
      <c r="M101"/>
      <c r="N101"/>
      <c r="O101"/>
      <c r="P101"/>
      <c r="Q101"/>
      <c r="R101"/>
      <c r="S101"/>
      <c r="T101"/>
      <c r="U101"/>
    </row>
    <row r="102" spans="1:21" ht="12.75">
      <c r="A102" s="162" t="s">
        <v>210</v>
      </c>
      <c r="B102" t="s">
        <v>278</v>
      </c>
      <c r="C102" s="36">
        <v>13349.851</v>
      </c>
      <c r="D102" s="85">
        <f aca="true" t="shared" si="7" ref="D102:D107">+C102/$C$108</f>
        <v>0.8569002906753765</v>
      </c>
      <c r="E102"/>
      <c r="F102"/>
      <c r="G102"/>
      <c r="H102"/>
      <c r="I102"/>
      <c r="J102"/>
      <c r="K102"/>
      <c r="L102"/>
      <c r="M102"/>
      <c r="N102"/>
      <c r="O102"/>
      <c r="P102"/>
      <c r="Q102"/>
      <c r="R102"/>
      <c r="S102"/>
      <c r="T102"/>
      <c r="U102"/>
    </row>
    <row r="103" spans="1:21" ht="12.75">
      <c r="A103" s="163"/>
      <c r="B103" t="s">
        <v>273</v>
      </c>
      <c r="C103" s="36">
        <v>776.608</v>
      </c>
      <c r="D103" s="85">
        <f t="shared" si="7"/>
        <v>0.049848917485357906</v>
      </c>
      <c r="E103"/>
      <c r="F103"/>
      <c r="G103"/>
      <c r="H103"/>
      <c r="I103"/>
      <c r="J103"/>
      <c r="K103"/>
      <c r="L103"/>
      <c r="M103"/>
      <c r="N103"/>
      <c r="O103"/>
      <c r="P103"/>
      <c r="Q103"/>
      <c r="R103"/>
      <c r="S103"/>
      <c r="T103"/>
      <c r="U103"/>
    </row>
    <row r="104" spans="1:21" ht="12.75">
      <c r="A104" s="163"/>
      <c r="B104" t="s">
        <v>271</v>
      </c>
      <c r="C104" s="36">
        <v>260.347</v>
      </c>
      <c r="D104" s="85">
        <f t="shared" si="7"/>
        <v>0.016711154302505866</v>
      </c>
      <c r="E104"/>
      <c r="F104" s="66"/>
      <c r="G104"/>
      <c r="H104" s="66"/>
      <c r="I104" s="66"/>
      <c r="J104"/>
      <c r="K104" s="66"/>
      <c r="L104"/>
      <c r="M104" s="66"/>
      <c r="N104" s="66"/>
      <c r="O104"/>
      <c r="P104" s="66"/>
      <c r="Q104"/>
      <c r="R104" s="66"/>
      <c r="S104" s="66"/>
      <c r="T104"/>
      <c r="U104" s="66"/>
    </row>
    <row r="105" spans="1:21" ht="12.75">
      <c r="A105" s="163"/>
      <c r="B105" s="7" t="s">
        <v>277</v>
      </c>
      <c r="C105" s="36">
        <v>104.199</v>
      </c>
      <c r="D105" s="85">
        <f t="shared" si="7"/>
        <v>0.006688325838848955</v>
      </c>
      <c r="E105"/>
      <c r="F105" s="66"/>
      <c r="G105"/>
      <c r="H105" s="66"/>
      <c r="I105" s="66"/>
      <c r="J105"/>
      <c r="K105" s="66"/>
      <c r="L105"/>
      <c r="M105" s="66"/>
      <c r="N105" s="66"/>
      <c r="O105"/>
      <c r="P105" s="66"/>
      <c r="Q105"/>
      <c r="R105" s="66"/>
      <c r="S105" s="66"/>
      <c r="T105"/>
      <c r="U105" s="66"/>
    </row>
    <row r="106" spans="1:21" ht="12.75">
      <c r="A106" s="163"/>
      <c r="B106" s="7" t="s">
        <v>269</v>
      </c>
      <c r="C106" s="36">
        <v>76.385</v>
      </c>
      <c r="D106" s="85">
        <f t="shared" si="7"/>
        <v>0.004903000692909504</v>
      </c>
      <c r="E106"/>
      <c r="F106" s="66"/>
      <c r="G106"/>
      <c r="H106" s="66"/>
      <c r="I106" s="66"/>
      <c r="J106"/>
      <c r="K106" s="66"/>
      <c r="L106"/>
      <c r="M106" s="66"/>
      <c r="N106" s="66"/>
      <c r="O106"/>
      <c r="P106" s="66"/>
      <c r="Q106"/>
      <c r="R106" s="66"/>
      <c r="S106" s="66"/>
      <c r="T106"/>
      <c r="U106" s="66"/>
    </row>
    <row r="107" spans="1:21" ht="12.75">
      <c r="A107" s="163"/>
      <c r="B107" t="s">
        <v>247</v>
      </c>
      <c r="C107" s="36">
        <f>+C108-(C102+C103+C104+C105+C106)</f>
        <v>1011.8449999999993</v>
      </c>
      <c r="D107" s="85">
        <f t="shared" si="7"/>
        <v>0.06494831100500116</v>
      </c>
      <c r="E107" s="36"/>
      <c r="F107" s="2"/>
      <c r="G107" s="2"/>
      <c r="H107" s="2"/>
      <c r="I107" s="2"/>
      <c r="J107" s="2"/>
      <c r="K107" s="2"/>
      <c r="L107" s="2"/>
      <c r="M107" s="2"/>
      <c r="N107" s="2"/>
      <c r="O107" s="2"/>
      <c r="P107" s="2"/>
      <c r="Q107" s="2"/>
      <c r="R107" s="2"/>
      <c r="S107" s="2"/>
      <c r="T107" s="2"/>
      <c r="U107" s="2"/>
    </row>
    <row r="108" spans="1:21" s="57" customFormat="1" ht="12.75">
      <c r="A108" s="164"/>
      <c r="B108" s="54" t="s">
        <v>250</v>
      </c>
      <c r="C108" s="55">
        <v>15579.235</v>
      </c>
      <c r="D108" s="84">
        <f>SUM(D102:D107)</f>
        <v>1</v>
      </c>
      <c r="E108"/>
      <c r="F108" s="66"/>
      <c r="G108"/>
      <c r="H108" s="66"/>
      <c r="I108" s="66"/>
      <c r="J108"/>
      <c r="K108" s="66"/>
      <c r="L108"/>
      <c r="M108" s="66"/>
      <c r="N108" s="66"/>
      <c r="O108"/>
      <c r="P108" s="66"/>
      <c r="Q108"/>
      <c r="R108" s="66"/>
      <c r="S108" s="66"/>
      <c r="T108"/>
      <c r="U108" s="66"/>
    </row>
    <row r="109" spans="1:21" s="57" customFormat="1" ht="12.75">
      <c r="A109" s="58" t="s">
        <v>58</v>
      </c>
      <c r="B109" s="59"/>
      <c r="C109" s="39">
        <v>7611.311000000853</v>
      </c>
      <c r="D109" s="56"/>
      <c r="E109"/>
      <c r="F109"/>
      <c r="G109"/>
      <c r="H109"/>
      <c r="I109"/>
      <c r="J109"/>
      <c r="K109"/>
      <c r="L109"/>
      <c r="M109"/>
      <c r="N109"/>
      <c r="O109"/>
      <c r="P109"/>
      <c r="Q109"/>
      <c r="R109"/>
      <c r="S109"/>
      <c r="T109"/>
      <c r="U109"/>
    </row>
    <row r="110" spans="1:21" s="57" customFormat="1" ht="12.75">
      <c r="A110" s="54" t="s">
        <v>232</v>
      </c>
      <c r="B110" s="54"/>
      <c r="C110" s="55">
        <f>+C109+C108+C101+C95+C88+C82+C75+C68+C55+C48+C41+C34+C28+C24+C18+C12</f>
        <v>3949483.0000000005</v>
      </c>
      <c r="D110" s="56"/>
      <c r="E110"/>
      <c r="F110"/>
      <c r="G110"/>
      <c r="H110"/>
      <c r="I110"/>
      <c r="J110"/>
      <c r="K110"/>
      <c r="L110"/>
      <c r="M110"/>
      <c r="N110"/>
      <c r="O110"/>
      <c r="P110"/>
      <c r="Q110"/>
      <c r="R110"/>
      <c r="S110"/>
      <c r="T110"/>
      <c r="U110"/>
    </row>
    <row r="111" spans="1:21" s="43" customFormat="1" ht="12.75">
      <c r="A111" s="44" t="s">
        <v>60</v>
      </c>
      <c r="B111" s="44"/>
      <c r="C111" s="44"/>
      <c r="D111" s="44"/>
      <c r="E111" s="7"/>
      <c r="F111" s="7"/>
      <c r="G111" s="7"/>
      <c r="H111" s="7"/>
      <c r="I111" s="7"/>
      <c r="J111" s="7"/>
      <c r="K111" s="7"/>
      <c r="L111" s="7"/>
      <c r="M111" s="7"/>
      <c r="N111" s="7"/>
      <c r="O111" s="7"/>
      <c r="P111" s="7"/>
      <c r="Q111" s="7"/>
      <c r="R111" s="7"/>
      <c r="S111" s="7"/>
      <c r="T111" s="7"/>
      <c r="U111" s="7"/>
    </row>
    <row r="112" spans="1:21" ht="12.75">
      <c r="A112" s="66"/>
      <c r="B112"/>
      <c r="C112"/>
      <c r="D112" s="66"/>
      <c r="E112" s="7"/>
      <c r="F112" s="7"/>
      <c r="G112" s="7"/>
      <c r="H112" s="7"/>
      <c r="I112" s="7"/>
      <c r="J112" s="7"/>
      <c r="K112" s="7"/>
      <c r="L112" s="7"/>
      <c r="M112" s="7"/>
      <c r="N112" s="7"/>
      <c r="O112" s="7"/>
      <c r="P112" s="7"/>
      <c r="Q112" s="7"/>
      <c r="R112" s="7"/>
      <c r="S112" s="7"/>
      <c r="T112" s="7"/>
      <c r="U112" s="7"/>
    </row>
    <row r="113" spans="1:21" ht="12.75">
      <c r="A113"/>
      <c r="B113"/>
      <c r="C113"/>
      <c r="D113"/>
      <c r="E113"/>
      <c r="F113" s="66"/>
      <c r="G113"/>
      <c r="H113" s="66"/>
      <c r="I113" s="66"/>
      <c r="J113"/>
      <c r="K113" s="66"/>
      <c r="L113"/>
      <c r="M113" s="66"/>
      <c r="N113" s="66"/>
      <c r="O113"/>
      <c r="P113" s="66"/>
      <c r="Q113"/>
      <c r="R113" s="66"/>
      <c r="S113" s="66"/>
      <c r="T113"/>
      <c r="U113" s="66"/>
    </row>
    <row r="114" spans="1:21" ht="12.75">
      <c r="A114"/>
      <c r="B114"/>
      <c r="C114"/>
      <c r="D114"/>
      <c r="E114"/>
      <c r="F114"/>
      <c r="G114"/>
      <c r="H114"/>
      <c r="I114"/>
      <c r="J114"/>
      <c r="K114"/>
      <c r="L114"/>
      <c r="M114"/>
      <c r="N114"/>
      <c r="O114"/>
      <c r="P114"/>
      <c r="Q114"/>
      <c r="R114"/>
      <c r="S114"/>
      <c r="T114"/>
      <c r="U114"/>
    </row>
    <row r="115" spans="1:21" ht="12.75">
      <c r="A115"/>
      <c r="B115"/>
      <c r="C115"/>
      <c r="D115"/>
      <c r="E115"/>
      <c r="F115"/>
      <c r="G115"/>
      <c r="H115"/>
      <c r="I115"/>
      <c r="J115"/>
      <c r="K115"/>
      <c r="L115"/>
      <c r="M115"/>
      <c r="N115"/>
      <c r="O115"/>
      <c r="P115"/>
      <c r="Q115"/>
      <c r="R115"/>
      <c r="S115"/>
      <c r="T115"/>
      <c r="U115"/>
    </row>
    <row r="116" spans="1:21" ht="12.75">
      <c r="A116"/>
      <c r="B116"/>
      <c r="C116"/>
      <c r="D116"/>
      <c r="E116"/>
      <c r="F116"/>
      <c r="G116"/>
      <c r="H116"/>
      <c r="I116"/>
      <c r="J116"/>
      <c r="K116"/>
      <c r="L116"/>
      <c r="M116"/>
      <c r="N116"/>
      <c r="O116"/>
      <c r="P116"/>
      <c r="Q116"/>
      <c r="R116"/>
      <c r="S116"/>
      <c r="T116"/>
      <c r="U116"/>
    </row>
    <row r="117" spans="1:21" ht="12.75">
      <c r="A117" s="66"/>
      <c r="B117"/>
      <c r="C117"/>
      <c r="D117" s="66"/>
      <c r="E117"/>
      <c r="F117"/>
      <c r="G117"/>
      <c r="H117"/>
      <c r="I117"/>
      <c r="J117"/>
      <c r="K117"/>
      <c r="L117"/>
      <c r="M117"/>
      <c r="N117"/>
      <c r="O117"/>
      <c r="P117"/>
      <c r="Q117"/>
      <c r="R117"/>
      <c r="S117"/>
      <c r="T117"/>
      <c r="U117"/>
    </row>
    <row r="118" spans="1:21" ht="12.75">
      <c r="A118" s="2"/>
      <c r="B118" s="2"/>
      <c r="C118" s="2"/>
      <c r="D118" s="2"/>
      <c r="E118"/>
      <c r="F118" s="66"/>
      <c r="G118"/>
      <c r="H118" s="66"/>
      <c r="I118" s="66"/>
      <c r="J118"/>
      <c r="K118" s="66"/>
      <c r="L118"/>
      <c r="M118" s="66"/>
      <c r="N118" s="66"/>
      <c r="O118"/>
      <c r="P118" s="66"/>
      <c r="Q118"/>
      <c r="R118" s="66"/>
      <c r="S118" s="66"/>
      <c r="T118"/>
      <c r="U118" s="66"/>
    </row>
    <row r="119" spans="1:21" ht="12.75">
      <c r="A119" s="66"/>
      <c r="B119"/>
      <c r="C119"/>
      <c r="D119" s="66"/>
      <c r="E119" s="2"/>
      <c r="F119" s="2"/>
      <c r="G119" s="2"/>
      <c r="H119" s="2"/>
      <c r="I119" s="2"/>
      <c r="J119" s="2"/>
      <c r="K119" s="2"/>
      <c r="L119" s="2"/>
      <c r="M119" s="2"/>
      <c r="N119" s="2"/>
      <c r="O119" s="2"/>
      <c r="P119" s="2"/>
      <c r="Q119" s="2"/>
      <c r="R119" s="2"/>
      <c r="S119" s="2"/>
      <c r="T119" s="2"/>
      <c r="U119" s="2"/>
    </row>
    <row r="120" spans="1:21" ht="12.75">
      <c r="A120"/>
      <c r="B120"/>
      <c r="C120"/>
      <c r="D120"/>
      <c r="E120"/>
      <c r="F120" s="66"/>
      <c r="G120"/>
      <c r="H120" s="66"/>
      <c r="I120" s="66"/>
      <c r="J120"/>
      <c r="K120" s="66"/>
      <c r="L120"/>
      <c r="M120" s="66"/>
      <c r="N120" s="66"/>
      <c r="O120"/>
      <c r="P120" s="66"/>
      <c r="Q120"/>
      <c r="R120" s="66"/>
      <c r="S120" s="66"/>
      <c r="T120"/>
      <c r="U120" s="66"/>
    </row>
    <row r="121" spans="1:21" ht="12.75">
      <c r="A121"/>
      <c r="B121"/>
      <c r="C121"/>
      <c r="D121"/>
      <c r="E121"/>
      <c r="F121"/>
      <c r="G121"/>
      <c r="H121"/>
      <c r="I121"/>
      <c r="J121"/>
      <c r="K121"/>
      <c r="L121"/>
      <c r="M121"/>
      <c r="N121"/>
      <c r="O121"/>
      <c r="P121"/>
      <c r="Q121"/>
      <c r="R121"/>
      <c r="S121"/>
      <c r="T121"/>
      <c r="U121"/>
    </row>
    <row r="122" spans="5:21" ht="12.75">
      <c r="E122"/>
      <c r="F122"/>
      <c r="G122"/>
      <c r="H122"/>
      <c r="I122"/>
      <c r="J122"/>
      <c r="K122"/>
      <c r="L122"/>
      <c r="M122"/>
      <c r="N122"/>
      <c r="O122"/>
      <c r="P122"/>
      <c r="Q122"/>
      <c r="R122"/>
      <c r="S122"/>
      <c r="T122"/>
      <c r="U122"/>
    </row>
    <row r="123" spans="5:21" ht="12.75">
      <c r="E123" s="7"/>
      <c r="F123" s="7"/>
      <c r="G123" s="7"/>
      <c r="H123" s="7"/>
      <c r="I123" s="7"/>
      <c r="J123" s="7"/>
      <c r="K123" s="7"/>
      <c r="L123" s="7"/>
      <c r="M123" s="7"/>
      <c r="N123" s="7"/>
      <c r="O123" s="7"/>
      <c r="P123" s="7"/>
      <c r="Q123" s="7"/>
      <c r="R123" s="7"/>
      <c r="S123" s="7"/>
      <c r="T123" s="7"/>
      <c r="U123" s="7"/>
    </row>
    <row r="124" spans="5:21" ht="12.75">
      <c r="E124" s="7"/>
      <c r="F124" s="7"/>
      <c r="G124" s="7"/>
      <c r="H124" s="7"/>
      <c r="I124" s="7"/>
      <c r="J124" s="7"/>
      <c r="K124" s="7"/>
      <c r="L124" s="7"/>
      <c r="M124" s="7"/>
      <c r="N124" s="7"/>
      <c r="O124" s="7"/>
      <c r="P124" s="7"/>
      <c r="Q124" s="7"/>
      <c r="R124" s="7"/>
      <c r="S124" s="7"/>
      <c r="T124" s="7"/>
      <c r="U124" s="7"/>
    </row>
    <row r="125" spans="5:21" ht="12.75">
      <c r="E125"/>
      <c r="F125" s="66"/>
      <c r="G125"/>
      <c r="H125" s="66"/>
      <c r="I125" s="66"/>
      <c r="J125"/>
      <c r="K125" s="66"/>
      <c r="L125"/>
      <c r="M125" s="66"/>
      <c r="N125" s="66"/>
      <c r="O125"/>
      <c r="P125" s="66"/>
      <c r="Q125"/>
      <c r="R125" s="66"/>
      <c r="S125" s="66"/>
      <c r="T125"/>
      <c r="U125" s="66"/>
    </row>
    <row r="126" spans="5:21" ht="12.75">
      <c r="E126"/>
      <c r="F126"/>
      <c r="G126"/>
      <c r="H126"/>
      <c r="I126"/>
      <c r="J126"/>
      <c r="K126"/>
      <c r="L126"/>
      <c r="M126"/>
      <c r="N126"/>
      <c r="O126"/>
      <c r="P126"/>
      <c r="Q126"/>
      <c r="R126"/>
      <c r="S126"/>
      <c r="T126"/>
      <c r="U126"/>
    </row>
    <row r="127" spans="5:21" ht="12.75">
      <c r="E127"/>
      <c r="F127"/>
      <c r="G127"/>
      <c r="H127"/>
      <c r="I127"/>
      <c r="J127"/>
      <c r="K127"/>
      <c r="L127"/>
      <c r="M127"/>
      <c r="N127"/>
      <c r="O127"/>
      <c r="P127"/>
      <c r="Q127"/>
      <c r="R127"/>
      <c r="S127"/>
      <c r="T127"/>
      <c r="U127"/>
    </row>
    <row r="128" spans="5:21" ht="12.75">
      <c r="E128"/>
      <c r="F128"/>
      <c r="G128"/>
      <c r="H128"/>
      <c r="I128"/>
      <c r="J128"/>
      <c r="K128"/>
      <c r="L128"/>
      <c r="M128"/>
      <c r="N128"/>
      <c r="O128"/>
      <c r="P128"/>
      <c r="Q128"/>
      <c r="R128"/>
      <c r="S128"/>
      <c r="T128"/>
      <c r="U128"/>
    </row>
    <row r="129" spans="5:21" ht="12.75">
      <c r="E129"/>
      <c r="F129"/>
      <c r="G129"/>
      <c r="H129"/>
      <c r="I129"/>
      <c r="J129"/>
      <c r="K129"/>
      <c r="L129"/>
      <c r="M129"/>
      <c r="N129"/>
      <c r="O129"/>
      <c r="P129"/>
      <c r="Q129"/>
      <c r="R129"/>
      <c r="S129"/>
      <c r="T129"/>
      <c r="U129"/>
    </row>
    <row r="130" spans="5:21" ht="12.75">
      <c r="E130"/>
      <c r="F130" s="66"/>
      <c r="G130"/>
      <c r="H130" s="66"/>
      <c r="I130" s="66"/>
      <c r="J130"/>
      <c r="K130" s="66"/>
      <c r="L130"/>
      <c r="M130" s="66"/>
      <c r="N130" s="66"/>
      <c r="O130"/>
      <c r="P130" s="66"/>
      <c r="Q130"/>
      <c r="R130" s="66"/>
      <c r="S130" s="66"/>
      <c r="T130"/>
      <c r="U130" s="66"/>
    </row>
    <row r="131" spans="5:21" ht="12.75">
      <c r="E131" s="2"/>
      <c r="F131" s="2"/>
      <c r="G131" s="2"/>
      <c r="H131" s="2"/>
      <c r="I131" s="2"/>
      <c r="J131" s="2"/>
      <c r="K131" s="2"/>
      <c r="L131" s="2"/>
      <c r="M131" s="2"/>
      <c r="N131" s="2"/>
      <c r="O131" s="2"/>
      <c r="P131" s="2"/>
      <c r="Q131" s="2"/>
      <c r="R131" s="2"/>
      <c r="S131" s="2"/>
      <c r="T131" s="2"/>
      <c r="U131" s="2"/>
    </row>
    <row r="132" spans="5:21" ht="12.75">
      <c r="E132"/>
      <c r="F132" s="66"/>
      <c r="G132"/>
      <c r="H132" s="66"/>
      <c r="I132" s="66"/>
      <c r="J132"/>
      <c r="K132" s="66"/>
      <c r="L132"/>
      <c r="M132" s="66"/>
      <c r="N132" s="66"/>
      <c r="O132"/>
      <c r="P132" s="66"/>
      <c r="Q132"/>
      <c r="R132" s="66"/>
      <c r="S132" s="66"/>
      <c r="T132"/>
      <c r="U132" s="66"/>
    </row>
    <row r="133" spans="5:21" ht="12.75">
      <c r="E133"/>
      <c r="F133"/>
      <c r="G133"/>
      <c r="H133"/>
      <c r="I133"/>
      <c r="J133"/>
      <c r="K133"/>
      <c r="L133"/>
      <c r="M133"/>
      <c r="N133"/>
      <c r="O133"/>
      <c r="P133"/>
      <c r="Q133"/>
      <c r="R133"/>
      <c r="S133"/>
      <c r="T133"/>
      <c r="U133"/>
    </row>
    <row r="134" spans="5:21" ht="12.75">
      <c r="E134"/>
      <c r="F134"/>
      <c r="G134"/>
      <c r="H134"/>
      <c r="I134"/>
      <c r="J134"/>
      <c r="K134"/>
      <c r="L134"/>
      <c r="M134"/>
      <c r="N134"/>
      <c r="O134"/>
      <c r="P134"/>
      <c r="Q134"/>
      <c r="R134"/>
      <c r="S134"/>
      <c r="T134"/>
      <c r="U134"/>
    </row>
    <row r="135" spans="5:21" ht="12.75">
      <c r="E135" s="7"/>
      <c r="F135" s="7"/>
      <c r="G135" s="7"/>
      <c r="H135" s="7"/>
      <c r="I135" s="7"/>
      <c r="J135" s="7"/>
      <c r="K135" s="7"/>
      <c r="L135" s="7"/>
      <c r="M135" s="7"/>
      <c r="N135" s="7"/>
      <c r="O135" s="7"/>
      <c r="P135" s="7"/>
      <c r="Q135" s="7"/>
      <c r="R135" s="7"/>
      <c r="S135" s="7"/>
      <c r="T135" s="7"/>
      <c r="U135" s="7"/>
    </row>
    <row r="136" spans="5:21" ht="12.75">
      <c r="E136" s="7"/>
      <c r="F136" s="7"/>
      <c r="G136" s="7"/>
      <c r="H136" s="7"/>
      <c r="I136" s="7"/>
      <c r="J136" s="7"/>
      <c r="K136" s="7"/>
      <c r="L136" s="7"/>
      <c r="M136" s="7"/>
      <c r="N136" s="7"/>
      <c r="O136" s="7"/>
      <c r="P136" s="7"/>
      <c r="Q136" s="7"/>
      <c r="R136" s="7"/>
      <c r="S136" s="7"/>
      <c r="T136" s="7"/>
      <c r="U136" s="7"/>
    </row>
    <row r="137" spans="5:21" ht="12.75">
      <c r="E137"/>
      <c r="F137" s="66"/>
      <c r="G137"/>
      <c r="H137" s="66"/>
      <c r="I137" s="66"/>
      <c r="J137"/>
      <c r="K137" s="66"/>
      <c r="L137"/>
      <c r="M137" s="66"/>
      <c r="N137" s="66"/>
      <c r="O137"/>
      <c r="P137" s="66"/>
      <c r="Q137"/>
      <c r="R137" s="66"/>
      <c r="S137" s="66"/>
      <c r="T137"/>
      <c r="U137" s="66"/>
    </row>
    <row r="138" spans="5:21" ht="12.75">
      <c r="E138"/>
      <c r="F138"/>
      <c r="G138"/>
      <c r="H138"/>
      <c r="I138"/>
      <c r="J138"/>
      <c r="K138"/>
      <c r="L138"/>
      <c r="M138"/>
      <c r="N138"/>
      <c r="O138"/>
      <c r="P138"/>
      <c r="Q138"/>
      <c r="R138"/>
      <c r="S138"/>
      <c r="T138"/>
      <c r="U138"/>
    </row>
    <row r="139" spans="5:21" ht="12.75">
      <c r="E139"/>
      <c r="F139"/>
      <c r="G139"/>
      <c r="H139"/>
      <c r="I139"/>
      <c r="J139"/>
      <c r="K139"/>
      <c r="L139"/>
      <c r="M139"/>
      <c r="N139"/>
      <c r="O139"/>
      <c r="P139"/>
      <c r="Q139"/>
      <c r="R139"/>
      <c r="S139"/>
      <c r="T139"/>
      <c r="U139"/>
    </row>
    <row r="140" spans="5:21" ht="12.75">
      <c r="E140"/>
      <c r="F140"/>
      <c r="G140"/>
      <c r="H140"/>
      <c r="I140"/>
      <c r="J140"/>
      <c r="K140"/>
      <c r="L140"/>
      <c r="M140"/>
      <c r="N140"/>
      <c r="O140"/>
      <c r="P140"/>
      <c r="Q140"/>
      <c r="R140"/>
      <c r="S140"/>
      <c r="T140"/>
      <c r="U140"/>
    </row>
    <row r="141" spans="5:21" ht="12.75">
      <c r="E141"/>
      <c r="F141"/>
      <c r="G141"/>
      <c r="H141"/>
      <c r="I141"/>
      <c r="J141"/>
      <c r="K141"/>
      <c r="L141"/>
      <c r="M141"/>
      <c r="N141"/>
      <c r="O141"/>
      <c r="P141"/>
      <c r="Q141"/>
      <c r="R141"/>
      <c r="S141"/>
      <c r="T141"/>
      <c r="U141"/>
    </row>
    <row r="142" spans="5:21" ht="12.75">
      <c r="E142"/>
      <c r="F142" s="66"/>
      <c r="G142"/>
      <c r="H142" s="66"/>
      <c r="I142" s="66"/>
      <c r="J142"/>
      <c r="K142" s="66"/>
      <c r="L142"/>
      <c r="M142" s="66"/>
      <c r="N142" s="66"/>
      <c r="O142"/>
      <c r="P142" s="66"/>
      <c r="Q142"/>
      <c r="R142" s="66"/>
      <c r="S142" s="66"/>
      <c r="T142"/>
      <c r="U142" s="66"/>
    </row>
    <row r="143" spans="5:21" ht="12.75">
      <c r="E143" s="2"/>
      <c r="F143" s="2"/>
      <c r="G143" s="2"/>
      <c r="H143" s="2"/>
      <c r="I143" s="2"/>
      <c r="J143" s="2"/>
      <c r="K143" s="2"/>
      <c r="L143" s="2"/>
      <c r="M143" s="2"/>
      <c r="N143" s="2"/>
      <c r="O143" s="2"/>
      <c r="P143" s="2"/>
      <c r="Q143" s="2"/>
      <c r="R143" s="2"/>
      <c r="S143" s="2"/>
      <c r="T143" s="2"/>
      <c r="U143" s="2"/>
    </row>
    <row r="144" spans="5:21" ht="12.75">
      <c r="E144"/>
      <c r="F144" s="66"/>
      <c r="G144"/>
      <c r="H144" s="66"/>
      <c r="I144" s="66"/>
      <c r="J144"/>
      <c r="K144" s="66"/>
      <c r="L144"/>
      <c r="M144" s="66"/>
      <c r="N144" s="66"/>
      <c r="O144"/>
      <c r="P144" s="66"/>
      <c r="Q144"/>
      <c r="R144" s="66"/>
      <c r="S144" s="66"/>
      <c r="T144"/>
      <c r="U144" s="66"/>
    </row>
    <row r="145" spans="5:21" ht="12.75">
      <c r="E145"/>
      <c r="F145"/>
      <c r="G145"/>
      <c r="H145"/>
      <c r="I145"/>
      <c r="J145"/>
      <c r="K145"/>
      <c r="L145"/>
      <c r="M145"/>
      <c r="N145"/>
      <c r="O145"/>
      <c r="P145"/>
      <c r="Q145"/>
      <c r="R145"/>
      <c r="S145"/>
      <c r="T145"/>
      <c r="U145"/>
    </row>
    <row r="146" spans="5:21" ht="12.75">
      <c r="E146"/>
      <c r="F146"/>
      <c r="G146"/>
      <c r="H146"/>
      <c r="I146"/>
      <c r="J146"/>
      <c r="K146"/>
      <c r="L146"/>
      <c r="M146"/>
      <c r="N146"/>
      <c r="O146"/>
      <c r="P146"/>
      <c r="Q146"/>
      <c r="R146"/>
      <c r="S146"/>
      <c r="T146"/>
      <c r="U146"/>
    </row>
    <row r="147" spans="5:21" ht="12.75">
      <c r="E147" s="7"/>
      <c r="F147" s="7"/>
      <c r="G147" s="7"/>
      <c r="H147" s="7"/>
      <c r="I147" s="7"/>
      <c r="J147" s="7"/>
      <c r="K147" s="7"/>
      <c r="L147" s="7"/>
      <c r="M147" s="7"/>
      <c r="N147" s="7"/>
      <c r="O147" s="7"/>
      <c r="P147" s="7"/>
      <c r="Q147" s="7"/>
      <c r="R147" s="7"/>
      <c r="S147" s="7"/>
      <c r="T147" s="7"/>
      <c r="U147" s="7"/>
    </row>
    <row r="148" spans="5:21" ht="12.75">
      <c r="E148" s="7"/>
      <c r="F148" s="7"/>
      <c r="G148" s="7"/>
      <c r="H148" s="7"/>
      <c r="I148" s="7"/>
      <c r="J148" s="7"/>
      <c r="K148" s="7"/>
      <c r="L148" s="7"/>
      <c r="M148" s="7"/>
      <c r="N148" s="7"/>
      <c r="O148" s="7"/>
      <c r="P148" s="7"/>
      <c r="Q148" s="7"/>
      <c r="R148" s="7"/>
      <c r="S148" s="7"/>
      <c r="T148" s="7"/>
      <c r="U148" s="7"/>
    </row>
    <row r="149" spans="5:21" ht="12.75">
      <c r="E149"/>
      <c r="F149" s="66"/>
      <c r="G149"/>
      <c r="H149" s="66"/>
      <c r="I149" s="66"/>
      <c r="J149"/>
      <c r="K149" s="66"/>
      <c r="L149"/>
      <c r="M149" s="66"/>
      <c r="N149" s="66"/>
      <c r="O149"/>
      <c r="P149" s="66"/>
      <c r="Q149"/>
      <c r="R149" s="66"/>
      <c r="S149" s="66"/>
      <c r="T149"/>
      <c r="U149" s="66"/>
    </row>
    <row r="150" spans="5:21" ht="12.75">
      <c r="E150"/>
      <c r="F150"/>
      <c r="G150"/>
      <c r="H150"/>
      <c r="I150"/>
      <c r="J150"/>
      <c r="K150"/>
      <c r="L150"/>
      <c r="M150"/>
      <c r="N150"/>
      <c r="O150"/>
      <c r="P150"/>
      <c r="Q150"/>
      <c r="R150"/>
      <c r="S150"/>
      <c r="T150"/>
      <c r="U150"/>
    </row>
    <row r="151" spans="5:21" ht="12.75">
      <c r="E151"/>
      <c r="F151"/>
      <c r="G151"/>
      <c r="H151"/>
      <c r="I151"/>
      <c r="J151"/>
      <c r="K151"/>
      <c r="L151"/>
      <c r="M151"/>
      <c r="N151"/>
      <c r="O151"/>
      <c r="P151"/>
      <c r="Q151"/>
      <c r="R151"/>
      <c r="S151"/>
      <c r="T151"/>
      <c r="U151"/>
    </row>
    <row r="152" spans="5:21" ht="12.75">
      <c r="E152"/>
      <c r="F152"/>
      <c r="G152"/>
      <c r="H152"/>
      <c r="I152"/>
      <c r="J152"/>
      <c r="K152"/>
      <c r="L152"/>
      <c r="M152"/>
      <c r="N152"/>
      <c r="O152"/>
      <c r="P152"/>
      <c r="Q152"/>
      <c r="R152"/>
      <c r="S152"/>
      <c r="T152"/>
      <c r="U152"/>
    </row>
    <row r="153" spans="5:21" ht="12.75">
      <c r="E153"/>
      <c r="F153"/>
      <c r="G153"/>
      <c r="H153"/>
      <c r="I153"/>
      <c r="J153"/>
      <c r="K153"/>
      <c r="L153"/>
      <c r="M153"/>
      <c r="N153"/>
      <c r="O153"/>
      <c r="P153"/>
      <c r="Q153"/>
      <c r="R153"/>
      <c r="S153"/>
      <c r="T153"/>
      <c r="U153"/>
    </row>
    <row r="154" spans="5:21" ht="12.75">
      <c r="E154"/>
      <c r="F154" s="66"/>
      <c r="G154"/>
      <c r="H154" s="66"/>
      <c r="I154" s="66"/>
      <c r="J154"/>
      <c r="K154" s="66"/>
      <c r="L154"/>
      <c r="M154" s="66"/>
      <c r="N154" s="66"/>
      <c r="O154"/>
      <c r="P154" s="66"/>
      <c r="Q154"/>
      <c r="R154" s="66"/>
      <c r="S154" s="66"/>
      <c r="T154"/>
      <c r="U154" s="66"/>
    </row>
    <row r="155" spans="5:21" ht="12.75">
      <c r="E155" s="2"/>
      <c r="F155" s="2"/>
      <c r="G155" s="2"/>
      <c r="H155" s="2"/>
      <c r="I155" s="2"/>
      <c r="J155" s="2"/>
      <c r="K155" s="2"/>
      <c r="L155" s="2"/>
      <c r="M155" s="2"/>
      <c r="N155" s="2"/>
      <c r="O155" s="2"/>
      <c r="P155" s="2"/>
      <c r="Q155" s="2"/>
      <c r="R155" s="2"/>
      <c r="S155" s="2"/>
      <c r="T155" s="2"/>
      <c r="U155" s="2"/>
    </row>
    <row r="156" spans="5:21" ht="12.75">
      <c r="E156"/>
      <c r="F156" s="66"/>
      <c r="G156"/>
      <c r="H156" s="66"/>
      <c r="I156" s="66"/>
      <c r="J156"/>
      <c r="K156" s="66"/>
      <c r="L156"/>
      <c r="M156" s="66"/>
      <c r="N156" s="66"/>
      <c r="O156"/>
      <c r="P156" s="66"/>
      <c r="Q156"/>
      <c r="R156" s="66"/>
      <c r="S156" s="66"/>
      <c r="T156"/>
      <c r="U156" s="66"/>
    </row>
    <row r="157" spans="5:21" ht="12.75">
      <c r="E157"/>
      <c r="F157"/>
      <c r="G157"/>
      <c r="H157"/>
      <c r="I157"/>
      <c r="J157"/>
      <c r="K157"/>
      <c r="L157"/>
      <c r="M157"/>
      <c r="N157"/>
      <c r="O157"/>
      <c r="P157"/>
      <c r="Q157"/>
      <c r="R157"/>
      <c r="S157"/>
      <c r="T157"/>
      <c r="U157"/>
    </row>
    <row r="158" spans="5:21" ht="12.75">
      <c r="E158"/>
      <c r="F158"/>
      <c r="G158"/>
      <c r="H158"/>
      <c r="I158"/>
      <c r="J158"/>
      <c r="K158"/>
      <c r="L158"/>
      <c r="M158"/>
      <c r="N158"/>
      <c r="O158"/>
      <c r="P158"/>
      <c r="Q158"/>
      <c r="R158"/>
      <c r="S158"/>
      <c r="T158"/>
      <c r="U158"/>
    </row>
    <row r="159" spans="5:21" ht="12.75">
      <c r="E159" s="7"/>
      <c r="F159" s="7"/>
      <c r="G159" s="7"/>
      <c r="H159" s="7"/>
      <c r="I159" s="7"/>
      <c r="J159" s="7"/>
      <c r="K159" s="7"/>
      <c r="L159" s="7"/>
      <c r="M159" s="7"/>
      <c r="N159" s="7"/>
      <c r="O159" s="7"/>
      <c r="P159" s="7"/>
      <c r="Q159" s="7"/>
      <c r="R159" s="7"/>
      <c r="S159" s="7"/>
      <c r="T159" s="7"/>
      <c r="U159" s="7"/>
    </row>
    <row r="160" spans="5:21" ht="12.75">
      <c r="E160" s="7"/>
      <c r="F160" s="7"/>
      <c r="G160" s="7"/>
      <c r="H160" s="7"/>
      <c r="I160" s="7"/>
      <c r="J160" s="7"/>
      <c r="K160" s="7"/>
      <c r="L160" s="7"/>
      <c r="M160" s="7"/>
      <c r="N160" s="7"/>
      <c r="O160" s="7"/>
      <c r="P160" s="7"/>
      <c r="Q160" s="7"/>
      <c r="R160" s="7"/>
      <c r="S160" s="7"/>
      <c r="T160" s="7"/>
      <c r="U160" s="7"/>
    </row>
    <row r="161" spans="5:21" ht="12.75">
      <c r="E161"/>
      <c r="F161" s="66"/>
      <c r="G161"/>
      <c r="H161" s="66"/>
      <c r="I161" s="66"/>
      <c r="J161"/>
      <c r="K161" s="66"/>
      <c r="L161"/>
      <c r="M161" s="66"/>
      <c r="N161" s="66"/>
      <c r="O161"/>
      <c r="P161" s="66"/>
      <c r="Q161"/>
      <c r="R161" s="66"/>
      <c r="S161" s="66"/>
      <c r="T161"/>
      <c r="U161" s="66"/>
    </row>
    <row r="162" spans="5:21" ht="12.75">
      <c r="E162"/>
      <c r="F162"/>
      <c r="G162"/>
      <c r="H162"/>
      <c r="I162"/>
      <c r="J162"/>
      <c r="K162"/>
      <c r="L162"/>
      <c r="M162"/>
      <c r="N162"/>
      <c r="O162"/>
      <c r="P162"/>
      <c r="Q162"/>
      <c r="R162"/>
      <c r="S162"/>
      <c r="T162"/>
      <c r="U162"/>
    </row>
    <row r="163" spans="5:21" ht="12.75">
      <c r="E163"/>
      <c r="F163"/>
      <c r="G163"/>
      <c r="H163"/>
      <c r="I163"/>
      <c r="J163"/>
      <c r="K163"/>
      <c r="L163"/>
      <c r="M163"/>
      <c r="N163"/>
      <c r="O163"/>
      <c r="P163"/>
      <c r="Q163"/>
      <c r="R163"/>
      <c r="S163"/>
      <c r="T163"/>
      <c r="U163"/>
    </row>
    <row r="164" spans="5:21" ht="12.75">
      <c r="E164"/>
      <c r="F164"/>
      <c r="G164"/>
      <c r="H164"/>
      <c r="I164"/>
      <c r="J164"/>
      <c r="K164"/>
      <c r="L164"/>
      <c r="M164"/>
      <c r="N164"/>
      <c r="O164"/>
      <c r="P164"/>
      <c r="Q164"/>
      <c r="R164"/>
      <c r="S164"/>
      <c r="T164"/>
      <c r="U164"/>
    </row>
    <row r="165" spans="5:21" ht="12.75">
      <c r="E165"/>
      <c r="F165"/>
      <c r="G165"/>
      <c r="H165"/>
      <c r="I165"/>
      <c r="J165"/>
      <c r="K165"/>
      <c r="L165"/>
      <c r="M165"/>
      <c r="N165"/>
      <c r="O165"/>
      <c r="P165"/>
      <c r="Q165"/>
      <c r="R165"/>
      <c r="S165"/>
      <c r="T165"/>
      <c r="U165"/>
    </row>
    <row r="166" spans="5:21" ht="12.75">
      <c r="E166"/>
      <c r="F166" s="66"/>
      <c r="G166"/>
      <c r="H166" s="66"/>
      <c r="I166" s="66"/>
      <c r="J166"/>
      <c r="K166" s="66"/>
      <c r="L166"/>
      <c r="M166" s="66"/>
      <c r="N166" s="66"/>
      <c r="O166"/>
      <c r="P166" s="66"/>
      <c r="Q166"/>
      <c r="R166" s="66"/>
      <c r="S166" s="66"/>
      <c r="T166"/>
      <c r="U166" s="66"/>
    </row>
    <row r="167" spans="5:21" ht="12.75">
      <c r="E167" s="2"/>
      <c r="F167" s="2"/>
      <c r="G167" s="2"/>
      <c r="H167" s="2"/>
      <c r="I167" s="2"/>
      <c r="J167" s="2"/>
      <c r="K167" s="2"/>
      <c r="L167" s="2"/>
      <c r="M167" s="2"/>
      <c r="N167" s="2"/>
      <c r="O167" s="2"/>
      <c r="P167" s="2"/>
      <c r="Q167" s="2"/>
      <c r="R167" s="2"/>
      <c r="S167" s="2"/>
      <c r="T167" s="2"/>
      <c r="U167" s="2"/>
    </row>
    <row r="168" spans="5:21" ht="12.75">
      <c r="E168"/>
      <c r="F168" s="66"/>
      <c r="G168"/>
      <c r="H168" s="66"/>
      <c r="I168" s="66"/>
      <c r="J168"/>
      <c r="K168" s="66"/>
      <c r="L168"/>
      <c r="M168" s="66"/>
      <c r="N168" s="66"/>
      <c r="O168"/>
      <c r="P168" s="66"/>
      <c r="Q168"/>
      <c r="R168" s="66"/>
      <c r="S168" s="66"/>
      <c r="T168"/>
      <c r="U168" s="66"/>
    </row>
    <row r="169" spans="5:21" ht="12.75">
      <c r="E169"/>
      <c r="F169"/>
      <c r="G169"/>
      <c r="H169"/>
      <c r="I169"/>
      <c r="J169"/>
      <c r="K169"/>
      <c r="L169"/>
      <c r="M169"/>
      <c r="N169"/>
      <c r="O169"/>
      <c r="P169"/>
      <c r="Q169"/>
      <c r="R169"/>
      <c r="S169"/>
      <c r="T169"/>
      <c r="U169"/>
    </row>
    <row r="170" spans="5:21" ht="12.75">
      <c r="E170"/>
      <c r="F170"/>
      <c r="G170"/>
      <c r="H170"/>
      <c r="I170"/>
      <c r="J170"/>
      <c r="K170"/>
      <c r="L170"/>
      <c r="M170"/>
      <c r="N170"/>
      <c r="O170"/>
      <c r="P170"/>
      <c r="Q170"/>
      <c r="R170"/>
      <c r="S170"/>
      <c r="T170"/>
      <c r="U170"/>
    </row>
    <row r="171" spans="5:21" ht="12.75">
      <c r="E171" s="7"/>
      <c r="F171" s="7"/>
      <c r="G171" s="7"/>
      <c r="H171" s="7"/>
      <c r="I171" s="7"/>
      <c r="J171" s="7"/>
      <c r="K171" s="7"/>
      <c r="L171" s="7"/>
      <c r="M171" s="7"/>
      <c r="N171" s="7"/>
      <c r="O171" s="7"/>
      <c r="P171" s="7"/>
      <c r="Q171" s="7"/>
      <c r="R171" s="7"/>
      <c r="S171" s="7"/>
      <c r="T171" s="7"/>
      <c r="U171" s="7"/>
    </row>
    <row r="172" spans="5:21" ht="12.75">
      <c r="E172" s="7"/>
      <c r="F172" s="7"/>
      <c r="G172" s="7"/>
      <c r="H172" s="7"/>
      <c r="I172" s="7"/>
      <c r="J172" s="7"/>
      <c r="K172" s="7"/>
      <c r="L172" s="7"/>
      <c r="M172" s="7"/>
      <c r="N172" s="7"/>
      <c r="O172" s="7"/>
      <c r="P172" s="7"/>
      <c r="Q172" s="7"/>
      <c r="R172" s="7"/>
      <c r="S172" s="7"/>
      <c r="T172" s="7"/>
      <c r="U172" s="7"/>
    </row>
    <row r="173" spans="5:21" ht="12.75">
      <c r="E173"/>
      <c r="F173" s="66"/>
      <c r="G173"/>
      <c r="H173" s="66"/>
      <c r="I173" s="66"/>
      <c r="J173"/>
      <c r="K173" s="66"/>
      <c r="L173"/>
      <c r="M173" s="66"/>
      <c r="N173" s="66"/>
      <c r="O173"/>
      <c r="P173" s="66"/>
      <c r="Q173"/>
      <c r="R173" s="66"/>
      <c r="S173" s="66"/>
      <c r="T173"/>
      <c r="U173" s="66"/>
    </row>
    <row r="174" spans="5:21" ht="12.75">
      <c r="E174"/>
      <c r="F174"/>
      <c r="G174"/>
      <c r="H174"/>
      <c r="I174"/>
      <c r="J174"/>
      <c r="K174"/>
      <c r="L174"/>
      <c r="M174"/>
      <c r="N174"/>
      <c r="O174"/>
      <c r="P174"/>
      <c r="Q174"/>
      <c r="R174"/>
      <c r="S174"/>
      <c r="T174"/>
      <c r="U174"/>
    </row>
    <row r="175" spans="5:21" ht="12.75">
      <c r="E175"/>
      <c r="F175"/>
      <c r="G175"/>
      <c r="H175"/>
      <c r="I175"/>
      <c r="J175"/>
      <c r="K175"/>
      <c r="L175"/>
      <c r="M175"/>
      <c r="N175"/>
      <c r="O175"/>
      <c r="P175"/>
      <c r="Q175"/>
      <c r="R175"/>
      <c r="S175"/>
      <c r="T175"/>
      <c r="U175"/>
    </row>
    <row r="176" spans="5:21" ht="12.75">
      <c r="E176"/>
      <c r="F176"/>
      <c r="G176"/>
      <c r="H176"/>
      <c r="I176"/>
      <c r="J176"/>
      <c r="K176"/>
      <c r="L176"/>
      <c r="M176"/>
      <c r="N176"/>
      <c r="O176"/>
      <c r="P176"/>
      <c r="Q176"/>
      <c r="R176"/>
      <c r="S176"/>
      <c r="T176"/>
      <c r="U176"/>
    </row>
    <row r="177" spans="5:21" ht="12.75">
      <c r="E177"/>
      <c r="F177"/>
      <c r="G177"/>
      <c r="H177"/>
      <c r="I177"/>
      <c r="J177"/>
      <c r="K177"/>
      <c r="L177"/>
      <c r="M177"/>
      <c r="N177"/>
      <c r="O177"/>
      <c r="P177"/>
      <c r="Q177"/>
      <c r="R177"/>
      <c r="S177"/>
      <c r="T177"/>
      <c r="U177"/>
    </row>
    <row r="178" spans="5:21" ht="12.75">
      <c r="E178"/>
      <c r="F178" s="66"/>
      <c r="G178"/>
      <c r="H178" s="66"/>
      <c r="I178" s="66"/>
      <c r="J178"/>
      <c r="K178" s="66"/>
      <c r="L178"/>
      <c r="M178" s="66"/>
      <c r="N178" s="66"/>
      <c r="O178"/>
      <c r="P178" s="66"/>
      <c r="Q178"/>
      <c r="R178" s="66"/>
      <c r="S178" s="66"/>
      <c r="T178"/>
      <c r="U178" s="66"/>
    </row>
    <row r="179" spans="5:21" ht="12.75">
      <c r="E179" s="2"/>
      <c r="F179" s="2"/>
      <c r="G179" s="2"/>
      <c r="H179" s="2"/>
      <c r="I179" s="2"/>
      <c r="J179" s="2"/>
      <c r="K179" s="2"/>
      <c r="L179" s="2"/>
      <c r="M179" s="2"/>
      <c r="N179" s="2"/>
      <c r="O179" s="2"/>
      <c r="P179" s="2"/>
      <c r="Q179" s="2"/>
      <c r="R179" s="2"/>
      <c r="S179" s="2"/>
      <c r="T179" s="2"/>
      <c r="U179" s="2"/>
    </row>
    <row r="180" spans="5:21" ht="12.75">
      <c r="E180"/>
      <c r="F180" s="66"/>
      <c r="G180"/>
      <c r="H180" s="66"/>
      <c r="I180" s="66"/>
      <c r="J180"/>
      <c r="K180" s="66"/>
      <c r="L180"/>
      <c r="M180" s="66"/>
      <c r="N180" s="66"/>
      <c r="O180"/>
      <c r="P180" s="66"/>
      <c r="Q180"/>
      <c r="R180" s="66"/>
      <c r="S180" s="66"/>
      <c r="T180"/>
      <c r="U180" s="66"/>
    </row>
    <row r="181" spans="5:21" ht="12.75">
      <c r="E181"/>
      <c r="F181"/>
      <c r="G181"/>
      <c r="H181"/>
      <c r="I181"/>
      <c r="J181"/>
      <c r="K181"/>
      <c r="L181"/>
      <c r="M181"/>
      <c r="N181"/>
      <c r="O181"/>
      <c r="P181"/>
      <c r="Q181"/>
      <c r="R181"/>
      <c r="S181"/>
      <c r="T181"/>
      <c r="U181"/>
    </row>
    <row r="182" spans="5:21" ht="12.75">
      <c r="E182"/>
      <c r="F182"/>
      <c r="G182"/>
      <c r="H182"/>
      <c r="I182"/>
      <c r="J182"/>
      <c r="K182"/>
      <c r="L182"/>
      <c r="M182"/>
      <c r="N182"/>
      <c r="O182"/>
      <c r="P182"/>
      <c r="Q182"/>
      <c r="R182"/>
      <c r="S182"/>
      <c r="T182"/>
      <c r="U182"/>
    </row>
    <row r="183" spans="5:21" ht="12.75">
      <c r="E183" s="7"/>
      <c r="F183" s="7"/>
      <c r="G183" s="7"/>
      <c r="H183" s="7"/>
      <c r="I183" s="7"/>
      <c r="J183" s="7"/>
      <c r="K183" s="7"/>
      <c r="L183" s="7"/>
      <c r="M183" s="7"/>
      <c r="N183" s="7"/>
      <c r="O183" s="7"/>
      <c r="P183" s="7"/>
      <c r="Q183" s="7"/>
      <c r="R183" s="7"/>
      <c r="S183" s="7"/>
      <c r="T183" s="7"/>
      <c r="U183" s="7"/>
    </row>
    <row r="184" spans="5:21" ht="12.75">
      <c r="E184" s="7"/>
      <c r="F184" s="7"/>
      <c r="G184" s="7"/>
      <c r="H184" s="7"/>
      <c r="I184" s="7"/>
      <c r="J184" s="7"/>
      <c r="K184" s="7"/>
      <c r="L184" s="7"/>
      <c r="M184" s="7"/>
      <c r="N184" s="7"/>
      <c r="O184" s="7"/>
      <c r="P184" s="7"/>
      <c r="Q184" s="7"/>
      <c r="R184" s="7"/>
      <c r="S184" s="7"/>
      <c r="T184" s="7"/>
      <c r="U184" s="7"/>
    </row>
    <row r="185" spans="5:21" ht="12.75">
      <c r="E185"/>
      <c r="F185" s="66"/>
      <c r="G185"/>
      <c r="H185" s="66"/>
      <c r="I185" s="66"/>
      <c r="J185"/>
      <c r="K185" s="66"/>
      <c r="L185"/>
      <c r="M185" s="66"/>
      <c r="N185" s="66"/>
      <c r="O185"/>
      <c r="P185" s="66"/>
      <c r="Q185"/>
      <c r="R185" s="66"/>
      <c r="S185" s="66"/>
      <c r="T185"/>
      <c r="U185" s="66"/>
    </row>
    <row r="186" spans="5:21" ht="12.75">
      <c r="E186"/>
      <c r="F186"/>
      <c r="G186"/>
      <c r="H186"/>
      <c r="I186"/>
      <c r="J186"/>
      <c r="K186"/>
      <c r="L186"/>
      <c r="M186"/>
      <c r="N186"/>
      <c r="O186"/>
      <c r="P186"/>
      <c r="Q186"/>
      <c r="R186"/>
      <c r="S186"/>
      <c r="T186"/>
      <c r="U186"/>
    </row>
    <row r="187" spans="5:21" ht="12.75">
      <c r="E187"/>
      <c r="F187"/>
      <c r="G187"/>
      <c r="H187"/>
      <c r="I187"/>
      <c r="J187"/>
      <c r="K187"/>
      <c r="L187"/>
      <c r="M187"/>
      <c r="N187"/>
      <c r="O187"/>
      <c r="P187"/>
      <c r="Q187"/>
      <c r="R187"/>
      <c r="S187"/>
      <c r="T187"/>
      <c r="U187"/>
    </row>
    <row r="188" spans="5:21" ht="12.75">
      <c r="E188"/>
      <c r="F188"/>
      <c r="G188"/>
      <c r="H188"/>
      <c r="I188"/>
      <c r="J188"/>
      <c r="K188"/>
      <c r="L188"/>
      <c r="M188"/>
      <c r="N188"/>
      <c r="O188"/>
      <c r="P188"/>
      <c r="Q188"/>
      <c r="R188"/>
      <c r="S188"/>
      <c r="T188"/>
      <c r="U188"/>
    </row>
    <row r="189" spans="5:21" ht="12.75">
      <c r="E189"/>
      <c r="F189"/>
      <c r="G189"/>
      <c r="H189"/>
      <c r="I189"/>
      <c r="J189"/>
      <c r="K189"/>
      <c r="L189"/>
      <c r="M189"/>
      <c r="N189"/>
      <c r="O189"/>
      <c r="P189"/>
      <c r="Q189"/>
      <c r="R189"/>
      <c r="S189"/>
      <c r="T189"/>
      <c r="U189"/>
    </row>
    <row r="190" spans="5:21" ht="12.75">
      <c r="E190"/>
      <c r="F190" s="66"/>
      <c r="G190"/>
      <c r="H190" s="66"/>
      <c r="I190" s="66"/>
      <c r="J190"/>
      <c r="K190" s="66"/>
      <c r="L190"/>
      <c r="M190" s="66"/>
      <c r="N190" s="66"/>
      <c r="O190"/>
      <c r="P190" s="66"/>
      <c r="Q190"/>
      <c r="R190" s="66"/>
      <c r="S190" s="66"/>
      <c r="T190"/>
      <c r="U190" s="66"/>
    </row>
    <row r="191" spans="5:21" ht="12.75">
      <c r="E191" s="2"/>
      <c r="F191" s="2"/>
      <c r="G191" s="2"/>
      <c r="H191" s="2"/>
      <c r="I191" s="2"/>
      <c r="J191" s="2"/>
      <c r="K191" s="2"/>
      <c r="L191" s="2"/>
      <c r="M191" s="2"/>
      <c r="N191" s="2"/>
      <c r="O191" s="2"/>
      <c r="P191" s="2"/>
      <c r="Q191" s="2"/>
      <c r="R191" s="2"/>
      <c r="S191" s="2"/>
      <c r="T191" s="2"/>
      <c r="U191" s="2"/>
    </row>
    <row r="192" spans="5:21" ht="12.75">
      <c r="E192"/>
      <c r="F192" s="66"/>
      <c r="G192"/>
      <c r="H192" s="66"/>
      <c r="I192" s="66"/>
      <c r="J192"/>
      <c r="K192" s="66"/>
      <c r="L192"/>
      <c r="M192" s="66"/>
      <c r="N192" s="66"/>
      <c r="O192"/>
      <c r="P192" s="66"/>
      <c r="Q192"/>
      <c r="R192" s="66"/>
      <c r="S192" s="66"/>
      <c r="T192"/>
      <c r="U192" s="66"/>
    </row>
    <row r="193" spans="5:21" ht="12.75">
      <c r="E193"/>
      <c r="F193"/>
      <c r="G193"/>
      <c r="H193"/>
      <c r="I193"/>
      <c r="J193"/>
      <c r="K193"/>
      <c r="L193"/>
      <c r="M193"/>
      <c r="N193"/>
      <c r="O193"/>
      <c r="P193"/>
      <c r="Q193"/>
      <c r="R193"/>
      <c r="S193"/>
      <c r="T193"/>
      <c r="U193"/>
    </row>
    <row r="194" spans="5:21" ht="12.75">
      <c r="E194"/>
      <c r="F194"/>
      <c r="G194"/>
      <c r="H194"/>
      <c r="I194"/>
      <c r="J194"/>
      <c r="K194"/>
      <c r="L194"/>
      <c r="M194"/>
      <c r="N194"/>
      <c r="O194"/>
      <c r="P194"/>
      <c r="Q194"/>
      <c r="R194"/>
      <c r="S194"/>
      <c r="T194"/>
      <c r="U194"/>
    </row>
    <row r="195" spans="5:21" ht="12.75">
      <c r="E195" s="7"/>
      <c r="F195" s="7"/>
      <c r="G195" s="7"/>
      <c r="H195" s="7"/>
      <c r="I195" s="7"/>
      <c r="J195" s="7"/>
      <c r="K195" s="7"/>
      <c r="L195" s="7"/>
      <c r="M195" s="7"/>
      <c r="N195" s="7"/>
      <c r="O195" s="7"/>
      <c r="P195" s="7"/>
      <c r="Q195" s="7"/>
      <c r="R195" s="7"/>
      <c r="S195" s="7"/>
      <c r="T195" s="7"/>
      <c r="U195" s="7"/>
    </row>
    <row r="196" spans="5:21" ht="12.75">
      <c r="E196" s="7"/>
      <c r="F196" s="7"/>
      <c r="G196" s="7"/>
      <c r="H196" s="7"/>
      <c r="I196" s="7"/>
      <c r="J196" s="7"/>
      <c r="K196" s="7"/>
      <c r="L196" s="7"/>
      <c r="M196" s="7"/>
      <c r="N196" s="7"/>
      <c r="O196" s="7"/>
      <c r="P196" s="7"/>
      <c r="Q196" s="7"/>
      <c r="R196" s="7"/>
      <c r="S196" s="7"/>
      <c r="T196" s="7"/>
      <c r="U196" s="7"/>
    </row>
    <row r="197" spans="5:21" ht="12.75">
      <c r="E197"/>
      <c r="F197" s="66"/>
      <c r="G197"/>
      <c r="H197" s="66"/>
      <c r="I197" s="66"/>
      <c r="J197"/>
      <c r="K197" s="66"/>
      <c r="L197"/>
      <c r="M197" s="66"/>
      <c r="N197" s="66"/>
      <c r="O197"/>
      <c r="P197" s="66"/>
      <c r="Q197"/>
      <c r="R197" s="66"/>
      <c r="S197" s="66"/>
      <c r="T197"/>
      <c r="U197" s="66"/>
    </row>
    <row r="198" spans="5:21" ht="12.75">
      <c r="E198"/>
      <c r="F198"/>
      <c r="G198"/>
      <c r="H198"/>
      <c r="I198"/>
      <c r="J198"/>
      <c r="K198"/>
      <c r="L198"/>
      <c r="M198"/>
      <c r="N198"/>
      <c r="O198"/>
      <c r="P198"/>
      <c r="Q198"/>
      <c r="R198"/>
      <c r="S198"/>
      <c r="T198"/>
      <c r="U198"/>
    </row>
    <row r="199" spans="5:21" ht="12.75">
      <c r="E199"/>
      <c r="F199"/>
      <c r="G199"/>
      <c r="H199"/>
      <c r="I199"/>
      <c r="J199"/>
      <c r="K199"/>
      <c r="L199"/>
      <c r="M199"/>
      <c r="N199"/>
      <c r="O199"/>
      <c r="P199"/>
      <c r="Q199"/>
      <c r="R199"/>
      <c r="S199"/>
      <c r="T199"/>
      <c r="U199"/>
    </row>
    <row r="200" spans="5:21" ht="12.75">
      <c r="E200"/>
      <c r="F200"/>
      <c r="G200"/>
      <c r="H200"/>
      <c r="I200"/>
      <c r="J200"/>
      <c r="K200"/>
      <c r="L200"/>
      <c r="M200"/>
      <c r="N200"/>
      <c r="O200"/>
      <c r="P200"/>
      <c r="Q200"/>
      <c r="R200"/>
      <c r="S200"/>
      <c r="T200"/>
      <c r="U200"/>
    </row>
    <row r="201" spans="5:21" ht="12.75">
      <c r="E201"/>
      <c r="F201"/>
      <c r="G201"/>
      <c r="H201"/>
      <c r="I201"/>
      <c r="J201"/>
      <c r="K201"/>
      <c r="L201"/>
      <c r="M201"/>
      <c r="N201"/>
      <c r="O201"/>
      <c r="P201"/>
      <c r="Q201"/>
      <c r="R201"/>
      <c r="S201"/>
      <c r="T201"/>
      <c r="U201"/>
    </row>
    <row r="202" spans="5:21" ht="12.75">
      <c r="E202"/>
      <c r="F202" s="66"/>
      <c r="G202"/>
      <c r="H202" s="66"/>
      <c r="I202" s="66"/>
      <c r="J202"/>
      <c r="K202" s="66"/>
      <c r="L202"/>
      <c r="M202" s="66"/>
      <c r="N202" s="66"/>
      <c r="O202"/>
      <c r="P202" s="66"/>
      <c r="Q202"/>
      <c r="R202" s="66"/>
      <c r="S202" s="66"/>
      <c r="T202"/>
      <c r="U202" s="66"/>
    </row>
    <row r="203" spans="5:21" ht="12.75">
      <c r="E203" s="2"/>
      <c r="F203" s="2"/>
      <c r="G203" s="2"/>
      <c r="H203" s="2"/>
      <c r="I203" s="2"/>
      <c r="J203" s="2"/>
      <c r="K203" s="2"/>
      <c r="L203" s="2"/>
      <c r="M203" s="2"/>
      <c r="N203" s="2"/>
      <c r="O203" s="2"/>
      <c r="P203" s="2"/>
      <c r="Q203" s="2"/>
      <c r="R203" s="2"/>
      <c r="S203" s="2"/>
      <c r="T203" s="2"/>
      <c r="U203" s="2"/>
    </row>
    <row r="204" spans="5:21" ht="12.75">
      <c r="E204"/>
      <c r="F204" s="66"/>
      <c r="G204"/>
      <c r="H204" s="66"/>
      <c r="I204" s="66"/>
      <c r="J204"/>
      <c r="K204" s="66"/>
      <c r="L204"/>
      <c r="M204" s="66"/>
      <c r="N204" s="66"/>
      <c r="O204"/>
      <c r="P204" s="66"/>
      <c r="Q204"/>
      <c r="R204" s="66"/>
      <c r="S204" s="66"/>
      <c r="T204"/>
      <c r="U204" s="66"/>
    </row>
    <row r="205" spans="5:21" ht="12.75">
      <c r="E205"/>
      <c r="F205"/>
      <c r="G205"/>
      <c r="H205"/>
      <c r="I205"/>
      <c r="J205"/>
      <c r="K205"/>
      <c r="L205"/>
      <c r="M205"/>
      <c r="N205"/>
      <c r="O205"/>
      <c r="P205"/>
      <c r="Q205"/>
      <c r="R205"/>
      <c r="S205"/>
      <c r="T205"/>
      <c r="U205"/>
    </row>
    <row r="206" spans="5:21" ht="12.75">
      <c r="E206"/>
      <c r="F206"/>
      <c r="G206"/>
      <c r="H206"/>
      <c r="I206"/>
      <c r="J206"/>
      <c r="K206"/>
      <c r="L206"/>
      <c r="M206"/>
      <c r="N206"/>
      <c r="O206"/>
      <c r="P206"/>
      <c r="Q206"/>
      <c r="R206"/>
      <c r="S206"/>
      <c r="T206"/>
      <c r="U206"/>
    </row>
    <row r="207" spans="5:21" ht="12.75">
      <c r="E207" s="7"/>
      <c r="F207" s="7"/>
      <c r="G207" s="7"/>
      <c r="H207" s="7"/>
      <c r="I207" s="7"/>
      <c r="J207" s="7"/>
      <c r="K207" s="7"/>
      <c r="L207" s="7"/>
      <c r="M207" s="7"/>
      <c r="N207" s="7"/>
      <c r="O207" s="7"/>
      <c r="P207" s="7"/>
      <c r="Q207" s="7"/>
      <c r="R207" s="7"/>
      <c r="S207" s="7"/>
      <c r="T207" s="7"/>
      <c r="U207" s="7"/>
    </row>
    <row r="208" spans="5:21" ht="12.75">
      <c r="E208" s="7"/>
      <c r="F208" s="7"/>
      <c r="G208" s="7"/>
      <c r="H208" s="7"/>
      <c r="I208" s="7"/>
      <c r="J208" s="7"/>
      <c r="K208" s="7"/>
      <c r="L208" s="7"/>
      <c r="M208" s="7"/>
      <c r="N208" s="7"/>
      <c r="O208" s="7"/>
      <c r="P208" s="7"/>
      <c r="Q208" s="7"/>
      <c r="R208" s="7"/>
      <c r="S208" s="7"/>
      <c r="T208" s="7"/>
      <c r="U208" s="7"/>
    </row>
    <row r="209" spans="5:21" ht="12.75">
      <c r="E209"/>
      <c r="F209" s="66"/>
      <c r="G209"/>
      <c r="H209" s="66"/>
      <c r="I209" s="66"/>
      <c r="J209"/>
      <c r="K209" s="66"/>
      <c r="L209"/>
      <c r="M209" s="66"/>
      <c r="N209" s="66"/>
      <c r="O209"/>
      <c r="P209" s="66"/>
      <c r="Q209"/>
      <c r="R209" s="66"/>
      <c r="S209" s="66"/>
      <c r="T209"/>
      <c r="U209" s="66"/>
    </row>
    <row r="210" spans="5:21" ht="12.75">
      <c r="E210"/>
      <c r="F210"/>
      <c r="G210"/>
      <c r="H210"/>
      <c r="I210"/>
      <c r="J210"/>
      <c r="K210"/>
      <c r="L210"/>
      <c r="M210"/>
      <c r="N210"/>
      <c r="O210"/>
      <c r="P210"/>
      <c r="Q210"/>
      <c r="R210"/>
      <c r="S210"/>
      <c r="T210"/>
      <c r="U210"/>
    </row>
    <row r="211" spans="5:21" ht="12.75">
      <c r="E211"/>
      <c r="F211"/>
      <c r="G211"/>
      <c r="H211"/>
      <c r="I211"/>
      <c r="J211"/>
      <c r="K211"/>
      <c r="L211"/>
      <c r="M211"/>
      <c r="N211"/>
      <c r="O211"/>
      <c r="P211"/>
      <c r="Q211"/>
      <c r="R211"/>
      <c r="S211"/>
      <c r="T211"/>
      <c r="U211"/>
    </row>
    <row r="212" spans="5:21" ht="12.75">
      <c r="E212"/>
      <c r="F212"/>
      <c r="G212"/>
      <c r="H212"/>
      <c r="I212"/>
      <c r="J212"/>
      <c r="K212"/>
      <c r="L212"/>
      <c r="M212"/>
      <c r="N212"/>
      <c r="O212"/>
      <c r="P212"/>
      <c r="Q212"/>
      <c r="R212"/>
      <c r="S212"/>
      <c r="T212"/>
      <c r="U212"/>
    </row>
    <row r="213" spans="5:21" ht="12.75">
      <c r="E213"/>
      <c r="F213"/>
      <c r="G213"/>
      <c r="H213"/>
      <c r="I213"/>
      <c r="J213"/>
      <c r="K213"/>
      <c r="L213"/>
      <c r="M213"/>
      <c r="N213"/>
      <c r="O213"/>
      <c r="P213"/>
      <c r="Q213"/>
      <c r="R213"/>
      <c r="S213"/>
      <c r="T213"/>
      <c r="U213"/>
    </row>
    <row r="214" spans="5:21" ht="12.75">
      <c r="E214"/>
      <c r="F214" s="66"/>
      <c r="G214"/>
      <c r="H214" s="66"/>
      <c r="I214" s="66"/>
      <c r="J214"/>
      <c r="K214" s="66"/>
      <c r="L214"/>
      <c r="M214" s="66"/>
      <c r="N214" s="66"/>
      <c r="O214"/>
      <c r="P214" s="66"/>
      <c r="Q214"/>
      <c r="R214" s="66"/>
      <c r="S214" s="66"/>
      <c r="T214"/>
      <c r="U214" s="66"/>
    </row>
    <row r="215" spans="5:21" ht="12.75">
      <c r="E215" s="2"/>
      <c r="F215" s="2"/>
      <c r="G215" s="2"/>
      <c r="H215" s="2"/>
      <c r="I215" s="2"/>
      <c r="J215" s="2"/>
      <c r="K215" s="2"/>
      <c r="L215" s="2"/>
      <c r="M215" s="2"/>
      <c r="N215" s="2"/>
      <c r="O215" s="2"/>
      <c r="P215" s="2"/>
      <c r="Q215" s="2"/>
      <c r="R215" s="2"/>
      <c r="S215" s="2"/>
      <c r="T215" s="2"/>
      <c r="U215" s="2"/>
    </row>
    <row r="216" spans="5:21" ht="12.75">
      <c r="E216"/>
      <c r="F216" s="66"/>
      <c r="G216"/>
      <c r="H216" s="66"/>
      <c r="I216" s="66"/>
      <c r="J216"/>
      <c r="K216" s="66"/>
      <c r="L216"/>
      <c r="M216" s="66"/>
      <c r="N216" s="66"/>
      <c r="O216"/>
      <c r="P216" s="66"/>
      <c r="Q216"/>
      <c r="R216" s="66"/>
      <c r="S216" s="66"/>
      <c r="T216"/>
      <c r="U216" s="66"/>
    </row>
    <row r="217" spans="5:21" ht="12.75">
      <c r="E217"/>
      <c r="F217"/>
      <c r="G217"/>
      <c r="H217"/>
      <c r="I217"/>
      <c r="J217"/>
      <c r="K217"/>
      <c r="L217"/>
      <c r="M217"/>
      <c r="N217"/>
      <c r="O217"/>
      <c r="P217"/>
      <c r="Q217"/>
      <c r="R217"/>
      <c r="S217"/>
      <c r="T217"/>
      <c r="U217"/>
    </row>
    <row r="218" spans="5:21" ht="12.75">
      <c r="E218"/>
      <c r="F218"/>
      <c r="G218"/>
      <c r="H218"/>
      <c r="I218"/>
      <c r="J218"/>
      <c r="K218"/>
      <c r="L218"/>
      <c r="M218"/>
      <c r="N218"/>
      <c r="O218"/>
      <c r="P218"/>
      <c r="Q218"/>
      <c r="R218"/>
      <c r="S218"/>
      <c r="T218"/>
      <c r="U218"/>
    </row>
    <row r="219" spans="5:21" ht="12.75">
      <c r="E219" s="7"/>
      <c r="F219" s="7"/>
      <c r="G219" s="7"/>
      <c r="H219" s="7"/>
      <c r="I219" s="7"/>
      <c r="J219" s="7"/>
      <c r="K219" s="7"/>
      <c r="L219" s="7"/>
      <c r="M219" s="7"/>
      <c r="N219" s="7"/>
      <c r="O219" s="7"/>
      <c r="P219" s="7"/>
      <c r="Q219" s="7"/>
      <c r="R219" s="7"/>
      <c r="S219" s="7"/>
      <c r="T219" s="7"/>
      <c r="U219" s="7"/>
    </row>
    <row r="220" spans="5:21" ht="12.75">
      <c r="E220" s="7"/>
      <c r="F220" s="7"/>
      <c r="G220" s="7"/>
      <c r="H220" s="7"/>
      <c r="I220" s="7"/>
      <c r="J220" s="7"/>
      <c r="K220" s="7"/>
      <c r="L220" s="7"/>
      <c r="M220" s="7"/>
      <c r="N220" s="7"/>
      <c r="O220" s="7"/>
      <c r="P220" s="7"/>
      <c r="Q220" s="7"/>
      <c r="R220" s="7"/>
      <c r="S220" s="7"/>
      <c r="T220" s="7"/>
      <c r="U220" s="7"/>
    </row>
    <row r="221" spans="5:21" ht="12.75">
      <c r="E221"/>
      <c r="F221" s="66"/>
      <c r="G221"/>
      <c r="H221" s="66"/>
      <c r="I221" s="66"/>
      <c r="J221"/>
      <c r="K221" s="66"/>
      <c r="L221"/>
      <c r="M221" s="66"/>
      <c r="N221" s="66"/>
      <c r="O221"/>
      <c r="P221" s="66"/>
      <c r="Q221"/>
      <c r="R221" s="66"/>
      <c r="S221" s="66"/>
      <c r="T221"/>
      <c r="U221" s="66"/>
    </row>
    <row r="222" spans="5:21" ht="12.75">
      <c r="E222"/>
      <c r="F222"/>
      <c r="G222"/>
      <c r="H222"/>
      <c r="I222"/>
      <c r="J222"/>
      <c r="K222"/>
      <c r="L222"/>
      <c r="M222"/>
      <c r="N222"/>
      <c r="O222"/>
      <c r="P222"/>
      <c r="Q222"/>
      <c r="R222"/>
      <c r="S222"/>
      <c r="T222"/>
      <c r="U222"/>
    </row>
    <row r="223" spans="5:21" ht="12.75">
      <c r="E223"/>
      <c r="F223"/>
      <c r="G223"/>
      <c r="H223"/>
      <c r="I223"/>
      <c r="J223"/>
      <c r="K223"/>
      <c r="L223"/>
      <c r="M223"/>
      <c r="N223"/>
      <c r="O223"/>
      <c r="P223"/>
      <c r="Q223"/>
      <c r="R223"/>
      <c r="S223"/>
      <c r="T223"/>
      <c r="U223"/>
    </row>
    <row r="224" spans="5:21" ht="12.75">
      <c r="E224"/>
      <c r="F224"/>
      <c r="G224"/>
      <c r="H224"/>
      <c r="I224"/>
      <c r="J224"/>
      <c r="K224"/>
      <c r="L224"/>
      <c r="M224"/>
      <c r="N224"/>
      <c r="O224"/>
      <c r="P224"/>
      <c r="Q224"/>
      <c r="R224"/>
      <c r="S224"/>
      <c r="T224"/>
      <c r="U224"/>
    </row>
    <row r="225" spans="5:21" ht="12.75">
      <c r="E225"/>
      <c r="F225"/>
      <c r="G225"/>
      <c r="H225"/>
      <c r="I225"/>
      <c r="J225"/>
      <c r="K225"/>
      <c r="L225"/>
      <c r="M225"/>
      <c r="N225"/>
      <c r="O225"/>
      <c r="P225"/>
      <c r="Q225"/>
      <c r="R225"/>
      <c r="S225"/>
      <c r="T225"/>
      <c r="U225"/>
    </row>
    <row r="226" spans="5:21" ht="12.75">
      <c r="E226"/>
      <c r="F226" s="66"/>
      <c r="G226"/>
      <c r="H226" s="66"/>
      <c r="I226" s="66"/>
      <c r="J226"/>
      <c r="K226" s="66"/>
      <c r="L226"/>
      <c r="M226" s="66"/>
      <c r="N226" s="66"/>
      <c r="O226"/>
      <c r="P226" s="66"/>
      <c r="Q226"/>
      <c r="R226" s="66"/>
      <c r="S226" s="66"/>
      <c r="T226"/>
      <c r="U226" s="66"/>
    </row>
    <row r="227" spans="5:21" ht="12.75">
      <c r="E227" s="2"/>
      <c r="F227" s="2"/>
      <c r="G227" s="2"/>
      <c r="H227" s="2"/>
      <c r="I227" s="2"/>
      <c r="J227" s="2"/>
      <c r="K227" s="2"/>
      <c r="L227" s="2"/>
      <c r="M227" s="2"/>
      <c r="N227" s="2"/>
      <c r="O227" s="2"/>
      <c r="P227" s="2"/>
      <c r="Q227" s="2"/>
      <c r="R227" s="2"/>
      <c r="S227" s="2"/>
      <c r="T227" s="2"/>
      <c r="U227" s="2"/>
    </row>
    <row r="228" spans="5:21" ht="12.75">
      <c r="E228"/>
      <c r="F228" s="66"/>
      <c r="G228"/>
      <c r="H228" s="66"/>
      <c r="I228" s="66"/>
      <c r="J228"/>
      <c r="K228" s="66"/>
      <c r="L228"/>
      <c r="M228" s="66"/>
      <c r="N228" s="66"/>
      <c r="O228"/>
      <c r="P228" s="66"/>
      <c r="Q228"/>
      <c r="R228" s="66"/>
      <c r="S228" s="66"/>
      <c r="T228"/>
      <c r="U228" s="66"/>
    </row>
    <row r="229" spans="5:21" ht="12.75">
      <c r="E229"/>
      <c r="F229"/>
      <c r="G229"/>
      <c r="H229"/>
      <c r="I229"/>
      <c r="J229"/>
      <c r="K229"/>
      <c r="L229"/>
      <c r="M229"/>
      <c r="N229"/>
      <c r="O229"/>
      <c r="P229"/>
      <c r="Q229"/>
      <c r="R229"/>
      <c r="S229"/>
      <c r="T229"/>
      <c r="U229"/>
    </row>
    <row r="230" spans="5:21" ht="12.75">
      <c r="E230"/>
      <c r="F230"/>
      <c r="G230"/>
      <c r="H230"/>
      <c r="I230"/>
      <c r="J230"/>
      <c r="K230"/>
      <c r="L230"/>
      <c r="M230"/>
      <c r="N230"/>
      <c r="O230"/>
      <c r="P230"/>
      <c r="Q230"/>
      <c r="R230"/>
      <c r="S230"/>
      <c r="T230"/>
      <c r="U230"/>
    </row>
    <row r="231" spans="5:21" ht="12.75">
      <c r="E231" s="7"/>
      <c r="F231" s="7"/>
      <c r="G231" s="7"/>
      <c r="H231" s="7"/>
      <c r="I231" s="7"/>
      <c r="J231" s="7"/>
      <c r="K231" s="7"/>
      <c r="L231" s="7"/>
      <c r="M231" s="7"/>
      <c r="N231" s="7"/>
      <c r="O231" s="7"/>
      <c r="P231" s="7"/>
      <c r="Q231" s="7"/>
      <c r="R231" s="7"/>
      <c r="S231" s="7"/>
      <c r="T231" s="7"/>
      <c r="U231" s="7"/>
    </row>
    <row r="232" spans="5:21" ht="12.75">
      <c r="E232" s="7"/>
      <c r="F232" s="7"/>
      <c r="G232" s="7"/>
      <c r="H232" s="7"/>
      <c r="I232" s="7"/>
      <c r="J232" s="7"/>
      <c r="K232" s="7"/>
      <c r="L232" s="7"/>
      <c r="M232" s="7"/>
      <c r="N232" s="7"/>
      <c r="O232" s="7"/>
      <c r="P232" s="7"/>
      <c r="Q232" s="7"/>
      <c r="R232" s="7"/>
      <c r="S232" s="7"/>
      <c r="T232" s="7"/>
      <c r="U232" s="7"/>
    </row>
    <row r="233" spans="5:21" ht="12.75">
      <c r="E233"/>
      <c r="F233" s="66"/>
      <c r="G233"/>
      <c r="H233" s="66"/>
      <c r="I233" s="66"/>
      <c r="J233"/>
      <c r="K233" s="66"/>
      <c r="L233"/>
      <c r="M233" s="66"/>
      <c r="N233" s="66"/>
      <c r="O233"/>
      <c r="P233" s="66"/>
      <c r="Q233"/>
      <c r="R233" s="66"/>
      <c r="S233" s="66"/>
      <c r="T233"/>
      <c r="U233" s="66"/>
    </row>
    <row r="234" spans="5:21" ht="12.75">
      <c r="E234"/>
      <c r="F234"/>
      <c r="G234"/>
      <c r="H234"/>
      <c r="I234"/>
      <c r="J234"/>
      <c r="K234"/>
      <c r="L234"/>
      <c r="M234"/>
      <c r="N234"/>
      <c r="O234"/>
      <c r="P234"/>
      <c r="Q234"/>
      <c r="R234"/>
      <c r="S234"/>
      <c r="T234"/>
      <c r="U234"/>
    </row>
    <row r="235" spans="5:21" ht="12.75">
      <c r="E235"/>
      <c r="F235"/>
      <c r="G235"/>
      <c r="H235"/>
      <c r="I235"/>
      <c r="J235"/>
      <c r="K235"/>
      <c r="L235"/>
      <c r="M235"/>
      <c r="N235"/>
      <c r="O235"/>
      <c r="P235"/>
      <c r="Q235"/>
      <c r="R235"/>
      <c r="S235"/>
      <c r="T235"/>
      <c r="U235"/>
    </row>
    <row r="236" spans="5:21" ht="12.75">
      <c r="E236"/>
      <c r="F236"/>
      <c r="G236"/>
      <c r="H236"/>
      <c r="I236"/>
      <c r="J236"/>
      <c r="K236"/>
      <c r="L236"/>
      <c r="M236"/>
      <c r="N236"/>
      <c r="O236"/>
      <c r="P236"/>
      <c r="Q236"/>
      <c r="R236"/>
      <c r="S236"/>
      <c r="T236"/>
      <c r="U236"/>
    </row>
    <row r="237" spans="5:21" ht="12.75">
      <c r="E237"/>
      <c r="F237"/>
      <c r="G237"/>
      <c r="H237"/>
      <c r="I237"/>
      <c r="J237"/>
      <c r="K237"/>
      <c r="L237"/>
      <c r="M237"/>
      <c r="N237"/>
      <c r="O237"/>
      <c r="P237"/>
      <c r="Q237"/>
      <c r="R237"/>
      <c r="S237"/>
      <c r="T237"/>
      <c r="U237"/>
    </row>
    <row r="238" spans="5:21" ht="12.75">
      <c r="E238"/>
      <c r="F238" s="66"/>
      <c r="G238"/>
      <c r="H238" s="66"/>
      <c r="I238" s="66"/>
      <c r="J238"/>
      <c r="K238" s="66"/>
      <c r="L238"/>
      <c r="M238" s="66"/>
      <c r="N238" s="66"/>
      <c r="O238"/>
      <c r="P238" s="66"/>
      <c r="Q238"/>
      <c r="R238" s="66"/>
      <c r="S238" s="66"/>
      <c r="T238"/>
      <c r="U238" s="66"/>
    </row>
    <row r="239" spans="5:21" ht="12.75">
      <c r="E239" s="2"/>
      <c r="F239" s="2"/>
      <c r="G239" s="2"/>
      <c r="H239" s="2"/>
      <c r="I239" s="2"/>
      <c r="J239" s="2"/>
      <c r="K239" s="2"/>
      <c r="L239" s="2"/>
      <c r="M239" s="2"/>
      <c r="N239" s="2"/>
      <c r="O239" s="2"/>
      <c r="P239" s="2"/>
      <c r="Q239" s="2"/>
      <c r="R239" s="2"/>
      <c r="S239" s="2"/>
      <c r="T239" s="2"/>
      <c r="U239" s="2"/>
    </row>
    <row r="240" spans="5:21" ht="12.75">
      <c r="E240"/>
      <c r="F240" s="66"/>
      <c r="G240"/>
      <c r="H240" s="66"/>
      <c r="I240" s="66"/>
      <c r="J240"/>
      <c r="K240" s="66"/>
      <c r="L240"/>
      <c r="M240" s="66"/>
      <c r="N240" s="66"/>
      <c r="O240"/>
      <c r="P240" s="66"/>
      <c r="Q240"/>
      <c r="R240" s="66"/>
      <c r="S240" s="66"/>
      <c r="T240"/>
      <c r="U240" s="66"/>
    </row>
    <row r="241" spans="5:21" ht="12.75">
      <c r="E241"/>
      <c r="F241"/>
      <c r="G241"/>
      <c r="H241"/>
      <c r="I241"/>
      <c r="J241"/>
      <c r="K241"/>
      <c r="L241"/>
      <c r="M241"/>
      <c r="N241"/>
      <c r="O241"/>
      <c r="P241"/>
      <c r="Q241"/>
      <c r="R241"/>
      <c r="S241"/>
      <c r="T241"/>
      <c r="U241"/>
    </row>
    <row r="242" spans="5:21" ht="12.75">
      <c r="E242"/>
      <c r="F242"/>
      <c r="G242"/>
      <c r="H242"/>
      <c r="I242"/>
      <c r="J242"/>
      <c r="K242"/>
      <c r="L242"/>
      <c r="M242"/>
      <c r="N242"/>
      <c r="O242"/>
      <c r="P242"/>
      <c r="Q242"/>
      <c r="R242"/>
      <c r="S242"/>
      <c r="T242"/>
      <c r="U242"/>
    </row>
    <row r="243" spans="5:21" ht="12.75">
      <c r="E243" s="7"/>
      <c r="F243" s="7"/>
      <c r="G243" s="7"/>
      <c r="H243" s="7"/>
      <c r="I243" s="7"/>
      <c r="J243" s="7"/>
      <c r="K243" s="7"/>
      <c r="L243" s="7"/>
      <c r="M243" s="7"/>
      <c r="N243" s="7"/>
      <c r="O243" s="7"/>
      <c r="P243" s="7"/>
      <c r="Q243" s="7"/>
      <c r="R243" s="7"/>
      <c r="S243" s="7"/>
      <c r="T243" s="7"/>
      <c r="U243" s="7"/>
    </row>
    <row r="244" spans="5:21" ht="12.75">
      <c r="E244" s="7"/>
      <c r="F244" s="7"/>
      <c r="G244" s="7"/>
      <c r="H244" s="7"/>
      <c r="I244" s="7"/>
      <c r="J244" s="7"/>
      <c r="K244" s="7"/>
      <c r="L244" s="7"/>
      <c r="M244" s="7"/>
      <c r="N244" s="7"/>
      <c r="O244" s="7"/>
      <c r="P244" s="7"/>
      <c r="Q244" s="7"/>
      <c r="R244" s="7"/>
      <c r="S244" s="7"/>
      <c r="T244" s="7"/>
      <c r="U244" s="7"/>
    </row>
    <row r="245" spans="5:21" ht="12.75">
      <c r="E245"/>
      <c r="F245" s="66"/>
      <c r="G245"/>
      <c r="H245" s="66"/>
      <c r="I245" s="66"/>
      <c r="J245"/>
      <c r="K245" s="66"/>
      <c r="L245"/>
      <c r="M245" s="66"/>
      <c r="N245" s="66"/>
      <c r="O245"/>
      <c r="P245" s="66"/>
      <c r="Q245"/>
      <c r="R245" s="66"/>
      <c r="S245" s="66"/>
      <c r="T245"/>
      <c r="U245" s="66"/>
    </row>
    <row r="246" spans="5:21" ht="12.75">
      <c r="E246"/>
      <c r="F246"/>
      <c r="G246"/>
      <c r="H246"/>
      <c r="I246"/>
      <c r="J246"/>
      <c r="K246"/>
      <c r="L246"/>
      <c r="M246"/>
      <c r="N246"/>
      <c r="O246"/>
      <c r="P246"/>
      <c r="Q246"/>
      <c r="R246"/>
      <c r="S246"/>
      <c r="T246"/>
      <c r="U246"/>
    </row>
    <row r="247" spans="5:21" ht="12.75">
      <c r="E247"/>
      <c r="F247"/>
      <c r="G247"/>
      <c r="H247"/>
      <c r="I247"/>
      <c r="J247"/>
      <c r="K247"/>
      <c r="L247"/>
      <c r="M247"/>
      <c r="N247"/>
      <c r="O247"/>
      <c r="P247"/>
      <c r="Q247"/>
      <c r="R247"/>
      <c r="S247"/>
      <c r="T247"/>
      <c r="U247"/>
    </row>
    <row r="248" spans="5:21" ht="12.75">
      <c r="E248"/>
      <c r="F248"/>
      <c r="G248"/>
      <c r="H248"/>
      <c r="I248"/>
      <c r="J248"/>
      <c r="K248"/>
      <c r="L248"/>
      <c r="M248"/>
      <c r="N248"/>
      <c r="O248"/>
      <c r="P248"/>
      <c r="Q248"/>
      <c r="R248"/>
      <c r="S248"/>
      <c r="T248"/>
      <c r="U248"/>
    </row>
    <row r="249" spans="5:21" ht="12.75">
      <c r="E249"/>
      <c r="F249"/>
      <c r="G249"/>
      <c r="H249"/>
      <c r="I249"/>
      <c r="J249"/>
      <c r="K249"/>
      <c r="L249"/>
      <c r="M249"/>
      <c r="N249"/>
      <c r="O249"/>
      <c r="P249"/>
      <c r="Q249"/>
      <c r="R249"/>
      <c r="S249"/>
      <c r="T249"/>
      <c r="U249"/>
    </row>
    <row r="250" spans="5:21" ht="12.75">
      <c r="E250"/>
      <c r="F250" s="66"/>
      <c r="G250"/>
      <c r="H250" s="66"/>
      <c r="I250" s="66"/>
      <c r="J250"/>
      <c r="K250" s="66"/>
      <c r="L250"/>
      <c r="M250" s="66"/>
      <c r="N250" s="66"/>
      <c r="O250"/>
      <c r="P250" s="66"/>
      <c r="Q250"/>
      <c r="R250" s="66"/>
      <c r="S250" s="66"/>
      <c r="T250"/>
      <c r="U250" s="66"/>
    </row>
    <row r="251" spans="5:21" ht="12.75">
      <c r="E251" s="2"/>
      <c r="F251" s="2"/>
      <c r="G251" s="2"/>
      <c r="H251" s="2"/>
      <c r="I251" s="2"/>
      <c r="J251" s="2"/>
      <c r="K251" s="2"/>
      <c r="L251" s="2"/>
      <c r="M251" s="2"/>
      <c r="N251" s="2"/>
      <c r="O251" s="2"/>
      <c r="P251" s="2"/>
      <c r="Q251" s="2"/>
      <c r="R251" s="2"/>
      <c r="S251" s="2"/>
      <c r="T251" s="2"/>
      <c r="U251" s="2"/>
    </row>
    <row r="252" spans="5:21" ht="12.75">
      <c r="E252"/>
      <c r="F252" s="66"/>
      <c r="G252"/>
      <c r="H252" s="66"/>
      <c r="I252" s="66"/>
      <c r="J252"/>
      <c r="K252" s="66"/>
      <c r="L252"/>
      <c r="M252" s="66"/>
      <c r="N252" s="66"/>
      <c r="O252"/>
      <c r="P252" s="66"/>
      <c r="Q252"/>
      <c r="R252" s="66"/>
      <c r="S252" s="66"/>
      <c r="T252"/>
      <c r="U252" s="66"/>
    </row>
    <row r="253" spans="5:21" ht="12.75">
      <c r="E253"/>
      <c r="F253"/>
      <c r="G253"/>
      <c r="H253"/>
      <c r="I253"/>
      <c r="J253"/>
      <c r="K253"/>
      <c r="L253"/>
      <c r="M253"/>
      <c r="N253"/>
      <c r="O253"/>
      <c r="P253"/>
      <c r="Q253"/>
      <c r="R253"/>
      <c r="S253"/>
      <c r="T253"/>
      <c r="U253"/>
    </row>
    <row r="254" spans="5:21" ht="12.75">
      <c r="E254"/>
      <c r="F254"/>
      <c r="G254"/>
      <c r="H254"/>
      <c r="I254"/>
      <c r="J254"/>
      <c r="K254"/>
      <c r="L254"/>
      <c r="M254"/>
      <c r="N254"/>
      <c r="O254"/>
      <c r="P254"/>
      <c r="Q254"/>
      <c r="R254"/>
      <c r="S254"/>
      <c r="T254"/>
      <c r="U254"/>
    </row>
    <row r="255" spans="5:21" ht="12.75">
      <c r="E255" s="7"/>
      <c r="F255" s="7"/>
      <c r="G255" s="7"/>
      <c r="H255" s="7"/>
      <c r="I255" s="7"/>
      <c r="J255" s="7"/>
      <c r="K255" s="7"/>
      <c r="L255" s="7"/>
      <c r="M255" s="7"/>
      <c r="N255" s="7"/>
      <c r="O255" s="7"/>
      <c r="P255" s="7"/>
      <c r="Q255" s="7"/>
      <c r="R255" s="7"/>
      <c r="S255" s="7"/>
      <c r="T255" s="7"/>
      <c r="U255" s="7"/>
    </row>
    <row r="256" spans="5:21" ht="12.75">
      <c r="E256" s="7"/>
      <c r="F256" s="7"/>
      <c r="G256" s="7"/>
      <c r="H256" s="7"/>
      <c r="I256" s="7"/>
      <c r="J256" s="7"/>
      <c r="K256" s="7"/>
      <c r="L256" s="7"/>
      <c r="M256" s="7"/>
      <c r="N256" s="7"/>
      <c r="O256" s="7"/>
      <c r="P256" s="7"/>
      <c r="Q256" s="7"/>
      <c r="R256" s="7"/>
      <c r="S256" s="7"/>
      <c r="T256" s="7"/>
      <c r="U256" s="7"/>
    </row>
    <row r="257" spans="5:21" ht="12.75">
      <c r="E257"/>
      <c r="F257" s="66"/>
      <c r="G257"/>
      <c r="H257" s="66"/>
      <c r="I257" s="66"/>
      <c r="J257"/>
      <c r="K257" s="66"/>
      <c r="L257"/>
      <c r="M257" s="66"/>
      <c r="N257" s="66"/>
      <c r="O257"/>
      <c r="P257" s="66"/>
      <c r="Q257"/>
      <c r="R257" s="66"/>
      <c r="S257" s="66"/>
      <c r="T257"/>
      <c r="U257" s="66"/>
    </row>
    <row r="258" spans="5:21" ht="12.75">
      <c r="E258"/>
      <c r="F258"/>
      <c r="G258"/>
      <c r="H258"/>
      <c r="I258"/>
      <c r="J258"/>
      <c r="K258"/>
      <c r="L258"/>
      <c r="M258"/>
      <c r="N258"/>
      <c r="O258"/>
      <c r="P258"/>
      <c r="Q258"/>
      <c r="R258"/>
      <c r="S258"/>
      <c r="T258"/>
      <c r="U258"/>
    </row>
    <row r="259" spans="5:21" ht="12.75">
      <c r="E259"/>
      <c r="F259"/>
      <c r="G259"/>
      <c r="H259"/>
      <c r="I259"/>
      <c r="J259"/>
      <c r="K259"/>
      <c r="L259"/>
      <c r="M259"/>
      <c r="N259"/>
      <c r="O259"/>
      <c r="P259"/>
      <c r="Q259"/>
      <c r="R259"/>
      <c r="S259"/>
      <c r="T259"/>
      <c r="U259"/>
    </row>
    <row r="260" spans="5:21" ht="12.75">
      <c r="E260"/>
      <c r="F260"/>
      <c r="G260"/>
      <c r="H260"/>
      <c r="I260"/>
      <c r="J260"/>
      <c r="K260"/>
      <c r="L260"/>
      <c r="M260"/>
      <c r="N260"/>
      <c r="O260"/>
      <c r="P260"/>
      <c r="Q260"/>
      <c r="R260"/>
      <c r="S260"/>
      <c r="T260"/>
      <c r="U260"/>
    </row>
    <row r="261" spans="5:21" ht="12.75">
      <c r="E261"/>
      <c r="F261"/>
      <c r="G261"/>
      <c r="H261"/>
      <c r="I261"/>
      <c r="J261"/>
      <c r="K261"/>
      <c r="L261"/>
      <c r="M261"/>
      <c r="N261"/>
      <c r="O261"/>
      <c r="P261"/>
      <c r="Q261"/>
      <c r="R261"/>
      <c r="S261"/>
      <c r="T261"/>
      <c r="U261"/>
    </row>
    <row r="262" spans="5:21" ht="12.75">
      <c r="E262"/>
      <c r="F262" s="66"/>
      <c r="G262"/>
      <c r="H262" s="66"/>
      <c r="I262" s="66"/>
      <c r="J262"/>
      <c r="K262" s="66"/>
      <c r="L262"/>
      <c r="M262" s="66"/>
      <c r="N262" s="66"/>
      <c r="O262"/>
      <c r="P262" s="66"/>
      <c r="Q262"/>
      <c r="R262" s="66"/>
      <c r="S262" s="66"/>
      <c r="T262"/>
      <c r="U262" s="66"/>
    </row>
    <row r="263" spans="5:21" ht="12.75">
      <c r="E263" s="2"/>
      <c r="F263" s="2"/>
      <c r="G263" s="2"/>
      <c r="H263" s="2"/>
      <c r="I263" s="2"/>
      <c r="J263" s="2"/>
      <c r="K263" s="2"/>
      <c r="L263" s="2"/>
      <c r="M263" s="2"/>
      <c r="N263" s="2"/>
      <c r="O263" s="2"/>
      <c r="P263" s="2"/>
      <c r="Q263" s="2"/>
      <c r="R263" s="2"/>
      <c r="S263" s="2"/>
      <c r="T263" s="2"/>
      <c r="U263" s="2"/>
    </row>
    <row r="264" spans="5:21" ht="12.75">
      <c r="E264"/>
      <c r="F264" s="66"/>
      <c r="G264"/>
      <c r="H264" s="66"/>
      <c r="I264" s="66"/>
      <c r="J264"/>
      <c r="K264" s="66"/>
      <c r="L264"/>
      <c r="M264" s="66"/>
      <c r="N264" s="66"/>
      <c r="O264"/>
      <c r="P264" s="66"/>
      <c r="Q264"/>
      <c r="R264" s="66"/>
      <c r="S264" s="66"/>
      <c r="T264"/>
      <c r="U264" s="66"/>
    </row>
    <row r="265" spans="5:21" ht="12.75">
      <c r="E265"/>
      <c r="F265"/>
      <c r="G265"/>
      <c r="H265"/>
      <c r="I265"/>
      <c r="J265"/>
      <c r="K265"/>
      <c r="L265"/>
      <c r="M265"/>
      <c r="N265"/>
      <c r="O265"/>
      <c r="P265"/>
      <c r="Q265"/>
      <c r="R265"/>
      <c r="S265"/>
      <c r="T265"/>
      <c r="U265"/>
    </row>
    <row r="266" spans="5:21" ht="12.75">
      <c r="E266"/>
      <c r="F266"/>
      <c r="G266"/>
      <c r="H266"/>
      <c r="I266"/>
      <c r="J266"/>
      <c r="K266"/>
      <c r="L266"/>
      <c r="M266"/>
      <c r="N266"/>
      <c r="O266"/>
      <c r="P266"/>
      <c r="Q266"/>
      <c r="R266"/>
      <c r="S266"/>
      <c r="T266"/>
      <c r="U266"/>
    </row>
    <row r="267" spans="5:21" ht="12.75">
      <c r="E267" s="7"/>
      <c r="F267" s="7"/>
      <c r="G267" s="7"/>
      <c r="H267" s="7"/>
      <c r="I267" s="7"/>
      <c r="J267" s="7"/>
      <c r="K267" s="7"/>
      <c r="L267" s="7"/>
      <c r="M267" s="7"/>
      <c r="N267" s="7"/>
      <c r="O267" s="7"/>
      <c r="P267" s="7"/>
      <c r="Q267" s="7"/>
      <c r="R267" s="7"/>
      <c r="S267" s="7"/>
      <c r="T267" s="7"/>
      <c r="U267" s="7"/>
    </row>
    <row r="268" spans="5:21" ht="12.75">
      <c r="E268" s="7"/>
      <c r="F268" s="7"/>
      <c r="G268" s="7"/>
      <c r="H268" s="7"/>
      <c r="I268" s="7"/>
      <c r="J268" s="7"/>
      <c r="K268" s="7"/>
      <c r="L268" s="7"/>
      <c r="M268" s="7"/>
      <c r="N268" s="7"/>
      <c r="O268" s="7"/>
      <c r="P268" s="7"/>
      <c r="Q268" s="7"/>
      <c r="R268" s="7"/>
      <c r="S268" s="7"/>
      <c r="T268" s="7"/>
      <c r="U268" s="7"/>
    </row>
    <row r="269" spans="5:21" ht="12.75">
      <c r="E269"/>
      <c r="F269" s="66"/>
      <c r="G269"/>
      <c r="H269" s="66"/>
      <c r="I269" s="66"/>
      <c r="J269"/>
      <c r="K269" s="66"/>
      <c r="L269"/>
      <c r="M269" s="66"/>
      <c r="N269" s="66"/>
      <c r="O269"/>
      <c r="P269" s="66"/>
      <c r="Q269"/>
      <c r="R269" s="66"/>
      <c r="S269" s="66"/>
      <c r="T269"/>
      <c r="U269" s="66"/>
    </row>
    <row r="270" spans="5:21" ht="12.75">
      <c r="E270"/>
      <c r="F270"/>
      <c r="G270"/>
      <c r="H270"/>
      <c r="I270"/>
      <c r="J270"/>
      <c r="K270"/>
      <c r="L270"/>
      <c r="M270"/>
      <c r="N270"/>
      <c r="O270"/>
      <c r="P270"/>
      <c r="Q270"/>
      <c r="R270"/>
      <c r="S270"/>
      <c r="T270"/>
      <c r="U270"/>
    </row>
    <row r="271" spans="5:21" ht="12.75">
      <c r="E271"/>
      <c r="F271"/>
      <c r="G271"/>
      <c r="H271"/>
      <c r="I271"/>
      <c r="J271"/>
      <c r="K271"/>
      <c r="L271"/>
      <c r="M271"/>
      <c r="N271"/>
      <c r="O271"/>
      <c r="P271"/>
      <c r="Q271"/>
      <c r="R271"/>
      <c r="S271"/>
      <c r="T271"/>
      <c r="U271"/>
    </row>
    <row r="272" spans="5:21" ht="12.75">
      <c r="E272"/>
      <c r="F272"/>
      <c r="G272"/>
      <c r="H272"/>
      <c r="I272"/>
      <c r="J272"/>
      <c r="K272"/>
      <c r="L272"/>
      <c r="M272"/>
      <c r="N272"/>
      <c r="O272"/>
      <c r="P272"/>
      <c r="Q272"/>
      <c r="R272"/>
      <c r="S272"/>
      <c r="T272"/>
      <c r="U272"/>
    </row>
    <row r="273" spans="5:21" ht="12.75">
      <c r="E273"/>
      <c r="F273"/>
      <c r="G273"/>
      <c r="H273"/>
      <c r="I273"/>
      <c r="J273"/>
      <c r="K273"/>
      <c r="L273"/>
      <c r="M273"/>
      <c r="N273"/>
      <c r="O273"/>
      <c r="P273"/>
      <c r="Q273"/>
      <c r="R273"/>
      <c r="S273"/>
      <c r="T273"/>
      <c r="U273"/>
    </row>
    <row r="274" spans="5:21" ht="12.75">
      <c r="E274"/>
      <c r="F274" s="66"/>
      <c r="G274"/>
      <c r="H274" s="66"/>
      <c r="I274" s="66"/>
      <c r="J274"/>
      <c r="K274" s="66"/>
      <c r="L274"/>
      <c r="M274" s="66"/>
      <c r="N274" s="66"/>
      <c r="O274"/>
      <c r="P274" s="66"/>
      <c r="Q274"/>
      <c r="R274" s="66"/>
      <c r="S274" s="66"/>
      <c r="T274"/>
      <c r="U274" s="66"/>
    </row>
    <row r="275" spans="5:21" ht="12.75">
      <c r="E275" s="2"/>
      <c r="F275" s="2"/>
      <c r="G275" s="2"/>
      <c r="H275" s="2"/>
      <c r="I275" s="2"/>
      <c r="J275" s="2"/>
      <c r="K275" s="2"/>
      <c r="L275" s="2"/>
      <c r="M275" s="2"/>
      <c r="N275" s="2"/>
      <c r="O275" s="2"/>
      <c r="P275" s="2"/>
      <c r="Q275" s="2"/>
      <c r="R275" s="2"/>
      <c r="S275" s="2"/>
      <c r="T275" s="2"/>
      <c r="U275" s="2"/>
    </row>
    <row r="276" spans="5:21" ht="12.75">
      <c r="E276"/>
      <c r="F276" s="66"/>
      <c r="G276"/>
      <c r="H276" s="66"/>
      <c r="I276" s="66"/>
      <c r="J276"/>
      <c r="K276" s="66"/>
      <c r="L276"/>
      <c r="M276" s="66"/>
      <c r="N276" s="66"/>
      <c r="O276"/>
      <c r="P276" s="66"/>
      <c r="Q276"/>
      <c r="R276" s="66"/>
      <c r="S276" s="66"/>
      <c r="T276"/>
      <c r="U276" s="66"/>
    </row>
    <row r="277" spans="5:21" ht="12.75">
      <c r="E277"/>
      <c r="F277"/>
      <c r="G277"/>
      <c r="H277"/>
      <c r="I277"/>
      <c r="J277"/>
      <c r="K277"/>
      <c r="L277"/>
      <c r="M277"/>
      <c r="N277"/>
      <c r="O277"/>
      <c r="P277"/>
      <c r="Q277"/>
      <c r="R277"/>
      <c r="S277"/>
      <c r="T277"/>
      <c r="U277"/>
    </row>
    <row r="278" spans="5:21" ht="12.75">
      <c r="E278"/>
      <c r="F278"/>
      <c r="G278"/>
      <c r="H278"/>
      <c r="I278"/>
      <c r="J278"/>
      <c r="K278"/>
      <c r="L278"/>
      <c r="M278"/>
      <c r="N278"/>
      <c r="O278"/>
      <c r="P278"/>
      <c r="Q278"/>
      <c r="R278"/>
      <c r="S278"/>
      <c r="T278"/>
      <c r="U278"/>
    </row>
    <row r="279" spans="5:21" ht="12.75">
      <c r="E279" s="7"/>
      <c r="F279" s="7"/>
      <c r="G279" s="7"/>
      <c r="H279" s="7"/>
      <c r="I279" s="7"/>
      <c r="J279" s="7"/>
      <c r="K279" s="7"/>
      <c r="L279" s="7"/>
      <c r="M279" s="7"/>
      <c r="N279" s="7"/>
      <c r="O279" s="7"/>
      <c r="P279" s="7"/>
      <c r="Q279" s="7"/>
      <c r="R279" s="7"/>
      <c r="S279" s="7"/>
      <c r="T279" s="7"/>
      <c r="U279" s="7"/>
    </row>
    <row r="280" spans="5:21" ht="12.75">
      <c r="E280" s="7"/>
      <c r="F280" s="7"/>
      <c r="G280" s="7"/>
      <c r="H280" s="7"/>
      <c r="I280" s="7"/>
      <c r="J280" s="7"/>
      <c r="K280" s="7"/>
      <c r="L280" s="7"/>
      <c r="M280" s="7"/>
      <c r="N280" s="7"/>
      <c r="O280" s="7"/>
      <c r="P280" s="7"/>
      <c r="Q280" s="7"/>
      <c r="R280" s="7"/>
      <c r="S280" s="7"/>
      <c r="T280" s="7"/>
      <c r="U280" s="7"/>
    </row>
    <row r="281" spans="5:21" ht="12.75">
      <c r="E281"/>
      <c r="F281" s="66"/>
      <c r="G281"/>
      <c r="H281" s="66"/>
      <c r="I281" s="66"/>
      <c r="J281"/>
      <c r="K281" s="66"/>
      <c r="L281"/>
      <c r="M281" s="66"/>
      <c r="N281" s="66"/>
      <c r="O281"/>
      <c r="P281" s="66"/>
      <c r="Q281"/>
      <c r="R281" s="66"/>
      <c r="S281" s="66"/>
      <c r="T281"/>
      <c r="U281" s="66"/>
    </row>
    <row r="282" spans="5:21" ht="12.75">
      <c r="E282"/>
      <c r="F282"/>
      <c r="G282"/>
      <c r="H282"/>
      <c r="I282"/>
      <c r="J282"/>
      <c r="K282"/>
      <c r="L282"/>
      <c r="M282"/>
      <c r="N282"/>
      <c r="O282"/>
      <c r="P282"/>
      <c r="Q282"/>
      <c r="R282"/>
      <c r="S282"/>
      <c r="T282"/>
      <c r="U282"/>
    </row>
    <row r="283" spans="5:21" ht="12.75">
      <c r="E283"/>
      <c r="F283"/>
      <c r="G283"/>
      <c r="H283"/>
      <c r="I283"/>
      <c r="J283"/>
      <c r="K283"/>
      <c r="L283"/>
      <c r="M283"/>
      <c r="N283"/>
      <c r="O283"/>
      <c r="P283"/>
      <c r="Q283"/>
      <c r="R283"/>
      <c r="S283"/>
      <c r="T283"/>
      <c r="U283"/>
    </row>
    <row r="284" spans="5:21" ht="12.75">
      <c r="E284"/>
      <c r="F284"/>
      <c r="G284"/>
      <c r="H284"/>
      <c r="I284"/>
      <c r="J284"/>
      <c r="K284"/>
      <c r="L284"/>
      <c r="M284"/>
      <c r="N284"/>
      <c r="O284"/>
      <c r="P284"/>
      <c r="Q284"/>
      <c r="R284"/>
      <c r="S284"/>
      <c r="T284"/>
      <c r="U284"/>
    </row>
    <row r="285" spans="5:21" ht="12.75">
      <c r="E285"/>
      <c r="F285"/>
      <c r="G285"/>
      <c r="H285"/>
      <c r="I285"/>
      <c r="J285"/>
      <c r="K285"/>
      <c r="L285"/>
      <c r="M285"/>
      <c r="N285"/>
      <c r="O285"/>
      <c r="P285"/>
      <c r="Q285"/>
      <c r="R285"/>
      <c r="S285"/>
      <c r="T285"/>
      <c r="U285"/>
    </row>
    <row r="286" spans="5:21" ht="12.75">
      <c r="E286"/>
      <c r="F286" s="66"/>
      <c r="G286"/>
      <c r="H286" s="66"/>
      <c r="I286" s="66"/>
      <c r="J286"/>
      <c r="K286" s="66"/>
      <c r="L286"/>
      <c r="M286" s="66"/>
      <c r="N286" s="66"/>
      <c r="O286"/>
      <c r="P286" s="66"/>
      <c r="Q286"/>
      <c r="R286" s="66"/>
      <c r="S286" s="66"/>
      <c r="T286"/>
      <c r="U286" s="66"/>
    </row>
    <row r="287" spans="5:21" ht="12.75">
      <c r="E287" s="2"/>
      <c r="F287" s="2"/>
      <c r="G287" s="2"/>
      <c r="H287" s="2"/>
      <c r="I287" s="2"/>
      <c r="J287" s="2"/>
      <c r="K287" s="2"/>
      <c r="L287" s="2"/>
      <c r="M287" s="2"/>
      <c r="N287" s="2"/>
      <c r="O287" s="2"/>
      <c r="P287" s="2"/>
      <c r="Q287" s="2"/>
      <c r="R287" s="2"/>
      <c r="S287" s="2"/>
      <c r="T287" s="2"/>
      <c r="U287" s="2"/>
    </row>
    <row r="288" spans="5:21" ht="12.75">
      <c r="E288"/>
      <c r="F288" s="66"/>
      <c r="G288"/>
      <c r="H288" s="66"/>
      <c r="I288" s="66"/>
      <c r="J288"/>
      <c r="K288" s="66"/>
      <c r="L288"/>
      <c r="M288" s="66"/>
      <c r="N288" s="66"/>
      <c r="O288"/>
      <c r="P288" s="66"/>
      <c r="Q288"/>
      <c r="R288" s="66"/>
      <c r="S288" s="66"/>
      <c r="T288"/>
      <c r="U288" s="66"/>
    </row>
    <row r="289" spans="5:21" ht="12.75">
      <c r="E289"/>
      <c r="F289"/>
      <c r="G289"/>
      <c r="H289"/>
      <c r="I289"/>
      <c r="J289"/>
      <c r="K289"/>
      <c r="L289"/>
      <c r="M289"/>
      <c r="N289"/>
      <c r="O289"/>
      <c r="P289"/>
      <c r="Q289"/>
      <c r="R289"/>
      <c r="S289"/>
      <c r="T289"/>
      <c r="U289"/>
    </row>
    <row r="290" spans="5:21" ht="12.75">
      <c r="E290"/>
      <c r="F290"/>
      <c r="G290"/>
      <c r="H290"/>
      <c r="I290"/>
      <c r="J290"/>
      <c r="K290"/>
      <c r="L290"/>
      <c r="M290"/>
      <c r="N290"/>
      <c r="O290"/>
      <c r="P290"/>
      <c r="Q290"/>
      <c r="R290"/>
      <c r="S290"/>
      <c r="T290"/>
      <c r="U290"/>
    </row>
    <row r="291" spans="5:21" ht="12.75">
      <c r="E291" s="7"/>
      <c r="F291" s="7"/>
      <c r="G291" s="7"/>
      <c r="H291" s="7"/>
      <c r="I291" s="7"/>
      <c r="J291" s="7"/>
      <c r="K291" s="7"/>
      <c r="L291" s="7"/>
      <c r="M291" s="7"/>
      <c r="N291" s="7"/>
      <c r="O291" s="7"/>
      <c r="P291" s="7"/>
      <c r="Q291" s="7"/>
      <c r="R291" s="7"/>
      <c r="S291" s="7"/>
      <c r="T291" s="7"/>
      <c r="U291" s="7"/>
    </row>
    <row r="292" spans="5:21" ht="12.75">
      <c r="E292" s="7"/>
      <c r="F292" s="7"/>
      <c r="G292" s="7"/>
      <c r="H292" s="7"/>
      <c r="I292" s="7"/>
      <c r="J292" s="7"/>
      <c r="K292" s="7"/>
      <c r="L292" s="7"/>
      <c r="M292" s="7"/>
      <c r="N292" s="7"/>
      <c r="O292" s="7"/>
      <c r="P292" s="7"/>
      <c r="Q292" s="7"/>
      <c r="R292" s="7"/>
      <c r="S292" s="7"/>
      <c r="T292" s="7"/>
      <c r="U292" s="7"/>
    </row>
    <row r="293" spans="5:21" ht="12.75">
      <c r="E293"/>
      <c r="F293" s="66"/>
      <c r="G293"/>
      <c r="H293" s="66"/>
      <c r="I293" s="66"/>
      <c r="J293"/>
      <c r="K293" s="66"/>
      <c r="L293"/>
      <c r="M293" s="66"/>
      <c r="N293" s="66"/>
      <c r="O293"/>
      <c r="P293" s="66"/>
      <c r="Q293"/>
      <c r="R293" s="66"/>
      <c r="S293" s="66"/>
      <c r="T293"/>
      <c r="U293" s="66"/>
    </row>
    <row r="294" spans="5:21" ht="12.75">
      <c r="E294"/>
      <c r="F294"/>
      <c r="G294"/>
      <c r="H294"/>
      <c r="I294"/>
      <c r="J294"/>
      <c r="K294"/>
      <c r="L294"/>
      <c r="M294"/>
      <c r="N294"/>
      <c r="O294"/>
      <c r="P294"/>
      <c r="Q294"/>
      <c r="R294"/>
      <c r="S294"/>
      <c r="T294"/>
      <c r="U294"/>
    </row>
    <row r="295" spans="5:21" ht="12.75">
      <c r="E295"/>
      <c r="F295"/>
      <c r="G295"/>
      <c r="H295"/>
      <c r="I295"/>
      <c r="J295"/>
      <c r="K295"/>
      <c r="L295"/>
      <c r="M295"/>
      <c r="N295"/>
      <c r="O295"/>
      <c r="P295"/>
      <c r="Q295"/>
      <c r="R295"/>
      <c r="S295"/>
      <c r="T295"/>
      <c r="U295"/>
    </row>
    <row r="296" spans="5:21" ht="12.75">
      <c r="E296"/>
      <c r="F296"/>
      <c r="G296"/>
      <c r="H296"/>
      <c r="I296"/>
      <c r="J296"/>
      <c r="K296"/>
      <c r="L296"/>
      <c r="M296"/>
      <c r="N296"/>
      <c r="O296"/>
      <c r="P296"/>
      <c r="Q296"/>
      <c r="R296"/>
      <c r="S296"/>
      <c r="T296"/>
      <c r="U296"/>
    </row>
    <row r="297" spans="5:21" ht="12.75">
      <c r="E297"/>
      <c r="F297"/>
      <c r="G297"/>
      <c r="H297"/>
      <c r="I297"/>
      <c r="J297"/>
      <c r="K297"/>
      <c r="L297"/>
      <c r="M297"/>
      <c r="N297"/>
      <c r="O297"/>
      <c r="P297"/>
      <c r="Q297"/>
      <c r="R297"/>
      <c r="S297"/>
      <c r="T297"/>
      <c r="U297"/>
    </row>
    <row r="298" spans="5:21" ht="12.75">
      <c r="E298"/>
      <c r="F298" s="66"/>
      <c r="G298"/>
      <c r="H298" s="66"/>
      <c r="I298" s="66"/>
      <c r="J298"/>
      <c r="K298" s="66"/>
      <c r="L298"/>
      <c r="M298" s="66"/>
      <c r="N298" s="66"/>
      <c r="O298"/>
      <c r="P298" s="66"/>
      <c r="Q298"/>
      <c r="R298" s="66"/>
      <c r="S298" s="66"/>
      <c r="T298"/>
      <c r="U298" s="66"/>
    </row>
    <row r="299" spans="5:21" ht="12.75">
      <c r="E299" s="2"/>
      <c r="F299" s="2"/>
      <c r="G299" s="2"/>
      <c r="H299" s="2"/>
      <c r="I299" s="2"/>
      <c r="J299" s="2"/>
      <c r="K299" s="2"/>
      <c r="L299" s="2"/>
      <c r="M299" s="2"/>
      <c r="N299" s="2"/>
      <c r="O299" s="2"/>
      <c r="P299" s="2"/>
      <c r="Q299" s="2"/>
      <c r="R299" s="2"/>
      <c r="S299" s="2"/>
      <c r="T299" s="2"/>
      <c r="U299" s="2"/>
    </row>
    <row r="300" spans="5:21" ht="12.75">
      <c r="E300"/>
      <c r="F300" s="66"/>
      <c r="G300"/>
      <c r="H300" s="66"/>
      <c r="I300" s="66"/>
      <c r="J300"/>
      <c r="K300" s="66"/>
      <c r="L300"/>
      <c r="M300" s="66"/>
      <c r="N300" s="66"/>
      <c r="O300"/>
      <c r="P300" s="66"/>
      <c r="Q300"/>
      <c r="R300" s="66"/>
      <c r="S300" s="66"/>
      <c r="T300"/>
      <c r="U300" s="66"/>
    </row>
    <row r="301" spans="5:21" ht="12.75">
      <c r="E301"/>
      <c r="F301"/>
      <c r="G301"/>
      <c r="H301"/>
      <c r="I301"/>
      <c r="J301"/>
      <c r="K301"/>
      <c r="L301"/>
      <c r="M301"/>
      <c r="N301"/>
      <c r="O301"/>
      <c r="P301"/>
      <c r="Q301"/>
      <c r="R301"/>
      <c r="S301"/>
      <c r="T301"/>
      <c r="U301"/>
    </row>
    <row r="302" spans="5:21" ht="12.75">
      <c r="E302"/>
      <c r="F302"/>
      <c r="G302"/>
      <c r="H302"/>
      <c r="I302"/>
      <c r="J302"/>
      <c r="K302"/>
      <c r="L302"/>
      <c r="M302"/>
      <c r="N302"/>
      <c r="O302"/>
      <c r="P302"/>
      <c r="Q302"/>
      <c r="R302"/>
      <c r="S302"/>
      <c r="T302"/>
      <c r="U302"/>
    </row>
    <row r="303" spans="5:21" ht="12.75">
      <c r="E303" s="7"/>
      <c r="F303" s="7"/>
      <c r="G303" s="7"/>
      <c r="H303" s="7"/>
      <c r="I303" s="7"/>
      <c r="J303" s="7"/>
      <c r="K303" s="7"/>
      <c r="L303" s="7"/>
      <c r="M303" s="7"/>
      <c r="N303" s="7"/>
      <c r="O303" s="7"/>
      <c r="P303" s="7"/>
      <c r="Q303" s="7"/>
      <c r="R303" s="7"/>
      <c r="S303" s="7"/>
      <c r="T303" s="7"/>
      <c r="U303" s="7"/>
    </row>
    <row r="304" spans="5:21" ht="12.75">
      <c r="E304" s="7"/>
      <c r="F304" s="7"/>
      <c r="G304" s="7"/>
      <c r="H304" s="7"/>
      <c r="I304" s="7"/>
      <c r="J304" s="7"/>
      <c r="K304" s="7"/>
      <c r="L304" s="7"/>
      <c r="M304" s="7"/>
      <c r="N304" s="7"/>
      <c r="O304" s="7"/>
      <c r="P304" s="7"/>
      <c r="Q304" s="7"/>
      <c r="R304" s="7"/>
      <c r="S304" s="7"/>
      <c r="T304" s="7"/>
      <c r="U304" s="7"/>
    </row>
    <row r="305" spans="5:21" ht="12.75">
      <c r="E305"/>
      <c r="F305" s="66"/>
      <c r="G305"/>
      <c r="H305" s="66"/>
      <c r="I305" s="66"/>
      <c r="J305"/>
      <c r="K305" s="66"/>
      <c r="L305"/>
      <c r="M305" s="66"/>
      <c r="N305" s="66"/>
      <c r="O305"/>
      <c r="P305" s="66"/>
      <c r="Q305"/>
      <c r="R305" s="66"/>
      <c r="S305" s="66"/>
      <c r="T305"/>
      <c r="U305" s="66"/>
    </row>
    <row r="306" spans="5:21" ht="12.75">
      <c r="E306"/>
      <c r="F306"/>
      <c r="G306"/>
      <c r="H306"/>
      <c r="I306"/>
      <c r="J306"/>
      <c r="K306"/>
      <c r="L306"/>
      <c r="M306"/>
      <c r="N306"/>
      <c r="O306"/>
      <c r="P306"/>
      <c r="Q306"/>
      <c r="R306"/>
      <c r="S306"/>
      <c r="T306"/>
      <c r="U306"/>
    </row>
  </sheetData>
  <sheetProtection/>
  <mergeCells count="23">
    <mergeCell ref="A102:A108"/>
    <mergeCell ref="A56:D56"/>
    <mergeCell ref="A57:D57"/>
    <mergeCell ref="A58:D58"/>
    <mergeCell ref="A59:D59"/>
    <mergeCell ref="A76:A82"/>
    <mergeCell ref="A83:A88"/>
    <mergeCell ref="A89:A95"/>
    <mergeCell ref="A96:A101"/>
    <mergeCell ref="A42:A48"/>
    <mergeCell ref="A49:A55"/>
    <mergeCell ref="A62:A68"/>
    <mergeCell ref="A69:A75"/>
    <mergeCell ref="A19:A24"/>
    <mergeCell ref="A25:A28"/>
    <mergeCell ref="A29:A34"/>
    <mergeCell ref="A35:A41"/>
    <mergeCell ref="A2:D2"/>
    <mergeCell ref="A1:D1"/>
    <mergeCell ref="A7:A12"/>
    <mergeCell ref="A13:A18"/>
    <mergeCell ref="A4:D4"/>
    <mergeCell ref="A3:D3"/>
  </mergeCells>
  <printOptions/>
  <pageMargins left="1.3385826771653544" right="0.7480314960629921" top="1.535433070866142" bottom="0.984251968503937" header="0" footer="0.7874015748031497"/>
  <pageSetup horizontalDpi="300" verticalDpi="300" orientation="portrait" paperSize="119" scale="85" r:id="rId2"/>
  <headerFooter alignWithMargins="0">
    <oddFooter>&amp;CPágina &amp;P</oddFooter>
  </headerFooter>
  <rowBreaks count="1" manualBreakCount="1">
    <brk id="55" max="5" man="1"/>
  </rowBreaks>
  <drawing r:id="rId1"/>
</worksheet>
</file>

<file path=xl/worksheets/sheet7.xml><?xml version="1.0" encoding="utf-8"?>
<worksheet xmlns="http://schemas.openxmlformats.org/spreadsheetml/2006/main" xmlns:r="http://schemas.openxmlformats.org/officeDocument/2006/relationships">
  <dimension ref="A1:AI728"/>
  <sheetViews>
    <sheetView zoomScale="75" zoomScaleNormal="75" zoomScaleSheetLayoutView="100" zoomScalePageLayoutView="0" workbookViewId="0" topLeftCell="B1">
      <selection activeCell="P6" sqref="P6"/>
    </sheetView>
  </sheetViews>
  <sheetFormatPr defaultColWidth="11.421875" defaultRowHeight="12.75"/>
  <cols>
    <col min="1" max="1" width="11.421875" style="72" hidden="1" customWidth="1"/>
    <col min="2" max="2" width="55.140625" style="72" customWidth="1"/>
    <col min="3" max="3" width="11.28125" style="72" customWidth="1"/>
    <col min="4" max="4" width="11.140625" style="72" customWidth="1"/>
    <col min="5" max="5" width="16.00390625" style="96" customWidth="1"/>
    <col min="6" max="6" width="10.00390625" style="73" customWidth="1"/>
    <col min="7" max="7" width="9.140625" style="73" customWidth="1"/>
    <col min="8" max="8" width="12.00390625" style="72" bestFit="1" customWidth="1"/>
    <col min="9" max="9" width="10.421875" style="73" customWidth="1"/>
    <col min="10" max="10" width="10.57421875" style="73" customWidth="1"/>
    <col min="11" max="11" width="12.00390625" style="72" customWidth="1"/>
    <col min="12" max="12" width="11.57421875" style="72" hidden="1" customWidth="1"/>
    <col min="13" max="13" width="15.28125" style="138" bestFit="1" customWidth="1"/>
    <col min="14" max="16384" width="11.421875" style="72" customWidth="1"/>
  </cols>
  <sheetData>
    <row r="1" spans="2:35" s="103" customFormat="1" ht="15.75" customHeight="1">
      <c r="B1" s="171" t="s">
        <v>63</v>
      </c>
      <c r="C1" s="171"/>
      <c r="D1" s="171"/>
      <c r="E1" s="171"/>
      <c r="F1" s="171"/>
      <c r="G1" s="171"/>
      <c r="H1" s="171"/>
      <c r="I1" s="171"/>
      <c r="J1" s="171"/>
      <c r="K1" s="171"/>
      <c r="L1" s="171"/>
      <c r="M1" s="171"/>
      <c r="N1" s="76"/>
      <c r="O1" s="76"/>
      <c r="P1" s="76"/>
      <c r="Q1" s="76"/>
      <c r="R1" s="76"/>
      <c r="S1" s="76"/>
      <c r="T1" s="76"/>
      <c r="U1" s="76"/>
      <c r="V1" s="76"/>
      <c r="W1" s="76"/>
      <c r="X1" s="76"/>
      <c r="Y1" s="76"/>
      <c r="Z1" s="76"/>
      <c r="AA1" s="76"/>
      <c r="AB1" s="76"/>
      <c r="AC1" s="76"/>
      <c r="AD1" s="76"/>
      <c r="AE1" s="76"/>
      <c r="AF1" s="76"/>
      <c r="AG1" s="76"/>
      <c r="AH1" s="76"/>
      <c r="AI1" s="76"/>
    </row>
    <row r="2" spans="2:35" s="103" customFormat="1" ht="15.75" customHeight="1">
      <c r="B2" s="172" t="s">
        <v>293</v>
      </c>
      <c r="C2" s="172"/>
      <c r="D2" s="172"/>
      <c r="E2" s="172"/>
      <c r="F2" s="172"/>
      <c r="G2" s="172"/>
      <c r="H2" s="172"/>
      <c r="I2" s="172"/>
      <c r="J2" s="172"/>
      <c r="K2" s="172"/>
      <c r="L2" s="172"/>
      <c r="M2" s="172"/>
      <c r="N2" s="76"/>
      <c r="O2" s="76"/>
      <c r="P2" s="76"/>
      <c r="Q2" s="76"/>
      <c r="R2" s="76"/>
      <c r="S2" s="76"/>
      <c r="T2" s="76"/>
      <c r="U2" s="76"/>
      <c r="V2" s="76"/>
      <c r="W2" s="76"/>
      <c r="X2" s="76"/>
      <c r="Y2" s="76"/>
      <c r="Z2" s="76"/>
      <c r="AA2" s="76"/>
      <c r="AB2" s="76"/>
      <c r="AC2" s="76"/>
      <c r="AD2" s="76"/>
      <c r="AE2" s="76"/>
      <c r="AF2" s="76"/>
      <c r="AG2" s="76"/>
      <c r="AH2" s="76"/>
      <c r="AI2" s="76"/>
    </row>
    <row r="3" spans="2:35" s="104" customFormat="1" ht="15.75" customHeight="1">
      <c r="B3" s="172" t="s">
        <v>298</v>
      </c>
      <c r="C3" s="172"/>
      <c r="D3" s="172"/>
      <c r="E3" s="172"/>
      <c r="F3" s="172"/>
      <c r="G3" s="172"/>
      <c r="H3" s="172"/>
      <c r="I3" s="172"/>
      <c r="J3" s="172"/>
      <c r="K3" s="172"/>
      <c r="L3" s="172"/>
      <c r="M3" s="172"/>
      <c r="N3" s="76"/>
      <c r="O3" s="76"/>
      <c r="P3" s="76"/>
      <c r="Q3" s="76"/>
      <c r="R3" s="76"/>
      <c r="S3" s="76"/>
      <c r="T3" s="76"/>
      <c r="U3" s="76"/>
      <c r="V3" s="76"/>
      <c r="W3" s="76"/>
      <c r="X3" s="76"/>
      <c r="Y3" s="76"/>
      <c r="Z3" s="76"/>
      <c r="AA3" s="76"/>
      <c r="AB3" s="76"/>
      <c r="AC3" s="76"/>
      <c r="AD3" s="76"/>
      <c r="AE3" s="76"/>
      <c r="AF3" s="76"/>
      <c r="AG3" s="76"/>
      <c r="AH3" s="76"/>
      <c r="AI3" s="76"/>
    </row>
    <row r="4" spans="2:35" s="104" customFormat="1" ht="15.75" customHeight="1">
      <c r="B4" s="105"/>
      <c r="C4" s="105"/>
      <c r="D4" s="105"/>
      <c r="E4" s="106"/>
      <c r="F4" s="105"/>
      <c r="G4" s="105"/>
      <c r="H4" s="105"/>
      <c r="I4" s="105"/>
      <c r="J4" s="105"/>
      <c r="K4" s="105"/>
      <c r="L4" s="105"/>
      <c r="M4" s="105"/>
      <c r="N4" s="76"/>
      <c r="O4" s="76"/>
      <c r="P4" s="76"/>
      <c r="Q4" s="76"/>
      <c r="R4" s="76"/>
      <c r="S4" s="76"/>
      <c r="T4" s="76"/>
      <c r="U4" s="76"/>
      <c r="V4" s="76"/>
      <c r="W4" s="76"/>
      <c r="X4" s="76"/>
      <c r="Y4" s="76"/>
      <c r="Z4" s="76"/>
      <c r="AA4" s="76"/>
      <c r="AB4" s="76"/>
      <c r="AC4" s="76"/>
      <c r="AD4" s="76"/>
      <c r="AE4" s="76"/>
      <c r="AF4" s="76"/>
      <c r="AG4" s="76"/>
      <c r="AH4" s="76"/>
      <c r="AI4" s="76"/>
    </row>
    <row r="5" spans="2:13" s="76" customFormat="1" ht="30" customHeight="1">
      <c r="B5" s="107" t="s">
        <v>360</v>
      </c>
      <c r="C5" s="108" t="s">
        <v>309</v>
      </c>
      <c r="D5" s="107" t="s">
        <v>69</v>
      </c>
      <c r="E5" s="109" t="s">
        <v>184</v>
      </c>
      <c r="F5" s="170" t="s">
        <v>290</v>
      </c>
      <c r="G5" s="170"/>
      <c r="H5" s="170"/>
      <c r="I5" s="170" t="s">
        <v>291</v>
      </c>
      <c r="J5" s="170"/>
      <c r="K5" s="170"/>
      <c r="L5" s="170"/>
      <c r="M5" s="170"/>
    </row>
    <row r="6" spans="2:13" s="76" customFormat="1" ht="15.75" customHeight="1">
      <c r="B6" s="110"/>
      <c r="C6" s="110"/>
      <c r="D6" s="110"/>
      <c r="E6" s="111">
        <v>2008</v>
      </c>
      <c r="F6" s="173" t="s">
        <v>437</v>
      </c>
      <c r="G6" s="173"/>
      <c r="H6" s="110" t="s">
        <v>185</v>
      </c>
      <c r="I6" s="169" t="str">
        <f>+F6</f>
        <v>Enero-Abril</v>
      </c>
      <c r="J6" s="169"/>
      <c r="K6" s="110" t="s">
        <v>185</v>
      </c>
      <c r="L6" s="112"/>
      <c r="M6" s="113" t="s">
        <v>292</v>
      </c>
    </row>
    <row r="7" spans="2:13" s="76" customFormat="1" ht="18.75" customHeight="1">
      <c r="B7" s="114"/>
      <c r="C7" s="114"/>
      <c r="D7" s="114"/>
      <c r="E7" s="115"/>
      <c r="F7" s="116">
        <v>2008</v>
      </c>
      <c r="G7" s="116">
        <v>2009</v>
      </c>
      <c r="H7" s="117" t="s">
        <v>299</v>
      </c>
      <c r="I7" s="116">
        <v>2008</v>
      </c>
      <c r="J7" s="116">
        <v>2009</v>
      </c>
      <c r="K7" s="117" t="s">
        <v>299</v>
      </c>
      <c r="L7" s="114"/>
      <c r="M7" s="117" t="s">
        <v>438</v>
      </c>
    </row>
    <row r="8" spans="1:35" s="75" customFormat="1" ht="12.75">
      <c r="A8" s="75">
        <v>1</v>
      </c>
      <c r="B8" s="72" t="s">
        <v>104</v>
      </c>
      <c r="C8" s="97" t="s">
        <v>341</v>
      </c>
      <c r="D8" s="72" t="s">
        <v>71</v>
      </c>
      <c r="E8" s="96">
        <v>32.97</v>
      </c>
      <c r="F8" s="73">
        <v>0</v>
      </c>
      <c r="G8" s="73">
        <v>0</v>
      </c>
      <c r="H8" s="74"/>
      <c r="I8" s="73">
        <v>0</v>
      </c>
      <c r="J8" s="73">
        <v>0</v>
      </c>
      <c r="K8" s="74"/>
      <c r="L8" s="72">
        <v>1</v>
      </c>
      <c r="M8" s="118">
        <v>0</v>
      </c>
      <c r="N8" s="76"/>
      <c r="O8" s="76"/>
      <c r="P8" s="76"/>
      <c r="Q8" s="76"/>
      <c r="R8" s="76"/>
      <c r="S8" s="76"/>
      <c r="T8" s="76"/>
      <c r="U8" s="76"/>
      <c r="V8" s="76"/>
      <c r="W8" s="76"/>
      <c r="X8" s="76"/>
      <c r="Y8" s="76"/>
      <c r="Z8" s="76"/>
      <c r="AA8" s="76"/>
      <c r="AB8" s="76"/>
      <c r="AC8" s="76"/>
      <c r="AD8" s="76"/>
      <c r="AE8" s="76"/>
      <c r="AF8" s="76"/>
      <c r="AG8" s="76"/>
      <c r="AH8" s="76"/>
      <c r="AI8" s="76"/>
    </row>
    <row r="9" spans="1:35" s="75" customFormat="1" ht="12.75">
      <c r="A9" s="75">
        <v>2</v>
      </c>
      <c r="B9" s="72" t="s">
        <v>86</v>
      </c>
      <c r="C9" s="97" t="s">
        <v>342</v>
      </c>
      <c r="D9" s="72" t="s">
        <v>71</v>
      </c>
      <c r="E9" s="96">
        <v>27.92</v>
      </c>
      <c r="F9" s="73">
        <v>1094.869</v>
      </c>
      <c r="G9" s="73">
        <v>140.483</v>
      </c>
      <c r="H9" s="74">
        <f>+(G9-F9)/F9</f>
        <v>-0.8716896724630984</v>
      </c>
      <c r="I9" s="73">
        <v>1356.713</v>
      </c>
      <c r="J9" s="73">
        <v>102.277</v>
      </c>
      <c r="K9" s="74">
        <f>+(J9-I9)/I9</f>
        <v>-0.9246141225152261</v>
      </c>
      <c r="L9" s="72">
        <v>2</v>
      </c>
      <c r="M9" s="118">
        <v>0.00013343178908677917</v>
      </c>
      <c r="N9" s="76"/>
      <c r="O9" s="76"/>
      <c r="P9" s="76"/>
      <c r="Q9" s="76"/>
      <c r="R9" s="76"/>
      <c r="S9" s="76"/>
      <c r="T9" s="76"/>
      <c r="U9" s="76"/>
      <c r="V9" s="76"/>
      <c r="W9" s="76"/>
      <c r="X9" s="76"/>
      <c r="Y9" s="76"/>
      <c r="Z9" s="76"/>
      <c r="AA9" s="76"/>
      <c r="AB9" s="76"/>
      <c r="AC9" s="76"/>
      <c r="AD9" s="76"/>
      <c r="AE9" s="76"/>
      <c r="AF9" s="76"/>
      <c r="AG9" s="76"/>
      <c r="AH9" s="76"/>
      <c r="AI9" s="76"/>
    </row>
    <row r="10" spans="1:35" s="75" customFormat="1" ht="12.75">
      <c r="A10" s="75">
        <v>3</v>
      </c>
      <c r="B10" s="72" t="s">
        <v>81</v>
      </c>
      <c r="C10" s="97" t="s">
        <v>343</v>
      </c>
      <c r="D10" s="72" t="s">
        <v>71</v>
      </c>
      <c r="E10" s="96">
        <v>8.57</v>
      </c>
      <c r="F10" s="73">
        <v>153.389</v>
      </c>
      <c r="G10" s="73">
        <v>51.18</v>
      </c>
      <c r="H10" s="74">
        <f aca="true" t="shared" si="0" ref="H10:H26">+(G10-F10)/F10</f>
        <v>-0.66633852492682</v>
      </c>
      <c r="I10" s="73">
        <v>329.643</v>
      </c>
      <c r="J10" s="73">
        <v>138.635</v>
      </c>
      <c r="K10" s="74">
        <f>+(J10-I10)/I10</f>
        <v>-0.5794389688238488</v>
      </c>
      <c r="L10" s="72">
        <v>3</v>
      </c>
      <c r="M10" s="118">
        <v>0.9999927868663262</v>
      </c>
      <c r="N10" s="76"/>
      <c r="O10" s="76"/>
      <c r="P10" s="76"/>
      <c r="Q10" s="76"/>
      <c r="R10" s="76"/>
      <c r="S10" s="76"/>
      <c r="T10" s="76"/>
      <c r="U10" s="76"/>
      <c r="V10" s="76"/>
      <c r="W10" s="76"/>
      <c r="X10" s="76"/>
      <c r="Y10" s="76"/>
      <c r="Z10" s="76"/>
      <c r="AA10" s="76"/>
      <c r="AB10" s="76"/>
      <c r="AC10" s="76"/>
      <c r="AD10" s="76"/>
      <c r="AE10" s="76"/>
      <c r="AF10" s="76"/>
      <c r="AG10" s="76"/>
      <c r="AH10" s="76"/>
      <c r="AI10" s="76"/>
    </row>
    <row r="11" spans="1:35" s="75" customFormat="1" ht="12.75">
      <c r="A11" s="75">
        <v>4</v>
      </c>
      <c r="B11" s="72" t="s">
        <v>73</v>
      </c>
      <c r="C11" s="98">
        <v>12099140</v>
      </c>
      <c r="D11" s="72" t="s">
        <v>71</v>
      </c>
      <c r="E11" s="96">
        <v>5.88</v>
      </c>
      <c r="F11" s="73">
        <v>0.063</v>
      </c>
      <c r="G11" s="73">
        <v>0.192</v>
      </c>
      <c r="H11" s="74">
        <f t="shared" si="0"/>
        <v>2.0476190476190474</v>
      </c>
      <c r="I11" s="73">
        <v>56.781</v>
      </c>
      <c r="J11" s="73">
        <v>239.284</v>
      </c>
      <c r="K11" s="74">
        <f aca="true" t="shared" si="1" ref="K11:K26">+(J11-I11)/I11</f>
        <v>3.2141561437804897</v>
      </c>
      <c r="L11" s="72">
        <v>4</v>
      </c>
      <c r="M11" s="118">
        <v>0.07849103443208448</v>
      </c>
      <c r="N11" s="76"/>
      <c r="O11" s="76"/>
      <c r="P11" s="76"/>
      <c r="Q11" s="76"/>
      <c r="R11" s="76"/>
      <c r="S11" s="76"/>
      <c r="T11" s="76"/>
      <c r="U11" s="76"/>
      <c r="V11" s="76"/>
      <c r="W11" s="76"/>
      <c r="X11" s="76"/>
      <c r="Y11" s="76"/>
      <c r="Z11" s="76"/>
      <c r="AA11" s="76"/>
      <c r="AB11" s="76"/>
      <c r="AC11" s="76"/>
      <c r="AD11" s="76"/>
      <c r="AE11" s="76"/>
      <c r="AF11" s="76"/>
      <c r="AG11" s="76"/>
      <c r="AH11" s="76"/>
      <c r="AI11" s="76"/>
    </row>
    <row r="12" spans="1:35" s="75" customFormat="1" ht="12.75">
      <c r="A12" s="75">
        <v>5</v>
      </c>
      <c r="B12" s="72" t="s">
        <v>77</v>
      </c>
      <c r="C12" s="98">
        <v>16010000</v>
      </c>
      <c r="D12" s="72" t="s">
        <v>71</v>
      </c>
      <c r="E12" s="96">
        <v>5.46</v>
      </c>
      <c r="F12" s="73">
        <v>106.309</v>
      </c>
      <c r="G12" s="73">
        <v>108.943</v>
      </c>
      <c r="H12" s="74">
        <f t="shared" si="0"/>
        <v>0.0247768298074481</v>
      </c>
      <c r="I12" s="73">
        <v>127.843</v>
      </c>
      <c r="J12" s="73">
        <v>154.781</v>
      </c>
      <c r="K12" s="74">
        <f t="shared" si="1"/>
        <v>0.2107115759173361</v>
      </c>
      <c r="L12" s="72">
        <v>5</v>
      </c>
      <c r="M12" s="118">
        <v>0.05108904315771685</v>
      </c>
      <c r="N12" s="76"/>
      <c r="O12" s="76"/>
      <c r="P12" s="76"/>
      <c r="Q12" s="76"/>
      <c r="R12" s="76"/>
      <c r="S12" s="76"/>
      <c r="T12" s="76"/>
      <c r="U12" s="76"/>
      <c r="V12" s="76"/>
      <c r="W12" s="76"/>
      <c r="X12" s="76"/>
      <c r="Y12" s="76"/>
      <c r="Z12" s="76"/>
      <c r="AA12" s="76"/>
      <c r="AB12" s="76"/>
      <c r="AC12" s="76"/>
      <c r="AD12" s="76"/>
      <c r="AE12" s="76"/>
      <c r="AF12" s="76"/>
      <c r="AG12" s="76"/>
      <c r="AH12" s="76"/>
      <c r="AI12" s="76"/>
    </row>
    <row r="13" spans="1:35" s="75" customFormat="1" ht="12.75">
      <c r="A13" s="75">
        <v>0</v>
      </c>
      <c r="B13" s="72" t="s">
        <v>110</v>
      </c>
      <c r="C13" s="97" t="s">
        <v>352</v>
      </c>
      <c r="D13" s="72" t="s">
        <v>71</v>
      </c>
      <c r="E13" s="96">
        <v>2.78</v>
      </c>
      <c r="F13" s="73">
        <v>0</v>
      </c>
      <c r="G13" s="73">
        <v>0</v>
      </c>
      <c r="H13" s="74"/>
      <c r="I13" s="73">
        <v>0</v>
      </c>
      <c r="J13" s="73">
        <v>0</v>
      </c>
      <c r="K13" s="74"/>
      <c r="L13" s="72">
        <v>6</v>
      </c>
      <c r="M13" s="118">
        <v>0</v>
      </c>
      <c r="N13" s="76"/>
      <c r="O13" s="76"/>
      <c r="P13" s="76"/>
      <c r="Q13" s="76"/>
      <c r="R13" s="76"/>
      <c r="S13" s="76"/>
      <c r="T13" s="76"/>
      <c r="U13" s="76"/>
      <c r="V13" s="76"/>
      <c r="W13" s="76"/>
      <c r="X13" s="76"/>
      <c r="Y13" s="76"/>
      <c r="Z13" s="76"/>
      <c r="AA13" s="76"/>
      <c r="AB13" s="76"/>
      <c r="AC13" s="76"/>
      <c r="AD13" s="76"/>
      <c r="AE13" s="76"/>
      <c r="AF13" s="76"/>
      <c r="AG13" s="76"/>
      <c r="AH13" s="76"/>
      <c r="AI13" s="76"/>
    </row>
    <row r="14" spans="1:35" s="75" customFormat="1" ht="12.75">
      <c r="A14" s="75">
        <v>7</v>
      </c>
      <c r="B14" s="72" t="s">
        <v>97</v>
      </c>
      <c r="C14" s="97" t="s">
        <v>351</v>
      </c>
      <c r="D14" s="72" t="s">
        <v>71</v>
      </c>
      <c r="E14" s="96">
        <v>2.34</v>
      </c>
      <c r="F14" s="73">
        <v>0</v>
      </c>
      <c r="G14" s="73">
        <v>19.38</v>
      </c>
      <c r="H14" s="74"/>
      <c r="I14" s="73">
        <v>0</v>
      </c>
      <c r="J14" s="73">
        <v>13.032</v>
      </c>
      <c r="K14" s="74"/>
      <c r="L14" s="72">
        <v>7</v>
      </c>
      <c r="M14" s="118">
        <v>0.00042943167591115666</v>
      </c>
      <c r="N14" s="76"/>
      <c r="O14" s="76"/>
      <c r="P14" s="76"/>
      <c r="Q14" s="76"/>
      <c r="R14" s="76"/>
      <c r="S14" s="76"/>
      <c r="T14" s="76"/>
      <c r="U14" s="76"/>
      <c r="V14" s="76"/>
      <c r="W14" s="76"/>
      <c r="X14" s="76"/>
      <c r="Y14" s="76"/>
      <c r="Z14" s="76"/>
      <c r="AA14" s="76"/>
      <c r="AB14" s="76"/>
      <c r="AC14" s="76"/>
      <c r="AD14" s="76"/>
      <c r="AE14" s="76"/>
      <c r="AF14" s="76"/>
      <c r="AG14" s="76"/>
      <c r="AH14" s="76"/>
      <c r="AI14" s="76"/>
    </row>
    <row r="15" spans="1:35" s="75" customFormat="1" ht="12.75">
      <c r="A15" s="75">
        <v>8</v>
      </c>
      <c r="B15" s="72" t="s">
        <v>70</v>
      </c>
      <c r="C15" s="97" t="s">
        <v>350</v>
      </c>
      <c r="D15" s="72" t="s">
        <v>71</v>
      </c>
      <c r="E15" s="96">
        <v>1.76</v>
      </c>
      <c r="F15" s="73">
        <v>81.436</v>
      </c>
      <c r="G15" s="73">
        <v>111.557</v>
      </c>
      <c r="H15" s="74">
        <f t="shared" si="0"/>
        <v>0.3698732747187975</v>
      </c>
      <c r="I15" s="73">
        <v>54.791</v>
      </c>
      <c r="J15" s="73">
        <v>111.686</v>
      </c>
      <c r="K15" s="74">
        <f t="shared" si="1"/>
        <v>1.0384004672300198</v>
      </c>
      <c r="L15" s="72">
        <v>8</v>
      </c>
      <c r="M15" s="118">
        <v>0.2730582197893007</v>
      </c>
      <c r="N15" s="76"/>
      <c r="O15" s="76"/>
      <c r="P15" s="76"/>
      <c r="Q15" s="76"/>
      <c r="R15" s="76"/>
      <c r="S15" s="76"/>
      <c r="T15" s="76"/>
      <c r="U15" s="76"/>
      <c r="V15" s="76"/>
      <c r="W15" s="76"/>
      <c r="X15" s="76"/>
      <c r="Y15" s="76"/>
      <c r="Z15" s="76"/>
      <c r="AA15" s="76"/>
      <c r="AB15" s="76"/>
      <c r="AC15" s="76"/>
      <c r="AD15" s="76"/>
      <c r="AE15" s="76"/>
      <c r="AF15" s="76"/>
      <c r="AG15" s="76"/>
      <c r="AH15" s="76"/>
      <c r="AI15" s="76"/>
    </row>
    <row r="16" spans="1:35" s="75" customFormat="1" ht="12.75">
      <c r="A16" s="75">
        <v>9</v>
      </c>
      <c r="B16" s="72" t="s">
        <v>75</v>
      </c>
      <c r="C16" s="97" t="s">
        <v>344</v>
      </c>
      <c r="D16" s="72" t="s">
        <v>71</v>
      </c>
      <c r="E16" s="96">
        <v>1.72</v>
      </c>
      <c r="F16" s="73">
        <v>0</v>
      </c>
      <c r="G16" s="73">
        <v>0</v>
      </c>
      <c r="H16" s="74"/>
      <c r="I16" s="73">
        <v>0</v>
      </c>
      <c r="J16" s="73">
        <v>0</v>
      </c>
      <c r="K16" s="74"/>
      <c r="L16" s="72">
        <v>9</v>
      </c>
      <c r="M16" s="118">
        <v>0</v>
      </c>
      <c r="N16" s="76"/>
      <c r="O16" s="76"/>
      <c r="P16" s="76"/>
      <c r="Q16" s="76"/>
      <c r="R16" s="76"/>
      <c r="S16" s="76"/>
      <c r="T16" s="76"/>
      <c r="U16" s="76"/>
      <c r="V16" s="76"/>
      <c r="W16" s="76"/>
      <c r="X16" s="76"/>
      <c r="Y16" s="76"/>
      <c r="Z16" s="76"/>
      <c r="AA16" s="76"/>
      <c r="AB16" s="76"/>
      <c r="AC16" s="76"/>
      <c r="AD16" s="76"/>
      <c r="AE16" s="76"/>
      <c r="AF16" s="76"/>
      <c r="AG16" s="76"/>
      <c r="AH16" s="76"/>
      <c r="AI16" s="76"/>
    </row>
    <row r="17" spans="1:13" s="76" customFormat="1" ht="12.75">
      <c r="A17" s="75">
        <v>10</v>
      </c>
      <c r="B17" s="72" t="s">
        <v>87</v>
      </c>
      <c r="C17" s="98">
        <v>20057000</v>
      </c>
      <c r="D17" s="72" t="s">
        <v>71</v>
      </c>
      <c r="E17" s="96">
        <v>1.46</v>
      </c>
      <c r="F17" s="73">
        <v>13.74</v>
      </c>
      <c r="G17" s="73">
        <v>56</v>
      </c>
      <c r="H17" s="74">
        <f t="shared" si="0"/>
        <v>3.0756914119359533</v>
      </c>
      <c r="I17" s="73">
        <v>35.037</v>
      </c>
      <c r="J17" s="73">
        <v>65.373</v>
      </c>
      <c r="K17" s="74">
        <f t="shared" si="1"/>
        <v>0.8658275537289153</v>
      </c>
      <c r="L17" s="72">
        <v>10</v>
      </c>
      <c r="M17" s="118">
        <v>0.04243966566582812</v>
      </c>
    </row>
    <row r="18" spans="1:13" s="76" customFormat="1" ht="12.75">
      <c r="A18" s="75">
        <v>11</v>
      </c>
      <c r="B18" s="72" t="s">
        <v>76</v>
      </c>
      <c r="C18" s="97" t="s">
        <v>349</v>
      </c>
      <c r="D18" s="72" t="s">
        <v>71</v>
      </c>
      <c r="E18" s="96">
        <v>1.43</v>
      </c>
      <c r="F18" s="73">
        <v>234.09</v>
      </c>
      <c r="G18" s="73">
        <v>45.608</v>
      </c>
      <c r="H18" s="74">
        <f t="shared" si="0"/>
        <v>-0.8051689521124353</v>
      </c>
      <c r="I18" s="73">
        <v>70.644</v>
      </c>
      <c r="J18" s="73">
        <v>31.604</v>
      </c>
      <c r="K18" s="74">
        <f t="shared" si="1"/>
        <v>-0.5526300888964385</v>
      </c>
      <c r="L18" s="72">
        <v>12</v>
      </c>
      <c r="M18" s="118">
        <v>0.0006997455794684498</v>
      </c>
    </row>
    <row r="19" spans="1:13" s="76" customFormat="1" ht="12.75">
      <c r="A19" s="75">
        <v>12</v>
      </c>
      <c r="B19" s="72" t="s">
        <v>78</v>
      </c>
      <c r="C19" s="97" t="s">
        <v>345</v>
      </c>
      <c r="D19" s="72" t="s">
        <v>69</v>
      </c>
      <c r="E19" s="96">
        <v>1.03</v>
      </c>
      <c r="F19" s="73">
        <v>0</v>
      </c>
      <c r="G19" s="73">
        <v>0</v>
      </c>
      <c r="H19" s="74"/>
      <c r="I19" s="73">
        <v>0</v>
      </c>
      <c r="J19" s="73">
        <v>0</v>
      </c>
      <c r="K19" s="74"/>
      <c r="L19" s="72">
        <v>13</v>
      </c>
      <c r="M19" s="118">
        <v>0</v>
      </c>
    </row>
    <row r="20" spans="1:13" s="76" customFormat="1" ht="12.75">
      <c r="A20" s="75">
        <v>13</v>
      </c>
      <c r="B20" s="72" t="s">
        <v>79</v>
      </c>
      <c r="C20" s="97" t="s">
        <v>348</v>
      </c>
      <c r="D20" s="72" t="s">
        <v>71</v>
      </c>
      <c r="E20" s="96">
        <v>0.85</v>
      </c>
      <c r="F20" s="73">
        <v>0</v>
      </c>
      <c r="G20" s="73">
        <v>796.005</v>
      </c>
      <c r="H20" s="74"/>
      <c r="I20" s="73">
        <v>0</v>
      </c>
      <c r="J20" s="73">
        <v>413.97</v>
      </c>
      <c r="K20" s="74"/>
      <c r="L20" s="72">
        <v>16</v>
      </c>
      <c r="M20" s="118">
        <v>0.0025838962177650335</v>
      </c>
    </row>
    <row r="21" spans="1:13" s="76" customFormat="1" ht="12.75">
      <c r="A21" s="75">
        <v>14</v>
      </c>
      <c r="B21" s="72" t="s">
        <v>120</v>
      </c>
      <c r="C21" s="97" t="s">
        <v>347</v>
      </c>
      <c r="D21" s="72" t="s">
        <v>71</v>
      </c>
      <c r="E21" s="96">
        <v>0.66</v>
      </c>
      <c r="F21" s="73">
        <v>141.588</v>
      </c>
      <c r="G21" s="73">
        <v>0</v>
      </c>
      <c r="H21" s="74">
        <f t="shared" si="0"/>
        <v>-1</v>
      </c>
      <c r="I21" s="73">
        <v>32.575</v>
      </c>
      <c r="J21" s="73">
        <v>0</v>
      </c>
      <c r="K21" s="74">
        <f t="shared" si="1"/>
        <v>-1</v>
      </c>
      <c r="L21" s="72">
        <v>18</v>
      </c>
      <c r="M21" s="118">
        <v>0</v>
      </c>
    </row>
    <row r="22" spans="1:13" s="76" customFormat="1" ht="12.75">
      <c r="A22" s="75">
        <v>15</v>
      </c>
      <c r="B22" s="72" t="s">
        <v>310</v>
      </c>
      <c r="C22" s="97" t="s">
        <v>390</v>
      </c>
      <c r="D22" s="72" t="s">
        <v>71</v>
      </c>
      <c r="E22" s="96">
        <v>0.6</v>
      </c>
      <c r="F22" s="73">
        <v>23.872</v>
      </c>
      <c r="G22" s="73">
        <v>0</v>
      </c>
      <c r="H22" s="74">
        <f t="shared" si="0"/>
        <v>-1</v>
      </c>
      <c r="I22" s="73">
        <v>50.936</v>
      </c>
      <c r="J22" s="73">
        <v>0</v>
      </c>
      <c r="K22" s="74">
        <f t="shared" si="1"/>
        <v>-1</v>
      </c>
      <c r="L22" s="72">
        <v>19</v>
      </c>
      <c r="M22" s="118">
        <v>0</v>
      </c>
    </row>
    <row r="23" spans="1:13" s="76" customFormat="1" ht="12.75">
      <c r="A23" s="75">
        <v>16</v>
      </c>
      <c r="B23" s="72" t="s">
        <v>119</v>
      </c>
      <c r="C23" s="97" t="s">
        <v>353</v>
      </c>
      <c r="D23" s="72" t="s">
        <v>71</v>
      </c>
      <c r="E23" s="96">
        <v>0.51</v>
      </c>
      <c r="F23" s="73">
        <v>0</v>
      </c>
      <c r="G23" s="73">
        <v>0</v>
      </c>
      <c r="H23" s="74"/>
      <c r="I23" s="73">
        <v>0</v>
      </c>
      <c r="J23" s="73">
        <v>0</v>
      </c>
      <c r="K23" s="74"/>
      <c r="L23" s="72">
        <v>20</v>
      </c>
      <c r="M23" s="118">
        <v>0</v>
      </c>
    </row>
    <row r="24" spans="1:13" s="76" customFormat="1" ht="12.75">
      <c r="A24" s="75">
        <v>17</v>
      </c>
      <c r="B24" s="72" t="s">
        <v>80</v>
      </c>
      <c r="C24" s="98">
        <v>12099190</v>
      </c>
      <c r="D24" s="72" t="s">
        <v>71</v>
      </c>
      <c r="E24" s="96">
        <v>0.5</v>
      </c>
      <c r="F24" s="73">
        <v>0</v>
      </c>
      <c r="G24" s="73">
        <v>0.208</v>
      </c>
      <c r="H24" s="74"/>
      <c r="I24" s="73">
        <v>0</v>
      </c>
      <c r="J24" s="73">
        <v>206.806</v>
      </c>
      <c r="K24" s="74"/>
      <c r="L24" s="72"/>
      <c r="M24" s="118">
        <v>0.024599124995970643</v>
      </c>
    </row>
    <row r="25" spans="1:13" s="76" customFormat="1" ht="12.75">
      <c r="A25" s="75">
        <v>18</v>
      </c>
      <c r="B25" s="72" t="s">
        <v>74</v>
      </c>
      <c r="C25" s="98">
        <v>12099120</v>
      </c>
      <c r="D25" s="72" t="s">
        <v>71</v>
      </c>
      <c r="E25" s="96">
        <v>0.45</v>
      </c>
      <c r="F25" s="73">
        <v>0.15</v>
      </c>
      <c r="G25" s="73">
        <v>0.596</v>
      </c>
      <c r="H25" s="74">
        <f t="shared" si="0"/>
        <v>2.973333333333333</v>
      </c>
      <c r="I25" s="73">
        <v>11.188</v>
      </c>
      <c r="J25" s="73">
        <v>70.924</v>
      </c>
      <c r="K25" s="74">
        <f t="shared" si="1"/>
        <v>5.339292098677154</v>
      </c>
      <c r="L25" s="72"/>
      <c r="M25" s="118">
        <v>0.04497611175159773</v>
      </c>
    </row>
    <row r="26" spans="1:13" s="76" customFormat="1" ht="12.75">
      <c r="A26" s="75">
        <v>19</v>
      </c>
      <c r="B26" s="72" t="s">
        <v>95</v>
      </c>
      <c r="C26" s="98">
        <v>22042110</v>
      </c>
      <c r="D26" s="72" t="s">
        <v>96</v>
      </c>
      <c r="E26" s="96">
        <v>0.39</v>
      </c>
      <c r="F26" s="73">
        <v>10.8</v>
      </c>
      <c r="G26" s="73">
        <v>0</v>
      </c>
      <c r="H26" s="74">
        <f t="shared" si="0"/>
        <v>-1</v>
      </c>
      <c r="I26" s="73">
        <v>24</v>
      </c>
      <c r="J26" s="73">
        <v>0</v>
      </c>
      <c r="K26" s="74">
        <f t="shared" si="1"/>
        <v>-1</v>
      </c>
      <c r="L26" s="72"/>
      <c r="M26" s="118">
        <v>0</v>
      </c>
    </row>
    <row r="27" spans="1:13" s="76" customFormat="1" ht="12.75">
      <c r="A27" s="75">
        <v>20</v>
      </c>
      <c r="B27" s="72" t="s">
        <v>111</v>
      </c>
      <c r="C27" s="97" t="s">
        <v>346</v>
      </c>
      <c r="D27" s="72" t="s">
        <v>71</v>
      </c>
      <c r="E27" s="96">
        <v>0.36</v>
      </c>
      <c r="F27" s="73">
        <v>0</v>
      </c>
      <c r="G27" s="73">
        <v>207.654</v>
      </c>
      <c r="H27" s="74"/>
      <c r="I27" s="73">
        <v>0</v>
      </c>
      <c r="J27" s="73">
        <v>119.126</v>
      </c>
      <c r="K27" s="74"/>
      <c r="L27" s="72"/>
      <c r="M27" s="118">
        <v>0.001972157851364764</v>
      </c>
    </row>
    <row r="28" spans="2:13" s="76" customFormat="1" ht="12.75">
      <c r="B28" s="67"/>
      <c r="C28" s="67"/>
      <c r="D28" s="119"/>
      <c r="E28" s="120"/>
      <c r="F28" s="121"/>
      <c r="G28" s="94"/>
      <c r="H28" s="94"/>
      <c r="I28" s="122"/>
      <c r="J28" s="121"/>
      <c r="K28" s="94"/>
      <c r="L28" s="94"/>
      <c r="M28" s="123"/>
    </row>
    <row r="29" spans="2:35" s="77" customFormat="1" ht="12.75">
      <c r="B29" s="88" t="s">
        <v>186</v>
      </c>
      <c r="C29" s="88"/>
      <c r="D29" s="88"/>
      <c r="E29" s="124">
        <f>SUM(E8:E28)</f>
        <v>97.64</v>
      </c>
      <c r="F29" s="125"/>
      <c r="G29" s="89"/>
      <c r="H29" s="89"/>
      <c r="I29" s="89">
        <f>SUM(I8:I28)</f>
        <v>2150.1510000000003</v>
      </c>
      <c r="J29" s="125">
        <f>SUM(J8:J28)</f>
        <v>1667.4980000000003</v>
      </c>
      <c r="K29" s="126">
        <f>+(J29-I29)/I29</f>
        <v>-0.22447400205846005</v>
      </c>
      <c r="L29" s="89"/>
      <c r="M29" s="127"/>
      <c r="N29" s="76"/>
      <c r="O29" s="76"/>
      <c r="P29" s="76"/>
      <c r="Q29" s="76"/>
      <c r="R29" s="76"/>
      <c r="S29" s="76"/>
      <c r="T29" s="76"/>
      <c r="U29" s="76"/>
      <c r="V29" s="76"/>
      <c r="W29" s="76"/>
      <c r="X29" s="76"/>
      <c r="Y29" s="76"/>
      <c r="Z29" s="76"/>
      <c r="AA29" s="76"/>
      <c r="AB29" s="76"/>
      <c r="AC29" s="76"/>
      <c r="AD29" s="76"/>
      <c r="AE29" s="76"/>
      <c r="AF29" s="76"/>
      <c r="AG29" s="76"/>
      <c r="AH29" s="76"/>
      <c r="AI29" s="76"/>
    </row>
    <row r="30" spans="5:13" s="76" customFormat="1" ht="12.75">
      <c r="E30" s="128"/>
      <c r="F30" s="129"/>
      <c r="G30" s="122"/>
      <c r="H30" s="122"/>
      <c r="I30" s="122"/>
      <c r="J30" s="129"/>
      <c r="K30" s="122"/>
      <c r="L30" s="122"/>
      <c r="M30" s="123"/>
    </row>
    <row r="31" spans="2:13" s="76" customFormat="1" ht="12.75">
      <c r="B31" s="130" t="s">
        <v>60</v>
      </c>
      <c r="C31" s="130"/>
      <c r="E31" s="128"/>
      <c r="F31" s="129"/>
      <c r="G31" s="122"/>
      <c r="H31" s="122"/>
      <c r="I31" s="122"/>
      <c r="J31" s="129"/>
      <c r="K31" s="122"/>
      <c r="L31" s="122"/>
      <c r="M31" s="123"/>
    </row>
    <row r="32" spans="13:35" ht="13.5" customHeight="1">
      <c r="M32" s="123"/>
      <c r="N32" s="76"/>
      <c r="O32" s="76"/>
      <c r="P32" s="76"/>
      <c r="Q32" s="76"/>
      <c r="R32" s="76"/>
      <c r="S32" s="76"/>
      <c r="T32" s="76"/>
      <c r="U32" s="76"/>
      <c r="V32" s="76"/>
      <c r="W32" s="76"/>
      <c r="X32" s="76"/>
      <c r="Y32" s="76"/>
      <c r="Z32" s="76"/>
      <c r="AA32" s="76"/>
      <c r="AB32" s="76"/>
      <c r="AC32" s="76"/>
      <c r="AD32" s="76"/>
      <c r="AE32" s="76"/>
      <c r="AF32" s="76"/>
      <c r="AG32" s="76"/>
      <c r="AH32" s="76"/>
      <c r="AI32" s="76"/>
    </row>
    <row r="33" spans="2:35" s="103" customFormat="1" ht="15.75" customHeight="1">
      <c r="B33" s="171" t="s">
        <v>64</v>
      </c>
      <c r="C33" s="171"/>
      <c r="D33" s="171"/>
      <c r="E33" s="171"/>
      <c r="F33" s="171"/>
      <c r="G33" s="171"/>
      <c r="H33" s="171"/>
      <c r="I33" s="171"/>
      <c r="J33" s="171"/>
      <c r="K33" s="171"/>
      <c r="L33" s="171"/>
      <c r="M33" s="171"/>
      <c r="N33" s="76"/>
      <c r="O33" s="76"/>
      <c r="P33" s="76"/>
      <c r="Q33" s="76"/>
      <c r="R33" s="76"/>
      <c r="S33" s="76"/>
      <c r="T33" s="76"/>
      <c r="U33" s="76"/>
      <c r="V33" s="76"/>
      <c r="W33" s="76"/>
      <c r="X33" s="76"/>
      <c r="Y33" s="76"/>
      <c r="Z33" s="76"/>
      <c r="AA33" s="76"/>
      <c r="AB33" s="76"/>
      <c r="AC33" s="76"/>
      <c r="AD33" s="76"/>
      <c r="AE33" s="76"/>
      <c r="AF33" s="76"/>
      <c r="AG33" s="76"/>
      <c r="AH33" s="76"/>
      <c r="AI33" s="76"/>
    </row>
    <row r="34" spans="2:35" s="103" customFormat="1" ht="15.75" customHeight="1">
      <c r="B34" s="172" t="s">
        <v>293</v>
      </c>
      <c r="C34" s="172"/>
      <c r="D34" s="172"/>
      <c r="E34" s="172"/>
      <c r="F34" s="172"/>
      <c r="G34" s="172"/>
      <c r="H34" s="172"/>
      <c r="I34" s="172"/>
      <c r="J34" s="172"/>
      <c r="K34" s="172"/>
      <c r="L34" s="172"/>
      <c r="M34" s="172"/>
      <c r="N34" s="76"/>
      <c r="O34" s="76"/>
      <c r="P34" s="76"/>
      <c r="Q34" s="76"/>
      <c r="R34" s="76"/>
      <c r="S34" s="76"/>
      <c r="T34" s="76"/>
      <c r="U34" s="76"/>
      <c r="V34" s="76"/>
      <c r="W34" s="76"/>
      <c r="X34" s="76"/>
      <c r="Y34" s="76"/>
      <c r="Z34" s="76"/>
      <c r="AA34" s="76"/>
      <c r="AB34" s="76"/>
      <c r="AC34" s="76"/>
      <c r="AD34" s="76"/>
      <c r="AE34" s="76"/>
      <c r="AF34" s="76"/>
      <c r="AG34" s="76"/>
      <c r="AH34" s="76"/>
      <c r="AI34" s="76"/>
    </row>
    <row r="35" spans="2:35" s="104" customFormat="1" ht="15.75" customHeight="1">
      <c r="B35" s="172" t="s">
        <v>183</v>
      </c>
      <c r="C35" s="172"/>
      <c r="D35" s="172"/>
      <c r="E35" s="172"/>
      <c r="F35" s="172"/>
      <c r="G35" s="172"/>
      <c r="H35" s="172"/>
      <c r="I35" s="172"/>
      <c r="J35" s="172"/>
      <c r="K35" s="172"/>
      <c r="L35" s="172"/>
      <c r="M35" s="172"/>
      <c r="N35" s="76"/>
      <c r="O35" s="76"/>
      <c r="P35" s="76"/>
      <c r="Q35" s="76"/>
      <c r="R35" s="76"/>
      <c r="S35" s="76"/>
      <c r="T35" s="76"/>
      <c r="U35" s="76"/>
      <c r="V35" s="76"/>
      <c r="W35" s="76"/>
      <c r="X35" s="76"/>
      <c r="Y35" s="76"/>
      <c r="Z35" s="76"/>
      <c r="AA35" s="76"/>
      <c r="AB35" s="76"/>
      <c r="AC35" s="76"/>
      <c r="AD35" s="76"/>
      <c r="AE35" s="76"/>
      <c r="AF35" s="76"/>
      <c r="AG35" s="76"/>
      <c r="AH35" s="76"/>
      <c r="AI35" s="76"/>
    </row>
    <row r="36" spans="2:35" s="104" customFormat="1" ht="15.75" customHeight="1">
      <c r="B36" s="105"/>
      <c r="C36" s="105"/>
      <c r="D36" s="105"/>
      <c r="E36" s="106"/>
      <c r="F36" s="105"/>
      <c r="G36" s="105"/>
      <c r="H36" s="105"/>
      <c r="I36" s="105"/>
      <c r="J36" s="105"/>
      <c r="K36" s="105"/>
      <c r="L36" s="105"/>
      <c r="M36" s="105"/>
      <c r="N36" s="76"/>
      <c r="O36" s="76"/>
      <c r="P36" s="76"/>
      <c r="Q36" s="76"/>
      <c r="R36" s="76"/>
      <c r="S36" s="76"/>
      <c r="T36" s="76"/>
      <c r="U36" s="76"/>
      <c r="V36" s="76"/>
      <c r="W36" s="76"/>
      <c r="X36" s="76"/>
      <c r="Y36" s="76"/>
      <c r="Z36" s="76"/>
      <c r="AA36" s="76"/>
      <c r="AB36" s="76"/>
      <c r="AC36" s="76"/>
      <c r="AD36" s="76"/>
      <c r="AE36" s="76"/>
      <c r="AF36" s="76"/>
      <c r="AG36" s="76"/>
      <c r="AH36" s="76"/>
      <c r="AI36" s="76"/>
    </row>
    <row r="37" spans="2:13" s="76" customFormat="1" ht="30" customHeight="1">
      <c r="B37" s="107" t="s">
        <v>418</v>
      </c>
      <c r="C37" s="107" t="s">
        <v>309</v>
      </c>
      <c r="D37" s="107" t="s">
        <v>69</v>
      </c>
      <c r="E37" s="109" t="s">
        <v>184</v>
      </c>
      <c r="F37" s="170" t="s">
        <v>290</v>
      </c>
      <c r="G37" s="170"/>
      <c r="H37" s="170"/>
      <c r="I37" s="170" t="s">
        <v>291</v>
      </c>
      <c r="J37" s="170"/>
      <c r="K37" s="170"/>
      <c r="L37" s="170"/>
      <c r="M37" s="170"/>
    </row>
    <row r="38" spans="2:13" s="76" customFormat="1" ht="15.75" customHeight="1">
      <c r="B38" s="110"/>
      <c r="C38" s="110"/>
      <c r="D38" s="110"/>
      <c r="E38" s="111">
        <f>+E6</f>
        <v>2008</v>
      </c>
      <c r="F38" s="169" t="str">
        <f>+F6</f>
        <v>Enero-Abril</v>
      </c>
      <c r="G38" s="169"/>
      <c r="H38" s="110" t="s">
        <v>185</v>
      </c>
      <c r="I38" s="169" t="str">
        <f>+F38</f>
        <v>Enero-Abril</v>
      </c>
      <c r="J38" s="169"/>
      <c r="K38" s="110" t="s">
        <v>185</v>
      </c>
      <c r="L38" s="112"/>
      <c r="M38" s="113" t="s">
        <v>292</v>
      </c>
    </row>
    <row r="39" spans="2:13" s="76" customFormat="1" ht="18.75" customHeight="1">
      <c r="B39" s="114"/>
      <c r="C39" s="114"/>
      <c r="D39" s="114"/>
      <c r="E39" s="115"/>
      <c r="F39" s="116">
        <f>+F7</f>
        <v>2008</v>
      </c>
      <c r="G39" s="116">
        <f>+G7</f>
        <v>2009</v>
      </c>
      <c r="H39" s="117" t="str">
        <f>+H7</f>
        <v>09/08</v>
      </c>
      <c r="I39" s="116">
        <f>+F39</f>
        <v>2008</v>
      </c>
      <c r="J39" s="116">
        <f>+G39</f>
        <v>2009</v>
      </c>
      <c r="K39" s="117" t="str">
        <f>+H39</f>
        <v>09/08</v>
      </c>
      <c r="L39" s="114"/>
      <c r="M39" s="117" t="str">
        <f>+M7</f>
        <v>ene-abr 09</v>
      </c>
    </row>
    <row r="40" spans="1:35" s="75" customFormat="1" ht="12.75">
      <c r="A40" s="75">
        <v>1</v>
      </c>
      <c r="B40" s="72" t="s">
        <v>76</v>
      </c>
      <c r="C40" s="97" t="s">
        <v>349</v>
      </c>
      <c r="D40" s="72" t="s">
        <v>71</v>
      </c>
      <c r="E40" s="96">
        <v>63.23</v>
      </c>
      <c r="F40" s="73">
        <v>977.3</v>
      </c>
      <c r="G40" s="73">
        <v>641.978</v>
      </c>
      <c r="H40" s="74">
        <f aca="true" t="shared" si="2" ref="H40:H59">+(G40-F40)/F40</f>
        <v>-0.3431106108666735</v>
      </c>
      <c r="I40" s="73">
        <v>2765.311</v>
      </c>
      <c r="J40" s="73">
        <v>1443.529</v>
      </c>
      <c r="K40" s="74">
        <f aca="true" t="shared" si="3" ref="K40:K59">+(J40-I40)/I40</f>
        <v>-0.47798674362485816</v>
      </c>
      <c r="L40" s="72">
        <v>1</v>
      </c>
      <c r="M40" s="90">
        <v>0.03196124024125148</v>
      </c>
      <c r="N40" s="76"/>
      <c r="O40" s="76"/>
      <c r="P40" s="76"/>
      <c r="Q40" s="76"/>
      <c r="R40" s="76"/>
      <c r="S40" s="76"/>
      <c r="T40" s="76"/>
      <c r="U40" s="76"/>
      <c r="V40" s="76"/>
      <c r="W40" s="76"/>
      <c r="X40" s="76"/>
      <c r="Y40" s="76"/>
      <c r="Z40" s="76"/>
      <c r="AA40" s="76"/>
      <c r="AB40" s="76"/>
      <c r="AC40" s="76"/>
      <c r="AD40" s="76"/>
      <c r="AE40" s="76"/>
      <c r="AF40" s="76"/>
      <c r="AG40" s="76"/>
      <c r="AH40" s="76"/>
      <c r="AI40" s="76"/>
    </row>
    <row r="41" spans="1:35" s="75" customFormat="1" ht="12.75">
      <c r="A41" s="75">
        <v>2</v>
      </c>
      <c r="B41" s="72" t="s">
        <v>84</v>
      </c>
      <c r="C41" s="98">
        <v>12119020</v>
      </c>
      <c r="D41" s="72" t="s">
        <v>71</v>
      </c>
      <c r="E41" s="96">
        <v>14.98</v>
      </c>
      <c r="F41" s="73">
        <v>288.47</v>
      </c>
      <c r="G41" s="73">
        <v>90.05</v>
      </c>
      <c r="H41" s="74">
        <f t="shared" si="2"/>
        <v>-0.6878358234825112</v>
      </c>
      <c r="I41" s="73">
        <v>820.856</v>
      </c>
      <c r="J41" s="73">
        <v>218.34</v>
      </c>
      <c r="K41" s="74">
        <f t="shared" si="3"/>
        <v>-0.7340093755786642</v>
      </c>
      <c r="L41" s="72">
        <v>2</v>
      </c>
      <c r="M41" s="90">
        <v>0.14075137018886752</v>
      </c>
      <c r="N41" s="76"/>
      <c r="O41" s="76"/>
      <c r="P41" s="76"/>
      <c r="Q41" s="76"/>
      <c r="R41" s="76"/>
      <c r="S41" s="76"/>
      <c r="T41" s="76"/>
      <c r="U41" s="76"/>
      <c r="V41" s="76"/>
      <c r="W41" s="76"/>
      <c r="X41" s="76"/>
      <c r="Y41" s="76"/>
      <c r="Z41" s="76"/>
      <c r="AA41" s="76"/>
      <c r="AB41" s="76"/>
      <c r="AC41" s="76"/>
      <c r="AD41" s="76"/>
      <c r="AE41" s="76"/>
      <c r="AF41" s="76"/>
      <c r="AG41" s="76"/>
      <c r="AH41" s="76"/>
      <c r="AI41" s="76"/>
    </row>
    <row r="42" spans="1:35" s="75" customFormat="1" ht="12.75">
      <c r="A42" s="75">
        <v>3</v>
      </c>
      <c r="B42" s="72" t="s">
        <v>85</v>
      </c>
      <c r="C42" s="98">
        <v>16023200</v>
      </c>
      <c r="D42" s="72" t="s">
        <v>71</v>
      </c>
      <c r="E42" s="96">
        <v>3.53</v>
      </c>
      <c r="F42" s="73">
        <v>340.492</v>
      </c>
      <c r="G42" s="73">
        <v>168.112</v>
      </c>
      <c r="H42" s="74">
        <f t="shared" si="2"/>
        <v>-0.5062674012898982</v>
      </c>
      <c r="I42" s="73">
        <v>185.931</v>
      </c>
      <c r="J42" s="73">
        <v>118.113</v>
      </c>
      <c r="K42" s="74">
        <f t="shared" si="3"/>
        <v>-0.36474821304677546</v>
      </c>
      <c r="L42" s="72">
        <v>3</v>
      </c>
      <c r="M42" s="90">
        <v>0.11503209538919129</v>
      </c>
      <c r="N42" s="76"/>
      <c r="O42" s="76"/>
      <c r="P42" s="76"/>
      <c r="Q42" s="76"/>
      <c r="R42" s="76"/>
      <c r="S42" s="76"/>
      <c r="T42" s="76"/>
      <c r="U42" s="76"/>
      <c r="V42" s="76"/>
      <c r="W42" s="76"/>
      <c r="X42" s="76"/>
      <c r="Y42" s="76"/>
      <c r="Z42" s="76"/>
      <c r="AA42" s="76"/>
      <c r="AB42" s="76"/>
      <c r="AC42" s="76"/>
      <c r="AD42" s="76"/>
      <c r="AE42" s="76"/>
      <c r="AF42" s="76"/>
      <c r="AG42" s="76"/>
      <c r="AH42" s="76"/>
      <c r="AI42" s="76"/>
    </row>
    <row r="43" spans="1:35" s="75" customFormat="1" ht="12.75">
      <c r="A43" s="75">
        <v>4</v>
      </c>
      <c r="B43" s="72" t="s">
        <v>78</v>
      </c>
      <c r="C43" s="97" t="s">
        <v>345</v>
      </c>
      <c r="D43" s="72" t="s">
        <v>69</v>
      </c>
      <c r="E43" s="96">
        <v>2.42</v>
      </c>
      <c r="F43" s="73">
        <v>0</v>
      </c>
      <c r="G43" s="73">
        <v>3.36</v>
      </c>
      <c r="H43" s="74"/>
      <c r="I43" s="73">
        <v>0</v>
      </c>
      <c r="J43" s="73">
        <v>78.12</v>
      </c>
      <c r="K43" s="74"/>
      <c r="L43" s="72">
        <v>4</v>
      </c>
      <c r="M43" s="90">
        <v>0.19401224373222734</v>
      </c>
      <c r="N43" s="76"/>
      <c r="O43" s="76"/>
      <c r="P43" s="76"/>
      <c r="Q43" s="76"/>
      <c r="R43" s="76"/>
      <c r="S43" s="76"/>
      <c r="T43" s="76"/>
      <c r="U43" s="76"/>
      <c r="V43" s="76"/>
      <c r="W43" s="76"/>
      <c r="X43" s="76"/>
      <c r="Y43" s="76"/>
      <c r="Z43" s="76"/>
      <c r="AA43" s="76"/>
      <c r="AB43" s="76"/>
      <c r="AC43" s="76"/>
      <c r="AD43" s="76"/>
      <c r="AE43" s="76"/>
      <c r="AF43" s="76"/>
      <c r="AG43" s="76"/>
      <c r="AH43" s="76"/>
      <c r="AI43" s="76"/>
    </row>
    <row r="44" spans="1:35" s="75" customFormat="1" ht="12.75">
      <c r="A44" s="75">
        <v>5</v>
      </c>
      <c r="B44" s="72" t="s">
        <v>86</v>
      </c>
      <c r="C44" s="97" t="s">
        <v>342</v>
      </c>
      <c r="D44" s="72" t="s">
        <v>71</v>
      </c>
      <c r="E44" s="96">
        <v>2.11</v>
      </c>
      <c r="F44" s="73">
        <v>255.925</v>
      </c>
      <c r="G44" s="73">
        <v>23.616</v>
      </c>
      <c r="H44" s="74">
        <f t="shared" si="2"/>
        <v>-0.9077229657126111</v>
      </c>
      <c r="I44" s="73">
        <v>87.819</v>
      </c>
      <c r="J44" s="73">
        <v>36.48</v>
      </c>
      <c r="K44" s="74">
        <f t="shared" si="3"/>
        <v>-0.5846001434769241</v>
      </c>
      <c r="L44" s="72">
        <v>5</v>
      </c>
      <c r="M44" s="90">
        <v>4.759224132391158E-05</v>
      </c>
      <c r="N44" s="76"/>
      <c r="O44" s="76"/>
      <c r="P44" s="76"/>
      <c r="Q44" s="76"/>
      <c r="R44" s="76"/>
      <c r="S44" s="76"/>
      <c r="T44" s="76"/>
      <c r="U44" s="76"/>
      <c r="V44" s="76"/>
      <c r="W44" s="76"/>
      <c r="X44" s="76"/>
      <c r="Y44" s="76"/>
      <c r="Z44" s="76"/>
      <c r="AA44" s="76"/>
      <c r="AB44" s="76"/>
      <c r="AC44" s="76"/>
      <c r="AD44" s="76"/>
      <c r="AE44" s="76"/>
      <c r="AF44" s="76"/>
      <c r="AG44" s="76"/>
      <c r="AH44" s="76"/>
      <c r="AI44" s="76"/>
    </row>
    <row r="45" spans="1:35" s="75" customFormat="1" ht="12.75">
      <c r="A45" s="75">
        <v>6</v>
      </c>
      <c r="B45" s="72" t="s">
        <v>129</v>
      </c>
      <c r="C45" s="97" t="s">
        <v>367</v>
      </c>
      <c r="D45" s="72" t="s">
        <v>71</v>
      </c>
      <c r="E45" s="96">
        <v>1.57</v>
      </c>
      <c r="F45" s="73">
        <v>24</v>
      </c>
      <c r="G45" s="73">
        <v>22</v>
      </c>
      <c r="H45" s="74">
        <f t="shared" si="2"/>
        <v>-0.08333333333333333</v>
      </c>
      <c r="I45" s="73">
        <v>49.379</v>
      </c>
      <c r="J45" s="73">
        <v>81.774</v>
      </c>
      <c r="K45" s="74">
        <f t="shared" si="3"/>
        <v>0.656048117620851</v>
      </c>
      <c r="L45" s="72">
        <v>6</v>
      </c>
      <c r="M45" s="90">
        <v>0.001006539813158324</v>
      </c>
      <c r="N45" s="76"/>
      <c r="O45" s="76"/>
      <c r="P45" s="76"/>
      <c r="Q45" s="76"/>
      <c r="R45" s="76"/>
      <c r="S45" s="76"/>
      <c r="T45" s="76"/>
      <c r="U45" s="76"/>
      <c r="V45" s="76"/>
      <c r="W45" s="76"/>
      <c r="X45" s="76"/>
      <c r="Y45" s="76"/>
      <c r="Z45" s="76"/>
      <c r="AA45" s="76"/>
      <c r="AB45" s="76"/>
      <c r="AC45" s="76"/>
      <c r="AD45" s="76"/>
      <c r="AE45" s="76"/>
      <c r="AF45" s="76"/>
      <c r="AG45" s="76"/>
      <c r="AH45" s="76"/>
      <c r="AI45" s="76"/>
    </row>
    <row r="46" spans="1:35" s="75" customFormat="1" ht="12.75">
      <c r="A46" s="75">
        <v>7</v>
      </c>
      <c r="B46" s="72" t="s">
        <v>70</v>
      </c>
      <c r="C46" s="97" t="s">
        <v>350</v>
      </c>
      <c r="D46" s="72" t="s">
        <v>71</v>
      </c>
      <c r="E46" s="96">
        <v>1.55</v>
      </c>
      <c r="F46" s="73">
        <v>65.431</v>
      </c>
      <c r="G46" s="73">
        <v>66</v>
      </c>
      <c r="H46" s="74">
        <f t="shared" si="2"/>
        <v>0.008696183766104792</v>
      </c>
      <c r="I46" s="73">
        <v>52.401</v>
      </c>
      <c r="J46" s="73">
        <v>46.5</v>
      </c>
      <c r="K46" s="74">
        <f t="shared" si="3"/>
        <v>-0.11261235472605491</v>
      </c>
      <c r="L46" s="72">
        <v>7</v>
      </c>
      <c r="M46" s="90">
        <v>0.11368665025341121</v>
      </c>
      <c r="N46" s="76"/>
      <c r="O46" s="76"/>
      <c r="P46" s="76"/>
      <c r="Q46" s="76"/>
      <c r="R46" s="76"/>
      <c r="S46" s="76"/>
      <c r="T46" s="76"/>
      <c r="U46" s="76"/>
      <c r="V46" s="76"/>
      <c r="W46" s="76"/>
      <c r="X46" s="76"/>
      <c r="Y46" s="76"/>
      <c r="Z46" s="76"/>
      <c r="AA46" s="76"/>
      <c r="AB46" s="76"/>
      <c r="AC46" s="76"/>
      <c r="AD46" s="76"/>
      <c r="AE46" s="76"/>
      <c r="AF46" s="76"/>
      <c r="AG46" s="76"/>
      <c r="AH46" s="76"/>
      <c r="AI46" s="76"/>
    </row>
    <row r="47" spans="1:35" s="75" customFormat="1" ht="12.75">
      <c r="A47" s="75">
        <v>8</v>
      </c>
      <c r="B47" s="72" t="s">
        <v>87</v>
      </c>
      <c r="C47" s="98">
        <v>20057000</v>
      </c>
      <c r="D47" s="72" t="s">
        <v>71</v>
      </c>
      <c r="E47" s="96">
        <v>1.52</v>
      </c>
      <c r="F47" s="73">
        <v>54.84</v>
      </c>
      <c r="G47" s="73">
        <v>0</v>
      </c>
      <c r="H47" s="74">
        <f t="shared" si="2"/>
        <v>-1</v>
      </c>
      <c r="I47" s="73">
        <v>120.286</v>
      </c>
      <c r="J47" s="73">
        <v>0</v>
      </c>
      <c r="K47" s="74">
        <f t="shared" si="3"/>
        <v>-1</v>
      </c>
      <c r="L47" s="72">
        <v>8</v>
      </c>
      <c r="M47" s="90">
        <v>0</v>
      </c>
      <c r="N47" s="76"/>
      <c r="O47" s="76"/>
      <c r="P47" s="76"/>
      <c r="Q47" s="76"/>
      <c r="R47" s="76"/>
      <c r="S47" s="76"/>
      <c r="T47" s="76"/>
      <c r="U47" s="76"/>
      <c r="V47" s="76"/>
      <c r="W47" s="76"/>
      <c r="X47" s="76"/>
      <c r="Y47" s="76"/>
      <c r="Z47" s="76"/>
      <c r="AA47" s="76"/>
      <c r="AB47" s="76"/>
      <c r="AC47" s="76"/>
      <c r="AD47" s="76"/>
      <c r="AE47" s="76"/>
      <c r="AF47" s="76"/>
      <c r="AG47" s="76"/>
      <c r="AH47" s="76"/>
      <c r="AI47" s="76"/>
    </row>
    <row r="48" spans="1:35" s="75" customFormat="1" ht="12.75">
      <c r="A48" s="75">
        <v>9</v>
      </c>
      <c r="B48" s="72" t="s">
        <v>75</v>
      </c>
      <c r="C48" s="97" t="s">
        <v>344</v>
      </c>
      <c r="D48" s="72" t="s">
        <v>71</v>
      </c>
      <c r="E48" s="96">
        <v>1.28</v>
      </c>
      <c r="F48" s="73">
        <v>118.17</v>
      </c>
      <c r="G48" s="73">
        <v>0</v>
      </c>
      <c r="H48" s="74">
        <f t="shared" si="2"/>
        <v>-1</v>
      </c>
      <c r="I48" s="73">
        <v>192.619</v>
      </c>
      <c r="J48" s="73">
        <v>0</v>
      </c>
      <c r="K48" s="74">
        <f t="shared" si="3"/>
        <v>-1</v>
      </c>
      <c r="L48" s="72">
        <v>9</v>
      </c>
      <c r="M48" s="90">
        <v>0</v>
      </c>
      <c r="N48" s="76"/>
      <c r="O48" s="76"/>
      <c r="P48" s="76"/>
      <c r="Q48" s="76"/>
      <c r="R48" s="76"/>
      <c r="S48" s="76"/>
      <c r="T48" s="76"/>
      <c r="U48" s="76"/>
      <c r="V48" s="76"/>
      <c r="W48" s="76"/>
      <c r="X48" s="76"/>
      <c r="Y48" s="76"/>
      <c r="Z48" s="76"/>
      <c r="AA48" s="76"/>
      <c r="AB48" s="76"/>
      <c r="AC48" s="76"/>
      <c r="AD48" s="76"/>
      <c r="AE48" s="76"/>
      <c r="AF48" s="76"/>
      <c r="AG48" s="76"/>
      <c r="AH48" s="76"/>
      <c r="AI48" s="76"/>
    </row>
    <row r="49" spans="1:13" s="76" customFormat="1" ht="12.75">
      <c r="A49" s="75">
        <v>10</v>
      </c>
      <c r="B49" s="72" t="s">
        <v>311</v>
      </c>
      <c r="C49" s="98">
        <v>12119010</v>
      </c>
      <c r="D49" s="72" t="s">
        <v>71</v>
      </c>
      <c r="E49" s="96">
        <v>1.2</v>
      </c>
      <c r="F49" s="73">
        <v>148.443</v>
      </c>
      <c r="G49" s="73">
        <v>18.402</v>
      </c>
      <c r="H49" s="74">
        <f t="shared" si="2"/>
        <v>-0.876033224874194</v>
      </c>
      <c r="I49" s="73">
        <v>117.266</v>
      </c>
      <c r="J49" s="73">
        <v>18.402</v>
      </c>
      <c r="K49" s="74">
        <f t="shared" si="3"/>
        <v>-0.8430747190148892</v>
      </c>
      <c r="L49" s="72">
        <v>10</v>
      </c>
      <c r="M49" s="90">
        <v>0.01790454025359414</v>
      </c>
    </row>
    <row r="50" spans="1:13" s="76" customFormat="1" ht="12.75">
      <c r="A50" s="75">
        <v>11</v>
      </c>
      <c r="B50" s="72" t="s">
        <v>159</v>
      </c>
      <c r="C50" s="97" t="s">
        <v>368</v>
      </c>
      <c r="D50" s="72" t="s">
        <v>69</v>
      </c>
      <c r="E50" s="96">
        <v>0.77</v>
      </c>
      <c r="F50" s="73">
        <v>0</v>
      </c>
      <c r="G50" s="73">
        <v>0</v>
      </c>
      <c r="H50" s="74"/>
      <c r="I50" s="73">
        <v>0</v>
      </c>
      <c r="J50" s="73">
        <v>0</v>
      </c>
      <c r="K50" s="74"/>
      <c r="L50" s="72">
        <v>12</v>
      </c>
      <c r="M50" s="90">
        <v>0</v>
      </c>
    </row>
    <row r="51" spans="1:13" s="76" customFormat="1" ht="12.75">
      <c r="A51" s="75">
        <v>12</v>
      </c>
      <c r="B51" s="72" t="s">
        <v>113</v>
      </c>
      <c r="C51" s="98">
        <v>22042990</v>
      </c>
      <c r="D51" s="72" t="s">
        <v>96</v>
      </c>
      <c r="E51" s="96">
        <v>0.51</v>
      </c>
      <c r="F51" s="73">
        <v>0</v>
      </c>
      <c r="G51" s="73">
        <v>72</v>
      </c>
      <c r="H51" s="74"/>
      <c r="I51" s="73">
        <v>0</v>
      </c>
      <c r="J51" s="73">
        <v>45.36</v>
      </c>
      <c r="K51" s="74"/>
      <c r="L51" s="72">
        <v>13</v>
      </c>
      <c r="M51" s="90">
        <v>0.0007126771181750639</v>
      </c>
    </row>
    <row r="52" spans="1:13" s="76" customFormat="1" ht="12.75">
      <c r="A52" s="75">
        <v>13</v>
      </c>
      <c r="B52" s="72" t="s">
        <v>417</v>
      </c>
      <c r="C52" s="97" t="s">
        <v>419</v>
      </c>
      <c r="D52" s="72" t="s">
        <v>71</v>
      </c>
      <c r="E52" s="96">
        <v>0.45</v>
      </c>
      <c r="F52" s="73">
        <v>0</v>
      </c>
      <c r="G52" s="73">
        <v>0</v>
      </c>
      <c r="H52" s="74"/>
      <c r="I52" s="73">
        <v>0</v>
      </c>
      <c r="J52" s="73">
        <v>0</v>
      </c>
      <c r="K52" s="74"/>
      <c r="L52" s="72">
        <v>16</v>
      </c>
      <c r="M52" s="90"/>
    </row>
    <row r="53" spans="1:13" s="76" customFormat="1" ht="12.75">
      <c r="A53" s="75">
        <v>14</v>
      </c>
      <c r="B53" s="72" t="s">
        <v>312</v>
      </c>
      <c r="C53" s="97" t="s">
        <v>369</v>
      </c>
      <c r="D53" s="72" t="s">
        <v>71</v>
      </c>
      <c r="E53" s="96">
        <v>0.43</v>
      </c>
      <c r="F53" s="73">
        <v>8.078</v>
      </c>
      <c r="G53" s="73">
        <v>0</v>
      </c>
      <c r="H53" s="74">
        <f t="shared" si="2"/>
        <v>-1</v>
      </c>
      <c r="I53" s="73">
        <v>36.505</v>
      </c>
      <c r="J53" s="73">
        <v>0</v>
      </c>
      <c r="K53" s="74">
        <f t="shared" si="3"/>
        <v>-1</v>
      </c>
      <c r="L53" s="72">
        <v>18</v>
      </c>
      <c r="M53" s="90">
        <v>0</v>
      </c>
    </row>
    <row r="54" spans="1:13" s="76" customFormat="1" ht="12.75">
      <c r="A54" s="75">
        <v>15</v>
      </c>
      <c r="B54" s="72" t="s">
        <v>131</v>
      </c>
      <c r="C54" s="97" t="s">
        <v>370</v>
      </c>
      <c r="D54" s="72" t="s">
        <v>71</v>
      </c>
      <c r="E54" s="96">
        <v>0.42</v>
      </c>
      <c r="F54" s="73">
        <v>18.3</v>
      </c>
      <c r="G54" s="73">
        <v>0</v>
      </c>
      <c r="H54" s="74">
        <f t="shared" si="2"/>
        <v>-1</v>
      </c>
      <c r="I54" s="73">
        <v>62.931</v>
      </c>
      <c r="J54" s="73">
        <v>0</v>
      </c>
      <c r="K54" s="74">
        <f t="shared" si="3"/>
        <v>-1</v>
      </c>
      <c r="L54" s="72">
        <v>19</v>
      </c>
      <c r="M54" s="90">
        <v>0</v>
      </c>
    </row>
    <row r="55" spans="1:13" s="76" customFormat="1" ht="12.75">
      <c r="A55" s="75">
        <v>16</v>
      </c>
      <c r="B55" s="72" t="s">
        <v>74</v>
      </c>
      <c r="C55" s="97">
        <v>12099120</v>
      </c>
      <c r="D55" s="72" t="s">
        <v>71</v>
      </c>
      <c r="E55" s="96">
        <v>0.4</v>
      </c>
      <c r="F55" s="73">
        <v>0.618</v>
      </c>
      <c r="G55" s="73">
        <v>0</v>
      </c>
      <c r="H55" s="74">
        <f t="shared" si="2"/>
        <v>-1</v>
      </c>
      <c r="I55" s="73">
        <v>59.877</v>
      </c>
      <c r="J55" s="73">
        <v>0</v>
      </c>
      <c r="K55" s="74">
        <f t="shared" si="3"/>
        <v>-1</v>
      </c>
      <c r="L55" s="72">
        <v>20</v>
      </c>
      <c r="M55" s="90">
        <v>0</v>
      </c>
    </row>
    <row r="56" spans="1:13" s="76" customFormat="1" ht="12.75">
      <c r="A56" s="75">
        <v>17</v>
      </c>
      <c r="B56" s="72" t="s">
        <v>79</v>
      </c>
      <c r="C56" s="97" t="s">
        <v>348</v>
      </c>
      <c r="D56" s="72" t="s">
        <v>71</v>
      </c>
      <c r="E56" s="96">
        <v>0.32</v>
      </c>
      <c r="F56" s="73">
        <v>47.04</v>
      </c>
      <c r="G56" s="73">
        <v>0</v>
      </c>
      <c r="H56" s="74">
        <f t="shared" si="2"/>
        <v>-1</v>
      </c>
      <c r="I56" s="73">
        <v>22.344</v>
      </c>
      <c r="J56" s="73">
        <v>0</v>
      </c>
      <c r="K56" s="74">
        <f t="shared" si="3"/>
        <v>-1</v>
      </c>
      <c r="L56" s="72"/>
      <c r="M56" s="90">
        <v>0</v>
      </c>
    </row>
    <row r="57" spans="1:13" s="76" customFormat="1" ht="12.75">
      <c r="A57" s="75">
        <v>18</v>
      </c>
      <c r="B57" s="72" t="s">
        <v>313</v>
      </c>
      <c r="C57" s="98">
        <v>21011110</v>
      </c>
      <c r="D57" s="72" t="s">
        <v>71</v>
      </c>
      <c r="E57" s="96">
        <v>0.3</v>
      </c>
      <c r="F57" s="73">
        <v>16</v>
      </c>
      <c r="G57" s="73">
        <v>0</v>
      </c>
      <c r="H57" s="74">
        <f t="shared" si="2"/>
        <v>-1</v>
      </c>
      <c r="I57" s="73">
        <v>44.276</v>
      </c>
      <c r="J57" s="73">
        <v>0</v>
      </c>
      <c r="K57" s="74">
        <f t="shared" si="3"/>
        <v>-1</v>
      </c>
      <c r="L57" s="72"/>
      <c r="M57" s="90">
        <v>0</v>
      </c>
    </row>
    <row r="58" spans="1:13" s="76" customFormat="1" ht="12.75">
      <c r="A58" s="75">
        <v>19</v>
      </c>
      <c r="B58" s="72" t="s">
        <v>144</v>
      </c>
      <c r="C58" s="97">
        <v>47032900</v>
      </c>
      <c r="D58" s="72" t="s">
        <v>71</v>
      </c>
      <c r="E58" s="96">
        <v>0.28</v>
      </c>
      <c r="F58" s="73">
        <v>0</v>
      </c>
      <c r="G58" s="73">
        <v>0</v>
      </c>
      <c r="H58" s="74"/>
      <c r="I58" s="73">
        <v>0</v>
      </c>
      <c r="J58" s="73">
        <v>0</v>
      </c>
      <c r="K58" s="74"/>
      <c r="L58" s="72"/>
      <c r="M58" s="90">
        <v>0</v>
      </c>
    </row>
    <row r="59" spans="1:13" s="76" customFormat="1" ht="12.75">
      <c r="A59" s="75">
        <v>20</v>
      </c>
      <c r="B59" s="72" t="s">
        <v>120</v>
      </c>
      <c r="C59" s="97" t="s">
        <v>347</v>
      </c>
      <c r="D59" s="72" t="s">
        <v>71</v>
      </c>
      <c r="E59" s="96">
        <v>0.27</v>
      </c>
      <c r="F59" s="73">
        <v>25</v>
      </c>
      <c r="G59" s="73">
        <v>0</v>
      </c>
      <c r="H59" s="74">
        <f t="shared" si="2"/>
        <v>-1</v>
      </c>
      <c r="I59" s="73">
        <v>6</v>
      </c>
      <c r="J59" s="73">
        <v>0</v>
      </c>
      <c r="K59" s="74">
        <f t="shared" si="3"/>
        <v>-1</v>
      </c>
      <c r="L59" s="72"/>
      <c r="M59" s="90">
        <v>0</v>
      </c>
    </row>
    <row r="60" spans="1:13" s="76" customFormat="1" ht="12.75">
      <c r="A60" s="75"/>
      <c r="B60" s="67"/>
      <c r="C60" s="67"/>
      <c r="D60" s="119"/>
      <c r="E60" s="120"/>
      <c r="F60" s="121"/>
      <c r="G60" s="94"/>
      <c r="H60" s="94"/>
      <c r="I60" s="122"/>
      <c r="J60" s="121"/>
      <c r="K60" s="94"/>
      <c r="L60" s="94"/>
      <c r="M60" s="123"/>
    </row>
    <row r="61" spans="1:35" s="77" customFormat="1" ht="12.75">
      <c r="A61" s="75"/>
      <c r="B61" s="88" t="s">
        <v>186</v>
      </c>
      <c r="C61" s="88"/>
      <c r="D61" s="88"/>
      <c r="E61" s="124">
        <f>SUM(E40:E60)</f>
        <v>97.53999999999999</v>
      </c>
      <c r="F61" s="125"/>
      <c r="G61" s="89"/>
      <c r="H61" s="89"/>
      <c r="I61" s="89">
        <f>SUM(I40:I60)</f>
        <v>4623.8009999999995</v>
      </c>
      <c r="J61" s="125">
        <f>SUM(J40:J60)</f>
        <v>2086.618</v>
      </c>
      <c r="K61" s="126">
        <f>+(J61-I61)/I61</f>
        <v>-0.5487223606725289</v>
      </c>
      <c r="L61" s="89"/>
      <c r="M61" s="127"/>
      <c r="N61" s="76"/>
      <c r="O61" s="76"/>
      <c r="P61" s="76"/>
      <c r="Q61" s="76"/>
      <c r="R61" s="76"/>
      <c r="S61" s="76"/>
      <c r="T61" s="76"/>
      <c r="U61" s="76"/>
      <c r="V61" s="76"/>
      <c r="W61" s="76"/>
      <c r="X61" s="76"/>
      <c r="Y61" s="76"/>
      <c r="Z61" s="76"/>
      <c r="AA61" s="76"/>
      <c r="AB61" s="76"/>
      <c r="AC61" s="76"/>
      <c r="AD61" s="76"/>
      <c r="AE61" s="76"/>
      <c r="AF61" s="76"/>
      <c r="AG61" s="76"/>
      <c r="AH61" s="76"/>
      <c r="AI61" s="76"/>
    </row>
    <row r="62" spans="1:13" s="76" customFormat="1" ht="12.75">
      <c r="A62" s="75"/>
      <c r="E62" s="128"/>
      <c r="F62" s="129"/>
      <c r="G62" s="122"/>
      <c r="H62" s="122"/>
      <c r="I62" s="122"/>
      <c r="J62" s="129"/>
      <c r="K62" s="122"/>
      <c r="L62" s="122"/>
      <c r="M62" s="123"/>
    </row>
    <row r="63" spans="1:13" s="76" customFormat="1" ht="12.75">
      <c r="A63" s="75"/>
      <c r="B63" s="130" t="s">
        <v>60</v>
      </c>
      <c r="C63" s="130"/>
      <c r="E63" s="128"/>
      <c r="F63" s="129"/>
      <c r="G63" s="122"/>
      <c r="H63" s="122"/>
      <c r="I63" s="122"/>
      <c r="J63" s="129"/>
      <c r="K63" s="122"/>
      <c r="L63" s="122"/>
      <c r="M63" s="123"/>
    </row>
    <row r="64" spans="13:35" ht="13.5" customHeight="1">
      <c r="M64" s="123"/>
      <c r="N64" s="76"/>
      <c r="O64" s="76"/>
      <c r="P64" s="76"/>
      <c r="Q64" s="76"/>
      <c r="R64" s="76"/>
      <c r="S64" s="76"/>
      <c r="T64" s="76"/>
      <c r="U64" s="76"/>
      <c r="V64" s="76"/>
      <c r="W64" s="76"/>
      <c r="X64" s="76"/>
      <c r="Y64" s="76"/>
      <c r="Z64" s="76"/>
      <c r="AA64" s="76"/>
      <c r="AB64" s="76"/>
      <c r="AC64" s="76"/>
      <c r="AD64" s="76"/>
      <c r="AE64" s="76"/>
      <c r="AF64" s="76"/>
      <c r="AG64" s="76"/>
      <c r="AH64" s="76"/>
      <c r="AI64" s="76"/>
    </row>
    <row r="65" spans="2:35" s="103" customFormat="1" ht="15.75" customHeight="1">
      <c r="B65" s="171" t="s">
        <v>61</v>
      </c>
      <c r="C65" s="171"/>
      <c r="D65" s="171"/>
      <c r="E65" s="171"/>
      <c r="F65" s="171"/>
      <c r="G65" s="171"/>
      <c r="H65" s="171"/>
      <c r="I65" s="171"/>
      <c r="J65" s="171"/>
      <c r="K65" s="171"/>
      <c r="L65" s="171"/>
      <c r="M65" s="171"/>
      <c r="N65" s="76"/>
      <c r="O65" s="76"/>
      <c r="P65" s="76"/>
      <c r="Q65" s="76"/>
      <c r="R65" s="76"/>
      <c r="S65" s="76"/>
      <c r="T65" s="76"/>
      <c r="U65" s="76"/>
      <c r="V65" s="76"/>
      <c r="W65" s="76"/>
      <c r="X65" s="76"/>
      <c r="Y65" s="76"/>
      <c r="Z65" s="76"/>
      <c r="AA65" s="76"/>
      <c r="AB65" s="76"/>
      <c r="AC65" s="76"/>
      <c r="AD65" s="76"/>
      <c r="AE65" s="76"/>
      <c r="AF65" s="76"/>
      <c r="AG65" s="76"/>
      <c r="AH65" s="76"/>
      <c r="AI65" s="76"/>
    </row>
    <row r="66" spans="2:35" s="103" customFormat="1" ht="15.75" customHeight="1">
      <c r="B66" s="172" t="s">
        <v>293</v>
      </c>
      <c r="C66" s="172"/>
      <c r="D66" s="172"/>
      <c r="E66" s="172"/>
      <c r="F66" s="172"/>
      <c r="G66" s="172"/>
      <c r="H66" s="172"/>
      <c r="I66" s="172"/>
      <c r="J66" s="172"/>
      <c r="K66" s="172"/>
      <c r="L66" s="172"/>
      <c r="M66" s="172"/>
      <c r="N66" s="76"/>
      <c r="O66" s="76"/>
      <c r="P66" s="76"/>
      <c r="Q66" s="76"/>
      <c r="R66" s="76"/>
      <c r="S66" s="76"/>
      <c r="T66" s="76"/>
      <c r="U66" s="76"/>
      <c r="V66" s="76"/>
      <c r="W66" s="76"/>
      <c r="X66" s="76"/>
      <c r="Y66" s="76"/>
      <c r="Z66" s="76"/>
      <c r="AA66" s="76"/>
      <c r="AB66" s="76"/>
      <c r="AC66" s="76"/>
      <c r="AD66" s="76"/>
      <c r="AE66" s="76"/>
      <c r="AF66" s="76"/>
      <c r="AG66" s="76"/>
      <c r="AH66" s="76"/>
      <c r="AI66" s="76"/>
    </row>
    <row r="67" spans="2:35" s="104" customFormat="1" ht="15.75" customHeight="1">
      <c r="B67" s="172" t="s">
        <v>45</v>
      </c>
      <c r="C67" s="172"/>
      <c r="D67" s="172"/>
      <c r="E67" s="172"/>
      <c r="F67" s="172"/>
      <c r="G67" s="172"/>
      <c r="H67" s="172"/>
      <c r="I67" s="172"/>
      <c r="J67" s="172"/>
      <c r="K67" s="172"/>
      <c r="L67" s="172"/>
      <c r="M67" s="172"/>
      <c r="N67" s="76"/>
      <c r="O67" s="76"/>
      <c r="P67" s="76"/>
      <c r="Q67" s="76"/>
      <c r="R67" s="76"/>
      <c r="S67" s="76"/>
      <c r="T67" s="76"/>
      <c r="U67" s="76"/>
      <c r="V67" s="76"/>
      <c r="W67" s="76"/>
      <c r="X67" s="76"/>
      <c r="Y67" s="76"/>
      <c r="Z67" s="76"/>
      <c r="AA67" s="76"/>
      <c r="AB67" s="76"/>
      <c r="AC67" s="76"/>
      <c r="AD67" s="76"/>
      <c r="AE67" s="76"/>
      <c r="AF67" s="76"/>
      <c r="AG67" s="76"/>
      <c r="AH67" s="76"/>
      <c r="AI67" s="76"/>
    </row>
    <row r="68" spans="2:35" s="104" customFormat="1" ht="15.75" customHeight="1">
      <c r="B68" s="105"/>
      <c r="C68" s="105"/>
      <c r="D68" s="105"/>
      <c r="E68" s="106"/>
      <c r="F68" s="105"/>
      <c r="G68" s="105"/>
      <c r="H68" s="105"/>
      <c r="I68" s="105"/>
      <c r="J68" s="105"/>
      <c r="K68" s="105"/>
      <c r="L68" s="105"/>
      <c r="M68" s="105"/>
      <c r="N68" s="76"/>
      <c r="O68" s="76"/>
      <c r="P68" s="76"/>
      <c r="Q68" s="76"/>
      <c r="R68" s="76"/>
      <c r="S68" s="76"/>
      <c r="T68" s="76"/>
      <c r="U68" s="76"/>
      <c r="V68" s="76"/>
      <c r="W68" s="76"/>
      <c r="X68" s="76"/>
      <c r="Y68" s="76"/>
      <c r="Z68" s="76"/>
      <c r="AA68" s="76"/>
      <c r="AB68" s="76"/>
      <c r="AC68" s="76"/>
      <c r="AD68" s="76"/>
      <c r="AE68" s="76"/>
      <c r="AF68" s="76"/>
      <c r="AG68" s="76"/>
      <c r="AH68" s="76"/>
      <c r="AI68" s="76"/>
    </row>
    <row r="69" spans="2:13" s="76" customFormat="1" ht="30.75" customHeight="1">
      <c r="B69" s="107" t="s">
        <v>307</v>
      </c>
      <c r="C69" s="107" t="s">
        <v>309</v>
      </c>
      <c r="D69" s="107" t="s">
        <v>69</v>
      </c>
      <c r="E69" s="109" t="s">
        <v>184</v>
      </c>
      <c r="F69" s="170" t="s">
        <v>290</v>
      </c>
      <c r="G69" s="170"/>
      <c r="H69" s="170"/>
      <c r="I69" s="170" t="s">
        <v>291</v>
      </c>
      <c r="J69" s="170"/>
      <c r="K69" s="170"/>
      <c r="L69" s="170"/>
      <c r="M69" s="170"/>
    </row>
    <row r="70" spans="2:13" s="76" customFormat="1" ht="15.75" customHeight="1">
      <c r="B70" s="110"/>
      <c r="C70" s="110"/>
      <c r="D70" s="110"/>
      <c r="E70" s="111">
        <f>+E38</f>
        <v>2008</v>
      </c>
      <c r="F70" s="169" t="str">
        <f>+F38</f>
        <v>Enero-Abril</v>
      </c>
      <c r="G70" s="169"/>
      <c r="H70" s="110" t="s">
        <v>185</v>
      </c>
      <c r="I70" s="169" t="str">
        <f>+F70</f>
        <v>Enero-Abril</v>
      </c>
      <c r="J70" s="169"/>
      <c r="K70" s="110" t="s">
        <v>185</v>
      </c>
      <c r="L70" s="112"/>
      <c r="M70" s="113" t="s">
        <v>292</v>
      </c>
    </row>
    <row r="71" spans="2:13" s="76" customFormat="1" ht="15" customHeight="1">
      <c r="B71" s="114"/>
      <c r="C71" s="114"/>
      <c r="D71" s="114"/>
      <c r="E71" s="115"/>
      <c r="F71" s="116">
        <f aca="true" t="shared" si="4" ref="F71:K71">+F39</f>
        <v>2008</v>
      </c>
      <c r="G71" s="116">
        <f t="shared" si="4"/>
        <v>2009</v>
      </c>
      <c r="H71" s="117" t="str">
        <f t="shared" si="4"/>
        <v>09/08</v>
      </c>
      <c r="I71" s="116">
        <f t="shared" si="4"/>
        <v>2008</v>
      </c>
      <c r="J71" s="116">
        <f t="shared" si="4"/>
        <v>2009</v>
      </c>
      <c r="K71" s="117" t="str">
        <f t="shared" si="4"/>
        <v>09/08</v>
      </c>
      <c r="L71" s="114"/>
      <c r="M71" s="131" t="str">
        <f>+M39</f>
        <v>ene-abr 09</v>
      </c>
    </row>
    <row r="72" spans="1:35" s="75" customFormat="1" ht="12.75">
      <c r="A72" s="75">
        <v>1</v>
      </c>
      <c r="B72" s="72" t="s">
        <v>86</v>
      </c>
      <c r="C72" s="97" t="s">
        <v>342</v>
      </c>
      <c r="D72" s="72" t="s">
        <v>71</v>
      </c>
      <c r="E72" s="96">
        <v>30.99</v>
      </c>
      <c r="F72" s="73">
        <v>486.421</v>
      </c>
      <c r="G72" s="73">
        <v>111.33</v>
      </c>
      <c r="H72" s="74">
        <f>+(G72-F72)/F72</f>
        <v>-0.7711241907730135</v>
      </c>
      <c r="I72" s="73">
        <v>735.541</v>
      </c>
      <c r="J72" s="73">
        <v>124.33</v>
      </c>
      <c r="K72" s="74">
        <f>+(J72-I72)/I72</f>
        <v>-0.8309679541996978</v>
      </c>
      <c r="L72" s="72">
        <v>1</v>
      </c>
      <c r="M72" s="90">
        <v>0.00016220239484106158</v>
      </c>
      <c r="N72" s="76"/>
      <c r="O72" s="76"/>
      <c r="P72" s="76"/>
      <c r="Q72" s="76"/>
      <c r="R72" s="76"/>
      <c r="S72" s="76"/>
      <c r="T72" s="76"/>
      <c r="U72" s="76"/>
      <c r="V72" s="76"/>
      <c r="W72" s="76"/>
      <c r="X72" s="76"/>
      <c r="Y72" s="76"/>
      <c r="Z72" s="76"/>
      <c r="AA72" s="76"/>
      <c r="AB72" s="76"/>
      <c r="AC72" s="76"/>
      <c r="AD72" s="76"/>
      <c r="AE72" s="76"/>
      <c r="AF72" s="76"/>
      <c r="AG72" s="76"/>
      <c r="AH72" s="76"/>
      <c r="AI72" s="76"/>
    </row>
    <row r="73" spans="1:35" s="75" customFormat="1" ht="12.75">
      <c r="A73" s="75">
        <v>2</v>
      </c>
      <c r="B73" s="72" t="s">
        <v>95</v>
      </c>
      <c r="C73" s="98">
        <v>22042110</v>
      </c>
      <c r="D73" s="72" t="s">
        <v>96</v>
      </c>
      <c r="E73" s="96">
        <v>11.2</v>
      </c>
      <c r="F73" s="73">
        <v>8.28</v>
      </c>
      <c r="G73" s="73">
        <v>25.74</v>
      </c>
      <c r="H73" s="74">
        <f>+(G73-F73)/F73</f>
        <v>2.1086956521739135</v>
      </c>
      <c r="I73" s="73">
        <v>37.321</v>
      </c>
      <c r="J73" s="73">
        <v>61.062</v>
      </c>
      <c r="K73" s="74">
        <f>+(J73-I73)/I73</f>
        <v>0.6361297928780044</v>
      </c>
      <c r="L73" s="72">
        <v>2</v>
      </c>
      <c r="M73" s="90">
        <v>0.00020807713014591692</v>
      </c>
      <c r="N73" s="76"/>
      <c r="O73" s="76"/>
      <c r="P73" s="76"/>
      <c r="Q73" s="76"/>
      <c r="R73" s="76"/>
      <c r="S73" s="76"/>
      <c r="T73" s="76"/>
      <c r="U73" s="76"/>
      <c r="V73" s="76"/>
      <c r="W73" s="76"/>
      <c r="X73" s="76"/>
      <c r="Y73" s="76"/>
      <c r="Z73" s="76"/>
      <c r="AA73" s="76"/>
      <c r="AB73" s="76"/>
      <c r="AC73" s="76"/>
      <c r="AD73" s="76"/>
      <c r="AE73" s="76"/>
      <c r="AF73" s="76"/>
      <c r="AG73" s="76"/>
      <c r="AH73" s="76"/>
      <c r="AI73" s="76"/>
    </row>
    <row r="74" spans="1:35" s="75" customFormat="1" ht="12.75">
      <c r="A74" s="75">
        <v>3</v>
      </c>
      <c r="B74" s="72" t="s">
        <v>98</v>
      </c>
      <c r="C74" s="98">
        <v>10051000</v>
      </c>
      <c r="D74" s="72" t="s">
        <v>71</v>
      </c>
      <c r="E74" s="96">
        <v>9.44</v>
      </c>
      <c r="F74" s="73">
        <v>0</v>
      </c>
      <c r="G74" s="73">
        <v>0</v>
      </c>
      <c r="H74" s="74"/>
      <c r="I74" s="73">
        <v>0</v>
      </c>
      <c r="J74" s="73">
        <v>0</v>
      </c>
      <c r="K74" s="74"/>
      <c r="L74" s="72">
        <v>3</v>
      </c>
      <c r="M74" s="90">
        <v>0</v>
      </c>
      <c r="N74" s="76"/>
      <c r="O74" s="76"/>
      <c r="P74" s="76"/>
      <c r="Q74" s="76"/>
      <c r="R74" s="76"/>
      <c r="S74" s="76"/>
      <c r="T74" s="76"/>
      <c r="U74" s="76"/>
      <c r="V74" s="76"/>
      <c r="W74" s="76"/>
      <c r="X74" s="76"/>
      <c r="Y74" s="76"/>
      <c r="Z74" s="76"/>
      <c r="AA74" s="76"/>
      <c r="AB74" s="76"/>
      <c r="AC74" s="76"/>
      <c r="AD74" s="76"/>
      <c r="AE74" s="76"/>
      <c r="AF74" s="76"/>
      <c r="AG74" s="76"/>
      <c r="AH74" s="76"/>
      <c r="AI74" s="76"/>
    </row>
    <row r="75" spans="1:35" s="75" customFormat="1" ht="12.75">
      <c r="A75" s="75">
        <v>4</v>
      </c>
      <c r="B75" s="72" t="s">
        <v>113</v>
      </c>
      <c r="C75" s="98">
        <v>22042990</v>
      </c>
      <c r="D75" s="72" t="s">
        <v>96</v>
      </c>
      <c r="E75" s="96">
        <v>6.83</v>
      </c>
      <c r="F75" s="73">
        <v>0</v>
      </c>
      <c r="G75" s="73">
        <v>0</v>
      </c>
      <c r="H75" s="74"/>
      <c r="I75" s="73">
        <v>0</v>
      </c>
      <c r="J75" s="73">
        <v>0</v>
      </c>
      <c r="K75" s="74"/>
      <c r="L75" s="72">
        <v>8</v>
      </c>
      <c r="M75" s="90">
        <v>0</v>
      </c>
      <c r="N75" s="76"/>
      <c r="O75" s="76"/>
      <c r="P75" s="76"/>
      <c r="Q75" s="76"/>
      <c r="R75" s="76"/>
      <c r="S75" s="76"/>
      <c r="T75" s="76"/>
      <c r="U75" s="76"/>
      <c r="V75" s="76"/>
      <c r="W75" s="76"/>
      <c r="X75" s="76"/>
      <c r="Y75" s="76"/>
      <c r="Z75" s="76"/>
      <c r="AA75" s="76"/>
      <c r="AB75" s="76"/>
      <c r="AC75" s="76"/>
      <c r="AD75" s="76"/>
      <c r="AE75" s="76"/>
      <c r="AF75" s="76"/>
      <c r="AG75" s="76"/>
      <c r="AH75" s="76"/>
      <c r="AI75" s="76"/>
    </row>
    <row r="76" spans="1:35" s="75" customFormat="1" ht="12.75">
      <c r="A76" s="75">
        <v>5</v>
      </c>
      <c r="B76" s="72" t="s">
        <v>76</v>
      </c>
      <c r="C76" s="97" t="s">
        <v>349</v>
      </c>
      <c r="D76" s="72" t="s">
        <v>71</v>
      </c>
      <c r="E76" s="96">
        <v>6.66</v>
      </c>
      <c r="F76" s="73">
        <v>24</v>
      </c>
      <c r="G76" s="73">
        <v>23.5</v>
      </c>
      <c r="H76" s="74">
        <f aca="true" t="shared" si="5" ref="H76:H90">+(G76-F76)/F76</f>
        <v>-0.020833333333333332</v>
      </c>
      <c r="I76" s="73">
        <v>28.3</v>
      </c>
      <c r="J76" s="73">
        <v>71.814</v>
      </c>
      <c r="K76" s="74">
        <f aca="true" t="shared" si="6" ref="K76:K90">+(J76-I76)/I76</f>
        <v>1.537597173144876</v>
      </c>
      <c r="L76" s="72">
        <v>14</v>
      </c>
      <c r="M76" s="90">
        <v>0.0015900369903792955</v>
      </c>
      <c r="N76" s="76"/>
      <c r="O76" s="76"/>
      <c r="P76" s="76"/>
      <c r="Q76" s="76"/>
      <c r="R76" s="76"/>
      <c r="S76" s="76"/>
      <c r="T76" s="76"/>
      <c r="U76" s="76"/>
      <c r="V76" s="76"/>
      <c r="W76" s="76"/>
      <c r="X76" s="76"/>
      <c r="Y76" s="76"/>
      <c r="Z76" s="76"/>
      <c r="AA76" s="76"/>
      <c r="AB76" s="76"/>
      <c r="AC76" s="76"/>
      <c r="AD76" s="76"/>
      <c r="AE76" s="76"/>
      <c r="AF76" s="76"/>
      <c r="AG76" s="76"/>
      <c r="AH76" s="76"/>
      <c r="AI76" s="76"/>
    </row>
    <row r="77" spans="1:35" s="75" customFormat="1" ht="12.75">
      <c r="A77" s="75">
        <v>6</v>
      </c>
      <c r="B77" s="72" t="s">
        <v>97</v>
      </c>
      <c r="C77" s="97" t="s">
        <v>351</v>
      </c>
      <c r="D77" s="72" t="s">
        <v>71</v>
      </c>
      <c r="E77" s="96">
        <v>5.3</v>
      </c>
      <c r="F77" s="73">
        <v>40.4</v>
      </c>
      <c r="G77" s="73">
        <v>0</v>
      </c>
      <c r="H77" s="74">
        <f t="shared" si="5"/>
        <v>-1</v>
      </c>
      <c r="I77" s="73">
        <v>82.743</v>
      </c>
      <c r="J77" s="73">
        <v>0</v>
      </c>
      <c r="K77" s="74">
        <f t="shared" si="6"/>
        <v>-1</v>
      </c>
      <c r="L77" s="72">
        <v>15</v>
      </c>
      <c r="M77" s="90">
        <v>0</v>
      </c>
      <c r="N77" s="76"/>
      <c r="O77" s="76"/>
      <c r="P77" s="76"/>
      <c r="Q77" s="76"/>
      <c r="R77" s="76"/>
      <c r="S77" s="76"/>
      <c r="T77" s="76"/>
      <c r="U77" s="76"/>
      <c r="V77" s="76"/>
      <c r="W77" s="76"/>
      <c r="X77" s="76"/>
      <c r="Y77" s="76"/>
      <c r="Z77" s="76"/>
      <c r="AA77" s="76"/>
      <c r="AB77" s="76"/>
      <c r="AC77" s="76"/>
      <c r="AD77" s="76"/>
      <c r="AE77" s="76"/>
      <c r="AF77" s="76"/>
      <c r="AG77" s="76"/>
      <c r="AH77" s="76"/>
      <c r="AI77" s="76"/>
    </row>
    <row r="78" spans="1:35" s="75" customFormat="1" ht="12.75">
      <c r="A78" s="75">
        <v>7</v>
      </c>
      <c r="B78" s="72" t="s">
        <v>104</v>
      </c>
      <c r="C78" s="97" t="s">
        <v>341</v>
      </c>
      <c r="D78" s="72" t="s">
        <v>71</v>
      </c>
      <c r="E78" s="96">
        <v>4.71</v>
      </c>
      <c r="F78" s="73">
        <v>17.6</v>
      </c>
      <c r="G78" s="73">
        <v>27.672</v>
      </c>
      <c r="H78" s="74">
        <f t="shared" si="5"/>
        <v>0.5722727272727272</v>
      </c>
      <c r="I78" s="73">
        <v>91.794</v>
      </c>
      <c r="J78" s="73">
        <v>91.029</v>
      </c>
      <c r="K78" s="74">
        <f t="shared" si="6"/>
        <v>-0.008333878031243878</v>
      </c>
      <c r="L78" s="72">
        <v>16</v>
      </c>
      <c r="M78" s="90">
        <v>0.0022223708213543595</v>
      </c>
      <c r="N78" s="76"/>
      <c r="O78" s="76"/>
      <c r="P78" s="76"/>
      <c r="Q78" s="76"/>
      <c r="R78" s="76"/>
      <c r="S78" s="76"/>
      <c r="T78" s="76"/>
      <c r="U78" s="76"/>
      <c r="V78" s="76"/>
      <c r="W78" s="76"/>
      <c r="X78" s="76"/>
      <c r="Y78" s="76"/>
      <c r="Z78" s="76"/>
      <c r="AA78" s="76"/>
      <c r="AB78" s="76"/>
      <c r="AC78" s="76"/>
      <c r="AD78" s="76"/>
      <c r="AE78" s="76"/>
      <c r="AF78" s="76"/>
      <c r="AG78" s="76"/>
      <c r="AH78" s="76"/>
      <c r="AI78" s="76"/>
    </row>
    <row r="79" spans="1:35" s="75" customFormat="1" ht="12.75">
      <c r="A79" s="75">
        <v>8</v>
      </c>
      <c r="B79" s="72" t="s">
        <v>158</v>
      </c>
      <c r="C79" s="98">
        <v>41015000</v>
      </c>
      <c r="D79" s="72" t="s">
        <v>71</v>
      </c>
      <c r="E79" s="96">
        <v>4.42</v>
      </c>
      <c r="F79" s="73">
        <v>0</v>
      </c>
      <c r="G79" s="73">
        <v>0</v>
      </c>
      <c r="H79" s="74"/>
      <c r="I79" s="73">
        <v>0</v>
      </c>
      <c r="J79" s="73">
        <v>0</v>
      </c>
      <c r="K79" s="74"/>
      <c r="L79" s="72">
        <v>17</v>
      </c>
      <c r="M79" s="90">
        <v>0</v>
      </c>
      <c r="N79" s="76"/>
      <c r="O79" s="76"/>
      <c r="P79" s="76"/>
      <c r="Q79" s="76"/>
      <c r="R79" s="76"/>
      <c r="S79" s="76"/>
      <c r="T79" s="76"/>
      <c r="U79" s="76"/>
      <c r="V79" s="76"/>
      <c r="W79" s="76"/>
      <c r="X79" s="76"/>
      <c r="Y79" s="76"/>
      <c r="Z79" s="76"/>
      <c r="AA79" s="76"/>
      <c r="AB79" s="76"/>
      <c r="AC79" s="76"/>
      <c r="AD79" s="76"/>
      <c r="AE79" s="76"/>
      <c r="AF79" s="76"/>
      <c r="AG79" s="76"/>
      <c r="AH79" s="76"/>
      <c r="AI79" s="76"/>
    </row>
    <row r="80" spans="1:35" s="75" customFormat="1" ht="12.75">
      <c r="A80" s="75">
        <v>9</v>
      </c>
      <c r="B80" s="72" t="s">
        <v>72</v>
      </c>
      <c r="C80" s="97" t="s">
        <v>363</v>
      </c>
      <c r="D80" s="72" t="s">
        <v>71</v>
      </c>
      <c r="E80" s="96">
        <v>4.24</v>
      </c>
      <c r="F80" s="73">
        <v>0</v>
      </c>
      <c r="G80" s="73">
        <v>0</v>
      </c>
      <c r="H80" s="74"/>
      <c r="I80" s="73">
        <v>0</v>
      </c>
      <c r="J80" s="73">
        <v>0</v>
      </c>
      <c r="K80" s="74"/>
      <c r="L80" s="72">
        <v>19</v>
      </c>
      <c r="M80" s="90">
        <v>0</v>
      </c>
      <c r="N80" s="76"/>
      <c r="O80" s="76"/>
      <c r="P80" s="76"/>
      <c r="Q80" s="76"/>
      <c r="R80" s="76"/>
      <c r="S80" s="76"/>
      <c r="T80" s="76"/>
      <c r="U80" s="76"/>
      <c r="V80" s="76"/>
      <c r="W80" s="76"/>
      <c r="X80" s="76"/>
      <c r="Y80" s="76"/>
      <c r="Z80" s="76"/>
      <c r="AA80" s="76"/>
      <c r="AB80" s="76"/>
      <c r="AC80" s="76"/>
      <c r="AD80" s="76"/>
      <c r="AE80" s="76"/>
      <c r="AF80" s="76"/>
      <c r="AG80" s="76"/>
      <c r="AH80" s="76"/>
      <c r="AI80" s="76"/>
    </row>
    <row r="81" spans="1:35" s="75" customFormat="1" ht="12.75">
      <c r="A81" s="75">
        <v>10</v>
      </c>
      <c r="B81" s="72" t="s">
        <v>79</v>
      </c>
      <c r="C81" s="97" t="s">
        <v>348</v>
      </c>
      <c r="D81" s="72" t="s">
        <v>71</v>
      </c>
      <c r="E81" s="96">
        <v>3.55</v>
      </c>
      <c r="F81" s="73">
        <v>43.904</v>
      </c>
      <c r="G81" s="73">
        <v>0</v>
      </c>
      <c r="H81" s="74">
        <f t="shared" si="5"/>
        <v>-1</v>
      </c>
      <c r="I81" s="73">
        <v>28.52</v>
      </c>
      <c r="J81" s="73">
        <v>0</v>
      </c>
      <c r="K81" s="74">
        <f t="shared" si="6"/>
        <v>-1</v>
      </c>
      <c r="L81" s="72"/>
      <c r="M81" s="90">
        <v>0</v>
      </c>
      <c r="N81" s="76"/>
      <c r="O81" s="76"/>
      <c r="P81" s="76"/>
      <c r="Q81" s="76"/>
      <c r="R81" s="76"/>
      <c r="S81" s="76"/>
      <c r="T81" s="76"/>
      <c r="U81" s="76"/>
      <c r="V81" s="76"/>
      <c r="W81" s="76"/>
      <c r="X81" s="76"/>
      <c r="Y81" s="76"/>
      <c r="Z81" s="76"/>
      <c r="AA81" s="76"/>
      <c r="AB81" s="76"/>
      <c r="AC81" s="76"/>
      <c r="AD81" s="76"/>
      <c r="AE81" s="76"/>
      <c r="AF81" s="76"/>
      <c r="AG81" s="76"/>
      <c r="AH81" s="76"/>
      <c r="AI81" s="76"/>
    </row>
    <row r="82" spans="1:35" s="75" customFormat="1" ht="12.75">
      <c r="A82" s="75">
        <v>11</v>
      </c>
      <c r="B82" s="72" t="s">
        <v>93</v>
      </c>
      <c r="C82" s="97" t="s">
        <v>364</v>
      </c>
      <c r="D82" s="72" t="s">
        <v>71</v>
      </c>
      <c r="E82" s="96">
        <v>3.16</v>
      </c>
      <c r="F82" s="73">
        <v>44.04</v>
      </c>
      <c r="G82" s="73">
        <v>4.32</v>
      </c>
      <c r="H82" s="74">
        <f t="shared" si="5"/>
        <v>-0.9019073569482289</v>
      </c>
      <c r="I82" s="73">
        <v>70.991</v>
      </c>
      <c r="J82" s="73">
        <v>4.56</v>
      </c>
      <c r="K82" s="74">
        <f t="shared" si="6"/>
        <v>-0.9357665056133876</v>
      </c>
      <c r="L82" s="72"/>
      <c r="M82" s="90">
        <v>5.493342977844613E-05</v>
      </c>
      <c r="N82" s="76"/>
      <c r="O82" s="76"/>
      <c r="P82" s="76"/>
      <c r="Q82" s="76"/>
      <c r="R82" s="76"/>
      <c r="S82" s="76"/>
      <c r="T82" s="76"/>
      <c r="U82" s="76"/>
      <c r="V82" s="76"/>
      <c r="W82" s="76"/>
      <c r="X82" s="76"/>
      <c r="Y82" s="76"/>
      <c r="Z82" s="76"/>
      <c r="AA82" s="76"/>
      <c r="AB82" s="76"/>
      <c r="AC82" s="76"/>
      <c r="AD82" s="76"/>
      <c r="AE82" s="76"/>
      <c r="AF82" s="76"/>
      <c r="AG82" s="76"/>
      <c r="AH82" s="76"/>
      <c r="AI82" s="76"/>
    </row>
    <row r="83" spans="1:35" s="75" customFormat="1" ht="12.75">
      <c r="A83" s="75">
        <v>12</v>
      </c>
      <c r="B83" s="72" t="s">
        <v>115</v>
      </c>
      <c r="C83" s="97" t="s">
        <v>365</v>
      </c>
      <c r="D83" s="72" t="s">
        <v>71</v>
      </c>
      <c r="E83" s="96">
        <v>2.95</v>
      </c>
      <c r="F83" s="73">
        <v>0</v>
      </c>
      <c r="G83" s="73">
        <v>0</v>
      </c>
      <c r="H83" s="74"/>
      <c r="I83" s="73">
        <v>0</v>
      </c>
      <c r="J83" s="73">
        <v>0</v>
      </c>
      <c r="K83" s="74"/>
      <c r="L83" s="72"/>
      <c r="M83" s="90">
        <v>0</v>
      </c>
      <c r="N83" s="76"/>
      <c r="O83" s="76"/>
      <c r="P83" s="76"/>
      <c r="Q83" s="76"/>
      <c r="R83" s="76"/>
      <c r="S83" s="76"/>
      <c r="T83" s="76"/>
      <c r="U83" s="76"/>
      <c r="V83" s="76"/>
      <c r="W83" s="76"/>
      <c r="X83" s="76"/>
      <c r="Y83" s="76"/>
      <c r="Z83" s="76"/>
      <c r="AA83" s="76"/>
      <c r="AB83" s="76"/>
      <c r="AC83" s="76"/>
      <c r="AD83" s="76"/>
      <c r="AE83" s="76"/>
      <c r="AF83" s="76"/>
      <c r="AG83" s="76"/>
      <c r="AH83" s="76"/>
      <c r="AI83" s="76"/>
    </row>
    <row r="84" spans="1:35" s="75" customFormat="1" ht="12.75">
      <c r="A84" s="75">
        <v>13</v>
      </c>
      <c r="B84" s="72" t="s">
        <v>119</v>
      </c>
      <c r="C84" s="97" t="s">
        <v>353</v>
      </c>
      <c r="D84" s="72" t="s">
        <v>71</v>
      </c>
      <c r="E84" s="96">
        <v>1.93</v>
      </c>
      <c r="F84" s="73">
        <v>0</v>
      </c>
      <c r="G84" s="73">
        <v>0</v>
      </c>
      <c r="H84" s="74"/>
      <c r="I84" s="73">
        <v>0</v>
      </c>
      <c r="J84" s="73">
        <v>0</v>
      </c>
      <c r="K84" s="74"/>
      <c r="L84" s="72"/>
      <c r="M84" s="90">
        <v>0</v>
      </c>
      <c r="N84" s="76"/>
      <c r="O84" s="76"/>
      <c r="P84" s="76"/>
      <c r="Q84" s="76"/>
      <c r="R84" s="76"/>
      <c r="S84" s="76"/>
      <c r="T84" s="76"/>
      <c r="U84" s="76"/>
      <c r="V84" s="76"/>
      <c r="W84" s="76"/>
      <c r="X84" s="76"/>
      <c r="Y84" s="76"/>
      <c r="Z84" s="76"/>
      <c r="AA84" s="76"/>
      <c r="AB84" s="76"/>
      <c r="AC84" s="76"/>
      <c r="AD84" s="76"/>
      <c r="AE84" s="76"/>
      <c r="AF84" s="76"/>
      <c r="AG84" s="76"/>
      <c r="AH84" s="76"/>
      <c r="AI84" s="76"/>
    </row>
    <row r="85" spans="1:35" s="75" customFormat="1" ht="12.75">
      <c r="A85" s="75">
        <v>14</v>
      </c>
      <c r="B85" s="72" t="s">
        <v>83</v>
      </c>
      <c r="C85" s="97" t="s">
        <v>366</v>
      </c>
      <c r="D85" s="72" t="s">
        <v>71</v>
      </c>
      <c r="E85" s="96">
        <v>1.24</v>
      </c>
      <c r="F85" s="73">
        <v>18.966</v>
      </c>
      <c r="G85" s="73">
        <v>56.014</v>
      </c>
      <c r="H85" s="74">
        <f t="shared" si="5"/>
        <v>1.953390277338395</v>
      </c>
      <c r="I85" s="73">
        <v>29.435</v>
      </c>
      <c r="J85" s="73">
        <v>110.377</v>
      </c>
      <c r="K85" s="74">
        <f t="shared" si="6"/>
        <v>2.7498556140648884</v>
      </c>
      <c r="L85" s="72"/>
      <c r="M85" s="90">
        <v>0.0011554622013681575</v>
      </c>
      <c r="N85" s="76"/>
      <c r="O85" s="76"/>
      <c r="P85" s="76"/>
      <c r="Q85" s="76"/>
      <c r="R85" s="76"/>
      <c r="S85" s="76"/>
      <c r="T85" s="76"/>
      <c r="U85" s="76"/>
      <c r="V85" s="76"/>
      <c r="W85" s="76"/>
      <c r="X85" s="76"/>
      <c r="Y85" s="76"/>
      <c r="Z85" s="76"/>
      <c r="AA85" s="76"/>
      <c r="AB85" s="76"/>
      <c r="AC85" s="76"/>
      <c r="AD85" s="76"/>
      <c r="AE85" s="76"/>
      <c r="AF85" s="76"/>
      <c r="AG85" s="76"/>
      <c r="AH85" s="76"/>
      <c r="AI85" s="76"/>
    </row>
    <row r="86" spans="1:35" s="75" customFormat="1" ht="12.75">
      <c r="A86" s="75">
        <v>15</v>
      </c>
      <c r="B86" s="72" t="s">
        <v>180</v>
      </c>
      <c r="C86" s="97">
        <v>22042190</v>
      </c>
      <c r="D86" s="72" t="s">
        <v>96</v>
      </c>
      <c r="E86" s="96">
        <v>0.63</v>
      </c>
      <c r="F86" s="73">
        <v>8.064</v>
      </c>
      <c r="G86" s="73">
        <v>0</v>
      </c>
      <c r="H86" s="74">
        <f t="shared" si="5"/>
        <v>-1</v>
      </c>
      <c r="I86" s="73">
        <v>14.873</v>
      </c>
      <c r="J86" s="73">
        <v>0</v>
      </c>
      <c r="K86" s="74">
        <f t="shared" si="6"/>
        <v>-1</v>
      </c>
      <c r="L86" s="72"/>
      <c r="M86" s="90">
        <v>0</v>
      </c>
      <c r="N86" s="76"/>
      <c r="O86" s="76"/>
      <c r="P86" s="76"/>
      <c r="Q86" s="76"/>
      <c r="R86" s="76"/>
      <c r="S86" s="76"/>
      <c r="T86" s="76"/>
      <c r="U86" s="76"/>
      <c r="V86" s="76"/>
      <c r="W86" s="76"/>
      <c r="X86" s="76"/>
      <c r="Y86" s="76"/>
      <c r="Z86" s="76"/>
      <c r="AA86" s="76"/>
      <c r="AB86" s="76"/>
      <c r="AC86" s="76"/>
      <c r="AD86" s="76"/>
      <c r="AE86" s="76"/>
      <c r="AF86" s="76"/>
      <c r="AG86" s="76"/>
      <c r="AH86" s="76"/>
      <c r="AI86" s="76"/>
    </row>
    <row r="87" spans="1:35" s="75" customFormat="1" ht="12.75">
      <c r="A87" s="75">
        <v>16</v>
      </c>
      <c r="B87" s="72" t="s">
        <v>91</v>
      </c>
      <c r="C87" s="98">
        <v>44152000</v>
      </c>
      <c r="D87" s="72" t="s">
        <v>69</v>
      </c>
      <c r="E87" s="96">
        <v>0.62</v>
      </c>
      <c r="F87" s="73">
        <v>0.29</v>
      </c>
      <c r="G87" s="73">
        <v>0.32</v>
      </c>
      <c r="H87" s="74">
        <f t="shared" si="5"/>
        <v>0.10344827586206906</v>
      </c>
      <c r="I87" s="73">
        <v>3.124</v>
      </c>
      <c r="J87" s="73">
        <v>3.323</v>
      </c>
      <c r="K87" s="74">
        <f t="shared" si="6"/>
        <v>0.06370038412291928</v>
      </c>
      <c r="L87" s="72"/>
      <c r="M87" s="90">
        <v>0.0004648934774172013</v>
      </c>
      <c r="N87" s="76"/>
      <c r="O87" s="76"/>
      <c r="P87" s="76"/>
      <c r="Q87" s="76"/>
      <c r="R87" s="76"/>
      <c r="S87" s="76"/>
      <c r="T87" s="76"/>
      <c r="U87" s="76"/>
      <c r="V87" s="76"/>
      <c r="W87" s="76"/>
      <c r="X87" s="76"/>
      <c r="Y87" s="76"/>
      <c r="Z87" s="76"/>
      <c r="AA87" s="76"/>
      <c r="AB87" s="76"/>
      <c r="AC87" s="76"/>
      <c r="AD87" s="76"/>
      <c r="AE87" s="76"/>
      <c r="AF87" s="76"/>
      <c r="AG87" s="76"/>
      <c r="AH87" s="76"/>
      <c r="AI87" s="76"/>
    </row>
    <row r="88" spans="1:35" s="75" customFormat="1" ht="12.75">
      <c r="A88" s="75">
        <v>17</v>
      </c>
      <c r="B88" s="72" t="s">
        <v>314</v>
      </c>
      <c r="C88" s="98">
        <v>21032000</v>
      </c>
      <c r="D88" s="72" t="s">
        <v>71</v>
      </c>
      <c r="E88" s="96">
        <v>0.6</v>
      </c>
      <c r="F88" s="73">
        <v>0</v>
      </c>
      <c r="G88" s="73">
        <v>0</v>
      </c>
      <c r="H88" s="74"/>
      <c r="I88" s="73">
        <v>0</v>
      </c>
      <c r="J88" s="73">
        <v>0</v>
      </c>
      <c r="K88" s="74"/>
      <c r="L88" s="72"/>
      <c r="M88" s="90">
        <v>0</v>
      </c>
      <c r="N88" s="76"/>
      <c r="O88" s="76"/>
      <c r="P88" s="76"/>
      <c r="Q88" s="76"/>
      <c r="R88" s="76"/>
      <c r="S88" s="76"/>
      <c r="T88" s="76"/>
      <c r="U88" s="76"/>
      <c r="V88" s="76"/>
      <c r="W88" s="76"/>
      <c r="X88" s="76"/>
      <c r="Y88" s="76"/>
      <c r="Z88" s="76"/>
      <c r="AA88" s="76"/>
      <c r="AB88" s="76"/>
      <c r="AC88" s="76"/>
      <c r="AD88" s="76"/>
      <c r="AE88" s="76"/>
      <c r="AF88" s="76"/>
      <c r="AG88" s="76"/>
      <c r="AH88" s="76"/>
      <c r="AI88" s="76"/>
    </row>
    <row r="89" spans="1:35" s="75" customFormat="1" ht="12.75">
      <c r="A89" s="75">
        <v>18</v>
      </c>
      <c r="B89" s="72" t="s">
        <v>102</v>
      </c>
      <c r="C89" s="97" t="s">
        <v>362</v>
      </c>
      <c r="D89" s="72" t="s">
        <v>71</v>
      </c>
      <c r="E89" s="96">
        <v>0.49</v>
      </c>
      <c r="F89" s="73">
        <v>0</v>
      </c>
      <c r="G89" s="73">
        <v>28.992</v>
      </c>
      <c r="H89" s="74"/>
      <c r="I89" s="73">
        <v>0</v>
      </c>
      <c r="J89" s="73">
        <v>28.099</v>
      </c>
      <c r="K89" s="74"/>
      <c r="L89" s="72"/>
      <c r="M89" s="90">
        <v>0.0005975017033125801</v>
      </c>
      <c r="N89" s="76"/>
      <c r="O89" s="76"/>
      <c r="P89" s="76"/>
      <c r="Q89" s="76"/>
      <c r="R89" s="76"/>
      <c r="S89" s="76"/>
      <c r="T89" s="76"/>
      <c r="U89" s="76"/>
      <c r="V89" s="76"/>
      <c r="W89" s="76"/>
      <c r="X89" s="76"/>
      <c r="Y89" s="76"/>
      <c r="Z89" s="76"/>
      <c r="AA89" s="76"/>
      <c r="AB89" s="76"/>
      <c r="AC89" s="76"/>
      <c r="AD89" s="76"/>
      <c r="AE89" s="76"/>
      <c r="AF89" s="76"/>
      <c r="AG89" s="76"/>
      <c r="AH89" s="76"/>
      <c r="AI89" s="76"/>
    </row>
    <row r="90" spans="1:35" s="75" customFormat="1" ht="12.75">
      <c r="A90" s="75">
        <v>19</v>
      </c>
      <c r="B90" s="72" t="s">
        <v>92</v>
      </c>
      <c r="C90" s="97" t="s">
        <v>361</v>
      </c>
      <c r="D90" s="72" t="s">
        <v>71</v>
      </c>
      <c r="E90" s="96">
        <v>0.37</v>
      </c>
      <c r="F90" s="73">
        <v>0.936</v>
      </c>
      <c r="G90" s="73">
        <v>0</v>
      </c>
      <c r="H90" s="74">
        <f t="shared" si="5"/>
        <v>-1</v>
      </c>
      <c r="I90" s="73">
        <v>0.783</v>
      </c>
      <c r="J90" s="73">
        <v>0</v>
      </c>
      <c r="K90" s="74">
        <f t="shared" si="6"/>
        <v>-1</v>
      </c>
      <c r="L90" s="72"/>
      <c r="M90" s="90">
        <v>0</v>
      </c>
      <c r="N90" s="76"/>
      <c r="O90" s="76"/>
      <c r="P90" s="76"/>
      <c r="Q90" s="76"/>
      <c r="R90" s="76"/>
      <c r="S90" s="76"/>
      <c r="T90" s="76"/>
      <c r="U90" s="76"/>
      <c r="V90" s="76"/>
      <c r="W90" s="76"/>
      <c r="X90" s="76"/>
      <c r="Y90" s="76"/>
      <c r="Z90" s="76"/>
      <c r="AA90" s="76"/>
      <c r="AB90" s="76"/>
      <c r="AC90" s="76"/>
      <c r="AD90" s="76"/>
      <c r="AE90" s="76"/>
      <c r="AF90" s="76"/>
      <c r="AG90" s="76"/>
      <c r="AH90" s="76"/>
      <c r="AI90" s="76"/>
    </row>
    <row r="91" spans="1:35" s="75" customFormat="1" ht="12.75">
      <c r="A91" s="75">
        <v>20</v>
      </c>
      <c r="B91" s="72" t="s">
        <v>111</v>
      </c>
      <c r="C91" s="97" t="s">
        <v>346</v>
      </c>
      <c r="D91" s="72" t="s">
        <v>71</v>
      </c>
      <c r="E91" s="96">
        <v>0.29</v>
      </c>
      <c r="F91" s="73">
        <v>0</v>
      </c>
      <c r="G91" s="73">
        <v>10.864</v>
      </c>
      <c r="H91" s="74"/>
      <c r="I91" s="73">
        <v>0</v>
      </c>
      <c r="J91" s="73">
        <v>11.284</v>
      </c>
      <c r="K91" s="74"/>
      <c r="L91" s="72"/>
      <c r="M91" s="90">
        <v>0.00018680917007874012</v>
      </c>
      <c r="N91" s="76"/>
      <c r="O91" s="76"/>
      <c r="P91" s="76"/>
      <c r="Q91" s="76"/>
      <c r="R91" s="76"/>
      <c r="S91" s="76"/>
      <c r="T91" s="76"/>
      <c r="U91" s="76"/>
      <c r="V91" s="76"/>
      <c r="W91" s="76"/>
      <c r="X91" s="76"/>
      <c r="Y91" s="76"/>
      <c r="Z91" s="76"/>
      <c r="AA91" s="76"/>
      <c r="AB91" s="76"/>
      <c r="AC91" s="76"/>
      <c r="AD91" s="76"/>
      <c r="AE91" s="76"/>
      <c r="AF91" s="76"/>
      <c r="AG91" s="76"/>
      <c r="AH91" s="76"/>
      <c r="AI91" s="76"/>
    </row>
    <row r="92" spans="2:13" s="76" customFormat="1" ht="12.75">
      <c r="B92" s="67"/>
      <c r="C92" s="67"/>
      <c r="D92" s="119"/>
      <c r="E92" s="120"/>
      <c r="F92" s="121"/>
      <c r="G92" s="94"/>
      <c r="H92" s="94"/>
      <c r="I92" s="122"/>
      <c r="J92" s="121"/>
      <c r="K92" s="94"/>
      <c r="L92" s="94"/>
      <c r="M92" s="123"/>
    </row>
    <row r="93" spans="2:35" s="77" customFormat="1" ht="12.75">
      <c r="B93" s="88" t="s">
        <v>186</v>
      </c>
      <c r="C93" s="88"/>
      <c r="D93" s="88"/>
      <c r="E93" s="124">
        <f>SUM(E72:E92)</f>
        <v>99.61999999999998</v>
      </c>
      <c r="F93" s="125"/>
      <c r="G93" s="89"/>
      <c r="H93" s="89"/>
      <c r="I93" s="89">
        <f>SUM(I72:I92)</f>
        <v>1123.425</v>
      </c>
      <c r="J93" s="125">
        <f>SUM(J72:J92)</f>
        <v>505.878</v>
      </c>
      <c r="K93" s="126">
        <f>+(J93-I93)/I93</f>
        <v>-0.5497002470124842</v>
      </c>
      <c r="L93" s="89"/>
      <c r="M93" s="127"/>
      <c r="N93" s="76"/>
      <c r="O93" s="76"/>
      <c r="P93" s="76"/>
      <c r="Q93" s="76"/>
      <c r="R93" s="76"/>
      <c r="S93" s="76"/>
      <c r="T93" s="76"/>
      <c r="U93" s="76"/>
      <c r="V93" s="76"/>
      <c r="W93" s="76"/>
      <c r="X93" s="76"/>
      <c r="Y93" s="76"/>
      <c r="Z93" s="76"/>
      <c r="AA93" s="76"/>
      <c r="AB93" s="76"/>
      <c r="AC93" s="76"/>
      <c r="AD93" s="76"/>
      <c r="AE93" s="76"/>
      <c r="AF93" s="76"/>
      <c r="AG93" s="76"/>
      <c r="AH93" s="76"/>
      <c r="AI93" s="76"/>
    </row>
    <row r="94" spans="5:13" s="76" customFormat="1" ht="12.75">
      <c r="E94" s="128"/>
      <c r="F94" s="129"/>
      <c r="G94" s="122"/>
      <c r="H94" s="122"/>
      <c r="I94" s="122"/>
      <c r="J94" s="129"/>
      <c r="K94" s="122"/>
      <c r="L94" s="122"/>
      <c r="M94" s="123"/>
    </row>
    <row r="95" spans="2:13" s="76" customFormat="1" ht="12.75">
      <c r="B95" s="130" t="s">
        <v>60</v>
      </c>
      <c r="C95" s="130"/>
      <c r="E95" s="128"/>
      <c r="F95" s="129"/>
      <c r="G95" s="122"/>
      <c r="H95" s="122"/>
      <c r="I95" s="122"/>
      <c r="J95" s="129"/>
      <c r="K95" s="122"/>
      <c r="L95" s="122"/>
      <c r="M95" s="123"/>
    </row>
    <row r="96" spans="13:35" ht="12.75">
      <c r="M96" s="123"/>
      <c r="N96" s="76"/>
      <c r="O96" s="76"/>
      <c r="P96" s="76"/>
      <c r="Q96" s="76"/>
      <c r="R96" s="76"/>
      <c r="S96" s="76"/>
      <c r="T96" s="76"/>
      <c r="U96" s="76"/>
      <c r="V96" s="76"/>
      <c r="W96" s="76"/>
      <c r="X96" s="76"/>
      <c r="Y96" s="76"/>
      <c r="Z96" s="76"/>
      <c r="AA96" s="76"/>
      <c r="AB96" s="76"/>
      <c r="AC96" s="76"/>
      <c r="AD96" s="76"/>
      <c r="AE96" s="76"/>
      <c r="AF96" s="76"/>
      <c r="AG96" s="76"/>
      <c r="AH96" s="76"/>
      <c r="AI96" s="76"/>
    </row>
    <row r="97" spans="2:35" s="103" customFormat="1" ht="15.75" customHeight="1">
      <c r="B97" s="171" t="s">
        <v>65</v>
      </c>
      <c r="C97" s="171"/>
      <c r="D97" s="171"/>
      <c r="E97" s="171"/>
      <c r="F97" s="171"/>
      <c r="G97" s="171"/>
      <c r="H97" s="171"/>
      <c r="I97" s="171"/>
      <c r="J97" s="171"/>
      <c r="K97" s="171"/>
      <c r="L97" s="171"/>
      <c r="M97" s="171"/>
      <c r="N97" s="76"/>
      <c r="O97" s="76"/>
      <c r="P97" s="76"/>
      <c r="Q97" s="76"/>
      <c r="R97" s="76"/>
      <c r="S97" s="76"/>
      <c r="T97" s="76"/>
      <c r="U97" s="76"/>
      <c r="V97" s="76"/>
      <c r="W97" s="76"/>
      <c r="X97" s="76"/>
      <c r="Y97" s="76"/>
      <c r="Z97" s="76"/>
      <c r="AA97" s="76"/>
      <c r="AB97" s="76"/>
      <c r="AC97" s="76"/>
      <c r="AD97" s="76"/>
      <c r="AE97" s="76"/>
      <c r="AF97" s="76"/>
      <c r="AG97" s="76"/>
      <c r="AH97" s="76"/>
      <c r="AI97" s="76"/>
    </row>
    <row r="98" spans="2:35" s="103" customFormat="1" ht="15.75" customHeight="1">
      <c r="B98" s="172" t="s">
        <v>293</v>
      </c>
      <c r="C98" s="172"/>
      <c r="D98" s="172"/>
      <c r="E98" s="172"/>
      <c r="F98" s="172"/>
      <c r="G98" s="172"/>
      <c r="H98" s="172"/>
      <c r="I98" s="172"/>
      <c r="J98" s="172"/>
      <c r="K98" s="172"/>
      <c r="L98" s="172"/>
      <c r="M98" s="172"/>
      <c r="N98" s="76"/>
      <c r="O98" s="76"/>
      <c r="P98" s="76"/>
      <c r="Q98" s="76"/>
      <c r="R98" s="76"/>
      <c r="S98" s="76"/>
      <c r="T98" s="76"/>
      <c r="U98" s="76"/>
      <c r="V98" s="76"/>
      <c r="W98" s="76"/>
      <c r="X98" s="76"/>
      <c r="Y98" s="76"/>
      <c r="Z98" s="76"/>
      <c r="AA98" s="76"/>
      <c r="AB98" s="76"/>
      <c r="AC98" s="76"/>
      <c r="AD98" s="76"/>
      <c r="AE98" s="76"/>
      <c r="AF98" s="76"/>
      <c r="AG98" s="76"/>
      <c r="AH98" s="76"/>
      <c r="AI98" s="76"/>
    </row>
    <row r="99" spans="2:35" s="104" customFormat="1" ht="15.75" customHeight="1">
      <c r="B99" s="172" t="s">
        <v>46</v>
      </c>
      <c r="C99" s="172"/>
      <c r="D99" s="172"/>
      <c r="E99" s="172"/>
      <c r="F99" s="172"/>
      <c r="G99" s="172"/>
      <c r="H99" s="172"/>
      <c r="I99" s="172"/>
      <c r="J99" s="172"/>
      <c r="K99" s="172"/>
      <c r="L99" s="172"/>
      <c r="M99" s="172"/>
      <c r="N99" s="76"/>
      <c r="O99" s="76"/>
      <c r="P99" s="76"/>
      <c r="Q99" s="76"/>
      <c r="R99" s="76"/>
      <c r="S99" s="76"/>
      <c r="T99" s="76"/>
      <c r="U99" s="76"/>
      <c r="V99" s="76"/>
      <c r="W99" s="76"/>
      <c r="X99" s="76"/>
      <c r="Y99" s="76"/>
      <c r="Z99" s="76"/>
      <c r="AA99" s="76"/>
      <c r="AB99" s="76"/>
      <c r="AC99" s="76"/>
      <c r="AD99" s="76"/>
      <c r="AE99" s="76"/>
      <c r="AF99" s="76"/>
      <c r="AG99" s="76"/>
      <c r="AH99" s="76"/>
      <c r="AI99" s="76"/>
    </row>
    <row r="100" spans="2:35" s="104" customFormat="1" ht="15.75" customHeight="1">
      <c r="B100" s="105"/>
      <c r="C100" s="105"/>
      <c r="D100" s="105"/>
      <c r="E100" s="106"/>
      <c r="F100" s="105"/>
      <c r="G100" s="105"/>
      <c r="H100" s="105"/>
      <c r="I100" s="105"/>
      <c r="J100" s="105"/>
      <c r="K100" s="105"/>
      <c r="L100" s="105"/>
      <c r="M100" s="105"/>
      <c r="N100" s="76"/>
      <c r="O100" s="76"/>
      <c r="P100" s="76"/>
      <c r="Q100" s="76"/>
      <c r="R100" s="76"/>
      <c r="S100" s="76"/>
      <c r="T100" s="76"/>
      <c r="U100" s="76"/>
      <c r="V100" s="76"/>
      <c r="W100" s="76"/>
      <c r="X100" s="76"/>
      <c r="Y100" s="76"/>
      <c r="Z100" s="76"/>
      <c r="AA100" s="76"/>
      <c r="AB100" s="76"/>
      <c r="AC100" s="76"/>
      <c r="AD100" s="76"/>
      <c r="AE100" s="76"/>
      <c r="AF100" s="76"/>
      <c r="AG100" s="76"/>
      <c r="AH100" s="76"/>
      <c r="AI100" s="76"/>
    </row>
    <row r="101" spans="2:13" s="76" customFormat="1" ht="30.75" customHeight="1">
      <c r="B101" s="107" t="s">
        <v>308</v>
      </c>
      <c r="C101" s="107" t="s">
        <v>309</v>
      </c>
      <c r="D101" s="107" t="s">
        <v>69</v>
      </c>
      <c r="E101" s="109" t="s">
        <v>184</v>
      </c>
      <c r="F101" s="170" t="s">
        <v>290</v>
      </c>
      <c r="G101" s="170"/>
      <c r="H101" s="170"/>
      <c r="I101" s="170" t="s">
        <v>291</v>
      </c>
      <c r="J101" s="170"/>
      <c r="K101" s="170"/>
      <c r="L101" s="170"/>
      <c r="M101" s="170"/>
    </row>
    <row r="102" spans="2:13" s="76" customFormat="1" ht="15.75" customHeight="1">
      <c r="B102" s="110"/>
      <c r="C102" s="110"/>
      <c r="D102" s="110"/>
      <c r="E102" s="111">
        <f>+E70</f>
        <v>2008</v>
      </c>
      <c r="F102" s="169" t="str">
        <f>+F70</f>
        <v>Enero-Abril</v>
      </c>
      <c r="G102" s="169"/>
      <c r="H102" s="110" t="s">
        <v>185</v>
      </c>
      <c r="I102" s="169" t="str">
        <f>+F102</f>
        <v>Enero-Abril</v>
      </c>
      <c r="J102" s="169"/>
      <c r="K102" s="110" t="s">
        <v>185</v>
      </c>
      <c r="L102" s="112"/>
      <c r="M102" s="113" t="s">
        <v>292</v>
      </c>
    </row>
    <row r="103" spans="2:13" s="76" customFormat="1" ht="15.75">
      <c r="B103" s="114"/>
      <c r="C103" s="114"/>
      <c r="D103" s="114"/>
      <c r="E103" s="115"/>
      <c r="F103" s="116">
        <f>+F71</f>
        <v>2008</v>
      </c>
      <c r="G103" s="116">
        <f>+G71</f>
        <v>2009</v>
      </c>
      <c r="H103" s="117" t="str">
        <f>+H71</f>
        <v>09/08</v>
      </c>
      <c r="I103" s="116">
        <f>+F103</f>
        <v>2008</v>
      </c>
      <c r="J103" s="116">
        <f>+G103</f>
        <v>2009</v>
      </c>
      <c r="K103" s="117" t="str">
        <f>+H103</f>
        <v>09/08</v>
      </c>
      <c r="L103" s="114"/>
      <c r="M103" s="131" t="str">
        <f>+M71</f>
        <v>ene-abr 09</v>
      </c>
    </row>
    <row r="104" spans="1:35" s="75" customFormat="1" ht="12.75">
      <c r="A104" s="75">
        <v>1</v>
      </c>
      <c r="B104" s="72" t="s">
        <v>86</v>
      </c>
      <c r="C104" s="97" t="s">
        <v>342</v>
      </c>
      <c r="D104" s="72" t="s">
        <v>71</v>
      </c>
      <c r="E104" s="96">
        <v>94.62563196888998</v>
      </c>
      <c r="F104" s="73">
        <v>116531.594</v>
      </c>
      <c r="G104" s="73">
        <v>99586.496</v>
      </c>
      <c r="H104" s="74">
        <f>+(G104-F104)/F104</f>
        <v>-0.14541205022905632</v>
      </c>
      <c r="I104" s="73">
        <v>210762.562</v>
      </c>
      <c r="J104" s="73">
        <v>118204.782</v>
      </c>
      <c r="K104" s="74">
        <f>+(J104-I104)/I104</f>
        <v>-0.43915664680523286</v>
      </c>
      <c r="L104" s="72">
        <v>1</v>
      </c>
      <c r="M104" s="90">
        <v>0.1542113626804923</v>
      </c>
      <c r="N104" s="76"/>
      <c r="O104" s="76"/>
      <c r="P104" s="76"/>
      <c r="Q104" s="76"/>
      <c r="R104" s="76"/>
      <c r="S104" s="76"/>
      <c r="T104" s="76"/>
      <c r="U104" s="76"/>
      <c r="V104" s="76"/>
      <c r="W104" s="76"/>
      <c r="X104" s="76"/>
      <c r="Y104" s="76"/>
      <c r="Z104" s="76"/>
      <c r="AA104" s="76"/>
      <c r="AB104" s="76"/>
      <c r="AC104" s="76"/>
      <c r="AD104" s="76"/>
      <c r="AE104" s="76"/>
      <c r="AF104" s="76"/>
      <c r="AG104" s="76"/>
      <c r="AH104" s="76"/>
      <c r="AI104" s="76"/>
    </row>
    <row r="105" spans="1:35" s="75" customFormat="1" ht="12.75">
      <c r="A105" s="75">
        <v>2</v>
      </c>
      <c r="B105" s="72" t="s">
        <v>87</v>
      </c>
      <c r="C105" s="98">
        <v>20057000</v>
      </c>
      <c r="D105" s="72" t="s">
        <v>71</v>
      </c>
      <c r="E105" s="96">
        <v>1.2403449736780918</v>
      </c>
      <c r="F105" s="73">
        <v>615.159</v>
      </c>
      <c r="G105" s="73">
        <v>710.04</v>
      </c>
      <c r="H105" s="74">
        <f>+(G105-F105)/F105</f>
        <v>0.15423817257001843</v>
      </c>
      <c r="I105" s="73">
        <v>1032.703</v>
      </c>
      <c r="J105" s="73">
        <v>1279.577</v>
      </c>
      <c r="K105" s="74">
        <f>+(J105-I105)/I105</f>
        <v>0.23905614683021162</v>
      </c>
      <c r="L105" s="72">
        <v>2</v>
      </c>
      <c r="M105" s="90">
        <v>0.8306918769780086</v>
      </c>
      <c r="N105" s="76"/>
      <c r="O105" s="76"/>
      <c r="P105" s="76"/>
      <c r="Q105" s="76"/>
      <c r="R105" s="76"/>
      <c r="S105" s="76"/>
      <c r="T105" s="76"/>
      <c r="U105" s="76"/>
      <c r="V105" s="76"/>
      <c r="W105" s="76"/>
      <c r="X105" s="76"/>
      <c r="Y105" s="76"/>
      <c r="Z105" s="76"/>
      <c r="AA105" s="76"/>
      <c r="AB105" s="76"/>
      <c r="AC105" s="76"/>
      <c r="AD105" s="76"/>
      <c r="AE105" s="76"/>
      <c r="AF105" s="76"/>
      <c r="AG105" s="76"/>
      <c r="AH105" s="76"/>
      <c r="AI105" s="76"/>
    </row>
    <row r="106" spans="1:35" s="75" customFormat="1" ht="12.75">
      <c r="A106" s="75">
        <v>3</v>
      </c>
      <c r="B106" s="72" t="s">
        <v>79</v>
      </c>
      <c r="C106" s="97" t="s">
        <v>348</v>
      </c>
      <c r="D106" s="72" t="s">
        <v>71</v>
      </c>
      <c r="E106" s="96">
        <v>0.7853858402617863</v>
      </c>
      <c r="F106" s="73">
        <v>2161.515</v>
      </c>
      <c r="G106" s="73">
        <v>2849.339</v>
      </c>
      <c r="H106" s="74">
        <f aca="true" t="shared" si="7" ref="H106:H122">+(G106-F106)/F106</f>
        <v>0.3182138453815958</v>
      </c>
      <c r="I106" s="73">
        <v>1670.347</v>
      </c>
      <c r="J106" s="73">
        <v>1045.543</v>
      </c>
      <c r="K106" s="74">
        <f aca="true" t="shared" si="8" ref="K106:K122">+(J106-I106)/I106</f>
        <v>-0.37405640863844464</v>
      </c>
      <c r="L106" s="72">
        <v>3</v>
      </c>
      <c r="M106" s="90">
        <v>0.006526015419500704</v>
      </c>
      <c r="N106" s="76"/>
      <c r="O106" s="76"/>
      <c r="P106" s="76"/>
      <c r="Q106" s="76"/>
      <c r="R106" s="76"/>
      <c r="S106" s="76"/>
      <c r="T106" s="76"/>
      <c r="U106" s="76"/>
      <c r="V106" s="76"/>
      <c r="W106" s="76"/>
      <c r="X106" s="76"/>
      <c r="Y106" s="76"/>
      <c r="Z106" s="76"/>
      <c r="AA106" s="76"/>
      <c r="AB106" s="76"/>
      <c r="AC106" s="76"/>
      <c r="AD106" s="76"/>
      <c r="AE106" s="76"/>
      <c r="AF106" s="76"/>
      <c r="AG106" s="76"/>
      <c r="AH106" s="76"/>
      <c r="AI106" s="76"/>
    </row>
    <row r="107" spans="1:35" s="75" customFormat="1" ht="12.75">
      <c r="A107" s="75">
        <v>4</v>
      </c>
      <c r="B107" s="72" t="s">
        <v>107</v>
      </c>
      <c r="C107" s="97" t="s">
        <v>374</v>
      </c>
      <c r="D107" s="72" t="s">
        <v>71</v>
      </c>
      <c r="E107" s="96">
        <v>0.6574108031941273</v>
      </c>
      <c r="F107" s="73">
        <v>106.09</v>
      </c>
      <c r="G107" s="73">
        <v>119.584</v>
      </c>
      <c r="H107" s="74">
        <f t="shared" si="7"/>
        <v>0.1271938919785088</v>
      </c>
      <c r="I107" s="73">
        <v>436.91</v>
      </c>
      <c r="J107" s="73">
        <v>297.977</v>
      </c>
      <c r="K107" s="74">
        <f t="shared" si="8"/>
        <v>-0.31798997505207033</v>
      </c>
      <c r="L107" s="72">
        <v>4</v>
      </c>
      <c r="M107" s="90">
        <v>0.04719026031871721</v>
      </c>
      <c r="N107" s="76"/>
      <c r="O107" s="76"/>
      <c r="P107" s="76"/>
      <c r="Q107" s="76"/>
      <c r="R107" s="76"/>
      <c r="S107" s="76"/>
      <c r="T107" s="76"/>
      <c r="U107" s="76"/>
      <c r="V107" s="76"/>
      <c r="W107" s="76"/>
      <c r="X107" s="76"/>
      <c r="Y107" s="76"/>
      <c r="Z107" s="76"/>
      <c r="AA107" s="76"/>
      <c r="AB107" s="76"/>
      <c r="AC107" s="76"/>
      <c r="AD107" s="76"/>
      <c r="AE107" s="76"/>
      <c r="AF107" s="76"/>
      <c r="AG107" s="76"/>
      <c r="AH107" s="76"/>
      <c r="AI107" s="76"/>
    </row>
    <row r="108" spans="1:35" s="75" customFormat="1" ht="12.75">
      <c r="A108" s="75">
        <v>5</v>
      </c>
      <c r="B108" s="72" t="s">
        <v>108</v>
      </c>
      <c r="C108" s="97" t="s">
        <v>373</v>
      </c>
      <c r="D108" s="72" t="s">
        <v>71</v>
      </c>
      <c r="E108" s="96">
        <v>0.5236146664834384</v>
      </c>
      <c r="F108" s="73">
        <v>0</v>
      </c>
      <c r="G108" s="73">
        <v>0</v>
      </c>
      <c r="H108" s="74"/>
      <c r="I108" s="73">
        <v>0</v>
      </c>
      <c r="J108" s="73">
        <v>0</v>
      </c>
      <c r="K108" s="74"/>
      <c r="L108" s="72">
        <v>6</v>
      </c>
      <c r="M108" s="90">
        <v>0</v>
      </c>
      <c r="N108" s="76"/>
      <c r="O108" s="76"/>
      <c r="P108" s="76"/>
      <c r="Q108" s="76"/>
      <c r="R108" s="76"/>
      <c r="S108" s="76"/>
      <c r="T108" s="76"/>
      <c r="U108" s="76"/>
      <c r="V108" s="76"/>
      <c r="W108" s="76"/>
      <c r="X108" s="76"/>
      <c r="Y108" s="76"/>
      <c r="Z108" s="76"/>
      <c r="AA108" s="76"/>
      <c r="AB108" s="76"/>
      <c r="AC108" s="76"/>
      <c r="AD108" s="76"/>
      <c r="AE108" s="76"/>
      <c r="AF108" s="76"/>
      <c r="AG108" s="76"/>
      <c r="AH108" s="76"/>
      <c r="AI108" s="76"/>
    </row>
    <row r="109" spans="1:35" s="75" customFormat="1" ht="12.75">
      <c r="A109" s="75">
        <v>6</v>
      </c>
      <c r="B109" s="72" t="s">
        <v>111</v>
      </c>
      <c r="C109" s="97" t="s">
        <v>346</v>
      </c>
      <c r="D109" s="72" t="s">
        <v>71</v>
      </c>
      <c r="E109" s="96">
        <v>0.4349761512459514</v>
      </c>
      <c r="F109" s="73">
        <v>992.596</v>
      </c>
      <c r="G109" s="73">
        <v>1169.928</v>
      </c>
      <c r="H109" s="74">
        <f t="shared" si="7"/>
        <v>0.17865475984186932</v>
      </c>
      <c r="I109" s="73">
        <v>816.827</v>
      </c>
      <c r="J109" s="73">
        <v>493.684</v>
      </c>
      <c r="K109" s="74">
        <f t="shared" si="8"/>
        <v>-0.39560763784742664</v>
      </c>
      <c r="L109" s="72">
        <v>8</v>
      </c>
      <c r="M109" s="90">
        <v>0.008173050187978797</v>
      </c>
      <c r="N109" s="76"/>
      <c r="O109" s="76"/>
      <c r="P109" s="76"/>
      <c r="Q109" s="76"/>
      <c r="R109" s="76"/>
      <c r="S109" s="76"/>
      <c r="T109" s="76"/>
      <c r="U109" s="76"/>
      <c r="V109" s="76"/>
      <c r="W109" s="76"/>
      <c r="X109" s="76"/>
      <c r="Y109" s="76"/>
      <c r="Z109" s="76"/>
      <c r="AA109" s="76"/>
      <c r="AB109" s="76"/>
      <c r="AC109" s="76"/>
      <c r="AD109" s="76"/>
      <c r="AE109" s="76"/>
      <c r="AF109" s="76"/>
      <c r="AG109" s="76"/>
      <c r="AH109" s="76"/>
      <c r="AI109" s="76"/>
    </row>
    <row r="110" spans="1:13" s="76" customFormat="1" ht="12.75">
      <c r="A110" s="75">
        <v>7</v>
      </c>
      <c r="B110" s="72" t="s">
        <v>75</v>
      </c>
      <c r="C110" s="97" t="s">
        <v>344</v>
      </c>
      <c r="D110" s="72" t="s">
        <v>71</v>
      </c>
      <c r="E110" s="96">
        <v>0.42535888190867965</v>
      </c>
      <c r="F110" s="73">
        <v>0</v>
      </c>
      <c r="G110" s="73">
        <v>0</v>
      </c>
      <c r="H110" s="74"/>
      <c r="I110" s="73">
        <v>0</v>
      </c>
      <c r="J110" s="73">
        <v>0</v>
      </c>
      <c r="K110" s="74"/>
      <c r="L110" s="72">
        <v>12</v>
      </c>
      <c r="M110" s="90">
        <v>0</v>
      </c>
    </row>
    <row r="111" spans="1:13" s="76" customFormat="1" ht="12.75">
      <c r="A111" s="75">
        <v>8</v>
      </c>
      <c r="B111" s="72" t="s">
        <v>93</v>
      </c>
      <c r="C111" s="97" t="s">
        <v>364</v>
      </c>
      <c r="D111" s="72" t="s">
        <v>71</v>
      </c>
      <c r="E111" s="96">
        <v>0.3521132015124344</v>
      </c>
      <c r="F111" s="73">
        <v>621.237</v>
      </c>
      <c r="G111" s="73">
        <v>860.722</v>
      </c>
      <c r="H111" s="74">
        <f t="shared" si="7"/>
        <v>0.38549700033964496</v>
      </c>
      <c r="I111" s="73">
        <v>806.369</v>
      </c>
      <c r="J111" s="73">
        <v>550.081</v>
      </c>
      <c r="K111" s="74">
        <f t="shared" si="8"/>
        <v>-0.3178296784722627</v>
      </c>
      <c r="L111" s="72">
        <v>15</v>
      </c>
      <c r="M111" s="90">
        <v>0.00662671841797312</v>
      </c>
    </row>
    <row r="112" spans="1:13" s="76" customFormat="1" ht="12.75">
      <c r="A112" s="75">
        <v>9</v>
      </c>
      <c r="B112" s="72" t="s">
        <v>110</v>
      </c>
      <c r="C112" s="97" t="s">
        <v>352</v>
      </c>
      <c r="D112" s="72" t="s">
        <v>71</v>
      </c>
      <c r="E112" s="96">
        <v>0.18873632792514541</v>
      </c>
      <c r="F112" s="73">
        <v>0</v>
      </c>
      <c r="G112" s="73">
        <v>0</v>
      </c>
      <c r="H112" s="74"/>
      <c r="I112" s="73">
        <v>0</v>
      </c>
      <c r="J112" s="73">
        <v>0</v>
      </c>
      <c r="K112" s="74"/>
      <c r="L112" s="72">
        <v>16</v>
      </c>
      <c r="M112" s="90">
        <v>0</v>
      </c>
    </row>
    <row r="113" spans="1:13" s="76" customFormat="1" ht="12.75">
      <c r="A113" s="75">
        <v>10</v>
      </c>
      <c r="B113" s="72" t="s">
        <v>106</v>
      </c>
      <c r="C113" s="97" t="s">
        <v>404</v>
      </c>
      <c r="D113" s="72" t="s">
        <v>71</v>
      </c>
      <c r="E113" s="96">
        <v>0.1481217890826996</v>
      </c>
      <c r="F113" s="73">
        <v>0</v>
      </c>
      <c r="G113" s="73">
        <v>82.221</v>
      </c>
      <c r="H113" s="74"/>
      <c r="I113" s="73">
        <v>0</v>
      </c>
      <c r="J113" s="73">
        <v>227.219</v>
      </c>
      <c r="K113" s="74"/>
      <c r="L113" s="72">
        <v>17</v>
      </c>
      <c r="M113" s="90">
        <v>0.012630899121964648</v>
      </c>
    </row>
    <row r="114" spans="1:13" s="76" customFormat="1" ht="12.75">
      <c r="A114" s="75">
        <v>11</v>
      </c>
      <c r="B114" s="72" t="s">
        <v>102</v>
      </c>
      <c r="C114" s="97" t="s">
        <v>362</v>
      </c>
      <c r="D114" s="72" t="s">
        <v>71</v>
      </c>
      <c r="E114" s="96">
        <v>0.07992771964335182</v>
      </c>
      <c r="F114" s="73">
        <v>193.648</v>
      </c>
      <c r="G114" s="73">
        <v>269.243</v>
      </c>
      <c r="H114" s="74">
        <f t="shared" si="7"/>
        <v>0.3903732545649839</v>
      </c>
      <c r="I114" s="73">
        <v>187.987</v>
      </c>
      <c r="J114" s="73">
        <v>255.309</v>
      </c>
      <c r="K114" s="74">
        <f t="shared" si="8"/>
        <v>0.35812050833302306</v>
      </c>
      <c r="L114" s="72">
        <v>19</v>
      </c>
      <c r="M114" s="90">
        <v>0.005428932074843643</v>
      </c>
    </row>
    <row r="115" spans="1:13" s="76" customFormat="1" ht="12.75">
      <c r="A115" s="75">
        <v>12</v>
      </c>
      <c r="B115" s="72" t="s">
        <v>81</v>
      </c>
      <c r="C115" s="97" t="s">
        <v>343</v>
      </c>
      <c r="D115" s="72" t="s">
        <v>71</v>
      </c>
      <c r="E115" s="96">
        <v>0.0757814345101189</v>
      </c>
      <c r="F115" s="73">
        <v>0</v>
      </c>
      <c r="G115" s="73">
        <v>0</v>
      </c>
      <c r="H115" s="74"/>
      <c r="I115" s="73">
        <v>0</v>
      </c>
      <c r="J115" s="73">
        <v>0</v>
      </c>
      <c r="K115" s="74"/>
      <c r="L115" s="72">
        <v>20</v>
      </c>
      <c r="M115" s="90">
        <v>0</v>
      </c>
    </row>
    <row r="116" spans="1:13" s="76" customFormat="1" ht="12.75">
      <c r="A116" s="75">
        <v>13</v>
      </c>
      <c r="B116" s="72" t="s">
        <v>92</v>
      </c>
      <c r="C116" s="97" t="s">
        <v>361</v>
      </c>
      <c r="D116" s="72" t="s">
        <v>71</v>
      </c>
      <c r="E116" s="96">
        <v>0.07032307742027322</v>
      </c>
      <c r="F116" s="73">
        <v>185.672</v>
      </c>
      <c r="G116" s="73">
        <v>193.973</v>
      </c>
      <c r="H116" s="74">
        <f t="shared" si="7"/>
        <v>0.04470787194622784</v>
      </c>
      <c r="I116" s="73">
        <v>177.287</v>
      </c>
      <c r="J116" s="73">
        <v>156.554</v>
      </c>
      <c r="K116" s="74">
        <f t="shared" si="8"/>
        <v>-0.11694596896557562</v>
      </c>
      <c r="L116" s="72"/>
      <c r="M116" s="90">
        <v>0.004943101633508896</v>
      </c>
    </row>
    <row r="117" spans="1:13" s="76" customFormat="1" ht="12.75">
      <c r="A117" s="75">
        <v>14</v>
      </c>
      <c r="B117" s="72" t="s">
        <v>104</v>
      </c>
      <c r="C117" s="97" t="s">
        <v>341</v>
      </c>
      <c r="D117" s="72" t="s">
        <v>71</v>
      </c>
      <c r="E117" s="96">
        <v>0.06904008609028707</v>
      </c>
      <c r="F117" s="73">
        <v>31.542</v>
      </c>
      <c r="G117" s="73">
        <v>36.61</v>
      </c>
      <c r="H117" s="74">
        <f t="shared" si="7"/>
        <v>0.16067465601420322</v>
      </c>
      <c r="I117" s="73">
        <v>61.421</v>
      </c>
      <c r="J117" s="73">
        <v>160.886</v>
      </c>
      <c r="K117" s="74">
        <f t="shared" si="8"/>
        <v>1.6193972745477931</v>
      </c>
      <c r="L117" s="72"/>
      <c r="M117" s="90">
        <v>0.003927851036091987</v>
      </c>
    </row>
    <row r="118" spans="1:13" s="76" customFormat="1" ht="12.75">
      <c r="A118" s="75">
        <v>15</v>
      </c>
      <c r="B118" s="72" t="s">
        <v>315</v>
      </c>
      <c r="C118" s="98">
        <v>15091000</v>
      </c>
      <c r="D118" s="72" t="s">
        <v>71</v>
      </c>
      <c r="E118" s="96">
        <v>0.05544451050253336</v>
      </c>
      <c r="F118" s="73">
        <v>42</v>
      </c>
      <c r="G118" s="73">
        <v>0</v>
      </c>
      <c r="H118" s="74">
        <f t="shared" si="7"/>
        <v>-1</v>
      </c>
      <c r="I118" s="73">
        <v>144.9</v>
      </c>
      <c r="J118" s="73">
        <v>0</v>
      </c>
      <c r="K118" s="74">
        <f t="shared" si="8"/>
        <v>-1</v>
      </c>
      <c r="L118" s="72"/>
      <c r="M118" s="90">
        <v>0</v>
      </c>
    </row>
    <row r="119" spans="1:13" s="76" customFormat="1" ht="12.75">
      <c r="A119" s="75">
        <v>16</v>
      </c>
      <c r="B119" s="72" t="s">
        <v>97</v>
      </c>
      <c r="C119" s="97" t="s">
        <v>351</v>
      </c>
      <c r="D119" s="72" t="s">
        <v>71</v>
      </c>
      <c r="E119" s="96">
        <v>0.0480836682075904</v>
      </c>
      <c r="F119" s="73">
        <v>64.768</v>
      </c>
      <c r="G119" s="73">
        <v>40.56</v>
      </c>
      <c r="H119" s="74">
        <f t="shared" si="7"/>
        <v>-0.37376482213438733</v>
      </c>
      <c r="I119" s="73">
        <v>72.57</v>
      </c>
      <c r="J119" s="73">
        <v>27.904</v>
      </c>
      <c r="K119" s="74">
        <f t="shared" si="8"/>
        <v>-0.6154884938679895</v>
      </c>
      <c r="L119" s="72"/>
      <c r="M119" s="90">
        <v>0.0009194952029331581</v>
      </c>
    </row>
    <row r="120" spans="1:13" s="76" customFormat="1" ht="12.75">
      <c r="A120" s="75">
        <v>17</v>
      </c>
      <c r="B120" s="72" t="s">
        <v>116</v>
      </c>
      <c r="C120" s="98">
        <v>20019000</v>
      </c>
      <c r="D120" s="72" t="s">
        <v>71</v>
      </c>
      <c r="E120" s="96">
        <v>0.04465406746477324</v>
      </c>
      <c r="F120" s="73">
        <v>0</v>
      </c>
      <c r="G120" s="73">
        <v>0</v>
      </c>
      <c r="H120" s="74"/>
      <c r="I120" s="73">
        <v>0</v>
      </c>
      <c r="J120" s="73">
        <v>0</v>
      </c>
      <c r="K120" s="74"/>
      <c r="L120" s="72"/>
      <c r="M120" s="90">
        <v>0</v>
      </c>
    </row>
    <row r="121" spans="1:13" s="76" customFormat="1" ht="12.75">
      <c r="A121" s="75">
        <v>18</v>
      </c>
      <c r="B121" s="72" t="s">
        <v>316</v>
      </c>
      <c r="C121" s="97" t="s">
        <v>372</v>
      </c>
      <c r="D121" s="72" t="s">
        <v>71</v>
      </c>
      <c r="E121" s="96">
        <v>0.03920106733246404</v>
      </c>
      <c r="F121" s="73">
        <v>30.705</v>
      </c>
      <c r="G121" s="73">
        <v>1.612</v>
      </c>
      <c r="H121" s="74">
        <f t="shared" si="7"/>
        <v>-0.9475004070998209</v>
      </c>
      <c r="I121" s="73">
        <v>102.449</v>
      </c>
      <c r="J121" s="73">
        <v>2.634</v>
      </c>
      <c r="K121" s="74">
        <f t="shared" si="8"/>
        <v>-0.9742896465558473</v>
      </c>
      <c r="L121" s="72"/>
      <c r="M121" s="90">
        <v>0.002582725157449162</v>
      </c>
    </row>
    <row r="122" spans="1:13" s="76" customFormat="1" ht="12.75">
      <c r="A122" s="75">
        <v>19</v>
      </c>
      <c r="B122" s="72" t="s">
        <v>95</v>
      </c>
      <c r="C122" s="98">
        <v>22042110</v>
      </c>
      <c r="D122" s="72" t="s">
        <v>96</v>
      </c>
      <c r="E122" s="96">
        <v>0.024139215939011863</v>
      </c>
      <c r="F122" s="73">
        <v>18.18</v>
      </c>
      <c r="G122" s="73">
        <v>0</v>
      </c>
      <c r="H122" s="74">
        <f t="shared" si="7"/>
        <v>-1</v>
      </c>
      <c r="I122" s="73">
        <v>63.086</v>
      </c>
      <c r="J122" s="73">
        <v>0</v>
      </c>
      <c r="K122" s="74">
        <f t="shared" si="8"/>
        <v>-1</v>
      </c>
      <c r="L122" s="72"/>
      <c r="M122" s="90">
        <v>0</v>
      </c>
    </row>
    <row r="123" spans="1:13" s="76" customFormat="1" ht="12.75">
      <c r="A123" s="75">
        <v>20</v>
      </c>
      <c r="B123" s="67" t="s">
        <v>109</v>
      </c>
      <c r="C123" s="132" t="s">
        <v>371</v>
      </c>
      <c r="D123" s="119" t="s">
        <v>71</v>
      </c>
      <c r="E123" s="120">
        <v>0.023815885287703096</v>
      </c>
      <c r="F123" s="121">
        <v>0</v>
      </c>
      <c r="G123" s="94">
        <v>0</v>
      </c>
      <c r="H123" s="74"/>
      <c r="I123" s="122">
        <v>0</v>
      </c>
      <c r="J123" s="121">
        <v>0</v>
      </c>
      <c r="K123" s="74"/>
      <c r="L123" s="94"/>
      <c r="M123" s="90">
        <v>0</v>
      </c>
    </row>
    <row r="124" spans="1:13" s="76" customFormat="1" ht="12.75">
      <c r="A124" s="75"/>
      <c r="B124" s="67"/>
      <c r="C124" s="67"/>
      <c r="D124" s="119"/>
      <c r="E124" s="120"/>
      <c r="F124" s="121"/>
      <c r="G124" s="94"/>
      <c r="H124" s="94"/>
      <c r="I124" s="122"/>
      <c r="J124" s="121"/>
      <c r="K124" s="94"/>
      <c r="L124" s="94"/>
      <c r="M124" s="123"/>
    </row>
    <row r="125" spans="2:35" s="77" customFormat="1" ht="12.75">
      <c r="B125" s="88" t="s">
        <v>186</v>
      </c>
      <c r="C125" s="88"/>
      <c r="D125" s="88"/>
      <c r="E125" s="124">
        <f>SUM(E104:E123)</f>
        <v>99.91210533658044</v>
      </c>
      <c r="F125" s="125"/>
      <c r="G125" s="89"/>
      <c r="H125" s="89"/>
      <c r="I125" s="89">
        <f>SUM(I104:I123)</f>
        <v>216335.41800000003</v>
      </c>
      <c r="J125" s="125">
        <f>SUM(J104:J123)</f>
        <v>122702.15000000001</v>
      </c>
      <c r="K125" s="126">
        <f>+(J125-I125)/I125</f>
        <v>-0.4328152498820143</v>
      </c>
      <c r="L125" s="89"/>
      <c r="M125" s="127"/>
      <c r="N125" s="76"/>
      <c r="O125" s="76"/>
      <c r="P125" s="76"/>
      <c r="Q125" s="76"/>
      <c r="R125" s="76"/>
      <c r="S125" s="76"/>
      <c r="T125" s="76"/>
      <c r="U125" s="76"/>
      <c r="V125" s="76"/>
      <c r="W125" s="76"/>
      <c r="X125" s="76"/>
      <c r="Y125" s="76"/>
      <c r="Z125" s="76"/>
      <c r="AA125" s="76"/>
      <c r="AB125" s="76"/>
      <c r="AC125" s="76"/>
      <c r="AD125" s="76"/>
      <c r="AE125" s="76"/>
      <c r="AF125" s="76"/>
      <c r="AG125" s="76"/>
      <c r="AH125" s="76"/>
      <c r="AI125" s="76"/>
    </row>
    <row r="126" spans="5:13" s="76" customFormat="1" ht="12.75">
      <c r="E126" s="128"/>
      <c r="F126" s="129"/>
      <c r="G126" s="122"/>
      <c r="H126" s="122"/>
      <c r="I126" s="122"/>
      <c r="J126" s="129"/>
      <c r="K126" s="122"/>
      <c r="L126" s="122"/>
      <c r="M126" s="123"/>
    </row>
    <row r="127" spans="2:13" s="76" customFormat="1" ht="12.75">
      <c r="B127" s="130" t="s">
        <v>60</v>
      </c>
      <c r="C127" s="130"/>
      <c r="E127" s="128"/>
      <c r="F127" s="129"/>
      <c r="G127" s="122"/>
      <c r="H127" s="122"/>
      <c r="I127" s="122"/>
      <c r="J127" s="129"/>
      <c r="K127" s="122"/>
      <c r="L127" s="122"/>
      <c r="M127" s="123"/>
    </row>
    <row r="128" spans="13:35" ht="12.75">
      <c r="M128" s="123"/>
      <c r="N128" s="76"/>
      <c r="O128" s="76"/>
      <c r="P128" s="76"/>
      <c r="Q128" s="76"/>
      <c r="R128" s="76"/>
      <c r="S128" s="76"/>
      <c r="T128" s="76"/>
      <c r="U128" s="76"/>
      <c r="V128" s="76"/>
      <c r="W128" s="76"/>
      <c r="X128" s="76"/>
      <c r="Y128" s="76"/>
      <c r="Z128" s="76"/>
      <c r="AA128" s="76"/>
      <c r="AB128" s="76"/>
      <c r="AC128" s="76"/>
      <c r="AD128" s="76"/>
      <c r="AE128" s="76"/>
      <c r="AF128" s="76"/>
      <c r="AG128" s="76"/>
      <c r="AH128" s="76"/>
      <c r="AI128" s="76"/>
    </row>
    <row r="129" spans="2:35" s="103" customFormat="1" ht="15.75" customHeight="1">
      <c r="B129" s="171" t="s">
        <v>188</v>
      </c>
      <c r="C129" s="171"/>
      <c r="D129" s="171"/>
      <c r="E129" s="171"/>
      <c r="F129" s="171"/>
      <c r="G129" s="171"/>
      <c r="H129" s="171"/>
      <c r="I129" s="171"/>
      <c r="J129" s="171"/>
      <c r="K129" s="171"/>
      <c r="L129" s="171"/>
      <c r="M129" s="171"/>
      <c r="N129" s="76"/>
      <c r="O129" s="76"/>
      <c r="P129" s="76"/>
      <c r="Q129" s="76"/>
      <c r="R129" s="76"/>
      <c r="S129" s="76"/>
      <c r="T129" s="76"/>
      <c r="U129" s="76"/>
      <c r="V129" s="76"/>
      <c r="W129" s="76"/>
      <c r="X129" s="76"/>
      <c r="Y129" s="76"/>
      <c r="Z129" s="76"/>
      <c r="AA129" s="76"/>
      <c r="AB129" s="76"/>
      <c r="AC129" s="76"/>
      <c r="AD129" s="76"/>
      <c r="AE129" s="76"/>
      <c r="AF129" s="76"/>
      <c r="AG129" s="76"/>
      <c r="AH129" s="76"/>
      <c r="AI129" s="76"/>
    </row>
    <row r="130" spans="2:35" s="103" customFormat="1" ht="15.75" customHeight="1">
      <c r="B130" s="172" t="s">
        <v>293</v>
      </c>
      <c r="C130" s="172"/>
      <c r="D130" s="172"/>
      <c r="E130" s="172"/>
      <c r="F130" s="172"/>
      <c r="G130" s="172"/>
      <c r="H130" s="172"/>
      <c r="I130" s="172"/>
      <c r="J130" s="172"/>
      <c r="K130" s="172"/>
      <c r="L130" s="172"/>
      <c r="M130" s="172"/>
      <c r="N130" s="76"/>
      <c r="O130" s="76"/>
      <c r="P130" s="76"/>
      <c r="Q130" s="76"/>
      <c r="R130" s="76"/>
      <c r="S130" s="76"/>
      <c r="T130" s="76"/>
      <c r="U130" s="76"/>
      <c r="V130" s="76"/>
      <c r="W130" s="76"/>
      <c r="X130" s="76"/>
      <c r="Y130" s="76"/>
      <c r="Z130" s="76"/>
      <c r="AA130" s="76"/>
      <c r="AB130" s="76"/>
      <c r="AC130" s="76"/>
      <c r="AD130" s="76"/>
      <c r="AE130" s="76"/>
      <c r="AF130" s="76"/>
      <c r="AG130" s="76"/>
      <c r="AH130" s="76"/>
      <c r="AI130" s="76"/>
    </row>
    <row r="131" spans="2:35" s="104" customFormat="1" ht="15.75" customHeight="1">
      <c r="B131" s="172" t="s">
        <v>47</v>
      </c>
      <c r="C131" s="172"/>
      <c r="D131" s="172"/>
      <c r="E131" s="172"/>
      <c r="F131" s="172"/>
      <c r="G131" s="172"/>
      <c r="H131" s="172"/>
      <c r="I131" s="172"/>
      <c r="J131" s="172"/>
      <c r="K131" s="172"/>
      <c r="L131" s="172"/>
      <c r="M131" s="172"/>
      <c r="N131" s="76"/>
      <c r="O131" s="76"/>
      <c r="P131" s="76"/>
      <c r="Q131" s="76"/>
      <c r="R131" s="76"/>
      <c r="S131" s="76"/>
      <c r="T131" s="76"/>
      <c r="U131" s="76"/>
      <c r="V131" s="76"/>
      <c r="W131" s="76"/>
      <c r="X131" s="76"/>
      <c r="Y131" s="76"/>
      <c r="Z131" s="76"/>
      <c r="AA131" s="76"/>
      <c r="AB131" s="76"/>
      <c r="AC131" s="76"/>
      <c r="AD131" s="76"/>
      <c r="AE131" s="76"/>
      <c r="AF131" s="76"/>
      <c r="AG131" s="76"/>
      <c r="AH131" s="76"/>
      <c r="AI131" s="76"/>
    </row>
    <row r="132" spans="2:35" s="104" customFormat="1" ht="15.75" customHeight="1">
      <c r="B132" s="105"/>
      <c r="C132" s="105"/>
      <c r="D132" s="105"/>
      <c r="E132" s="106"/>
      <c r="F132" s="105"/>
      <c r="G132" s="105"/>
      <c r="H132" s="105"/>
      <c r="I132" s="105"/>
      <c r="J132" s="105"/>
      <c r="K132" s="105"/>
      <c r="L132" s="105"/>
      <c r="M132" s="105"/>
      <c r="N132" s="76"/>
      <c r="O132" s="76"/>
      <c r="P132" s="76"/>
      <c r="Q132" s="76"/>
      <c r="R132" s="76"/>
      <c r="S132" s="76"/>
      <c r="T132" s="76"/>
      <c r="U132" s="76"/>
      <c r="V132" s="76"/>
      <c r="W132" s="76"/>
      <c r="X132" s="76"/>
      <c r="Y132" s="76"/>
      <c r="Z132" s="76"/>
      <c r="AA132" s="76"/>
      <c r="AB132" s="76"/>
      <c r="AC132" s="76"/>
      <c r="AD132" s="76"/>
      <c r="AE132" s="76"/>
      <c r="AF132" s="76"/>
      <c r="AG132" s="76"/>
      <c r="AH132" s="76"/>
      <c r="AI132" s="76"/>
    </row>
    <row r="133" spans="2:13" s="76" customFormat="1" ht="30.75" customHeight="1">
      <c r="B133" s="107" t="s">
        <v>426</v>
      </c>
      <c r="C133" s="107" t="s">
        <v>309</v>
      </c>
      <c r="D133" s="107" t="s">
        <v>69</v>
      </c>
      <c r="E133" s="109" t="s">
        <v>184</v>
      </c>
      <c r="F133" s="170" t="s">
        <v>290</v>
      </c>
      <c r="G133" s="170"/>
      <c r="H133" s="170"/>
      <c r="I133" s="170" t="s">
        <v>291</v>
      </c>
      <c r="J133" s="170"/>
      <c r="K133" s="170"/>
      <c r="L133" s="170"/>
      <c r="M133" s="170"/>
    </row>
    <row r="134" spans="2:13" s="76" customFormat="1" ht="15.75" customHeight="1">
      <c r="B134" s="110"/>
      <c r="C134" s="110"/>
      <c r="D134" s="110"/>
      <c r="E134" s="111">
        <f>+E102</f>
        <v>2008</v>
      </c>
      <c r="F134" s="169" t="str">
        <f>+F102</f>
        <v>Enero-Abril</v>
      </c>
      <c r="G134" s="169"/>
      <c r="H134" s="110" t="s">
        <v>185</v>
      </c>
      <c r="I134" s="169" t="str">
        <f>+F134</f>
        <v>Enero-Abril</v>
      </c>
      <c r="J134" s="169"/>
      <c r="K134" s="110" t="s">
        <v>185</v>
      </c>
      <c r="L134" s="112"/>
      <c r="M134" s="113" t="s">
        <v>292</v>
      </c>
    </row>
    <row r="135" spans="2:13" s="76" customFormat="1" ht="15.75" customHeight="1">
      <c r="B135" s="114"/>
      <c r="C135" s="114"/>
      <c r="D135" s="114"/>
      <c r="E135" s="115"/>
      <c r="F135" s="116">
        <f>+F103</f>
        <v>2008</v>
      </c>
      <c r="G135" s="116">
        <f>+G103</f>
        <v>2009</v>
      </c>
      <c r="H135" s="117" t="str">
        <f>+H103</f>
        <v>09/08</v>
      </c>
      <c r="I135" s="116">
        <f>+F135</f>
        <v>2008</v>
      </c>
      <c r="J135" s="116">
        <f>+G135</f>
        <v>2009</v>
      </c>
      <c r="K135" s="117" t="str">
        <f>+H135</f>
        <v>09/08</v>
      </c>
      <c r="L135" s="114"/>
      <c r="M135" s="131" t="str">
        <f>+M103</f>
        <v>ene-abr 09</v>
      </c>
    </row>
    <row r="136" spans="1:35" s="75" customFormat="1" ht="15.75">
      <c r="A136" s="75">
        <v>1</v>
      </c>
      <c r="B136" s="72" t="s">
        <v>86</v>
      </c>
      <c r="C136" s="97" t="s">
        <v>342</v>
      </c>
      <c r="D136" s="72" t="s">
        <v>71</v>
      </c>
      <c r="E136" s="96">
        <v>63.2</v>
      </c>
      <c r="F136" s="73">
        <v>142611.371</v>
      </c>
      <c r="G136" s="73">
        <v>169471.558</v>
      </c>
      <c r="H136" s="74">
        <f>+(G136-F136)/F136</f>
        <v>0.1883453388860554</v>
      </c>
      <c r="I136" s="73">
        <v>213986.488</v>
      </c>
      <c r="J136" s="73">
        <v>181112.131</v>
      </c>
      <c r="K136" s="74">
        <f>+(J136-I136)/I136</f>
        <v>-0.15362819076688625</v>
      </c>
      <c r="L136" s="114"/>
      <c r="M136" s="90">
        <v>0.236281037424339</v>
      </c>
      <c r="N136" s="76"/>
      <c r="O136" s="76"/>
      <c r="P136" s="76"/>
      <c r="Q136" s="76"/>
      <c r="R136" s="76"/>
      <c r="S136" s="76"/>
      <c r="T136" s="76"/>
      <c r="U136" s="76"/>
      <c r="V136" s="76"/>
      <c r="W136" s="76"/>
      <c r="X136" s="76"/>
      <c r="Y136" s="76"/>
      <c r="Z136" s="76"/>
      <c r="AA136" s="76"/>
      <c r="AB136" s="76"/>
      <c r="AC136" s="76"/>
      <c r="AD136" s="76"/>
      <c r="AE136" s="76"/>
      <c r="AF136" s="76"/>
      <c r="AG136" s="76"/>
      <c r="AH136" s="76"/>
      <c r="AI136" s="76"/>
    </row>
    <row r="137" spans="1:35" s="75" customFormat="1" ht="12.75">
      <c r="A137" s="75">
        <v>2</v>
      </c>
      <c r="B137" s="72" t="s">
        <v>75</v>
      </c>
      <c r="C137" s="97" t="s">
        <v>344</v>
      </c>
      <c r="D137" s="72" t="s">
        <v>71</v>
      </c>
      <c r="E137" s="96">
        <v>9.73</v>
      </c>
      <c r="F137" s="73">
        <v>7258.122</v>
      </c>
      <c r="G137" s="73">
        <v>3598.798</v>
      </c>
      <c r="H137" s="74">
        <f>+(G137-F137)/F137</f>
        <v>-0.5041695358661649</v>
      </c>
      <c r="I137" s="73">
        <v>7422.066</v>
      </c>
      <c r="J137" s="73">
        <v>3915.398</v>
      </c>
      <c r="K137" s="74">
        <f>+(J137-I137)/I137</f>
        <v>-0.4724652138636331</v>
      </c>
      <c r="L137" s="72">
        <v>2</v>
      </c>
      <c r="M137" s="90">
        <v>0.17661708418640712</v>
      </c>
      <c r="N137" s="76"/>
      <c r="O137" s="76"/>
      <c r="P137" s="76"/>
      <c r="Q137" s="76"/>
      <c r="R137" s="76"/>
      <c r="S137" s="76"/>
      <c r="T137" s="76"/>
      <c r="U137" s="76"/>
      <c r="V137" s="76"/>
      <c r="W137" s="76"/>
      <c r="X137" s="76"/>
      <c r="Y137" s="76"/>
      <c r="Z137" s="76"/>
      <c r="AA137" s="76"/>
      <c r="AB137" s="76"/>
      <c r="AC137" s="76"/>
      <c r="AD137" s="76"/>
      <c r="AE137" s="76"/>
      <c r="AF137" s="76"/>
      <c r="AG137" s="76"/>
      <c r="AH137" s="76"/>
      <c r="AI137" s="76"/>
    </row>
    <row r="138" spans="1:35" s="75" customFormat="1" ht="12.75">
      <c r="A138" s="75">
        <v>3</v>
      </c>
      <c r="B138" s="72" t="s">
        <v>110</v>
      </c>
      <c r="C138" s="97" t="s">
        <v>352</v>
      </c>
      <c r="D138" s="72" t="s">
        <v>71</v>
      </c>
      <c r="E138" s="96">
        <v>4.49</v>
      </c>
      <c r="F138" s="73">
        <v>0</v>
      </c>
      <c r="G138" s="73">
        <v>0</v>
      </c>
      <c r="H138" s="74"/>
      <c r="I138" s="73">
        <v>0</v>
      </c>
      <c r="J138" s="73">
        <v>0</v>
      </c>
      <c r="K138" s="74"/>
      <c r="L138" s="72">
        <v>3</v>
      </c>
      <c r="M138" s="90">
        <v>0</v>
      </c>
      <c r="N138" s="76"/>
      <c r="O138" s="76"/>
      <c r="P138" s="76"/>
      <c r="Q138" s="76"/>
      <c r="R138" s="76"/>
      <c r="S138" s="76"/>
      <c r="T138" s="76"/>
      <c r="U138" s="76"/>
      <c r="V138" s="76"/>
      <c r="W138" s="76"/>
      <c r="X138" s="76"/>
      <c r="Y138" s="76"/>
      <c r="Z138" s="76"/>
      <c r="AA138" s="76"/>
      <c r="AB138" s="76"/>
      <c r="AC138" s="76"/>
      <c r="AD138" s="76"/>
      <c r="AE138" s="76"/>
      <c r="AF138" s="76"/>
      <c r="AG138" s="76"/>
      <c r="AH138" s="76"/>
      <c r="AI138" s="76"/>
    </row>
    <row r="139" spans="1:35" s="75" customFormat="1" ht="12.75">
      <c r="A139" s="75">
        <v>4</v>
      </c>
      <c r="B139" s="72" t="s">
        <v>108</v>
      </c>
      <c r="C139" s="97" t="s">
        <v>373</v>
      </c>
      <c r="D139" s="72" t="s">
        <v>71</v>
      </c>
      <c r="E139" s="96">
        <v>4.28</v>
      </c>
      <c r="F139" s="73">
        <v>0</v>
      </c>
      <c r="G139" s="73">
        <v>62.61</v>
      </c>
      <c r="H139" s="74"/>
      <c r="I139" s="73">
        <v>0</v>
      </c>
      <c r="J139" s="73">
        <v>57.722</v>
      </c>
      <c r="K139" s="74"/>
      <c r="L139" s="72">
        <v>4</v>
      </c>
      <c r="M139" s="90">
        <v>1</v>
      </c>
      <c r="N139" s="76"/>
      <c r="O139" s="76"/>
      <c r="P139" s="76"/>
      <c r="Q139" s="76"/>
      <c r="R139" s="76"/>
      <c r="S139" s="76"/>
      <c r="T139" s="76"/>
      <c r="U139" s="76"/>
      <c r="V139" s="76"/>
      <c r="W139" s="76"/>
      <c r="X139" s="76"/>
      <c r="Y139" s="76"/>
      <c r="Z139" s="76"/>
      <c r="AA139" s="76"/>
      <c r="AB139" s="76"/>
      <c r="AC139" s="76"/>
      <c r="AD139" s="76"/>
      <c r="AE139" s="76"/>
      <c r="AF139" s="76"/>
      <c r="AG139" s="76"/>
      <c r="AH139" s="76"/>
      <c r="AI139" s="76"/>
    </row>
    <row r="140" spans="1:35" s="75" customFormat="1" ht="12.75">
      <c r="A140" s="75">
        <v>5</v>
      </c>
      <c r="B140" s="72" t="s">
        <v>114</v>
      </c>
      <c r="C140" s="98">
        <v>20096000</v>
      </c>
      <c r="D140" s="72" t="s">
        <v>71</v>
      </c>
      <c r="E140" s="96">
        <v>4.08</v>
      </c>
      <c r="F140" s="73">
        <v>1100.888</v>
      </c>
      <c r="G140" s="73">
        <v>2454.614</v>
      </c>
      <c r="H140" s="74">
        <f aca="true" t="shared" si="9" ref="H140:H155">+(G140-F140)/F140</f>
        <v>1.229667323106438</v>
      </c>
      <c r="I140" s="73">
        <v>1464.042</v>
      </c>
      <c r="J140" s="73">
        <v>3612.935</v>
      </c>
      <c r="K140" s="74">
        <f aca="true" t="shared" si="10" ref="K140:K155">+(J140-I140)/I140</f>
        <v>1.4677809789609861</v>
      </c>
      <c r="L140" s="72">
        <v>5</v>
      </c>
      <c r="M140" s="90">
        <v>0.2521074693537029</v>
      </c>
      <c r="N140" s="76"/>
      <c r="O140" s="76"/>
      <c r="P140" s="76"/>
      <c r="Q140" s="76"/>
      <c r="R140" s="76"/>
      <c r="S140" s="76"/>
      <c r="T140" s="76"/>
      <c r="U140" s="76"/>
      <c r="V140" s="76"/>
      <c r="W140" s="76"/>
      <c r="X140" s="76"/>
      <c r="Y140" s="76"/>
      <c r="Z140" s="76"/>
      <c r="AA140" s="76"/>
      <c r="AB140" s="76"/>
      <c r="AC140" s="76"/>
      <c r="AD140" s="76"/>
      <c r="AE140" s="76"/>
      <c r="AF140" s="76"/>
      <c r="AG140" s="76"/>
      <c r="AH140" s="76"/>
      <c r="AI140" s="76"/>
    </row>
    <row r="141" spans="1:35" s="75" customFormat="1" ht="12.75">
      <c r="A141" s="75">
        <v>6</v>
      </c>
      <c r="B141" s="72" t="s">
        <v>115</v>
      </c>
      <c r="C141" s="97" t="s">
        <v>365</v>
      </c>
      <c r="D141" s="72" t="s">
        <v>71</v>
      </c>
      <c r="E141" s="96">
        <v>1.85</v>
      </c>
      <c r="F141" s="73">
        <v>244.115</v>
      </c>
      <c r="G141" s="73">
        <v>285.023</v>
      </c>
      <c r="H141" s="74">
        <f t="shared" si="9"/>
        <v>0.1675767568563997</v>
      </c>
      <c r="I141" s="73">
        <v>749.07</v>
      </c>
      <c r="J141" s="73">
        <v>729.699</v>
      </c>
      <c r="K141" s="74">
        <f t="shared" si="10"/>
        <v>-0.025860066482438347</v>
      </c>
      <c r="L141" s="72">
        <v>6</v>
      </c>
      <c r="M141" s="90">
        <v>0.2969948008540698</v>
      </c>
      <c r="N141" s="76"/>
      <c r="O141" s="76"/>
      <c r="P141" s="76"/>
      <c r="Q141" s="76"/>
      <c r="R141" s="76"/>
      <c r="S141" s="76"/>
      <c r="T141" s="76"/>
      <c r="U141" s="76"/>
      <c r="V141" s="76"/>
      <c r="W141" s="76"/>
      <c r="X141" s="76"/>
      <c r="Y141" s="76"/>
      <c r="Z141" s="76"/>
      <c r="AA141" s="76"/>
      <c r="AB141" s="76"/>
      <c r="AC141" s="76"/>
      <c r="AD141" s="76"/>
      <c r="AE141" s="76"/>
      <c r="AF141" s="76"/>
      <c r="AG141" s="76"/>
      <c r="AH141" s="76"/>
      <c r="AI141" s="76"/>
    </row>
    <row r="142" spans="1:35" s="75" customFormat="1" ht="12.75">
      <c r="A142" s="75">
        <v>7</v>
      </c>
      <c r="B142" s="72" t="s">
        <v>109</v>
      </c>
      <c r="C142" s="97" t="s">
        <v>371</v>
      </c>
      <c r="D142" s="72" t="s">
        <v>71</v>
      </c>
      <c r="E142" s="96">
        <v>1.78</v>
      </c>
      <c r="F142" s="73">
        <v>0</v>
      </c>
      <c r="G142" s="73">
        <v>5.745</v>
      </c>
      <c r="H142" s="74"/>
      <c r="I142" s="73">
        <v>0</v>
      </c>
      <c r="J142" s="73">
        <v>2.872</v>
      </c>
      <c r="K142" s="74"/>
      <c r="L142" s="72">
        <v>7</v>
      </c>
      <c r="M142" s="90">
        <v>0.06927659985044746</v>
      </c>
      <c r="N142" s="76"/>
      <c r="O142" s="76"/>
      <c r="P142" s="76"/>
      <c r="Q142" s="76"/>
      <c r="R142" s="76"/>
      <c r="S142" s="76"/>
      <c r="T142" s="76"/>
      <c r="U142" s="76"/>
      <c r="V142" s="76"/>
      <c r="W142" s="76"/>
      <c r="X142" s="76"/>
      <c r="Y142" s="76"/>
      <c r="Z142" s="76"/>
      <c r="AA142" s="76"/>
      <c r="AB142" s="76"/>
      <c r="AC142" s="76"/>
      <c r="AD142" s="76"/>
      <c r="AE142" s="76"/>
      <c r="AF142" s="76"/>
      <c r="AG142" s="76"/>
      <c r="AH142" s="76"/>
      <c r="AI142" s="76"/>
    </row>
    <row r="143" spans="1:35" s="75" customFormat="1" ht="12.75">
      <c r="A143" s="75">
        <v>8</v>
      </c>
      <c r="B143" s="72" t="s">
        <v>72</v>
      </c>
      <c r="C143" s="97" t="s">
        <v>363</v>
      </c>
      <c r="D143" s="72" t="s">
        <v>71</v>
      </c>
      <c r="E143" s="96">
        <v>1.41</v>
      </c>
      <c r="F143" s="73">
        <v>242.73</v>
      </c>
      <c r="G143" s="73">
        <v>1033.819</v>
      </c>
      <c r="H143" s="74">
        <f t="shared" si="9"/>
        <v>3.259131545338442</v>
      </c>
      <c r="I143" s="73">
        <v>1803.262</v>
      </c>
      <c r="J143" s="73">
        <v>3802.713</v>
      </c>
      <c r="K143" s="74">
        <f t="shared" si="10"/>
        <v>1.1087967250460555</v>
      </c>
      <c r="L143" s="72">
        <v>8</v>
      </c>
      <c r="M143" s="90">
        <v>0.03171099465301271</v>
      </c>
      <c r="N143" s="76"/>
      <c r="O143" s="76"/>
      <c r="P143" s="76"/>
      <c r="Q143" s="76"/>
      <c r="R143" s="76"/>
      <c r="S143" s="76"/>
      <c r="T143" s="76"/>
      <c r="U143" s="76"/>
      <c r="V143" s="76"/>
      <c r="W143" s="76"/>
      <c r="X143" s="76"/>
      <c r="Y143" s="76"/>
      <c r="Z143" s="76"/>
      <c r="AA143" s="76"/>
      <c r="AB143" s="76"/>
      <c r="AC143" s="76"/>
      <c r="AD143" s="76"/>
      <c r="AE143" s="76"/>
      <c r="AF143" s="76"/>
      <c r="AG143" s="76"/>
      <c r="AH143" s="76"/>
      <c r="AI143" s="76"/>
    </row>
    <row r="144" spans="1:35" s="75" customFormat="1" ht="12.75">
      <c r="A144" s="75">
        <v>9</v>
      </c>
      <c r="B144" s="72" t="s">
        <v>105</v>
      </c>
      <c r="C144" s="98">
        <v>20059990</v>
      </c>
      <c r="D144" s="72" t="s">
        <v>71</v>
      </c>
      <c r="E144" s="96">
        <v>1.31</v>
      </c>
      <c r="F144" s="73">
        <v>217.596</v>
      </c>
      <c r="G144" s="73">
        <v>622.185</v>
      </c>
      <c r="H144" s="74">
        <f t="shared" si="9"/>
        <v>1.859358627915954</v>
      </c>
      <c r="I144" s="73">
        <v>356.867</v>
      </c>
      <c r="J144" s="73">
        <v>1117.02</v>
      </c>
      <c r="K144" s="74">
        <f t="shared" si="10"/>
        <v>2.1300736689018596</v>
      </c>
      <c r="L144" s="72">
        <v>9</v>
      </c>
      <c r="M144" s="90">
        <v>0.3523673488443694</v>
      </c>
      <c r="N144" s="76"/>
      <c r="O144" s="76"/>
      <c r="P144" s="76"/>
      <c r="Q144" s="76"/>
      <c r="R144" s="76"/>
      <c r="S144" s="76"/>
      <c r="T144" s="76"/>
      <c r="U144" s="76"/>
      <c r="V144" s="76"/>
      <c r="W144" s="76"/>
      <c r="X144" s="76"/>
      <c r="Y144" s="76"/>
      <c r="Z144" s="76"/>
      <c r="AA144" s="76"/>
      <c r="AB144" s="76"/>
      <c r="AC144" s="76"/>
      <c r="AD144" s="76"/>
      <c r="AE144" s="76"/>
      <c r="AF144" s="76"/>
      <c r="AG144" s="76"/>
      <c r="AH144" s="76"/>
      <c r="AI144" s="76"/>
    </row>
    <row r="145" spans="1:13" s="76" customFormat="1" ht="12.75">
      <c r="A145" s="75">
        <v>10</v>
      </c>
      <c r="B145" s="72" t="s">
        <v>79</v>
      </c>
      <c r="C145" s="97" t="s">
        <v>348</v>
      </c>
      <c r="D145" s="72" t="s">
        <v>71</v>
      </c>
      <c r="E145" s="96">
        <v>1.13</v>
      </c>
      <c r="F145" s="73">
        <v>3897.204</v>
      </c>
      <c r="G145" s="73">
        <v>1680.089</v>
      </c>
      <c r="H145" s="74">
        <f t="shared" si="9"/>
        <v>-0.5688988823782384</v>
      </c>
      <c r="I145" s="73">
        <v>3057.966</v>
      </c>
      <c r="J145" s="73">
        <v>663.149</v>
      </c>
      <c r="K145" s="74">
        <f t="shared" si="10"/>
        <v>-0.7831404927327511</v>
      </c>
      <c r="L145" s="72">
        <v>10</v>
      </c>
      <c r="M145" s="90">
        <v>0.004139208621191545</v>
      </c>
    </row>
    <row r="146" spans="1:13" s="76" customFormat="1" ht="12.75">
      <c r="A146" s="75">
        <v>11</v>
      </c>
      <c r="B146" s="72" t="s">
        <v>95</v>
      </c>
      <c r="C146" s="98">
        <v>22042110</v>
      </c>
      <c r="D146" s="72" t="s">
        <v>96</v>
      </c>
      <c r="E146" s="96">
        <v>1.05</v>
      </c>
      <c r="F146" s="73">
        <v>308.312</v>
      </c>
      <c r="G146" s="73">
        <v>497.593</v>
      </c>
      <c r="H146" s="74">
        <f t="shared" si="9"/>
        <v>0.6139268014219362</v>
      </c>
      <c r="I146" s="73">
        <v>1026.431</v>
      </c>
      <c r="J146" s="73">
        <v>1345.453</v>
      </c>
      <c r="K146" s="74">
        <f t="shared" si="10"/>
        <v>0.31080705863326413</v>
      </c>
      <c r="L146" s="72">
        <v>12</v>
      </c>
      <c r="M146" s="90">
        <v>0.004584815416891264</v>
      </c>
    </row>
    <row r="147" spans="1:13" s="76" customFormat="1" ht="12.75">
      <c r="A147" s="75">
        <v>12</v>
      </c>
      <c r="B147" s="72" t="s">
        <v>113</v>
      </c>
      <c r="C147" s="98">
        <v>22042990</v>
      </c>
      <c r="D147" s="72" t="s">
        <v>96</v>
      </c>
      <c r="E147" s="96">
        <v>0.88</v>
      </c>
      <c r="F147" s="73">
        <v>576</v>
      </c>
      <c r="G147" s="73">
        <v>6234.57</v>
      </c>
      <c r="H147" s="74">
        <f t="shared" si="9"/>
        <v>9.82390625</v>
      </c>
      <c r="I147" s="73">
        <v>326.304</v>
      </c>
      <c r="J147" s="73">
        <v>2008.661</v>
      </c>
      <c r="K147" s="74">
        <f t="shared" si="10"/>
        <v>5.155796435226047</v>
      </c>
      <c r="L147" s="72">
        <v>13</v>
      </c>
      <c r="M147" s="90">
        <v>0.031559231324308684</v>
      </c>
    </row>
    <row r="148" spans="1:13" s="76" customFormat="1" ht="12.75">
      <c r="A148" s="75">
        <v>13</v>
      </c>
      <c r="B148" s="72" t="s">
        <v>104</v>
      </c>
      <c r="C148" s="97" t="s">
        <v>341</v>
      </c>
      <c r="D148" s="72" t="s">
        <v>71</v>
      </c>
      <c r="E148" s="96">
        <v>0.64</v>
      </c>
      <c r="F148" s="73">
        <v>261.659</v>
      </c>
      <c r="G148" s="73">
        <v>144.96</v>
      </c>
      <c r="H148" s="74">
        <f t="shared" si="9"/>
        <v>-0.44599650690402387</v>
      </c>
      <c r="I148" s="73">
        <v>1050.731</v>
      </c>
      <c r="J148" s="73">
        <v>619.579</v>
      </c>
      <c r="K148" s="74">
        <f t="shared" si="10"/>
        <v>-0.41033528086636833</v>
      </c>
      <c r="L148" s="72">
        <v>14</v>
      </c>
      <c r="M148" s="90">
        <v>0.015126325578924437</v>
      </c>
    </row>
    <row r="149" spans="1:13" s="76" customFormat="1" ht="12.75">
      <c r="A149" s="75">
        <v>14</v>
      </c>
      <c r="B149" s="72" t="s">
        <v>424</v>
      </c>
      <c r="C149" s="97" t="s">
        <v>425</v>
      </c>
      <c r="D149" s="72" t="s">
        <v>71</v>
      </c>
      <c r="E149" s="96">
        <v>0.6</v>
      </c>
      <c r="F149" s="73">
        <v>0</v>
      </c>
      <c r="G149" s="73">
        <v>0</v>
      </c>
      <c r="H149" s="74"/>
      <c r="I149" s="73">
        <v>0</v>
      </c>
      <c r="J149" s="73">
        <v>0</v>
      </c>
      <c r="K149" s="74"/>
      <c r="L149" s="72">
        <v>15</v>
      </c>
      <c r="M149" s="90">
        <v>0</v>
      </c>
    </row>
    <row r="150" spans="1:13" s="76" customFormat="1" ht="12.75">
      <c r="A150" s="75">
        <v>15</v>
      </c>
      <c r="B150" s="72" t="s">
        <v>317</v>
      </c>
      <c r="C150" s="97">
        <v>22071000</v>
      </c>
      <c r="D150" s="72" t="s">
        <v>96</v>
      </c>
      <c r="E150" s="96">
        <v>0.34</v>
      </c>
      <c r="F150" s="73">
        <v>0</v>
      </c>
      <c r="G150" s="73">
        <v>0</v>
      </c>
      <c r="H150" s="74"/>
      <c r="I150" s="73">
        <v>0</v>
      </c>
      <c r="J150" s="73">
        <v>0</v>
      </c>
      <c r="K150" s="74"/>
      <c r="L150" s="72">
        <v>16</v>
      </c>
      <c r="M150" s="90">
        <v>0</v>
      </c>
    </row>
    <row r="151" spans="1:13" s="76" customFormat="1" ht="12.75">
      <c r="A151" s="75">
        <v>16</v>
      </c>
      <c r="B151" s="72" t="s">
        <v>111</v>
      </c>
      <c r="C151" s="97" t="s">
        <v>346</v>
      </c>
      <c r="D151" s="72" t="s">
        <v>71</v>
      </c>
      <c r="E151" s="96">
        <v>0.32</v>
      </c>
      <c r="F151" s="73">
        <v>1118.171</v>
      </c>
      <c r="G151" s="73">
        <v>1051.198</v>
      </c>
      <c r="H151" s="74">
        <f t="shared" si="9"/>
        <v>-0.05989513231875979</v>
      </c>
      <c r="I151" s="73">
        <v>1204.483</v>
      </c>
      <c r="J151" s="73">
        <v>588.818</v>
      </c>
      <c r="K151" s="74">
        <f t="shared" si="10"/>
        <v>-0.5111446155736528</v>
      </c>
      <c r="L151" s="72">
        <v>17</v>
      </c>
      <c r="M151" s="90">
        <v>0.009748015057375364</v>
      </c>
    </row>
    <row r="152" spans="1:13" s="76" customFormat="1" ht="12.75">
      <c r="A152" s="75">
        <v>17</v>
      </c>
      <c r="B152" s="72" t="s">
        <v>180</v>
      </c>
      <c r="C152" s="97">
        <v>22042190</v>
      </c>
      <c r="D152" s="72" t="s">
        <v>96</v>
      </c>
      <c r="E152" s="96">
        <v>0.29</v>
      </c>
      <c r="F152" s="73">
        <v>135.495</v>
      </c>
      <c r="G152" s="73">
        <v>311.958</v>
      </c>
      <c r="H152" s="74">
        <f t="shared" si="9"/>
        <v>1.3023580205911658</v>
      </c>
      <c r="I152" s="73">
        <v>182.981</v>
      </c>
      <c r="J152" s="73">
        <v>467.735</v>
      </c>
      <c r="K152" s="74">
        <f t="shared" si="10"/>
        <v>1.5561943589771616</v>
      </c>
      <c r="L152" s="72">
        <v>18</v>
      </c>
      <c r="M152" s="90">
        <v>0.02016123209746944</v>
      </c>
    </row>
    <row r="153" spans="1:13" s="76" customFormat="1" ht="12.75">
      <c r="A153" s="75">
        <v>18</v>
      </c>
      <c r="B153" s="72" t="s">
        <v>93</v>
      </c>
      <c r="C153" s="97" t="s">
        <v>364</v>
      </c>
      <c r="D153" s="72" t="s">
        <v>71</v>
      </c>
      <c r="E153" s="96">
        <v>0.29</v>
      </c>
      <c r="F153" s="73">
        <v>1072.406</v>
      </c>
      <c r="G153" s="73">
        <v>1233.321</v>
      </c>
      <c r="H153" s="74">
        <f t="shared" si="9"/>
        <v>0.1500504473119322</v>
      </c>
      <c r="I153" s="73">
        <v>1155.817</v>
      </c>
      <c r="J153" s="73">
        <v>1011.517</v>
      </c>
      <c r="K153" s="74">
        <f t="shared" si="10"/>
        <v>-0.12484675342203823</v>
      </c>
      <c r="L153" s="72">
        <v>19</v>
      </c>
      <c r="M153" s="90">
        <v>0.012185547826579933</v>
      </c>
    </row>
    <row r="154" spans="1:13" s="76" customFormat="1" ht="12.75">
      <c r="A154" s="75">
        <v>19</v>
      </c>
      <c r="B154" s="72" t="s">
        <v>318</v>
      </c>
      <c r="C154" s="98">
        <v>22082090</v>
      </c>
      <c r="D154" s="72" t="s">
        <v>96</v>
      </c>
      <c r="E154" s="96">
        <v>0.25</v>
      </c>
      <c r="F154" s="73">
        <v>24.692</v>
      </c>
      <c r="G154" s="73">
        <v>387.92</v>
      </c>
      <c r="H154" s="74">
        <f t="shared" si="9"/>
        <v>14.710351530860198</v>
      </c>
      <c r="I154" s="73">
        <v>75.741</v>
      </c>
      <c r="J154" s="73">
        <v>1165.055</v>
      </c>
      <c r="K154" s="74">
        <f t="shared" si="10"/>
        <v>14.38209160164244</v>
      </c>
      <c r="L154" s="72">
        <v>20</v>
      </c>
      <c r="M154" s="90">
        <v>0.9991921076983903</v>
      </c>
    </row>
    <row r="155" spans="1:13" s="76" customFormat="1" ht="12.75">
      <c r="A155" s="75">
        <v>20</v>
      </c>
      <c r="B155" s="67" t="s">
        <v>112</v>
      </c>
      <c r="C155" s="67">
        <v>22082010</v>
      </c>
      <c r="D155" s="119" t="s">
        <v>96</v>
      </c>
      <c r="E155" s="120">
        <v>0.22</v>
      </c>
      <c r="F155" s="121">
        <v>27.302</v>
      </c>
      <c r="G155" s="94">
        <v>80.478</v>
      </c>
      <c r="H155" s="74">
        <f t="shared" si="9"/>
        <v>1.9476961394769612</v>
      </c>
      <c r="I155" s="122">
        <v>93.335</v>
      </c>
      <c r="J155" s="121">
        <v>281.585</v>
      </c>
      <c r="K155" s="74">
        <f t="shared" si="10"/>
        <v>2.0169282691380515</v>
      </c>
      <c r="L155" s="94"/>
      <c r="M155" s="90">
        <v>0.929974107296194</v>
      </c>
    </row>
    <row r="156" spans="1:13" s="76" customFormat="1" ht="12.75">
      <c r="A156" s="75"/>
      <c r="B156" s="67"/>
      <c r="C156" s="67"/>
      <c r="D156" s="119"/>
      <c r="E156" s="120"/>
      <c r="F156" s="121"/>
      <c r="G156" s="94"/>
      <c r="H156" s="94"/>
      <c r="I156" s="122"/>
      <c r="J156" s="121"/>
      <c r="K156" s="94"/>
      <c r="L156" s="94"/>
      <c r="M156" s="90"/>
    </row>
    <row r="157" spans="2:35" s="77" customFormat="1" ht="12.75">
      <c r="B157" s="88" t="s">
        <v>186</v>
      </c>
      <c r="C157" s="88"/>
      <c r="D157" s="88"/>
      <c r="E157" s="124">
        <f>SUM(E136:E155)</f>
        <v>98.13999999999999</v>
      </c>
      <c r="F157" s="125"/>
      <c r="G157" s="89"/>
      <c r="H157" s="89"/>
      <c r="I157" s="89">
        <f>SUM(I136:I155)</f>
        <v>233955.584</v>
      </c>
      <c r="J157" s="125">
        <f>SUM(J136:J155)</f>
        <v>202502.04199999993</v>
      </c>
      <c r="K157" s="126">
        <f>+(J157-I157)/I157</f>
        <v>-0.134442364923421</v>
      </c>
      <c r="L157" s="89"/>
      <c r="M157" s="127"/>
      <c r="N157" s="76"/>
      <c r="O157" s="76"/>
      <c r="P157" s="76"/>
      <c r="Q157" s="76"/>
      <c r="R157" s="76"/>
      <c r="S157" s="76"/>
      <c r="T157" s="76"/>
      <c r="U157" s="76"/>
      <c r="V157" s="76"/>
      <c r="W157" s="76"/>
      <c r="X157" s="76"/>
      <c r="Y157" s="76"/>
      <c r="Z157" s="76"/>
      <c r="AA157" s="76"/>
      <c r="AB157" s="76"/>
      <c r="AC157" s="76"/>
      <c r="AD157" s="76"/>
      <c r="AE157" s="76"/>
      <c r="AF157" s="76"/>
      <c r="AG157" s="76"/>
      <c r="AH157" s="76"/>
      <c r="AI157" s="76"/>
    </row>
    <row r="158" spans="5:13" s="76" customFormat="1" ht="12.75">
      <c r="E158" s="128"/>
      <c r="F158" s="129"/>
      <c r="G158" s="122"/>
      <c r="H158" s="122"/>
      <c r="I158" s="122"/>
      <c r="J158" s="129"/>
      <c r="K158" s="122"/>
      <c r="L158" s="122"/>
      <c r="M158" s="123"/>
    </row>
    <row r="159" spans="2:13" s="76" customFormat="1" ht="12.75">
      <c r="B159" s="130" t="s">
        <v>60</v>
      </c>
      <c r="C159" s="130"/>
      <c r="E159" s="128"/>
      <c r="F159" s="129"/>
      <c r="G159" s="122"/>
      <c r="H159" s="122"/>
      <c r="I159" s="122"/>
      <c r="J159" s="129"/>
      <c r="K159" s="122"/>
      <c r="L159" s="122"/>
      <c r="M159" s="123"/>
    </row>
    <row r="160" spans="13:35" ht="12.75">
      <c r="M160" s="123"/>
      <c r="N160" s="76"/>
      <c r="O160" s="76"/>
      <c r="P160" s="76"/>
      <c r="Q160" s="76"/>
      <c r="R160" s="76"/>
      <c r="S160" s="76"/>
      <c r="T160" s="76"/>
      <c r="U160" s="76"/>
      <c r="V160" s="76"/>
      <c r="W160" s="76"/>
      <c r="X160" s="76"/>
      <c r="Y160" s="76"/>
      <c r="Z160" s="76"/>
      <c r="AA160" s="76"/>
      <c r="AB160" s="76"/>
      <c r="AC160" s="76"/>
      <c r="AD160" s="76"/>
      <c r="AE160" s="76"/>
      <c r="AF160" s="76"/>
      <c r="AG160" s="76"/>
      <c r="AH160" s="76"/>
      <c r="AI160" s="76"/>
    </row>
    <row r="161" spans="2:35" s="103" customFormat="1" ht="15.75" customHeight="1">
      <c r="B161" s="171" t="s">
        <v>233</v>
      </c>
      <c r="C161" s="171"/>
      <c r="D161" s="171"/>
      <c r="E161" s="171"/>
      <c r="F161" s="171"/>
      <c r="G161" s="171"/>
      <c r="H161" s="171"/>
      <c r="I161" s="171"/>
      <c r="J161" s="171"/>
      <c r="K161" s="171"/>
      <c r="L161" s="171"/>
      <c r="M161" s="171"/>
      <c r="N161" s="76"/>
      <c r="O161" s="76"/>
      <c r="P161" s="76"/>
      <c r="Q161" s="76"/>
      <c r="R161" s="76"/>
      <c r="S161" s="76"/>
      <c r="T161" s="76"/>
      <c r="U161" s="76"/>
      <c r="V161" s="76"/>
      <c r="W161" s="76"/>
      <c r="X161" s="76"/>
      <c r="Y161" s="76"/>
      <c r="Z161" s="76"/>
      <c r="AA161" s="76"/>
      <c r="AB161" s="76"/>
      <c r="AC161" s="76"/>
      <c r="AD161" s="76"/>
      <c r="AE161" s="76"/>
      <c r="AF161" s="76"/>
      <c r="AG161" s="76"/>
      <c r="AH161" s="76"/>
      <c r="AI161" s="76"/>
    </row>
    <row r="162" spans="2:35" s="103" customFormat="1" ht="15.75" customHeight="1">
      <c r="B162" s="172" t="s">
        <v>62</v>
      </c>
      <c r="C162" s="172"/>
      <c r="D162" s="172"/>
      <c r="E162" s="172"/>
      <c r="F162" s="172"/>
      <c r="G162" s="172"/>
      <c r="H162" s="172"/>
      <c r="I162" s="172"/>
      <c r="J162" s="172"/>
      <c r="K162" s="172"/>
      <c r="L162" s="172"/>
      <c r="M162" s="172"/>
      <c r="N162" s="76"/>
      <c r="O162" s="76"/>
      <c r="P162" s="76"/>
      <c r="Q162" s="76"/>
      <c r="R162" s="76"/>
      <c r="S162" s="76"/>
      <c r="T162" s="76"/>
      <c r="U162" s="76"/>
      <c r="V162" s="76"/>
      <c r="W162" s="76"/>
      <c r="X162" s="76"/>
      <c r="Y162" s="76"/>
      <c r="Z162" s="76"/>
      <c r="AA162" s="76"/>
      <c r="AB162" s="76"/>
      <c r="AC162" s="76"/>
      <c r="AD162" s="76"/>
      <c r="AE162" s="76"/>
      <c r="AF162" s="76"/>
      <c r="AG162" s="76"/>
      <c r="AH162" s="76"/>
      <c r="AI162" s="76"/>
    </row>
    <row r="163" spans="2:35" s="104" customFormat="1" ht="15.75" customHeight="1">
      <c r="B163" s="172" t="s">
        <v>66</v>
      </c>
      <c r="C163" s="172"/>
      <c r="D163" s="172"/>
      <c r="E163" s="172"/>
      <c r="F163" s="172"/>
      <c r="G163" s="172"/>
      <c r="H163" s="172"/>
      <c r="I163" s="172"/>
      <c r="J163" s="172"/>
      <c r="K163" s="172"/>
      <c r="L163" s="172"/>
      <c r="M163" s="172"/>
      <c r="N163" s="76"/>
      <c r="O163" s="76"/>
      <c r="P163" s="76"/>
      <c r="Q163" s="76"/>
      <c r="R163" s="76"/>
      <c r="S163" s="76"/>
      <c r="T163" s="76"/>
      <c r="U163" s="76"/>
      <c r="V163" s="76"/>
      <c r="W163" s="76"/>
      <c r="X163" s="76"/>
      <c r="Y163" s="76"/>
      <c r="Z163" s="76"/>
      <c r="AA163" s="76"/>
      <c r="AB163" s="76"/>
      <c r="AC163" s="76"/>
      <c r="AD163" s="76"/>
      <c r="AE163" s="76"/>
      <c r="AF163" s="76"/>
      <c r="AG163" s="76"/>
      <c r="AH163" s="76"/>
      <c r="AI163" s="76"/>
    </row>
    <row r="164" spans="2:35" s="104" customFormat="1" ht="15.75" customHeight="1">
      <c r="B164" s="105"/>
      <c r="C164" s="105"/>
      <c r="D164" s="105"/>
      <c r="E164" s="106"/>
      <c r="F164" s="105"/>
      <c r="G164" s="105"/>
      <c r="H164" s="105"/>
      <c r="I164" s="105"/>
      <c r="J164" s="105"/>
      <c r="K164" s="105"/>
      <c r="L164" s="105"/>
      <c r="M164" s="105"/>
      <c r="N164" s="76"/>
      <c r="O164" s="76"/>
      <c r="P164" s="76"/>
      <c r="Q164" s="76"/>
      <c r="R164" s="76"/>
      <c r="S164" s="76"/>
      <c r="T164" s="76"/>
      <c r="U164" s="76"/>
      <c r="V164" s="76"/>
      <c r="W164" s="76"/>
      <c r="X164" s="76"/>
      <c r="Y164" s="76"/>
      <c r="Z164" s="76"/>
      <c r="AA164" s="76"/>
      <c r="AB164" s="76"/>
      <c r="AC164" s="76"/>
      <c r="AD164" s="76"/>
      <c r="AE164" s="76"/>
      <c r="AF164" s="76"/>
      <c r="AG164" s="76"/>
      <c r="AH164" s="76"/>
      <c r="AI164" s="76"/>
    </row>
    <row r="165" spans="2:14" s="76" customFormat="1" ht="30.75" customHeight="1">
      <c r="B165" s="107" t="s">
        <v>359</v>
      </c>
      <c r="C165" s="107" t="s">
        <v>309</v>
      </c>
      <c r="D165" s="107" t="s">
        <v>69</v>
      </c>
      <c r="E165" s="109" t="s">
        <v>184</v>
      </c>
      <c r="F165" s="170" t="s">
        <v>290</v>
      </c>
      <c r="G165" s="170"/>
      <c r="H165" s="170"/>
      <c r="I165" s="170" t="s">
        <v>291</v>
      </c>
      <c r="J165" s="170"/>
      <c r="K165" s="170"/>
      <c r="L165" s="170"/>
      <c r="M165" s="170"/>
      <c r="N165" s="119"/>
    </row>
    <row r="166" spans="2:13" s="76" customFormat="1" ht="15.75" customHeight="1">
      <c r="B166" s="110"/>
      <c r="C166" s="110"/>
      <c r="D166" s="110"/>
      <c r="E166" s="111">
        <f>+E134</f>
        <v>2008</v>
      </c>
      <c r="F166" s="169" t="str">
        <f>+F134</f>
        <v>Enero-Abril</v>
      </c>
      <c r="G166" s="169"/>
      <c r="H166" s="110" t="s">
        <v>185</v>
      </c>
      <c r="I166" s="169" t="str">
        <f>+F166</f>
        <v>Enero-Abril</v>
      </c>
      <c r="J166" s="169"/>
      <c r="K166" s="110" t="s">
        <v>185</v>
      </c>
      <c r="L166" s="112"/>
      <c r="M166" s="113" t="s">
        <v>292</v>
      </c>
    </row>
    <row r="167" spans="2:13" s="76" customFormat="1" ht="15.75">
      <c r="B167" s="114"/>
      <c r="C167" s="114"/>
      <c r="D167" s="114"/>
      <c r="E167" s="115"/>
      <c r="F167" s="116">
        <f aca="true" t="shared" si="11" ref="F167:K167">+F135</f>
        <v>2008</v>
      </c>
      <c r="G167" s="116">
        <f t="shared" si="11"/>
        <v>2009</v>
      </c>
      <c r="H167" s="117" t="str">
        <f t="shared" si="11"/>
        <v>09/08</v>
      </c>
      <c r="I167" s="116">
        <f t="shared" si="11"/>
        <v>2008</v>
      </c>
      <c r="J167" s="116">
        <f t="shared" si="11"/>
        <v>2009</v>
      </c>
      <c r="K167" s="117" t="str">
        <f t="shared" si="11"/>
        <v>09/08</v>
      </c>
      <c r="L167" s="114"/>
      <c r="M167" s="131" t="str">
        <f>+M135</f>
        <v>ene-abr 09</v>
      </c>
    </row>
    <row r="168" spans="1:35" s="75" customFormat="1" ht="12.75">
      <c r="A168" s="75">
        <v>1</v>
      </c>
      <c r="B168" s="72" t="s">
        <v>86</v>
      </c>
      <c r="C168" s="97" t="s">
        <v>342</v>
      </c>
      <c r="D168" s="72" t="s">
        <v>71</v>
      </c>
      <c r="E168" s="96">
        <v>27.89</v>
      </c>
      <c r="F168" s="73">
        <v>204787.891</v>
      </c>
      <c r="G168" s="73">
        <v>231145.333</v>
      </c>
      <c r="H168" s="74">
        <f aca="true" t="shared" si="12" ref="H168:H187">+(G168-F168)/F168</f>
        <v>0.12870605713694278</v>
      </c>
      <c r="I168" s="73">
        <v>286801.257</v>
      </c>
      <c r="J168" s="73">
        <v>243243.144</v>
      </c>
      <c r="K168" s="74">
        <f aca="true" t="shared" si="13" ref="K168:K187">+(J168-I168)/I168</f>
        <v>-0.15187560004313366</v>
      </c>
      <c r="L168" s="72">
        <v>1</v>
      </c>
      <c r="M168" s="90">
        <v>0.3173378950009587</v>
      </c>
      <c r="N168" s="76"/>
      <c r="O168" s="76"/>
      <c r="P168" s="76"/>
      <c r="Q168" s="76"/>
      <c r="R168" s="76"/>
      <c r="S168" s="76"/>
      <c r="T168" s="76"/>
      <c r="U168" s="76"/>
      <c r="V168" s="76"/>
      <c r="W168" s="76"/>
      <c r="X168" s="76"/>
      <c r="Y168" s="76"/>
      <c r="Z168" s="76"/>
      <c r="AA168" s="76"/>
      <c r="AB168" s="76"/>
      <c r="AC168" s="76"/>
      <c r="AD168" s="76"/>
      <c r="AE168" s="76"/>
      <c r="AF168" s="76"/>
      <c r="AG168" s="76"/>
      <c r="AH168" s="76"/>
      <c r="AI168" s="76"/>
    </row>
    <row r="169" spans="1:35" s="75" customFormat="1" ht="12.75">
      <c r="A169" s="75">
        <v>2</v>
      </c>
      <c r="B169" s="72" t="s">
        <v>79</v>
      </c>
      <c r="C169" s="97" t="s">
        <v>348</v>
      </c>
      <c r="D169" s="72" t="s">
        <v>71</v>
      </c>
      <c r="E169" s="96">
        <v>9.89</v>
      </c>
      <c r="F169" s="73">
        <v>29772.402</v>
      </c>
      <c r="G169" s="73">
        <v>38986.358</v>
      </c>
      <c r="H169" s="74">
        <f t="shared" si="12"/>
        <v>0.30947976585832754</v>
      </c>
      <c r="I169" s="73">
        <v>28466.178</v>
      </c>
      <c r="J169" s="73">
        <v>35608.471</v>
      </c>
      <c r="K169" s="74">
        <f t="shared" si="13"/>
        <v>0.2509045295789269</v>
      </c>
      <c r="L169" s="72">
        <v>2</v>
      </c>
      <c r="M169" s="90">
        <v>0.22225908528950378</v>
      </c>
      <c r="N169" s="76"/>
      <c r="O169" s="76"/>
      <c r="P169" s="76"/>
      <c r="Q169" s="76"/>
      <c r="R169" s="76"/>
      <c r="S169" s="76"/>
      <c r="T169" s="76"/>
      <c r="U169" s="76"/>
      <c r="V169" s="76"/>
      <c r="W169" s="76"/>
      <c r="X169" s="76"/>
      <c r="Y169" s="76"/>
      <c r="Z169" s="76"/>
      <c r="AA169" s="76"/>
      <c r="AB169" s="76"/>
      <c r="AC169" s="76"/>
      <c r="AD169" s="76"/>
      <c r="AE169" s="76"/>
      <c r="AF169" s="76"/>
      <c r="AG169" s="76"/>
      <c r="AH169" s="76"/>
      <c r="AI169" s="76"/>
    </row>
    <row r="170" spans="1:35" s="75" customFormat="1" ht="12.75">
      <c r="A170" s="75">
        <v>3</v>
      </c>
      <c r="B170" s="72" t="s">
        <v>119</v>
      </c>
      <c r="C170" s="97" t="s">
        <v>353</v>
      </c>
      <c r="D170" s="72" t="s">
        <v>71</v>
      </c>
      <c r="E170" s="96">
        <v>7.71</v>
      </c>
      <c r="F170" s="73">
        <v>8231.306</v>
      </c>
      <c r="G170" s="73">
        <v>9585.42</v>
      </c>
      <c r="H170" s="74">
        <f t="shared" si="12"/>
        <v>0.1645077949963225</v>
      </c>
      <c r="I170" s="73">
        <v>12771.243</v>
      </c>
      <c r="J170" s="73">
        <v>13305.67</v>
      </c>
      <c r="K170" s="74">
        <f t="shared" si="13"/>
        <v>0.04184612257397339</v>
      </c>
      <c r="L170" s="72">
        <v>3</v>
      </c>
      <c r="M170" s="90">
        <v>0.7088636579401358</v>
      </c>
      <c r="N170" s="76"/>
      <c r="O170" s="76"/>
      <c r="P170" s="76"/>
      <c r="Q170" s="76"/>
      <c r="R170" s="76"/>
      <c r="S170" s="76"/>
      <c r="T170" s="76"/>
      <c r="U170" s="76"/>
      <c r="V170" s="76"/>
      <c r="W170" s="76"/>
      <c r="X170" s="76"/>
      <c r="Y170" s="76"/>
      <c r="Z170" s="76"/>
      <c r="AA170" s="76"/>
      <c r="AB170" s="76"/>
      <c r="AC170" s="76"/>
      <c r="AD170" s="76"/>
      <c r="AE170" s="76"/>
      <c r="AF170" s="76"/>
      <c r="AG170" s="76"/>
      <c r="AH170" s="76"/>
      <c r="AI170" s="76"/>
    </row>
    <row r="171" spans="1:35" s="75" customFormat="1" ht="12.75">
      <c r="A171" s="75">
        <v>4</v>
      </c>
      <c r="B171" s="72" t="s">
        <v>95</v>
      </c>
      <c r="C171" s="98">
        <v>22042110</v>
      </c>
      <c r="D171" s="72" t="s">
        <v>96</v>
      </c>
      <c r="E171" s="96">
        <v>6.63</v>
      </c>
      <c r="F171" s="73">
        <v>5679.355</v>
      </c>
      <c r="G171" s="73">
        <v>7013.582</v>
      </c>
      <c r="H171" s="74">
        <f t="shared" si="12"/>
        <v>0.23492579703152927</v>
      </c>
      <c r="I171" s="73">
        <v>25037.758</v>
      </c>
      <c r="J171" s="73">
        <v>25787.38</v>
      </c>
      <c r="K171" s="74">
        <f t="shared" si="13"/>
        <v>0.029939661530397385</v>
      </c>
      <c r="L171" s="72">
        <v>4</v>
      </c>
      <c r="M171" s="90">
        <v>0.0878740300740594</v>
      </c>
      <c r="N171" s="76"/>
      <c r="O171" s="76"/>
      <c r="P171" s="76"/>
      <c r="Q171" s="76"/>
      <c r="R171" s="76"/>
      <c r="S171" s="76"/>
      <c r="T171" s="76"/>
      <c r="U171" s="76"/>
      <c r="V171" s="76"/>
      <c r="W171" s="76"/>
      <c r="X171" s="76"/>
      <c r="Y171" s="76"/>
      <c r="Z171" s="76"/>
      <c r="AA171" s="76"/>
      <c r="AB171" s="76"/>
      <c r="AC171" s="76"/>
      <c r="AD171" s="76"/>
      <c r="AE171" s="76"/>
      <c r="AF171" s="76"/>
      <c r="AG171" s="76"/>
      <c r="AH171" s="76"/>
      <c r="AI171" s="76"/>
    </row>
    <row r="172" spans="1:35" s="75" customFormat="1" ht="12.75">
      <c r="A172" s="75">
        <v>5</v>
      </c>
      <c r="B172" s="72" t="s">
        <v>75</v>
      </c>
      <c r="C172" s="97" t="s">
        <v>344</v>
      </c>
      <c r="D172" s="72" t="s">
        <v>71</v>
      </c>
      <c r="E172" s="96">
        <v>5.95</v>
      </c>
      <c r="F172" s="73">
        <v>18054.618</v>
      </c>
      <c r="G172" s="73">
        <v>13656.32</v>
      </c>
      <c r="H172" s="74">
        <f t="shared" si="12"/>
        <v>-0.2436106928432382</v>
      </c>
      <c r="I172" s="73">
        <v>32096.791</v>
      </c>
      <c r="J172" s="73">
        <v>18156.078</v>
      </c>
      <c r="K172" s="74">
        <f t="shared" si="13"/>
        <v>-0.4343335444343953</v>
      </c>
      <c r="L172" s="72">
        <v>5</v>
      </c>
      <c r="M172" s="90">
        <v>0.8189904465959716</v>
      </c>
      <c r="N172" s="76"/>
      <c r="O172" s="76"/>
      <c r="P172" s="76"/>
      <c r="Q172" s="76"/>
      <c r="R172" s="76"/>
      <c r="S172" s="76"/>
      <c r="T172" s="76"/>
      <c r="U172" s="76"/>
      <c r="V172" s="76"/>
      <c r="W172" s="76"/>
      <c r="X172" s="76"/>
      <c r="Y172" s="76"/>
      <c r="Z172" s="76"/>
      <c r="AA172" s="76"/>
      <c r="AB172" s="76"/>
      <c r="AC172" s="76"/>
      <c r="AD172" s="76"/>
      <c r="AE172" s="76"/>
      <c r="AF172" s="76"/>
      <c r="AG172" s="76"/>
      <c r="AH172" s="76"/>
      <c r="AI172" s="76"/>
    </row>
    <row r="173" spans="1:35" s="75" customFormat="1" ht="12.75">
      <c r="A173" s="75">
        <v>6</v>
      </c>
      <c r="B173" s="72" t="s">
        <v>118</v>
      </c>
      <c r="C173" s="98">
        <v>44012200</v>
      </c>
      <c r="D173" s="72" t="s">
        <v>71</v>
      </c>
      <c r="E173" s="96">
        <v>3.48</v>
      </c>
      <c r="F173" s="73">
        <v>132962.76</v>
      </c>
      <c r="G173" s="73">
        <v>65230.07</v>
      </c>
      <c r="H173" s="74">
        <f t="shared" si="12"/>
        <v>-0.5094109809393247</v>
      </c>
      <c r="I173" s="73">
        <v>15883.731</v>
      </c>
      <c r="J173" s="73">
        <v>7634.221</v>
      </c>
      <c r="K173" s="74">
        <f t="shared" si="13"/>
        <v>-0.5193685287165843</v>
      </c>
      <c r="L173" s="72">
        <v>6</v>
      </c>
      <c r="M173" s="90">
        <v>0.07286905096640711</v>
      </c>
      <c r="N173" s="76"/>
      <c r="O173" s="76"/>
      <c r="P173" s="76"/>
      <c r="Q173" s="76"/>
      <c r="R173" s="76"/>
      <c r="S173" s="76"/>
      <c r="T173" s="76"/>
      <c r="U173" s="76"/>
      <c r="V173" s="76"/>
      <c r="W173" s="76"/>
      <c r="X173" s="76"/>
      <c r="Y173" s="76"/>
      <c r="Z173" s="76"/>
      <c r="AA173" s="76"/>
      <c r="AB173" s="76"/>
      <c r="AC173" s="76"/>
      <c r="AD173" s="76"/>
      <c r="AE173" s="76"/>
      <c r="AF173" s="76"/>
      <c r="AG173" s="76"/>
      <c r="AH173" s="76"/>
      <c r="AI173" s="76"/>
    </row>
    <row r="174" spans="1:35" s="75" customFormat="1" ht="12.75">
      <c r="A174" s="75">
        <v>7</v>
      </c>
      <c r="B174" s="72" t="s">
        <v>123</v>
      </c>
      <c r="C174" s="98">
        <v>20087010</v>
      </c>
      <c r="D174" s="72" t="s">
        <v>71</v>
      </c>
      <c r="E174" s="96">
        <v>2.85</v>
      </c>
      <c r="F174" s="73">
        <v>5439.389</v>
      </c>
      <c r="G174" s="73">
        <v>3201.709</v>
      </c>
      <c r="H174" s="74">
        <f t="shared" si="12"/>
        <v>-0.41138444042152533</v>
      </c>
      <c r="I174" s="73">
        <v>7271.616</v>
      </c>
      <c r="J174" s="73">
        <v>3937.889</v>
      </c>
      <c r="K174" s="74">
        <f t="shared" si="13"/>
        <v>-0.4584575148082627</v>
      </c>
      <c r="L174" s="72">
        <v>7</v>
      </c>
      <c r="M174" s="90">
        <v>0.37150043424700363</v>
      </c>
      <c r="N174" s="76"/>
      <c r="O174" s="76"/>
      <c r="P174" s="76"/>
      <c r="Q174" s="76"/>
      <c r="R174" s="76"/>
      <c r="S174" s="76"/>
      <c r="T174" s="76"/>
      <c r="U174" s="76"/>
      <c r="V174" s="76"/>
      <c r="W174" s="76"/>
      <c r="X174" s="76"/>
      <c r="Y174" s="76"/>
      <c r="Z174" s="76"/>
      <c r="AA174" s="76"/>
      <c r="AB174" s="76"/>
      <c r="AC174" s="76"/>
      <c r="AD174" s="76"/>
      <c r="AE174" s="76"/>
      <c r="AF174" s="76"/>
      <c r="AG174" s="76"/>
      <c r="AH174" s="76"/>
      <c r="AI174" s="76"/>
    </row>
    <row r="175" spans="1:35" s="75" customFormat="1" ht="12.75">
      <c r="A175" s="75">
        <v>8</v>
      </c>
      <c r="B175" s="72" t="s">
        <v>111</v>
      </c>
      <c r="C175" s="97" t="s">
        <v>346</v>
      </c>
      <c r="D175" s="72" t="s">
        <v>71</v>
      </c>
      <c r="E175" s="96">
        <v>2.75</v>
      </c>
      <c r="F175" s="73">
        <v>14155.071</v>
      </c>
      <c r="G175" s="73">
        <v>16056.199</v>
      </c>
      <c r="H175" s="74">
        <f t="shared" si="12"/>
        <v>0.13430720340434893</v>
      </c>
      <c r="I175" s="73">
        <v>16236.762</v>
      </c>
      <c r="J175" s="73">
        <v>14322.824</v>
      </c>
      <c r="K175" s="74">
        <f t="shared" si="13"/>
        <v>-0.11787682790447997</v>
      </c>
      <c r="L175" s="72">
        <v>8</v>
      </c>
      <c r="M175" s="90">
        <v>0.23711758814461725</v>
      </c>
      <c r="N175" s="76"/>
      <c r="O175" s="76"/>
      <c r="P175" s="76"/>
      <c r="Q175" s="76"/>
      <c r="R175" s="76"/>
      <c r="S175" s="76"/>
      <c r="T175" s="76"/>
      <c r="U175" s="76"/>
      <c r="V175" s="76"/>
      <c r="W175" s="76"/>
      <c r="X175" s="76"/>
      <c r="Y175" s="76"/>
      <c r="Z175" s="76"/>
      <c r="AA175" s="76"/>
      <c r="AB175" s="76"/>
      <c r="AC175" s="76"/>
      <c r="AD175" s="76"/>
      <c r="AE175" s="76"/>
      <c r="AF175" s="76"/>
      <c r="AG175" s="76"/>
      <c r="AH175" s="76"/>
      <c r="AI175" s="76"/>
    </row>
    <row r="176" spans="1:35" s="75" customFormat="1" ht="12.75">
      <c r="A176" s="75">
        <v>9</v>
      </c>
      <c r="B176" s="72" t="s">
        <v>97</v>
      </c>
      <c r="C176" s="97" t="s">
        <v>351</v>
      </c>
      <c r="D176" s="72" t="s">
        <v>71</v>
      </c>
      <c r="E176" s="96">
        <v>2.41</v>
      </c>
      <c r="F176" s="73">
        <v>8082.388</v>
      </c>
      <c r="G176" s="73">
        <v>10545.2</v>
      </c>
      <c r="H176" s="74">
        <f t="shared" si="12"/>
        <v>0.3047134089578477</v>
      </c>
      <c r="I176" s="73">
        <v>10825.41</v>
      </c>
      <c r="J176" s="73">
        <v>9603.424</v>
      </c>
      <c r="K176" s="74">
        <f t="shared" si="13"/>
        <v>-0.1128812673145866</v>
      </c>
      <c r="L176" s="72">
        <v>9</v>
      </c>
      <c r="M176" s="90">
        <v>0.3164529207186482</v>
      </c>
      <c r="N176" s="76"/>
      <c r="O176" s="76"/>
      <c r="P176" s="76"/>
      <c r="Q176" s="76"/>
      <c r="R176" s="76"/>
      <c r="S176" s="76"/>
      <c r="T176" s="76"/>
      <c r="U176" s="76"/>
      <c r="V176" s="76"/>
      <c r="W176" s="76"/>
      <c r="X176" s="76"/>
      <c r="Y176" s="76"/>
      <c r="Z176" s="76"/>
      <c r="AA176" s="76"/>
      <c r="AB176" s="76"/>
      <c r="AC176" s="76"/>
      <c r="AD176" s="76"/>
      <c r="AE176" s="76"/>
      <c r="AF176" s="76"/>
      <c r="AG176" s="76"/>
      <c r="AH176" s="76"/>
      <c r="AI176" s="76"/>
    </row>
    <row r="177" spans="1:13" s="76" customFormat="1" ht="12.75">
      <c r="A177" s="75">
        <v>10</v>
      </c>
      <c r="B177" s="72" t="s">
        <v>319</v>
      </c>
      <c r="C177" s="98">
        <v>16023100</v>
      </c>
      <c r="D177" s="72" t="s">
        <v>71</v>
      </c>
      <c r="E177" s="96">
        <v>2.39</v>
      </c>
      <c r="F177" s="73">
        <v>2572.096</v>
      </c>
      <c r="G177" s="73">
        <v>1120.259</v>
      </c>
      <c r="H177" s="74">
        <f t="shared" si="12"/>
        <v>-0.5644567698872826</v>
      </c>
      <c r="I177" s="73">
        <v>12668.238</v>
      </c>
      <c r="J177" s="73">
        <v>2961.203</v>
      </c>
      <c r="K177" s="74">
        <f t="shared" si="13"/>
        <v>-0.7662498131152888</v>
      </c>
      <c r="L177" s="72">
        <v>10</v>
      </c>
      <c r="M177" s="90">
        <v>0.6782358921832317</v>
      </c>
    </row>
    <row r="178" spans="1:13" s="76" customFormat="1" ht="12.75">
      <c r="A178" s="75">
        <v>11</v>
      </c>
      <c r="B178" s="72" t="s">
        <v>121</v>
      </c>
      <c r="C178" s="97" t="s">
        <v>375</v>
      </c>
      <c r="D178" s="72" t="s">
        <v>71</v>
      </c>
      <c r="E178" s="96">
        <v>2.03</v>
      </c>
      <c r="F178" s="73">
        <v>59.7</v>
      </c>
      <c r="G178" s="73">
        <v>71.75</v>
      </c>
      <c r="H178" s="74">
        <f t="shared" si="12"/>
        <v>0.20184254606365154</v>
      </c>
      <c r="I178" s="73">
        <v>608.77</v>
      </c>
      <c r="J178" s="73">
        <v>637.711</v>
      </c>
      <c r="K178" s="74">
        <f t="shared" si="13"/>
        <v>0.047540121885112654</v>
      </c>
      <c r="L178" s="72">
        <v>11</v>
      </c>
      <c r="M178" s="90">
        <v>0.20012910725191102</v>
      </c>
    </row>
    <row r="179" spans="1:13" s="76" customFormat="1" ht="12.75">
      <c r="A179" s="75">
        <v>12</v>
      </c>
      <c r="B179" s="72" t="s">
        <v>117</v>
      </c>
      <c r="C179" s="97" t="s">
        <v>376</v>
      </c>
      <c r="D179" s="72" t="s">
        <v>71</v>
      </c>
      <c r="E179" s="96">
        <v>1.64</v>
      </c>
      <c r="F179" s="73">
        <v>3182.363</v>
      </c>
      <c r="G179" s="73">
        <v>4318.059</v>
      </c>
      <c r="H179" s="74">
        <f t="shared" si="12"/>
        <v>0.35687192190205846</v>
      </c>
      <c r="I179" s="73">
        <v>7806.432</v>
      </c>
      <c r="J179" s="73">
        <v>8971.679</v>
      </c>
      <c r="K179" s="74">
        <f t="shared" si="13"/>
        <v>0.14926755270525643</v>
      </c>
      <c r="L179" s="72">
        <v>12</v>
      </c>
      <c r="M179" s="90">
        <v>0.7071944076987629</v>
      </c>
    </row>
    <row r="180" spans="1:13" s="76" customFormat="1" ht="12.75">
      <c r="A180" s="75">
        <v>13</v>
      </c>
      <c r="B180" s="72" t="s">
        <v>93</v>
      </c>
      <c r="C180" s="97" t="s">
        <v>364</v>
      </c>
      <c r="D180" s="72" t="s">
        <v>71</v>
      </c>
      <c r="E180" s="96">
        <v>1.51</v>
      </c>
      <c r="F180" s="73">
        <v>12696.915</v>
      </c>
      <c r="G180" s="73">
        <v>13208.606</v>
      </c>
      <c r="H180" s="74">
        <f t="shared" si="12"/>
        <v>0.04030041943259436</v>
      </c>
      <c r="I180" s="73">
        <v>17290.634</v>
      </c>
      <c r="J180" s="73">
        <v>13726.597</v>
      </c>
      <c r="K180" s="74">
        <f t="shared" si="13"/>
        <v>-0.20612529303436755</v>
      </c>
      <c r="L180" s="72">
        <v>13</v>
      </c>
      <c r="M180" s="90">
        <v>0.1653616342974845</v>
      </c>
    </row>
    <row r="181" spans="1:13" s="76" customFormat="1" ht="12.75">
      <c r="A181" s="75">
        <v>14</v>
      </c>
      <c r="B181" s="72" t="s">
        <v>72</v>
      </c>
      <c r="C181" s="97" t="s">
        <v>363</v>
      </c>
      <c r="D181" s="72" t="s">
        <v>71</v>
      </c>
      <c r="E181" s="96">
        <v>1.48</v>
      </c>
      <c r="F181" s="73">
        <v>2539.798</v>
      </c>
      <c r="G181" s="73">
        <v>2682.484</v>
      </c>
      <c r="H181" s="74">
        <f t="shared" si="12"/>
        <v>0.05618005841409441</v>
      </c>
      <c r="I181" s="73">
        <v>14242.194</v>
      </c>
      <c r="J181" s="73">
        <v>7910.373</v>
      </c>
      <c r="K181" s="74">
        <f t="shared" si="13"/>
        <v>-0.44458185304876485</v>
      </c>
      <c r="L181" s="72">
        <v>14</v>
      </c>
      <c r="M181" s="90">
        <v>0.06596495604752085</v>
      </c>
    </row>
    <row r="182" spans="1:13" s="76" customFormat="1" ht="12.75">
      <c r="A182" s="75">
        <v>15</v>
      </c>
      <c r="B182" s="72" t="s">
        <v>122</v>
      </c>
      <c r="C182" s="98">
        <v>21012000</v>
      </c>
      <c r="D182" s="72" t="s">
        <v>71</v>
      </c>
      <c r="E182" s="96">
        <v>1.47</v>
      </c>
      <c r="F182" s="73">
        <v>1120.046</v>
      </c>
      <c r="G182" s="73">
        <v>556.168</v>
      </c>
      <c r="H182" s="74">
        <f t="shared" si="12"/>
        <v>-0.5034418229251298</v>
      </c>
      <c r="I182" s="73">
        <v>7049.5</v>
      </c>
      <c r="J182" s="73">
        <v>3844.643</v>
      </c>
      <c r="K182" s="74">
        <f t="shared" si="13"/>
        <v>-0.4546218880771686</v>
      </c>
      <c r="L182" s="72">
        <v>15</v>
      </c>
      <c r="M182" s="90">
        <v>0.9901664380959739</v>
      </c>
    </row>
    <row r="183" spans="1:13" s="76" customFormat="1" ht="12.75">
      <c r="A183" s="75">
        <v>16</v>
      </c>
      <c r="B183" s="72" t="s">
        <v>110</v>
      </c>
      <c r="C183" s="97" t="s">
        <v>352</v>
      </c>
      <c r="D183" s="72" t="s">
        <v>71</v>
      </c>
      <c r="E183" s="96">
        <v>1.07</v>
      </c>
      <c r="F183" s="73">
        <v>0</v>
      </c>
      <c r="G183" s="73">
        <v>44.352</v>
      </c>
      <c r="H183" s="74"/>
      <c r="I183" s="73">
        <v>0</v>
      </c>
      <c r="J183" s="73">
        <v>23.562</v>
      </c>
      <c r="K183" s="74"/>
      <c r="L183" s="72">
        <v>16</v>
      </c>
      <c r="M183" s="90">
        <v>0.640863841592776</v>
      </c>
    </row>
    <row r="184" spans="1:13" s="76" customFormat="1" ht="12.75">
      <c r="A184" s="75">
        <v>17</v>
      </c>
      <c r="B184" s="72" t="s">
        <v>109</v>
      </c>
      <c r="C184" s="97" t="s">
        <v>371</v>
      </c>
      <c r="D184" s="72" t="s">
        <v>71</v>
      </c>
      <c r="E184" s="96">
        <v>0.97</v>
      </c>
      <c r="F184" s="73">
        <v>0</v>
      </c>
      <c r="G184" s="73">
        <v>0.9</v>
      </c>
      <c r="H184" s="74"/>
      <c r="I184" s="73">
        <v>0</v>
      </c>
      <c r="J184" s="73">
        <v>0.45</v>
      </c>
      <c r="K184" s="74"/>
      <c r="L184" s="72">
        <v>17</v>
      </c>
      <c r="M184" s="90">
        <v>0.010854620450104928</v>
      </c>
    </row>
    <row r="185" spans="1:13" s="76" customFormat="1" ht="12.75">
      <c r="A185" s="75">
        <v>18</v>
      </c>
      <c r="B185" s="72" t="s">
        <v>124</v>
      </c>
      <c r="C185" s="98">
        <v>12093000</v>
      </c>
      <c r="D185" s="72" t="s">
        <v>71</v>
      </c>
      <c r="E185" s="96">
        <v>0.84</v>
      </c>
      <c r="F185" s="73">
        <v>1.798</v>
      </c>
      <c r="G185" s="73">
        <v>3.363</v>
      </c>
      <c r="H185" s="74">
        <f t="shared" si="12"/>
        <v>0.8704115684093436</v>
      </c>
      <c r="I185" s="73">
        <v>5322.841</v>
      </c>
      <c r="J185" s="73">
        <v>6499.046</v>
      </c>
      <c r="K185" s="74">
        <f t="shared" si="13"/>
        <v>0.22097316076133025</v>
      </c>
      <c r="L185" s="72">
        <v>18</v>
      </c>
      <c r="M185" s="90">
        <v>0.8120349246264748</v>
      </c>
    </row>
    <row r="186" spans="1:13" s="76" customFormat="1" ht="12.75">
      <c r="A186" s="75">
        <v>19</v>
      </c>
      <c r="B186" s="72" t="s">
        <v>120</v>
      </c>
      <c r="C186" s="97" t="s">
        <v>347</v>
      </c>
      <c r="D186" s="72" t="s">
        <v>71</v>
      </c>
      <c r="E186" s="96">
        <v>0.83</v>
      </c>
      <c r="F186" s="73">
        <v>20664.542</v>
      </c>
      <c r="G186" s="73">
        <v>6726.765</v>
      </c>
      <c r="H186" s="74">
        <f t="shared" si="12"/>
        <v>-0.6744779051962536</v>
      </c>
      <c r="I186" s="73">
        <v>10057.362</v>
      </c>
      <c r="J186" s="73">
        <v>3368.212</v>
      </c>
      <c r="K186" s="74">
        <f t="shared" si="13"/>
        <v>-0.6650998542162448</v>
      </c>
      <c r="L186" s="72">
        <v>19</v>
      </c>
      <c r="M186" s="90">
        <v>0.3154846571521434</v>
      </c>
    </row>
    <row r="187" spans="1:13" s="76" customFormat="1" ht="12.75">
      <c r="A187" s="75">
        <v>20</v>
      </c>
      <c r="B187" s="72" t="s">
        <v>130</v>
      </c>
      <c r="C187" s="98">
        <v>20079910</v>
      </c>
      <c r="D187" s="72" t="s">
        <v>71</v>
      </c>
      <c r="E187" s="96">
        <v>0.83</v>
      </c>
      <c r="F187" s="73">
        <v>1076.944</v>
      </c>
      <c r="G187" s="73">
        <v>750.647</v>
      </c>
      <c r="H187" s="74">
        <f t="shared" si="12"/>
        <v>-0.3029841848786937</v>
      </c>
      <c r="I187" s="73">
        <v>1814.119</v>
      </c>
      <c r="J187" s="73">
        <v>871.801</v>
      </c>
      <c r="K187" s="74">
        <f t="shared" si="13"/>
        <v>-0.5194356048307746</v>
      </c>
      <c r="L187" s="72">
        <v>20</v>
      </c>
      <c r="M187" s="90">
        <v>0.08285505770242751</v>
      </c>
    </row>
    <row r="188" spans="2:13" s="76" customFormat="1" ht="12.75">
      <c r="B188" s="72"/>
      <c r="C188" s="72"/>
      <c r="D188" s="72"/>
      <c r="E188" s="96"/>
      <c r="F188" s="73"/>
      <c r="G188" s="73"/>
      <c r="H188" s="74"/>
      <c r="I188" s="73"/>
      <c r="J188" s="73"/>
      <c r="K188" s="73"/>
      <c r="L188" s="74"/>
      <c r="M188" s="123"/>
    </row>
    <row r="189" spans="2:35" s="77" customFormat="1" ht="12.75">
      <c r="B189" s="88" t="s">
        <v>186</v>
      </c>
      <c r="C189" s="88"/>
      <c r="D189" s="88"/>
      <c r="E189" s="124">
        <f>SUM(E168:E188)</f>
        <v>84.62</v>
      </c>
      <c r="F189" s="125"/>
      <c r="G189" s="89"/>
      <c r="H189" s="89"/>
      <c r="I189" s="89">
        <f>SUM(I168:I188)</f>
        <v>512250.836</v>
      </c>
      <c r="J189" s="125">
        <f>SUM(J168:J188)</f>
        <v>420414.37799999997</v>
      </c>
      <c r="K189" s="126">
        <f>+(J189-I189)/I189</f>
        <v>-0.17928025011558993</v>
      </c>
      <c r="L189" s="89"/>
      <c r="M189" s="127"/>
      <c r="N189" s="76"/>
      <c r="O189" s="76"/>
      <c r="P189" s="76"/>
      <c r="Q189" s="76"/>
      <c r="R189" s="76"/>
      <c r="S189" s="76"/>
      <c r="T189" s="76"/>
      <c r="U189" s="76"/>
      <c r="V189" s="76"/>
      <c r="W189" s="76"/>
      <c r="X189" s="76"/>
      <c r="Y189" s="76"/>
      <c r="Z189" s="76"/>
      <c r="AA189" s="76"/>
      <c r="AB189" s="76"/>
      <c r="AC189" s="76"/>
      <c r="AD189" s="76"/>
      <c r="AE189" s="76"/>
      <c r="AF189" s="76"/>
      <c r="AG189" s="76"/>
      <c r="AH189" s="76"/>
      <c r="AI189" s="76"/>
    </row>
    <row r="190" spans="5:13" s="76" customFormat="1" ht="12.75">
      <c r="E190" s="128"/>
      <c r="F190" s="129"/>
      <c r="G190" s="122"/>
      <c r="H190" s="122"/>
      <c r="I190" s="122"/>
      <c r="J190" s="129"/>
      <c r="K190" s="122"/>
      <c r="L190" s="122"/>
      <c r="M190" s="123"/>
    </row>
    <row r="191" spans="2:13" s="76" customFormat="1" ht="12.75">
      <c r="B191" s="130" t="s">
        <v>60</v>
      </c>
      <c r="C191" s="130"/>
      <c r="E191" s="128"/>
      <c r="F191" s="129"/>
      <c r="G191" s="122"/>
      <c r="H191" s="122"/>
      <c r="I191" s="122"/>
      <c r="J191" s="129"/>
      <c r="K191" s="122"/>
      <c r="L191" s="122"/>
      <c r="M191" s="123"/>
    </row>
    <row r="192" spans="13:35" ht="12.75">
      <c r="M192" s="123"/>
      <c r="N192" s="76"/>
      <c r="O192" s="76"/>
      <c r="P192" s="76"/>
      <c r="Q192" s="76"/>
      <c r="R192" s="76"/>
      <c r="S192" s="76"/>
      <c r="T192" s="76"/>
      <c r="U192" s="76"/>
      <c r="V192" s="76"/>
      <c r="W192" s="76"/>
      <c r="X192" s="76"/>
      <c r="Y192" s="76"/>
      <c r="Z192" s="76"/>
      <c r="AA192" s="76"/>
      <c r="AB192" s="76"/>
      <c r="AC192" s="76"/>
      <c r="AD192" s="76"/>
      <c r="AE192" s="76"/>
      <c r="AF192" s="76"/>
      <c r="AG192" s="76"/>
      <c r="AH192" s="76"/>
      <c r="AI192" s="76"/>
    </row>
    <row r="193" spans="2:35" s="103" customFormat="1" ht="15.75" customHeight="1">
      <c r="B193" s="171" t="s">
        <v>234</v>
      </c>
      <c r="C193" s="171"/>
      <c r="D193" s="171"/>
      <c r="E193" s="171"/>
      <c r="F193" s="171"/>
      <c r="G193" s="171"/>
      <c r="H193" s="171"/>
      <c r="I193" s="171"/>
      <c r="J193" s="171"/>
      <c r="K193" s="171"/>
      <c r="L193" s="171"/>
      <c r="M193" s="171"/>
      <c r="N193" s="76"/>
      <c r="O193" s="76"/>
      <c r="P193" s="76"/>
      <c r="Q193" s="76"/>
      <c r="R193" s="76"/>
      <c r="S193" s="76"/>
      <c r="T193" s="76"/>
      <c r="U193" s="76"/>
      <c r="V193" s="76"/>
      <c r="W193" s="76"/>
      <c r="X193" s="76"/>
      <c r="Y193" s="76"/>
      <c r="Z193" s="76"/>
      <c r="AA193" s="76"/>
      <c r="AB193" s="76"/>
      <c r="AC193" s="76"/>
      <c r="AD193" s="76"/>
      <c r="AE193" s="76"/>
      <c r="AF193" s="76"/>
      <c r="AG193" s="76"/>
      <c r="AH193" s="76"/>
      <c r="AI193" s="76"/>
    </row>
    <row r="194" spans="2:35" s="103" customFormat="1" ht="15.75" customHeight="1">
      <c r="B194" s="172" t="s">
        <v>62</v>
      </c>
      <c r="C194" s="172"/>
      <c r="D194" s="172"/>
      <c r="E194" s="172"/>
      <c r="F194" s="172"/>
      <c r="G194" s="172"/>
      <c r="H194" s="172"/>
      <c r="I194" s="172"/>
      <c r="J194" s="172"/>
      <c r="K194" s="172"/>
      <c r="L194" s="172"/>
      <c r="M194" s="172"/>
      <c r="N194" s="76"/>
      <c r="O194" s="76"/>
      <c r="P194" s="76"/>
      <c r="Q194" s="76"/>
      <c r="R194" s="76"/>
      <c r="S194" s="76"/>
      <c r="T194" s="76"/>
      <c r="U194" s="76"/>
      <c r="V194" s="76"/>
      <c r="W194" s="76"/>
      <c r="X194" s="76"/>
      <c r="Y194" s="76"/>
      <c r="Z194" s="76"/>
      <c r="AA194" s="76"/>
      <c r="AB194" s="76"/>
      <c r="AC194" s="76"/>
      <c r="AD194" s="76"/>
      <c r="AE194" s="76"/>
      <c r="AF194" s="76"/>
      <c r="AG194" s="76"/>
      <c r="AH194" s="76"/>
      <c r="AI194" s="76"/>
    </row>
    <row r="195" spans="2:35" s="104" customFormat="1" ht="15.75" customHeight="1">
      <c r="B195" s="172" t="s">
        <v>49</v>
      </c>
      <c r="C195" s="172"/>
      <c r="D195" s="172"/>
      <c r="E195" s="172"/>
      <c r="F195" s="172"/>
      <c r="G195" s="172"/>
      <c r="H195" s="172"/>
      <c r="I195" s="172"/>
      <c r="J195" s="172"/>
      <c r="K195" s="172"/>
      <c r="L195" s="172"/>
      <c r="M195" s="172"/>
      <c r="N195" s="76"/>
      <c r="O195" s="76"/>
      <c r="P195" s="76"/>
      <c r="Q195" s="76"/>
      <c r="R195" s="76"/>
      <c r="S195" s="76"/>
      <c r="T195" s="76"/>
      <c r="U195" s="76"/>
      <c r="V195" s="76"/>
      <c r="W195" s="76"/>
      <c r="X195" s="76"/>
      <c r="Y195" s="76"/>
      <c r="Z195" s="76"/>
      <c r="AA195" s="76"/>
      <c r="AB195" s="76"/>
      <c r="AC195" s="76"/>
      <c r="AD195" s="76"/>
      <c r="AE195" s="76"/>
      <c r="AF195" s="76"/>
      <c r="AG195" s="76"/>
      <c r="AH195" s="76"/>
      <c r="AI195" s="76"/>
    </row>
    <row r="196" spans="2:35" s="104" customFormat="1" ht="15.75" customHeight="1">
      <c r="B196" s="105"/>
      <c r="C196" s="105"/>
      <c r="D196" s="105"/>
      <c r="E196" s="106"/>
      <c r="F196" s="105"/>
      <c r="G196" s="105"/>
      <c r="H196" s="105"/>
      <c r="I196" s="105"/>
      <c r="J196" s="105"/>
      <c r="K196" s="105"/>
      <c r="L196" s="105"/>
      <c r="M196" s="105"/>
      <c r="N196" s="76"/>
      <c r="O196" s="76"/>
      <c r="P196" s="76"/>
      <c r="Q196" s="76"/>
      <c r="R196" s="76"/>
      <c r="S196" s="76"/>
      <c r="T196" s="76"/>
      <c r="U196" s="76"/>
      <c r="V196" s="76"/>
      <c r="W196" s="76"/>
      <c r="X196" s="76"/>
      <c r="Y196" s="76"/>
      <c r="Z196" s="76"/>
      <c r="AA196" s="76"/>
      <c r="AB196" s="76"/>
      <c r="AC196" s="76"/>
      <c r="AD196" s="76"/>
      <c r="AE196" s="76"/>
      <c r="AF196" s="76"/>
      <c r="AG196" s="76"/>
      <c r="AH196" s="76"/>
      <c r="AI196" s="76"/>
    </row>
    <row r="197" spans="2:13" s="76" customFormat="1" ht="30.75" customHeight="1">
      <c r="B197" s="107" t="s">
        <v>358</v>
      </c>
      <c r="C197" s="107" t="s">
        <v>309</v>
      </c>
      <c r="D197" s="107" t="s">
        <v>69</v>
      </c>
      <c r="E197" s="109" t="s">
        <v>184</v>
      </c>
      <c r="F197" s="170" t="s">
        <v>290</v>
      </c>
      <c r="G197" s="170"/>
      <c r="H197" s="170"/>
      <c r="I197" s="170" t="s">
        <v>291</v>
      </c>
      <c r="J197" s="170"/>
      <c r="K197" s="170"/>
      <c r="L197" s="170"/>
      <c r="M197" s="170"/>
    </row>
    <row r="198" spans="2:13" s="76" customFormat="1" ht="15.75" customHeight="1">
      <c r="B198" s="110"/>
      <c r="C198" s="110"/>
      <c r="D198" s="110"/>
      <c r="E198" s="111">
        <f>+E166</f>
        <v>2008</v>
      </c>
      <c r="F198" s="169" t="str">
        <f>+F166</f>
        <v>Enero-Abril</v>
      </c>
      <c r="G198" s="169"/>
      <c r="H198" s="110" t="s">
        <v>185</v>
      </c>
      <c r="I198" s="169" t="str">
        <f>+F198</f>
        <v>Enero-Abril</v>
      </c>
      <c r="J198" s="169"/>
      <c r="K198" s="110" t="s">
        <v>185</v>
      </c>
      <c r="L198" s="112"/>
      <c r="M198" s="113" t="s">
        <v>292</v>
      </c>
    </row>
    <row r="199" spans="2:13" s="76" customFormat="1" ht="15.75">
      <c r="B199" s="114"/>
      <c r="C199" s="114"/>
      <c r="D199" s="114"/>
      <c r="E199" s="115"/>
      <c r="F199" s="116">
        <f aca="true" t="shared" si="14" ref="F199:K199">+F167</f>
        <v>2008</v>
      </c>
      <c r="G199" s="116">
        <f t="shared" si="14"/>
        <v>2009</v>
      </c>
      <c r="H199" s="117" t="str">
        <f t="shared" si="14"/>
        <v>09/08</v>
      </c>
      <c r="I199" s="116">
        <f t="shared" si="14"/>
        <v>2008</v>
      </c>
      <c r="J199" s="116">
        <f t="shared" si="14"/>
        <v>2009</v>
      </c>
      <c r="K199" s="117" t="str">
        <f t="shared" si="14"/>
        <v>09/08</v>
      </c>
      <c r="L199" s="114"/>
      <c r="M199" s="131" t="str">
        <f>+M167</f>
        <v>ene-abr 09</v>
      </c>
    </row>
    <row r="200" spans="1:35" s="75" customFormat="1" ht="12.75">
      <c r="A200" s="75">
        <v>1</v>
      </c>
      <c r="B200" s="72" t="s">
        <v>95</v>
      </c>
      <c r="C200" s="98">
        <v>22042110</v>
      </c>
      <c r="D200" s="72" t="s">
        <v>96</v>
      </c>
      <c r="E200" s="96">
        <v>34.2</v>
      </c>
      <c r="F200" s="73">
        <v>55812.248</v>
      </c>
      <c r="G200" s="73">
        <v>59598.707</v>
      </c>
      <c r="H200" s="74">
        <f aca="true" t="shared" si="15" ref="H200:H219">+(G200-F200)/F200</f>
        <v>0.06784279679972759</v>
      </c>
      <c r="I200" s="73">
        <v>189136.504</v>
      </c>
      <c r="J200" s="73">
        <v>173865.553</v>
      </c>
      <c r="K200" s="74">
        <f aca="true" t="shared" si="16" ref="K200:K219">+(J200-I200)/I200</f>
        <v>-0.08074036834264407</v>
      </c>
      <c r="L200" s="72">
        <v>1</v>
      </c>
      <c r="M200" s="90">
        <v>0.5924706904371428</v>
      </c>
      <c r="N200" s="76"/>
      <c r="O200" s="76"/>
      <c r="P200" s="76"/>
      <c r="Q200" s="76"/>
      <c r="R200" s="76"/>
      <c r="S200" s="76"/>
      <c r="T200" s="76"/>
      <c r="U200" s="76"/>
      <c r="V200" s="76"/>
      <c r="W200" s="76"/>
      <c r="X200" s="76"/>
      <c r="Y200" s="76"/>
      <c r="Z200" s="76"/>
      <c r="AA200" s="76"/>
      <c r="AB200" s="76"/>
      <c r="AC200" s="76"/>
      <c r="AD200" s="76"/>
      <c r="AE200" s="76"/>
      <c r="AF200" s="76"/>
      <c r="AG200" s="76"/>
      <c r="AH200" s="76"/>
      <c r="AI200" s="76"/>
    </row>
    <row r="201" spans="1:35" s="75" customFormat="1" ht="12.75">
      <c r="A201" s="75">
        <v>2</v>
      </c>
      <c r="B201" s="72" t="s">
        <v>98</v>
      </c>
      <c r="C201" s="98">
        <v>10051000</v>
      </c>
      <c r="D201" s="72" t="s">
        <v>71</v>
      </c>
      <c r="E201" s="96">
        <v>5.38</v>
      </c>
      <c r="F201" s="73">
        <v>32527.1</v>
      </c>
      <c r="G201" s="73">
        <v>40731.196</v>
      </c>
      <c r="H201" s="74">
        <f t="shared" si="15"/>
        <v>0.2522234075586205</v>
      </c>
      <c r="I201" s="73">
        <v>76696.431</v>
      </c>
      <c r="J201" s="73">
        <v>78309.293</v>
      </c>
      <c r="K201" s="74">
        <f t="shared" si="16"/>
        <v>0.02102916627241766</v>
      </c>
      <c r="L201" s="72">
        <v>2</v>
      </c>
      <c r="M201" s="90">
        <v>0.5771129287396911</v>
      </c>
      <c r="N201" s="76"/>
      <c r="O201" s="76"/>
      <c r="P201" s="76"/>
      <c r="Q201" s="76"/>
      <c r="R201" s="76"/>
      <c r="S201" s="76"/>
      <c r="T201" s="76"/>
      <c r="U201" s="76"/>
      <c r="V201" s="76"/>
      <c r="W201" s="76"/>
      <c r="X201" s="76"/>
      <c r="Y201" s="76"/>
      <c r="Z201" s="76"/>
      <c r="AA201" s="76"/>
      <c r="AB201" s="76"/>
      <c r="AC201" s="76"/>
      <c r="AD201" s="76"/>
      <c r="AE201" s="76"/>
      <c r="AF201" s="76"/>
      <c r="AG201" s="76"/>
      <c r="AH201" s="76"/>
      <c r="AI201" s="76"/>
    </row>
    <row r="202" spans="1:35" s="75" customFormat="1" ht="12.75">
      <c r="A202" s="75">
        <v>3</v>
      </c>
      <c r="B202" s="72" t="s">
        <v>126</v>
      </c>
      <c r="C202" s="97" t="s">
        <v>377</v>
      </c>
      <c r="D202" s="72" t="s">
        <v>71</v>
      </c>
      <c r="E202" s="96">
        <v>4.71</v>
      </c>
      <c r="F202" s="73">
        <v>4707.082</v>
      </c>
      <c r="G202" s="73">
        <v>5047.038</v>
      </c>
      <c r="H202" s="74">
        <f t="shared" si="15"/>
        <v>0.07222223874578756</v>
      </c>
      <c r="I202" s="73">
        <v>12065.332</v>
      </c>
      <c r="J202" s="73">
        <v>12574.372</v>
      </c>
      <c r="K202" s="74">
        <f t="shared" si="16"/>
        <v>0.042190301932843545</v>
      </c>
      <c r="L202" s="72">
        <v>3</v>
      </c>
      <c r="M202" s="90">
        <v>0.7140090518724098</v>
      </c>
      <c r="N202" s="76"/>
      <c r="O202" s="76"/>
      <c r="P202" s="76"/>
      <c r="Q202" s="76"/>
      <c r="R202" s="76"/>
      <c r="S202" s="76"/>
      <c r="T202" s="76"/>
      <c r="U202" s="76"/>
      <c r="V202" s="76"/>
      <c r="W202" s="76"/>
      <c r="X202" s="76"/>
      <c r="Y202" s="76"/>
      <c r="Z202" s="76"/>
      <c r="AA202" s="76"/>
      <c r="AB202" s="76"/>
      <c r="AC202" s="76"/>
      <c r="AD202" s="76"/>
      <c r="AE202" s="76"/>
      <c r="AF202" s="76"/>
      <c r="AG202" s="76"/>
      <c r="AH202" s="76"/>
      <c r="AI202" s="76"/>
    </row>
    <row r="203" spans="1:35" s="75" customFormat="1" ht="12.75">
      <c r="A203" s="75">
        <v>4</v>
      </c>
      <c r="B203" s="72" t="s">
        <v>86</v>
      </c>
      <c r="C203" s="97" t="s">
        <v>342</v>
      </c>
      <c r="D203" s="72" t="s">
        <v>71</v>
      </c>
      <c r="E203" s="96">
        <v>4.54</v>
      </c>
      <c r="F203" s="73">
        <v>44231.561</v>
      </c>
      <c r="G203" s="73">
        <v>49889.17</v>
      </c>
      <c r="H203" s="74">
        <f t="shared" si="15"/>
        <v>0.1279088703199961</v>
      </c>
      <c r="I203" s="73">
        <v>60285.455</v>
      </c>
      <c r="J203" s="73">
        <v>47455.867</v>
      </c>
      <c r="K203" s="74">
        <f t="shared" si="16"/>
        <v>-0.21281398639190835</v>
      </c>
      <c r="L203" s="72">
        <v>4</v>
      </c>
      <c r="M203" s="90">
        <v>0.06191148778781392</v>
      </c>
      <c r="N203" s="76"/>
      <c r="O203" s="76"/>
      <c r="P203" s="76"/>
      <c r="Q203" s="76"/>
      <c r="R203" s="76"/>
      <c r="S203" s="76"/>
      <c r="T203" s="76"/>
      <c r="U203" s="76"/>
      <c r="V203" s="76"/>
      <c r="W203" s="76"/>
      <c r="X203" s="76"/>
      <c r="Y203" s="76"/>
      <c r="Z203" s="76"/>
      <c r="AA203" s="76"/>
      <c r="AB203" s="76"/>
      <c r="AC203" s="76"/>
      <c r="AD203" s="76"/>
      <c r="AE203" s="76"/>
      <c r="AF203" s="76"/>
      <c r="AG203" s="76"/>
      <c r="AH203" s="76"/>
      <c r="AI203" s="76"/>
    </row>
    <row r="204" spans="1:35" s="75" customFormat="1" ht="12.75">
      <c r="A204" s="75">
        <v>5</v>
      </c>
      <c r="B204" s="72" t="s">
        <v>180</v>
      </c>
      <c r="C204" s="98">
        <v>22042190</v>
      </c>
      <c r="D204" s="72" t="s">
        <v>96</v>
      </c>
      <c r="E204" s="96">
        <v>3.46</v>
      </c>
      <c r="F204" s="73">
        <v>8463.567</v>
      </c>
      <c r="G204" s="73">
        <v>11410.218</v>
      </c>
      <c r="H204" s="74">
        <f t="shared" si="15"/>
        <v>0.34815710680851253</v>
      </c>
      <c r="I204" s="73">
        <v>14919.323</v>
      </c>
      <c r="J204" s="73">
        <v>19627.531</v>
      </c>
      <c r="K204" s="74">
        <f t="shared" si="16"/>
        <v>0.3155778583250727</v>
      </c>
      <c r="L204" s="72">
        <v>5</v>
      </c>
      <c r="M204" s="90">
        <v>0.8460243684806065</v>
      </c>
      <c r="N204" s="76"/>
      <c r="O204" s="76"/>
      <c r="P204" s="76"/>
      <c r="Q204" s="76"/>
      <c r="R204" s="76"/>
      <c r="S204" s="76"/>
      <c r="T204" s="76"/>
      <c r="U204" s="76"/>
      <c r="V204" s="76"/>
      <c r="W204" s="76"/>
      <c r="X204" s="76"/>
      <c r="Y204" s="76"/>
      <c r="Z204" s="76"/>
      <c r="AA204" s="76"/>
      <c r="AB204" s="76"/>
      <c r="AC204" s="76"/>
      <c r="AD204" s="76"/>
      <c r="AE204" s="76"/>
      <c r="AF204" s="76"/>
      <c r="AG204" s="76"/>
      <c r="AH204" s="76"/>
      <c r="AI204" s="76"/>
    </row>
    <row r="205" spans="1:35" s="75" customFormat="1" ht="12.75">
      <c r="A205" s="75">
        <v>6</v>
      </c>
      <c r="B205" s="72" t="s">
        <v>113</v>
      </c>
      <c r="C205" s="98">
        <v>22042990</v>
      </c>
      <c r="D205" s="72" t="s">
        <v>96</v>
      </c>
      <c r="E205" s="96">
        <v>3.17</v>
      </c>
      <c r="F205" s="73">
        <v>19944.968</v>
      </c>
      <c r="G205" s="73">
        <v>24336.904</v>
      </c>
      <c r="H205" s="74">
        <f t="shared" si="15"/>
        <v>0.22020270977622014</v>
      </c>
      <c r="I205" s="73">
        <v>20072.081</v>
      </c>
      <c r="J205" s="73">
        <v>22018.141</v>
      </c>
      <c r="K205" s="74">
        <f t="shared" si="16"/>
        <v>0.09695357446993172</v>
      </c>
      <c r="L205" s="72">
        <v>6</v>
      </c>
      <c r="M205" s="90">
        <v>0.34593971065811774</v>
      </c>
      <c r="N205" s="76"/>
      <c r="O205" s="76"/>
      <c r="P205" s="76"/>
      <c r="Q205" s="76"/>
      <c r="R205" s="76"/>
      <c r="S205" s="76"/>
      <c r="T205" s="76"/>
      <c r="U205" s="76"/>
      <c r="V205" s="76"/>
      <c r="W205" s="76"/>
      <c r="X205" s="76"/>
      <c r="Y205" s="76"/>
      <c r="Z205" s="76"/>
      <c r="AA205" s="76"/>
      <c r="AB205" s="76"/>
      <c r="AC205" s="76"/>
      <c r="AD205" s="76"/>
      <c r="AE205" s="76"/>
      <c r="AF205" s="76"/>
      <c r="AG205" s="76"/>
      <c r="AH205" s="76"/>
      <c r="AI205" s="76"/>
    </row>
    <row r="206" spans="1:35" s="75" customFormat="1" ht="12.75">
      <c r="A206" s="75">
        <v>7</v>
      </c>
      <c r="B206" s="72" t="s">
        <v>121</v>
      </c>
      <c r="C206" s="97" t="s">
        <v>375</v>
      </c>
      <c r="D206" s="72" t="s">
        <v>71</v>
      </c>
      <c r="E206" s="96">
        <v>3.01</v>
      </c>
      <c r="F206" s="73">
        <v>69.395</v>
      </c>
      <c r="G206" s="73">
        <v>240.166</v>
      </c>
      <c r="H206" s="74">
        <f t="shared" si="15"/>
        <v>2.4608545284242385</v>
      </c>
      <c r="I206" s="73">
        <v>603.264</v>
      </c>
      <c r="J206" s="73">
        <v>1659.333</v>
      </c>
      <c r="K206" s="74">
        <f t="shared" si="16"/>
        <v>1.7505917807129217</v>
      </c>
      <c r="L206" s="72">
        <v>7</v>
      </c>
      <c r="M206" s="90">
        <v>0.520738754582617</v>
      </c>
      <c r="N206" s="76"/>
      <c r="O206" s="76"/>
      <c r="P206" s="76"/>
      <c r="Q206" s="76"/>
      <c r="R206" s="76"/>
      <c r="S206" s="76"/>
      <c r="T206" s="76"/>
      <c r="U206" s="76"/>
      <c r="V206" s="76"/>
      <c r="W206" s="76"/>
      <c r="X206" s="76"/>
      <c r="Y206" s="76"/>
      <c r="Z206" s="76"/>
      <c r="AA206" s="76"/>
      <c r="AB206" s="76"/>
      <c r="AC206" s="76"/>
      <c r="AD206" s="76"/>
      <c r="AE206" s="76"/>
      <c r="AF206" s="76"/>
      <c r="AG206" s="76"/>
      <c r="AH206" s="76"/>
      <c r="AI206" s="76"/>
    </row>
    <row r="207" spans="1:35" s="75" customFormat="1" ht="12.75">
      <c r="A207" s="75">
        <v>8</v>
      </c>
      <c r="B207" s="72" t="s">
        <v>76</v>
      </c>
      <c r="C207" s="97" t="s">
        <v>349</v>
      </c>
      <c r="D207" s="72" t="s">
        <v>71</v>
      </c>
      <c r="E207" s="96">
        <v>2.74</v>
      </c>
      <c r="F207" s="73">
        <v>6071.328</v>
      </c>
      <c r="G207" s="73">
        <v>6649.342</v>
      </c>
      <c r="H207" s="74">
        <f t="shared" si="15"/>
        <v>0.09520388290667202</v>
      </c>
      <c r="I207" s="73">
        <v>16903.076</v>
      </c>
      <c r="J207" s="73">
        <v>14820.822</v>
      </c>
      <c r="K207" s="74">
        <f t="shared" si="16"/>
        <v>-0.12318787420703786</v>
      </c>
      <c r="L207" s="72">
        <v>8</v>
      </c>
      <c r="M207" s="90">
        <v>0.3281484836915817</v>
      </c>
      <c r="N207" s="76"/>
      <c r="O207" s="76"/>
      <c r="P207" s="76"/>
      <c r="Q207" s="76"/>
      <c r="R207" s="76"/>
      <c r="S207" s="76"/>
      <c r="T207" s="76"/>
      <c r="U207" s="76"/>
      <c r="V207" s="76"/>
      <c r="W207" s="76"/>
      <c r="X207" s="76"/>
      <c r="Y207" s="76"/>
      <c r="Z207" s="76"/>
      <c r="AA207" s="76"/>
      <c r="AB207" s="76"/>
      <c r="AC207" s="76"/>
      <c r="AD207" s="76"/>
      <c r="AE207" s="76"/>
      <c r="AF207" s="76"/>
      <c r="AG207" s="76"/>
      <c r="AH207" s="76"/>
      <c r="AI207" s="76"/>
    </row>
    <row r="208" spans="1:35" s="75" customFormat="1" ht="12.75">
      <c r="A208" s="75">
        <v>9</v>
      </c>
      <c r="B208" s="72" t="s">
        <v>123</v>
      </c>
      <c r="C208" s="98">
        <v>20087010</v>
      </c>
      <c r="D208" s="72" t="s">
        <v>71</v>
      </c>
      <c r="E208" s="96">
        <v>1.48</v>
      </c>
      <c r="F208" s="73">
        <v>3506.539</v>
      </c>
      <c r="G208" s="73">
        <v>3838.081</v>
      </c>
      <c r="H208" s="74">
        <f t="shared" si="15"/>
        <v>0.09454963997263395</v>
      </c>
      <c r="I208" s="73">
        <v>4370.821</v>
      </c>
      <c r="J208" s="73">
        <v>4663.443</v>
      </c>
      <c r="K208" s="74">
        <f t="shared" si="16"/>
        <v>0.06694897823543913</v>
      </c>
      <c r="L208" s="72">
        <v>9</v>
      </c>
      <c r="M208" s="90">
        <v>0.43994919602511634</v>
      </c>
      <c r="N208" s="76"/>
      <c r="O208" s="76"/>
      <c r="P208" s="76"/>
      <c r="Q208" s="76"/>
      <c r="R208" s="76"/>
      <c r="S208" s="76"/>
      <c r="T208" s="76"/>
      <c r="U208" s="76"/>
      <c r="V208" s="76"/>
      <c r="W208" s="76"/>
      <c r="X208" s="76"/>
      <c r="Y208" s="76"/>
      <c r="Z208" s="76"/>
      <c r="AA208" s="76"/>
      <c r="AB208" s="76"/>
      <c r="AC208" s="76"/>
      <c r="AD208" s="76"/>
      <c r="AE208" s="76"/>
      <c r="AF208" s="76"/>
      <c r="AG208" s="76"/>
      <c r="AH208" s="76"/>
      <c r="AI208" s="76"/>
    </row>
    <row r="209" spans="1:13" s="76" customFormat="1" ht="12.75">
      <c r="A209" s="75">
        <v>10</v>
      </c>
      <c r="B209" s="72" t="s">
        <v>83</v>
      </c>
      <c r="C209" s="97" t="s">
        <v>366</v>
      </c>
      <c r="D209" s="72" t="s">
        <v>71</v>
      </c>
      <c r="E209" s="96">
        <v>1.44</v>
      </c>
      <c r="F209" s="73">
        <v>2959.02</v>
      </c>
      <c r="G209" s="73">
        <v>2620.121</v>
      </c>
      <c r="H209" s="74">
        <f t="shared" si="15"/>
        <v>-0.11453082439456302</v>
      </c>
      <c r="I209" s="73">
        <v>10589.48</v>
      </c>
      <c r="J209" s="73">
        <v>7634.509</v>
      </c>
      <c r="K209" s="74">
        <f t="shared" si="16"/>
        <v>-0.27904779082636727</v>
      </c>
      <c r="L209" s="72">
        <v>10</v>
      </c>
      <c r="M209" s="90">
        <v>0.07992051401564648</v>
      </c>
    </row>
    <row r="210" spans="1:13" s="76" customFormat="1" ht="12.75">
      <c r="A210" s="75">
        <v>11</v>
      </c>
      <c r="B210" s="72" t="s">
        <v>119</v>
      </c>
      <c r="C210" s="97" t="s">
        <v>353</v>
      </c>
      <c r="D210" s="72" t="s">
        <v>71</v>
      </c>
      <c r="E210" s="96">
        <v>1.25</v>
      </c>
      <c r="F210" s="73">
        <v>793.887</v>
      </c>
      <c r="G210" s="73">
        <v>1037.14</v>
      </c>
      <c r="H210" s="74">
        <f t="shared" si="15"/>
        <v>0.30640758697396503</v>
      </c>
      <c r="I210" s="73">
        <v>1237.312</v>
      </c>
      <c r="J210" s="73">
        <v>5252.016</v>
      </c>
      <c r="K210" s="74">
        <f t="shared" si="16"/>
        <v>3.244698184451456</v>
      </c>
      <c r="L210" s="72">
        <v>11</v>
      </c>
      <c r="M210" s="90">
        <v>0.2798027662883658</v>
      </c>
    </row>
    <row r="211" spans="1:13" s="76" customFormat="1" ht="12.75">
      <c r="A211" s="75">
        <v>12</v>
      </c>
      <c r="B211" s="72" t="s">
        <v>182</v>
      </c>
      <c r="C211" s="97" t="s">
        <v>379</v>
      </c>
      <c r="D211" s="72" t="s">
        <v>71</v>
      </c>
      <c r="E211" s="96">
        <v>1.04</v>
      </c>
      <c r="F211" s="73">
        <v>91.26</v>
      </c>
      <c r="G211" s="73">
        <v>122</v>
      </c>
      <c r="H211" s="74">
        <f t="shared" si="15"/>
        <v>0.33683979837825984</v>
      </c>
      <c r="I211" s="73">
        <v>401.144</v>
      </c>
      <c r="J211" s="73">
        <v>234.451</v>
      </c>
      <c r="K211" s="74">
        <f t="shared" si="16"/>
        <v>-0.4155440440340626</v>
      </c>
      <c r="L211" s="72">
        <v>12</v>
      </c>
      <c r="M211" s="90">
        <v>0.4604734931808183</v>
      </c>
    </row>
    <row r="212" spans="1:13" s="76" customFormat="1" ht="12.75">
      <c r="A212" s="75">
        <v>13</v>
      </c>
      <c r="B212" s="72" t="s">
        <v>181</v>
      </c>
      <c r="C212" s="97" t="s">
        <v>378</v>
      </c>
      <c r="D212" s="72" t="s">
        <v>71</v>
      </c>
      <c r="E212" s="96">
        <v>1.02</v>
      </c>
      <c r="F212" s="73">
        <v>120.622</v>
      </c>
      <c r="G212" s="73">
        <v>552.374</v>
      </c>
      <c r="H212" s="74">
        <f t="shared" si="15"/>
        <v>3.5793802125648724</v>
      </c>
      <c r="I212" s="73">
        <v>709.255</v>
      </c>
      <c r="J212" s="73">
        <v>2467.676</v>
      </c>
      <c r="K212" s="74">
        <f t="shared" si="16"/>
        <v>2.479250763124687</v>
      </c>
      <c r="L212" s="72">
        <v>13</v>
      </c>
      <c r="M212" s="90">
        <v>0.5739496830302568</v>
      </c>
    </row>
    <row r="213" spans="1:13" s="76" customFormat="1" ht="12.75">
      <c r="A213" s="75">
        <v>14</v>
      </c>
      <c r="B213" s="72" t="s">
        <v>179</v>
      </c>
      <c r="C213" s="98">
        <v>21069090</v>
      </c>
      <c r="D213" s="72" t="s">
        <v>71</v>
      </c>
      <c r="E213" s="96">
        <v>0.97</v>
      </c>
      <c r="F213" s="73">
        <v>651.745</v>
      </c>
      <c r="G213" s="73">
        <v>553.441</v>
      </c>
      <c r="H213" s="74">
        <f t="shared" si="15"/>
        <v>-0.1508319971768099</v>
      </c>
      <c r="I213" s="73">
        <v>4815.404</v>
      </c>
      <c r="J213" s="73">
        <v>4522.738</v>
      </c>
      <c r="K213" s="74">
        <f t="shared" si="16"/>
        <v>-0.060777039683482456</v>
      </c>
      <c r="L213" s="72">
        <v>14</v>
      </c>
      <c r="M213" s="90">
        <v>0.7987815711846918</v>
      </c>
    </row>
    <row r="214" spans="1:13" s="76" customFormat="1" ht="12.75">
      <c r="A214" s="75">
        <v>15</v>
      </c>
      <c r="B214" s="72" t="s">
        <v>106</v>
      </c>
      <c r="C214" s="97" t="s">
        <v>404</v>
      </c>
      <c r="D214" s="72" t="s">
        <v>71</v>
      </c>
      <c r="E214" s="96">
        <v>0.92</v>
      </c>
      <c r="F214" s="73">
        <v>2388.386</v>
      </c>
      <c r="G214" s="73">
        <v>3493.154</v>
      </c>
      <c r="H214" s="74">
        <f t="shared" si="15"/>
        <v>0.46255839717700575</v>
      </c>
      <c r="I214" s="73">
        <v>6435.386</v>
      </c>
      <c r="J214" s="73">
        <v>10096.391</v>
      </c>
      <c r="K214" s="74">
        <f t="shared" si="16"/>
        <v>0.5688866215639589</v>
      </c>
      <c r="L214" s="72">
        <v>15</v>
      </c>
      <c r="M214" s="90">
        <v>0.5612492626801093</v>
      </c>
    </row>
    <row r="215" spans="1:13" s="76" customFormat="1" ht="12.75">
      <c r="A215" s="75">
        <v>16</v>
      </c>
      <c r="B215" s="72" t="s">
        <v>93</v>
      </c>
      <c r="C215" s="97" t="s">
        <v>364</v>
      </c>
      <c r="D215" s="72" t="s">
        <v>71</v>
      </c>
      <c r="E215" s="96">
        <v>0.92</v>
      </c>
      <c r="F215" s="73">
        <v>11926.22</v>
      </c>
      <c r="G215" s="73">
        <v>13127.004</v>
      </c>
      <c r="H215" s="74">
        <f t="shared" si="15"/>
        <v>0.10068437442877974</v>
      </c>
      <c r="I215" s="73">
        <v>14873.204</v>
      </c>
      <c r="J215" s="73">
        <v>13173.271</v>
      </c>
      <c r="K215" s="74">
        <f t="shared" si="16"/>
        <v>-0.11429501000591394</v>
      </c>
      <c r="L215" s="72">
        <v>16</v>
      </c>
      <c r="M215" s="90">
        <v>0.15869582399801332</v>
      </c>
    </row>
    <row r="216" spans="1:13" s="76" customFormat="1" ht="12.75">
      <c r="A216" s="75">
        <v>17</v>
      </c>
      <c r="B216" s="72" t="s">
        <v>128</v>
      </c>
      <c r="C216" s="98">
        <v>20079990</v>
      </c>
      <c r="D216" s="72" t="s">
        <v>71</v>
      </c>
      <c r="E216" s="96">
        <v>0.92</v>
      </c>
      <c r="F216" s="73">
        <v>4244.848</v>
      </c>
      <c r="G216" s="73">
        <v>2696.149</v>
      </c>
      <c r="H216" s="74">
        <f t="shared" si="15"/>
        <v>-0.3648420391024602</v>
      </c>
      <c r="I216" s="73">
        <v>4397.079</v>
      </c>
      <c r="J216" s="73">
        <v>3288.842</v>
      </c>
      <c r="K216" s="74">
        <f t="shared" si="16"/>
        <v>-0.2520393652240498</v>
      </c>
      <c r="L216" s="72">
        <v>17</v>
      </c>
      <c r="M216" s="90">
        <v>0.21368535609981126</v>
      </c>
    </row>
    <row r="217" spans="1:13" s="76" customFormat="1" ht="12.75">
      <c r="A217" s="75">
        <v>18</v>
      </c>
      <c r="B217" s="72" t="s">
        <v>114</v>
      </c>
      <c r="C217" s="98">
        <v>20096000</v>
      </c>
      <c r="D217" s="72" t="s">
        <v>71</v>
      </c>
      <c r="E217" s="96">
        <v>0.91</v>
      </c>
      <c r="F217" s="73">
        <v>1456.477</v>
      </c>
      <c r="G217" s="73">
        <v>1477.702</v>
      </c>
      <c r="H217" s="74">
        <f t="shared" si="15"/>
        <v>0.01457283568501247</v>
      </c>
      <c r="I217" s="73">
        <v>2538.12</v>
      </c>
      <c r="J217" s="73">
        <v>2756.854</v>
      </c>
      <c r="K217" s="74">
        <f t="shared" si="16"/>
        <v>0.08617953445857561</v>
      </c>
      <c r="L217" s="72">
        <v>18</v>
      </c>
      <c r="M217" s="90">
        <v>0.19237087999580207</v>
      </c>
    </row>
    <row r="218" spans="1:35" s="77" customFormat="1" ht="12.75">
      <c r="A218" s="75">
        <v>19</v>
      </c>
      <c r="B218" s="72" t="s">
        <v>130</v>
      </c>
      <c r="C218" s="98">
        <v>20079910</v>
      </c>
      <c r="D218" s="72" t="s">
        <v>71</v>
      </c>
      <c r="E218" s="96">
        <v>0.85</v>
      </c>
      <c r="F218" s="73">
        <v>1915.493</v>
      </c>
      <c r="G218" s="73">
        <v>1841.401</v>
      </c>
      <c r="H218" s="74">
        <f t="shared" si="15"/>
        <v>-0.0386803814996974</v>
      </c>
      <c r="I218" s="73">
        <v>2972.261</v>
      </c>
      <c r="J218" s="73">
        <v>2574.975</v>
      </c>
      <c r="K218" s="74">
        <f t="shared" si="16"/>
        <v>-0.1336645738715409</v>
      </c>
      <c r="L218" s="72">
        <v>19</v>
      </c>
      <c r="M218" s="90">
        <v>0.24472293815596483</v>
      </c>
      <c r="N218" s="76"/>
      <c r="O218" s="76"/>
      <c r="P218" s="76"/>
      <c r="Q218" s="76"/>
      <c r="R218" s="76"/>
      <c r="S218" s="76"/>
      <c r="T218" s="76"/>
      <c r="U218" s="76"/>
      <c r="V218" s="76"/>
      <c r="W218" s="76"/>
      <c r="X218" s="76"/>
      <c r="Y218" s="76"/>
      <c r="Z218" s="76"/>
      <c r="AA218" s="76"/>
      <c r="AB218" s="76"/>
      <c r="AC218" s="76"/>
      <c r="AD218" s="76"/>
      <c r="AE218" s="76"/>
      <c r="AF218" s="76"/>
      <c r="AG218" s="76"/>
      <c r="AH218" s="76"/>
      <c r="AI218" s="76"/>
    </row>
    <row r="219" spans="1:35" ht="12.75">
      <c r="A219" s="75">
        <v>20</v>
      </c>
      <c r="B219" s="72" t="s">
        <v>88</v>
      </c>
      <c r="C219" s="98">
        <v>20029010</v>
      </c>
      <c r="D219" s="72" t="s">
        <v>71</v>
      </c>
      <c r="E219" s="96">
        <v>0.76</v>
      </c>
      <c r="F219" s="73">
        <v>3108.379</v>
      </c>
      <c r="G219" s="73">
        <v>773.379</v>
      </c>
      <c r="H219" s="74">
        <f t="shared" si="15"/>
        <v>-0.7511953979871824</v>
      </c>
      <c r="I219" s="73">
        <v>3809.275</v>
      </c>
      <c r="J219" s="73">
        <v>965.856</v>
      </c>
      <c r="K219" s="74">
        <f t="shared" si="16"/>
        <v>-0.7464462397700349</v>
      </c>
      <c r="L219" s="72">
        <v>20</v>
      </c>
      <c r="M219" s="90">
        <v>0.058608389348794664</v>
      </c>
      <c r="N219" s="76"/>
      <c r="O219" s="76"/>
      <c r="P219" s="76"/>
      <c r="Q219" s="76"/>
      <c r="R219" s="76"/>
      <c r="S219" s="76"/>
      <c r="T219" s="76"/>
      <c r="U219" s="76"/>
      <c r="V219" s="76"/>
      <c r="W219" s="76"/>
      <c r="X219" s="76"/>
      <c r="Y219" s="76"/>
      <c r="Z219" s="76"/>
      <c r="AA219" s="76"/>
      <c r="AB219" s="76"/>
      <c r="AC219" s="76"/>
      <c r="AD219" s="76"/>
      <c r="AE219" s="76"/>
      <c r="AF219" s="76"/>
      <c r="AG219" s="76"/>
      <c r="AH219" s="76"/>
      <c r="AI219" s="76"/>
    </row>
    <row r="220" spans="13:35" ht="12.75">
      <c r="M220" s="123"/>
      <c r="N220" s="76"/>
      <c r="O220" s="76"/>
      <c r="P220" s="76"/>
      <c r="Q220" s="76"/>
      <c r="R220" s="76"/>
      <c r="S220" s="76"/>
      <c r="T220" s="76"/>
      <c r="U220" s="76"/>
      <c r="V220" s="76"/>
      <c r="W220" s="76"/>
      <c r="X220" s="76"/>
      <c r="Y220" s="76"/>
      <c r="Z220" s="76"/>
      <c r="AA220" s="76"/>
      <c r="AB220" s="76"/>
      <c r="AC220" s="76"/>
      <c r="AD220" s="76"/>
      <c r="AE220" s="76"/>
      <c r="AF220" s="76"/>
      <c r="AG220" s="76"/>
      <c r="AH220" s="76"/>
      <c r="AI220" s="76"/>
    </row>
    <row r="221" spans="2:35" s="77" customFormat="1" ht="12.75">
      <c r="B221" s="88" t="s">
        <v>186</v>
      </c>
      <c r="C221" s="88"/>
      <c r="D221" s="88"/>
      <c r="E221" s="124">
        <f>SUM(E200:E220)</f>
        <v>73.69000000000001</v>
      </c>
      <c r="F221" s="125"/>
      <c r="G221" s="89"/>
      <c r="H221" s="89"/>
      <c r="I221" s="89">
        <f>SUM(I200:I220)</f>
        <v>447830.207</v>
      </c>
      <c r="J221" s="125">
        <f>SUM(J200:J220)</f>
        <v>427961.934</v>
      </c>
      <c r="K221" s="126">
        <f>+(J221-I221)/I221</f>
        <v>-0.0443656383366743</v>
      </c>
      <c r="L221" s="89"/>
      <c r="M221" s="127"/>
      <c r="N221" s="76"/>
      <c r="O221" s="76"/>
      <c r="P221" s="76"/>
      <c r="Q221" s="76"/>
      <c r="R221" s="76"/>
      <c r="S221" s="76"/>
      <c r="T221" s="76"/>
      <c r="U221" s="76"/>
      <c r="V221" s="76"/>
      <c r="W221" s="76"/>
      <c r="X221" s="76"/>
      <c r="Y221" s="76"/>
      <c r="Z221" s="76"/>
      <c r="AA221" s="76"/>
      <c r="AB221" s="76"/>
      <c r="AC221" s="76"/>
      <c r="AD221" s="76"/>
      <c r="AE221" s="76"/>
      <c r="AF221" s="76"/>
      <c r="AG221" s="76"/>
      <c r="AH221" s="76"/>
      <c r="AI221" s="76"/>
    </row>
    <row r="222" spans="5:13" s="76" customFormat="1" ht="12.75">
      <c r="E222" s="128"/>
      <c r="F222" s="129"/>
      <c r="G222" s="122"/>
      <c r="H222" s="122"/>
      <c r="I222" s="122"/>
      <c r="J222" s="129"/>
      <c r="K222" s="122"/>
      <c r="L222" s="122"/>
      <c r="M222" s="123"/>
    </row>
    <row r="223" spans="2:13" s="76" customFormat="1" ht="12.75">
      <c r="B223" s="130" t="s">
        <v>60</v>
      </c>
      <c r="C223" s="130"/>
      <c r="E223" s="128"/>
      <c r="F223" s="129"/>
      <c r="G223" s="122"/>
      <c r="H223" s="122"/>
      <c r="I223" s="122"/>
      <c r="J223" s="129"/>
      <c r="K223" s="122"/>
      <c r="L223" s="122"/>
      <c r="M223" s="123"/>
    </row>
    <row r="224" spans="13:35" ht="12.75">
      <c r="M224" s="123"/>
      <c r="N224" s="76"/>
      <c r="O224" s="76"/>
      <c r="P224" s="76"/>
      <c r="Q224" s="76"/>
      <c r="R224" s="76"/>
      <c r="S224" s="76"/>
      <c r="T224" s="76"/>
      <c r="U224" s="76"/>
      <c r="V224" s="76"/>
      <c r="W224" s="76"/>
      <c r="X224" s="76"/>
      <c r="Y224" s="76"/>
      <c r="Z224" s="76"/>
      <c r="AA224" s="76"/>
      <c r="AB224" s="76"/>
      <c r="AC224" s="76"/>
      <c r="AD224" s="76"/>
      <c r="AE224" s="76"/>
      <c r="AF224" s="76"/>
      <c r="AG224" s="76"/>
      <c r="AH224" s="76"/>
      <c r="AI224" s="76"/>
    </row>
    <row r="225" spans="2:35" s="103" customFormat="1" ht="15.75" customHeight="1">
      <c r="B225" s="171" t="s">
        <v>235</v>
      </c>
      <c r="C225" s="171"/>
      <c r="D225" s="171"/>
      <c r="E225" s="171"/>
      <c r="F225" s="171"/>
      <c r="G225" s="171"/>
      <c r="H225" s="171"/>
      <c r="I225" s="171"/>
      <c r="J225" s="171"/>
      <c r="K225" s="171"/>
      <c r="L225" s="171"/>
      <c r="M225" s="171"/>
      <c r="N225" s="76"/>
      <c r="O225" s="76"/>
      <c r="P225" s="76"/>
      <c r="Q225" s="76"/>
      <c r="R225" s="76"/>
      <c r="S225" s="76"/>
      <c r="T225" s="76"/>
      <c r="U225" s="76"/>
      <c r="V225" s="76"/>
      <c r="W225" s="76"/>
      <c r="X225" s="76"/>
      <c r="Y225" s="76"/>
      <c r="Z225" s="76"/>
      <c r="AA225" s="76"/>
      <c r="AB225" s="76"/>
      <c r="AC225" s="76"/>
      <c r="AD225" s="76"/>
      <c r="AE225" s="76"/>
      <c r="AF225" s="76"/>
      <c r="AG225" s="76"/>
      <c r="AH225" s="76"/>
      <c r="AI225" s="76"/>
    </row>
    <row r="226" spans="2:35" s="103" customFormat="1" ht="15.75" customHeight="1">
      <c r="B226" s="172" t="s">
        <v>62</v>
      </c>
      <c r="C226" s="172"/>
      <c r="D226" s="172"/>
      <c r="E226" s="172"/>
      <c r="F226" s="172"/>
      <c r="G226" s="172"/>
      <c r="H226" s="172"/>
      <c r="I226" s="172"/>
      <c r="J226" s="172"/>
      <c r="K226" s="172"/>
      <c r="L226" s="172"/>
      <c r="M226" s="172"/>
      <c r="N226" s="76"/>
      <c r="O226" s="76"/>
      <c r="P226" s="76"/>
      <c r="Q226" s="76"/>
      <c r="R226" s="76"/>
      <c r="S226" s="76"/>
      <c r="T226" s="76"/>
      <c r="U226" s="76"/>
      <c r="V226" s="76"/>
      <c r="W226" s="76"/>
      <c r="X226" s="76"/>
      <c r="Y226" s="76"/>
      <c r="Z226" s="76"/>
      <c r="AA226" s="76"/>
      <c r="AB226" s="76"/>
      <c r="AC226" s="76"/>
      <c r="AD226" s="76"/>
      <c r="AE226" s="76"/>
      <c r="AF226" s="76"/>
      <c r="AG226" s="76"/>
      <c r="AH226" s="76"/>
      <c r="AI226" s="76"/>
    </row>
    <row r="227" spans="2:35" s="104" customFormat="1" ht="15.75" customHeight="1">
      <c r="B227" s="172" t="s">
        <v>67</v>
      </c>
      <c r="C227" s="172"/>
      <c r="D227" s="172"/>
      <c r="E227" s="172"/>
      <c r="F227" s="172"/>
      <c r="G227" s="172"/>
      <c r="H227" s="172"/>
      <c r="I227" s="172"/>
      <c r="J227" s="172"/>
      <c r="K227" s="172"/>
      <c r="L227" s="172"/>
      <c r="M227" s="172"/>
      <c r="N227" s="76"/>
      <c r="O227" s="76"/>
      <c r="P227" s="76"/>
      <c r="Q227" s="76"/>
      <c r="R227" s="76"/>
      <c r="S227" s="76"/>
      <c r="T227" s="76"/>
      <c r="U227" s="76"/>
      <c r="V227" s="76"/>
      <c r="W227" s="76"/>
      <c r="X227" s="76"/>
      <c r="Y227" s="76"/>
      <c r="Z227" s="76"/>
      <c r="AA227" s="76"/>
      <c r="AB227" s="76"/>
      <c r="AC227" s="76"/>
      <c r="AD227" s="76"/>
      <c r="AE227" s="76"/>
      <c r="AF227" s="76"/>
      <c r="AG227" s="76"/>
      <c r="AH227" s="76"/>
      <c r="AI227" s="76"/>
    </row>
    <row r="228" spans="2:35" s="104" customFormat="1" ht="15.75" customHeight="1">
      <c r="B228" s="105"/>
      <c r="C228" s="105"/>
      <c r="D228" s="105"/>
      <c r="E228" s="106"/>
      <c r="F228" s="105"/>
      <c r="G228" s="105"/>
      <c r="H228" s="105"/>
      <c r="I228" s="105"/>
      <c r="J228" s="105"/>
      <c r="K228" s="105"/>
      <c r="L228" s="105"/>
      <c r="M228" s="105"/>
      <c r="N228" s="76"/>
      <c r="O228" s="76"/>
      <c r="P228" s="76"/>
      <c r="Q228" s="76"/>
      <c r="R228" s="76"/>
      <c r="S228" s="76"/>
      <c r="T228" s="76"/>
      <c r="U228" s="76"/>
      <c r="V228" s="76"/>
      <c r="W228" s="76"/>
      <c r="X228" s="76"/>
      <c r="Y228" s="76"/>
      <c r="Z228" s="76"/>
      <c r="AA228" s="76"/>
      <c r="AB228" s="76"/>
      <c r="AC228" s="76"/>
      <c r="AD228" s="76"/>
      <c r="AE228" s="76"/>
      <c r="AF228" s="76"/>
      <c r="AG228" s="76"/>
      <c r="AH228" s="76"/>
      <c r="AI228" s="76"/>
    </row>
    <row r="229" spans="2:13" s="76" customFormat="1" ht="30.75" customHeight="1">
      <c r="B229" s="107" t="s">
        <v>357</v>
      </c>
      <c r="C229" s="107" t="s">
        <v>309</v>
      </c>
      <c r="D229" s="107" t="s">
        <v>69</v>
      </c>
      <c r="E229" s="109" t="s">
        <v>184</v>
      </c>
      <c r="F229" s="170" t="s">
        <v>290</v>
      </c>
      <c r="G229" s="170"/>
      <c r="H229" s="170"/>
      <c r="I229" s="170" t="s">
        <v>291</v>
      </c>
      <c r="J229" s="170"/>
      <c r="K229" s="170"/>
      <c r="L229" s="170"/>
      <c r="M229" s="170"/>
    </row>
    <row r="230" spans="2:13" s="76" customFormat="1" ht="15.75" customHeight="1">
      <c r="B230" s="110"/>
      <c r="C230" s="110"/>
      <c r="D230" s="110"/>
      <c r="E230" s="111">
        <f>+E198</f>
        <v>2008</v>
      </c>
      <c r="F230" s="169" t="str">
        <f>+F198</f>
        <v>Enero-Abril</v>
      </c>
      <c r="G230" s="169"/>
      <c r="H230" s="110" t="s">
        <v>185</v>
      </c>
      <c r="I230" s="169" t="str">
        <f>+F230</f>
        <v>Enero-Abril</v>
      </c>
      <c r="J230" s="169"/>
      <c r="K230" s="110" t="s">
        <v>185</v>
      </c>
      <c r="L230" s="112"/>
      <c r="M230" s="113" t="s">
        <v>292</v>
      </c>
    </row>
    <row r="231" spans="2:13" s="76" customFormat="1" ht="15.75">
      <c r="B231" s="114"/>
      <c r="C231" s="114"/>
      <c r="D231" s="114"/>
      <c r="E231" s="115"/>
      <c r="F231" s="116">
        <f aca="true" t="shared" si="17" ref="F231:K231">+F199</f>
        <v>2008</v>
      </c>
      <c r="G231" s="116">
        <f t="shared" si="17"/>
        <v>2009</v>
      </c>
      <c r="H231" s="117" t="str">
        <f t="shared" si="17"/>
        <v>09/08</v>
      </c>
      <c r="I231" s="116">
        <f t="shared" si="17"/>
        <v>2008</v>
      </c>
      <c r="J231" s="116">
        <f t="shared" si="17"/>
        <v>2009</v>
      </c>
      <c r="K231" s="117" t="str">
        <f t="shared" si="17"/>
        <v>09/08</v>
      </c>
      <c r="L231" s="114"/>
      <c r="M231" s="131" t="str">
        <f>+M199</f>
        <v>ene-abr 09</v>
      </c>
    </row>
    <row r="232" spans="1:35" s="75" customFormat="1" ht="12.75">
      <c r="A232" s="75">
        <v>1</v>
      </c>
      <c r="B232" s="72" t="s">
        <v>86</v>
      </c>
      <c r="C232" s="97" t="s">
        <v>342</v>
      </c>
      <c r="D232" s="72" t="s">
        <v>71</v>
      </c>
      <c r="E232" s="96">
        <v>13.54</v>
      </c>
      <c r="F232" s="73">
        <v>159360.32</v>
      </c>
      <c r="G232" s="73">
        <v>188035.668</v>
      </c>
      <c r="H232" s="74">
        <f aca="true" t="shared" si="18" ref="H232:H251">+(G232-F232)/F232</f>
        <v>0.17994032642504731</v>
      </c>
      <c r="I232" s="73">
        <v>215622.306</v>
      </c>
      <c r="J232" s="73">
        <v>173505.837</v>
      </c>
      <c r="K232" s="74">
        <f aca="true" t="shared" si="19" ref="K232:K251">+(J232-I232)/I232</f>
        <v>-0.19532519515861224</v>
      </c>
      <c r="L232" s="72">
        <v>1</v>
      </c>
      <c r="M232" s="90">
        <v>0.22635777592136147</v>
      </c>
      <c r="N232" s="76"/>
      <c r="O232" s="76"/>
      <c r="P232" s="76"/>
      <c r="Q232" s="76"/>
      <c r="R232" s="76"/>
      <c r="S232" s="76"/>
      <c r="T232" s="76"/>
      <c r="U232" s="76"/>
      <c r="V232" s="76"/>
      <c r="W232" s="76"/>
      <c r="X232" s="76"/>
      <c r="Y232" s="76"/>
      <c r="Z232" s="76"/>
      <c r="AA232" s="76"/>
      <c r="AB232" s="76"/>
      <c r="AC232" s="76"/>
      <c r="AD232" s="76"/>
      <c r="AE232" s="76"/>
      <c r="AF232" s="76"/>
      <c r="AG232" s="76"/>
      <c r="AH232" s="76"/>
      <c r="AI232" s="76"/>
    </row>
    <row r="233" spans="1:35" s="75" customFormat="1" ht="12.75">
      <c r="A233" s="75">
        <v>2</v>
      </c>
      <c r="B233" s="72" t="s">
        <v>83</v>
      </c>
      <c r="C233" s="97" t="s">
        <v>366</v>
      </c>
      <c r="D233" s="72" t="s">
        <v>71</v>
      </c>
      <c r="E233" s="96">
        <v>12.9</v>
      </c>
      <c r="F233" s="73">
        <v>28035.846</v>
      </c>
      <c r="G233" s="73">
        <v>26616.577</v>
      </c>
      <c r="H233" s="74">
        <f t="shared" si="18"/>
        <v>-0.050623369810206556</v>
      </c>
      <c r="I233" s="73">
        <v>100079.113</v>
      </c>
      <c r="J233" s="73">
        <v>85822.046</v>
      </c>
      <c r="K233" s="74">
        <f t="shared" si="19"/>
        <v>-0.14245796722838658</v>
      </c>
      <c r="L233" s="72">
        <v>2</v>
      </c>
      <c r="M233" s="90">
        <v>0.8984129863746911</v>
      </c>
      <c r="N233" s="76"/>
      <c r="O233" s="76"/>
      <c r="P233" s="76"/>
      <c r="Q233" s="76"/>
      <c r="R233" s="76"/>
      <c r="S233" s="76"/>
      <c r="T233" s="76"/>
      <c r="U233" s="76"/>
      <c r="V233" s="76"/>
      <c r="W233" s="76"/>
      <c r="X233" s="76"/>
      <c r="Y233" s="76"/>
      <c r="Z233" s="76"/>
      <c r="AA233" s="76"/>
      <c r="AB233" s="76"/>
      <c r="AC233" s="76"/>
      <c r="AD233" s="76"/>
      <c r="AE233" s="76"/>
      <c r="AF233" s="76"/>
      <c r="AG233" s="76"/>
      <c r="AH233" s="76"/>
      <c r="AI233" s="76"/>
    </row>
    <row r="234" spans="1:35" s="75" customFormat="1" ht="12.75">
      <c r="A234" s="75">
        <v>3</v>
      </c>
      <c r="B234" s="72" t="s">
        <v>79</v>
      </c>
      <c r="C234" s="97" t="s">
        <v>348</v>
      </c>
      <c r="D234" s="72" t="s">
        <v>71</v>
      </c>
      <c r="E234" s="96">
        <v>11.66</v>
      </c>
      <c r="F234" s="73">
        <v>91844.818</v>
      </c>
      <c r="G234" s="73">
        <v>109593.051</v>
      </c>
      <c r="H234" s="74">
        <f t="shared" si="18"/>
        <v>0.19324152833532762</v>
      </c>
      <c r="I234" s="73">
        <v>71678.589</v>
      </c>
      <c r="J234" s="73">
        <v>65366.851</v>
      </c>
      <c r="K234" s="74">
        <f t="shared" si="19"/>
        <v>-0.0880561139394081</v>
      </c>
      <c r="L234" s="72">
        <v>3</v>
      </c>
      <c r="M234" s="90">
        <v>0.4080033796316411</v>
      </c>
      <c r="N234" s="76"/>
      <c r="O234" s="76"/>
      <c r="P234" s="76"/>
      <c r="Q234" s="76"/>
      <c r="R234" s="76"/>
      <c r="S234" s="76"/>
      <c r="T234" s="76"/>
      <c r="U234" s="76"/>
      <c r="V234" s="76"/>
      <c r="W234" s="76"/>
      <c r="X234" s="76"/>
      <c r="Y234" s="76"/>
      <c r="Z234" s="76"/>
      <c r="AA234" s="76"/>
      <c r="AB234" s="76"/>
      <c r="AC234" s="76"/>
      <c r="AD234" s="76"/>
      <c r="AE234" s="76"/>
      <c r="AF234" s="76"/>
      <c r="AG234" s="76"/>
      <c r="AH234" s="76"/>
      <c r="AI234" s="76"/>
    </row>
    <row r="235" spans="1:35" s="75" customFormat="1" ht="12.75">
      <c r="A235" s="75">
        <v>4</v>
      </c>
      <c r="B235" s="72" t="s">
        <v>95</v>
      </c>
      <c r="C235" s="98">
        <v>22042110</v>
      </c>
      <c r="D235" s="72" t="s">
        <v>96</v>
      </c>
      <c r="E235" s="96">
        <v>9.65</v>
      </c>
      <c r="F235" s="73">
        <v>16636.145</v>
      </c>
      <c r="G235" s="73">
        <v>15203.279</v>
      </c>
      <c r="H235" s="74">
        <f t="shared" si="18"/>
        <v>-0.08612968930001512</v>
      </c>
      <c r="I235" s="73">
        <v>56734.308</v>
      </c>
      <c r="J235" s="73">
        <v>46908.142</v>
      </c>
      <c r="K235" s="74">
        <f t="shared" si="19"/>
        <v>-0.1731961902135124</v>
      </c>
      <c r="L235" s="72">
        <v>4</v>
      </c>
      <c r="M235" s="90">
        <v>0.15984592001305478</v>
      </c>
      <c r="N235" s="76"/>
      <c r="O235" s="76"/>
      <c r="P235" s="76"/>
      <c r="Q235" s="76"/>
      <c r="R235" s="76"/>
      <c r="S235" s="76"/>
      <c r="T235" s="76"/>
      <c r="U235" s="76"/>
      <c r="V235" s="76"/>
      <c r="W235" s="76"/>
      <c r="X235" s="76"/>
      <c r="Y235" s="76"/>
      <c r="Z235" s="76"/>
      <c r="AA235" s="76"/>
      <c r="AB235" s="76"/>
      <c r="AC235" s="76"/>
      <c r="AD235" s="76"/>
      <c r="AE235" s="76"/>
      <c r="AF235" s="76"/>
      <c r="AG235" s="76"/>
      <c r="AH235" s="76"/>
      <c r="AI235" s="76"/>
    </row>
    <row r="236" spans="1:35" s="75" customFormat="1" ht="12.75">
      <c r="A236" s="75">
        <v>5</v>
      </c>
      <c r="B236" s="72" t="s">
        <v>104</v>
      </c>
      <c r="C236" s="97" t="s">
        <v>341</v>
      </c>
      <c r="D236" s="72" t="s">
        <v>71</v>
      </c>
      <c r="E236" s="96">
        <v>5.65</v>
      </c>
      <c r="F236" s="73">
        <v>16280.863</v>
      </c>
      <c r="G236" s="73">
        <v>8437.397</v>
      </c>
      <c r="H236" s="74">
        <f t="shared" si="18"/>
        <v>-0.48175984282897033</v>
      </c>
      <c r="I236" s="73">
        <v>67627.408</v>
      </c>
      <c r="J236" s="73">
        <v>23694.102</v>
      </c>
      <c r="K236" s="74">
        <f t="shared" si="19"/>
        <v>-0.6496375848088101</v>
      </c>
      <c r="L236" s="72">
        <v>5</v>
      </c>
      <c r="M236" s="90">
        <v>0.578464894956486</v>
      </c>
      <c r="N236" s="76"/>
      <c r="O236" s="76"/>
      <c r="P236" s="76"/>
      <c r="Q236" s="76"/>
      <c r="R236" s="76"/>
      <c r="S236" s="76"/>
      <c r="T236" s="76"/>
      <c r="U236" s="76"/>
      <c r="V236" s="76"/>
      <c r="W236" s="76"/>
      <c r="X236" s="76"/>
      <c r="Y236" s="76"/>
      <c r="Z236" s="76"/>
      <c r="AA236" s="76"/>
      <c r="AB236" s="76"/>
      <c r="AC236" s="76"/>
      <c r="AD236" s="76"/>
      <c r="AE236" s="76"/>
      <c r="AF236" s="76"/>
      <c r="AG236" s="76"/>
      <c r="AH236" s="76"/>
      <c r="AI236" s="76"/>
    </row>
    <row r="237" spans="1:35" s="75" customFormat="1" ht="12.75">
      <c r="A237" s="75">
        <v>6</v>
      </c>
      <c r="B237" s="72" t="s">
        <v>76</v>
      </c>
      <c r="C237" s="97" t="s">
        <v>349</v>
      </c>
      <c r="D237" s="72" t="s">
        <v>71</v>
      </c>
      <c r="E237" s="96">
        <v>4.15</v>
      </c>
      <c r="F237" s="73">
        <v>11182.126</v>
      </c>
      <c r="G237" s="73">
        <v>16252.78</v>
      </c>
      <c r="H237" s="74">
        <f t="shared" si="18"/>
        <v>0.4534606388802988</v>
      </c>
      <c r="I237" s="73">
        <v>26689.283</v>
      </c>
      <c r="J237" s="73">
        <v>28662.648</v>
      </c>
      <c r="K237" s="74">
        <f t="shared" si="19"/>
        <v>0.07393847935143112</v>
      </c>
      <c r="L237" s="72">
        <v>6</v>
      </c>
      <c r="M237" s="90">
        <v>0.6346209731002469</v>
      </c>
      <c r="N237" s="76"/>
      <c r="O237" s="76"/>
      <c r="P237" s="76"/>
      <c r="Q237" s="76"/>
      <c r="R237" s="76"/>
      <c r="S237" s="76"/>
      <c r="T237" s="76"/>
      <c r="U237" s="76"/>
      <c r="V237" s="76"/>
      <c r="W237" s="76"/>
      <c r="X237" s="76"/>
      <c r="Y237" s="76"/>
      <c r="Z237" s="76"/>
      <c r="AA237" s="76"/>
      <c r="AB237" s="76"/>
      <c r="AC237" s="76"/>
      <c r="AD237" s="76"/>
      <c r="AE237" s="76"/>
      <c r="AF237" s="76"/>
      <c r="AG237" s="76"/>
      <c r="AH237" s="76"/>
      <c r="AI237" s="76"/>
    </row>
    <row r="238" spans="1:35" s="75" customFormat="1" ht="12.75">
      <c r="A238" s="75">
        <v>7</v>
      </c>
      <c r="B238" s="72" t="s">
        <v>97</v>
      </c>
      <c r="C238" s="97" t="s">
        <v>351</v>
      </c>
      <c r="D238" s="72" t="s">
        <v>71</v>
      </c>
      <c r="E238" s="96">
        <v>3.88</v>
      </c>
      <c r="F238" s="73">
        <v>10749.349</v>
      </c>
      <c r="G238" s="73">
        <v>18847.557</v>
      </c>
      <c r="H238" s="74">
        <f t="shared" si="18"/>
        <v>0.7533672969404939</v>
      </c>
      <c r="I238" s="73">
        <v>13567.763</v>
      </c>
      <c r="J238" s="73">
        <v>15353.262</v>
      </c>
      <c r="K238" s="74">
        <f t="shared" si="19"/>
        <v>0.13159862830740776</v>
      </c>
      <c r="L238" s="72">
        <v>7</v>
      </c>
      <c r="M238" s="90">
        <v>0.5059221172009728</v>
      </c>
      <c r="N238" s="76"/>
      <c r="O238" s="76"/>
      <c r="P238" s="76"/>
      <c r="Q238" s="76"/>
      <c r="R238" s="76"/>
      <c r="S238" s="76"/>
      <c r="T238" s="76"/>
      <c r="U238" s="76"/>
      <c r="V238" s="76"/>
      <c r="W238" s="76"/>
      <c r="X238" s="76"/>
      <c r="Y238" s="76"/>
      <c r="Z238" s="76"/>
      <c r="AA238" s="76"/>
      <c r="AB238" s="76"/>
      <c r="AC238" s="76"/>
      <c r="AD238" s="76"/>
      <c r="AE238" s="76"/>
      <c r="AF238" s="76"/>
      <c r="AG238" s="76"/>
      <c r="AH238" s="76"/>
      <c r="AI238" s="76"/>
    </row>
    <row r="239" spans="1:35" s="75" customFormat="1" ht="12.75">
      <c r="A239" s="75">
        <v>8</v>
      </c>
      <c r="B239" s="72" t="s">
        <v>111</v>
      </c>
      <c r="C239" s="97" t="s">
        <v>346</v>
      </c>
      <c r="D239" s="72" t="s">
        <v>71</v>
      </c>
      <c r="E239" s="96">
        <v>3.09</v>
      </c>
      <c r="F239" s="73">
        <v>41857.013</v>
      </c>
      <c r="G239" s="73">
        <v>43788.679</v>
      </c>
      <c r="H239" s="74">
        <f t="shared" si="18"/>
        <v>0.04614916023749706</v>
      </c>
      <c r="I239" s="73">
        <v>41361.406</v>
      </c>
      <c r="J239" s="73">
        <v>29640.91</v>
      </c>
      <c r="K239" s="74">
        <f t="shared" si="19"/>
        <v>-0.2833679299973507</v>
      </c>
      <c r="L239" s="72">
        <v>8</v>
      </c>
      <c r="M239" s="90">
        <v>0.4907119636191625</v>
      </c>
      <c r="N239" s="76"/>
      <c r="O239" s="76"/>
      <c r="P239" s="76"/>
      <c r="Q239" s="76"/>
      <c r="R239" s="76"/>
      <c r="S239" s="76"/>
      <c r="T239" s="76"/>
      <c r="U239" s="76"/>
      <c r="V239" s="76"/>
      <c r="W239" s="76"/>
      <c r="X239" s="76"/>
      <c r="Y239" s="76"/>
      <c r="Z239" s="76"/>
      <c r="AA239" s="76"/>
      <c r="AB239" s="76"/>
      <c r="AC239" s="76"/>
      <c r="AD239" s="76"/>
      <c r="AE239" s="76"/>
      <c r="AF239" s="76"/>
      <c r="AG239" s="76"/>
      <c r="AH239" s="76"/>
      <c r="AI239" s="76"/>
    </row>
    <row r="240" spans="1:35" s="75" customFormat="1" ht="12.75">
      <c r="A240" s="75">
        <v>9</v>
      </c>
      <c r="B240" s="72" t="s">
        <v>93</v>
      </c>
      <c r="C240" s="97" t="s">
        <v>364</v>
      </c>
      <c r="D240" s="72" t="s">
        <v>71</v>
      </c>
      <c r="E240" s="96">
        <v>3</v>
      </c>
      <c r="F240" s="73">
        <v>43953.839</v>
      </c>
      <c r="G240" s="73">
        <v>55474.244</v>
      </c>
      <c r="H240" s="74">
        <f t="shared" si="18"/>
        <v>0.2621023615252356</v>
      </c>
      <c r="I240" s="73">
        <v>53882.385</v>
      </c>
      <c r="J240" s="73">
        <v>48285.436</v>
      </c>
      <c r="K240" s="74">
        <f t="shared" si="19"/>
        <v>-0.10387344583948911</v>
      </c>
      <c r="L240" s="72">
        <v>9</v>
      </c>
      <c r="M240" s="90">
        <v>0.5816852210148366</v>
      </c>
      <c r="N240" s="76"/>
      <c r="O240" s="76"/>
      <c r="P240" s="76"/>
      <c r="Q240" s="76"/>
      <c r="R240" s="76"/>
      <c r="S240" s="76"/>
      <c r="T240" s="76"/>
      <c r="U240" s="76"/>
      <c r="V240" s="76"/>
      <c r="W240" s="76"/>
      <c r="X240" s="76"/>
      <c r="Y240" s="76"/>
      <c r="Z240" s="76"/>
      <c r="AA240" s="76"/>
      <c r="AB240" s="76"/>
      <c r="AC240" s="76"/>
      <c r="AD240" s="76"/>
      <c r="AE240" s="76"/>
      <c r="AF240" s="76"/>
      <c r="AG240" s="76"/>
      <c r="AH240" s="76"/>
      <c r="AI240" s="76"/>
    </row>
    <row r="241" spans="1:13" s="76" customFormat="1" ht="12.75">
      <c r="A241" s="75">
        <v>10</v>
      </c>
      <c r="B241" s="72" t="s">
        <v>125</v>
      </c>
      <c r="C241" s="98">
        <v>20097000</v>
      </c>
      <c r="D241" s="72" t="s">
        <v>71</v>
      </c>
      <c r="E241" s="96">
        <v>2.64</v>
      </c>
      <c r="F241" s="73">
        <v>1526.778</v>
      </c>
      <c r="G241" s="73">
        <v>8491.051</v>
      </c>
      <c r="H241" s="74">
        <f t="shared" si="18"/>
        <v>4.561418228452335</v>
      </c>
      <c r="I241" s="73">
        <v>2189.601</v>
      </c>
      <c r="J241" s="73">
        <v>13552.909</v>
      </c>
      <c r="K241" s="74">
        <f t="shared" si="19"/>
        <v>5.189670629489116</v>
      </c>
      <c r="L241" s="72">
        <v>10</v>
      </c>
      <c r="M241" s="90">
        <v>0.891200537314744</v>
      </c>
    </row>
    <row r="242" spans="1:13" s="76" customFormat="1" ht="12.75">
      <c r="A242" s="75">
        <v>11</v>
      </c>
      <c r="B242" s="72" t="s">
        <v>98</v>
      </c>
      <c r="C242" s="98">
        <v>10051000</v>
      </c>
      <c r="D242" s="72" t="s">
        <v>71</v>
      </c>
      <c r="E242" s="96">
        <v>2.49</v>
      </c>
      <c r="F242" s="73">
        <v>19979.369</v>
      </c>
      <c r="G242" s="73">
        <v>18966.57</v>
      </c>
      <c r="H242" s="74">
        <f t="shared" si="18"/>
        <v>-0.05069224158180367</v>
      </c>
      <c r="I242" s="73">
        <v>44174.198</v>
      </c>
      <c r="J242" s="73">
        <v>46136.854</v>
      </c>
      <c r="K242" s="74">
        <f t="shared" si="19"/>
        <v>0.04442991811645348</v>
      </c>
      <c r="L242" s="72">
        <v>11</v>
      </c>
      <c r="M242" s="90">
        <v>0.34001296544428683</v>
      </c>
    </row>
    <row r="243" spans="1:13" s="76" customFormat="1" ht="12.75">
      <c r="A243" s="75">
        <v>12</v>
      </c>
      <c r="B243" s="72" t="s">
        <v>102</v>
      </c>
      <c r="C243" s="97" t="s">
        <v>362</v>
      </c>
      <c r="D243" s="72" t="s">
        <v>71</v>
      </c>
      <c r="E243" s="96">
        <v>2.45</v>
      </c>
      <c r="F243" s="73">
        <v>37842.867</v>
      </c>
      <c r="G243" s="73">
        <v>37640.095</v>
      </c>
      <c r="H243" s="74">
        <f t="shared" si="18"/>
        <v>-0.0053582620999618556</v>
      </c>
      <c r="I243" s="73">
        <v>45932.144</v>
      </c>
      <c r="J243" s="73">
        <v>32960.876</v>
      </c>
      <c r="K243" s="74">
        <f t="shared" si="19"/>
        <v>-0.2824006647719297</v>
      </c>
      <c r="L243" s="72">
        <v>12</v>
      </c>
      <c r="M243" s="90">
        <v>0.7008854248434017</v>
      </c>
    </row>
    <row r="244" spans="1:13" s="76" customFormat="1" ht="12.75">
      <c r="A244" s="75">
        <v>13</v>
      </c>
      <c r="B244" s="72" t="s">
        <v>113</v>
      </c>
      <c r="C244" s="98">
        <v>22042990</v>
      </c>
      <c r="D244" s="72" t="s">
        <v>96</v>
      </c>
      <c r="E244" s="96">
        <v>1.66</v>
      </c>
      <c r="F244" s="73">
        <v>12273.74</v>
      </c>
      <c r="G244" s="73">
        <v>11469.902</v>
      </c>
      <c r="H244" s="74">
        <f t="shared" si="18"/>
        <v>-0.06549250676647865</v>
      </c>
      <c r="I244" s="73">
        <v>10066.525</v>
      </c>
      <c r="J244" s="73">
        <v>10015.575</v>
      </c>
      <c r="K244" s="74">
        <f t="shared" si="19"/>
        <v>-0.005061329505464786</v>
      </c>
      <c r="L244" s="72">
        <v>13</v>
      </c>
      <c r="M244" s="90">
        <v>0.1573604746002252</v>
      </c>
    </row>
    <row r="245" spans="1:13" s="76" customFormat="1" ht="12.75">
      <c r="A245" s="75">
        <v>14</v>
      </c>
      <c r="B245" s="72" t="s">
        <v>92</v>
      </c>
      <c r="C245" s="97" t="s">
        <v>361</v>
      </c>
      <c r="D245" s="72" t="s">
        <v>71</v>
      </c>
      <c r="E245" s="96">
        <v>1.55</v>
      </c>
      <c r="F245" s="73">
        <v>25968.265</v>
      </c>
      <c r="G245" s="73">
        <v>25250.265</v>
      </c>
      <c r="H245" s="74">
        <f t="shared" si="18"/>
        <v>-0.027649132508467546</v>
      </c>
      <c r="I245" s="73">
        <v>28010.985</v>
      </c>
      <c r="J245" s="73">
        <v>20253.135</v>
      </c>
      <c r="K245" s="74">
        <f t="shared" si="19"/>
        <v>-0.2769574150998261</v>
      </c>
      <c r="L245" s="72">
        <v>14</v>
      </c>
      <c r="M245" s="90">
        <v>0.6394809759072025</v>
      </c>
    </row>
    <row r="246" spans="1:13" s="76" customFormat="1" ht="12.75">
      <c r="A246" s="75">
        <v>15</v>
      </c>
      <c r="B246" s="72" t="s">
        <v>320</v>
      </c>
      <c r="C246" s="97" t="s">
        <v>381</v>
      </c>
      <c r="D246" s="72" t="s">
        <v>71</v>
      </c>
      <c r="E246" s="96">
        <v>1.48</v>
      </c>
      <c r="F246" s="73">
        <v>3867.396</v>
      </c>
      <c r="G246" s="73">
        <v>3188.497</v>
      </c>
      <c r="H246" s="74">
        <f t="shared" si="18"/>
        <v>-0.17554421631506065</v>
      </c>
      <c r="I246" s="73">
        <v>15013.269</v>
      </c>
      <c r="J246" s="73">
        <v>8615.651</v>
      </c>
      <c r="K246" s="74">
        <f t="shared" si="19"/>
        <v>-0.4261309112625638</v>
      </c>
      <c r="L246" s="72">
        <v>15</v>
      </c>
      <c r="M246" s="90">
        <v>0.7056776590079192</v>
      </c>
    </row>
    <row r="247" spans="1:13" s="76" customFormat="1" ht="12.75">
      <c r="A247" s="75">
        <v>16</v>
      </c>
      <c r="B247" s="72" t="s">
        <v>321</v>
      </c>
      <c r="C247" s="97" t="s">
        <v>380</v>
      </c>
      <c r="D247" s="72" t="s">
        <v>71</v>
      </c>
      <c r="E247" s="96">
        <v>1.33</v>
      </c>
      <c r="F247" s="73">
        <v>4787.746</v>
      </c>
      <c r="G247" s="73">
        <v>6147.754</v>
      </c>
      <c r="H247" s="74">
        <f t="shared" si="18"/>
        <v>0.2840601819728949</v>
      </c>
      <c r="I247" s="73">
        <v>6257.732</v>
      </c>
      <c r="J247" s="73">
        <v>8565.972</v>
      </c>
      <c r="K247" s="74">
        <f t="shared" si="19"/>
        <v>0.368862073351815</v>
      </c>
      <c r="L247" s="72">
        <v>16</v>
      </c>
      <c r="M247" s="90">
        <v>0.8531542958391412</v>
      </c>
    </row>
    <row r="248" spans="1:13" s="76" customFormat="1" ht="12.75">
      <c r="A248" s="75">
        <v>17</v>
      </c>
      <c r="B248" s="72" t="s">
        <v>101</v>
      </c>
      <c r="C248" s="98">
        <v>20098000</v>
      </c>
      <c r="D248" s="72" t="s">
        <v>71</v>
      </c>
      <c r="E248" s="96">
        <v>1.31</v>
      </c>
      <c r="F248" s="73">
        <v>1485.424</v>
      </c>
      <c r="G248" s="73">
        <v>2111.01</v>
      </c>
      <c r="H248" s="74">
        <f t="shared" si="18"/>
        <v>0.421149786188994</v>
      </c>
      <c r="I248" s="73">
        <v>4353.218</v>
      </c>
      <c r="J248" s="73">
        <v>4833.808</v>
      </c>
      <c r="K248" s="74">
        <f t="shared" si="19"/>
        <v>0.11039879004451424</v>
      </c>
      <c r="L248" s="72">
        <v>17</v>
      </c>
      <c r="M248" s="90">
        <v>0.2322011181739755</v>
      </c>
    </row>
    <row r="249" spans="1:13" s="76" customFormat="1" ht="12.75">
      <c r="A249" s="75">
        <v>18</v>
      </c>
      <c r="B249" s="72" t="s">
        <v>72</v>
      </c>
      <c r="C249" s="97" t="s">
        <v>363</v>
      </c>
      <c r="D249" s="72" t="s">
        <v>71</v>
      </c>
      <c r="E249" s="96">
        <v>1.24</v>
      </c>
      <c r="F249" s="73">
        <v>2672.947</v>
      </c>
      <c r="G249" s="73">
        <v>4834.483</v>
      </c>
      <c r="H249" s="74">
        <f t="shared" si="18"/>
        <v>0.8086714775863494</v>
      </c>
      <c r="I249" s="73">
        <v>15504.599</v>
      </c>
      <c r="J249" s="73">
        <v>18893.567</v>
      </c>
      <c r="K249" s="74">
        <f t="shared" si="19"/>
        <v>0.21857824249437208</v>
      </c>
      <c r="L249" s="72">
        <v>18</v>
      </c>
      <c r="M249" s="90">
        <v>0.1575543045487097</v>
      </c>
    </row>
    <row r="250" spans="1:35" s="77" customFormat="1" ht="12.75">
      <c r="A250" s="75">
        <v>19</v>
      </c>
      <c r="B250" s="72" t="s">
        <v>88</v>
      </c>
      <c r="C250" s="98">
        <v>20029010</v>
      </c>
      <c r="D250" s="72" t="s">
        <v>71</v>
      </c>
      <c r="E250" s="96">
        <v>1.14</v>
      </c>
      <c r="F250" s="73">
        <v>6132.972</v>
      </c>
      <c r="G250" s="73">
        <v>4072.194</v>
      </c>
      <c r="H250" s="74">
        <f t="shared" si="18"/>
        <v>-0.33601620878099553</v>
      </c>
      <c r="I250" s="73">
        <v>5540.68</v>
      </c>
      <c r="J250" s="73">
        <v>5527.999</v>
      </c>
      <c r="K250" s="74">
        <f t="shared" si="19"/>
        <v>-0.0022887082451974296</v>
      </c>
      <c r="L250" s="72">
        <v>19</v>
      </c>
      <c r="M250" s="90">
        <v>0.3354403945430246</v>
      </c>
      <c r="N250" s="76"/>
      <c r="O250" s="76"/>
      <c r="P250" s="76"/>
      <c r="Q250" s="76"/>
      <c r="R250" s="76"/>
      <c r="S250" s="76"/>
      <c r="T250" s="76"/>
      <c r="U250" s="76"/>
      <c r="V250" s="76"/>
      <c r="W250" s="76"/>
      <c r="X250" s="76"/>
      <c r="Y250" s="76"/>
      <c r="Z250" s="76"/>
      <c r="AA250" s="76"/>
      <c r="AB250" s="76"/>
      <c r="AC250" s="76"/>
      <c r="AD250" s="76"/>
      <c r="AE250" s="76"/>
      <c r="AF250" s="76"/>
      <c r="AG250" s="76"/>
      <c r="AH250" s="76"/>
      <c r="AI250" s="76"/>
    </row>
    <row r="251" spans="1:35" ht="12.75">
      <c r="A251" s="75">
        <v>20</v>
      </c>
      <c r="B251" s="72" t="s">
        <v>126</v>
      </c>
      <c r="C251" s="97" t="s">
        <v>377</v>
      </c>
      <c r="D251" s="72" t="s">
        <v>71</v>
      </c>
      <c r="E251" s="96">
        <v>1.13</v>
      </c>
      <c r="F251" s="73">
        <v>1531.401</v>
      </c>
      <c r="G251" s="73">
        <v>1351.885</v>
      </c>
      <c r="H251" s="74">
        <f t="shared" si="18"/>
        <v>-0.1172233791149412</v>
      </c>
      <c r="I251" s="73">
        <v>3496.928</v>
      </c>
      <c r="J251" s="73">
        <v>3623.976</v>
      </c>
      <c r="K251" s="74">
        <f t="shared" si="19"/>
        <v>0.036331317087455114</v>
      </c>
      <c r="L251" s="72">
        <v>20</v>
      </c>
      <c r="M251" s="90">
        <v>0.20577979304003158</v>
      </c>
      <c r="N251" s="76"/>
      <c r="O251" s="76"/>
      <c r="P251" s="76"/>
      <c r="Q251" s="76"/>
      <c r="R251" s="76"/>
      <c r="S251" s="76"/>
      <c r="T251" s="76"/>
      <c r="U251" s="76"/>
      <c r="V251" s="76"/>
      <c r="W251" s="76"/>
      <c r="X251" s="76"/>
      <c r="Y251" s="76"/>
      <c r="Z251" s="76"/>
      <c r="AA251" s="76"/>
      <c r="AB251" s="76"/>
      <c r="AC251" s="76"/>
      <c r="AD251" s="76"/>
      <c r="AE251" s="76"/>
      <c r="AF251" s="76"/>
      <c r="AG251" s="76"/>
      <c r="AH251" s="76"/>
      <c r="AI251" s="76"/>
    </row>
    <row r="252" spans="13:35" ht="12.75">
      <c r="M252" s="123"/>
      <c r="N252" s="76"/>
      <c r="O252" s="76"/>
      <c r="P252" s="76"/>
      <c r="Q252" s="76"/>
      <c r="R252" s="76"/>
      <c r="S252" s="76"/>
      <c r="T252" s="76"/>
      <c r="U252" s="76"/>
      <c r="V252" s="76"/>
      <c r="W252" s="76"/>
      <c r="X252" s="76"/>
      <c r="Y252" s="76"/>
      <c r="Z252" s="76"/>
      <c r="AA252" s="76"/>
      <c r="AB252" s="76"/>
      <c r="AC252" s="76"/>
      <c r="AD252" s="76"/>
      <c r="AE252" s="76"/>
      <c r="AF252" s="76"/>
      <c r="AG252" s="76"/>
      <c r="AH252" s="76"/>
      <c r="AI252" s="76"/>
    </row>
    <row r="253" spans="2:35" s="77" customFormat="1" ht="12.75">
      <c r="B253" s="88" t="s">
        <v>186</v>
      </c>
      <c r="C253" s="88"/>
      <c r="D253" s="88"/>
      <c r="E253" s="124">
        <f>SUM(E232:E252)</f>
        <v>85.93999999999998</v>
      </c>
      <c r="F253" s="125"/>
      <c r="G253" s="89"/>
      <c r="H253" s="89"/>
      <c r="I253" s="89">
        <f>SUM(I232:I252)</f>
        <v>827782.4400000001</v>
      </c>
      <c r="J253" s="125">
        <f>SUM(J232:J252)</f>
        <v>690219.5559999999</v>
      </c>
      <c r="K253" s="126">
        <f>+(J253-I253)/I253</f>
        <v>-0.1661824138236131</v>
      </c>
      <c r="L253" s="89"/>
      <c r="M253" s="127"/>
      <c r="N253" s="76"/>
      <c r="O253" s="76"/>
      <c r="P253" s="76"/>
      <c r="Q253" s="76"/>
      <c r="R253" s="76"/>
      <c r="S253" s="76"/>
      <c r="T253" s="76"/>
      <c r="U253" s="76"/>
      <c r="V253" s="76"/>
      <c r="W253" s="76"/>
      <c r="X253" s="76"/>
      <c r="Y253" s="76"/>
      <c r="Z253" s="76"/>
      <c r="AA253" s="76"/>
      <c r="AB253" s="76"/>
      <c r="AC253" s="76"/>
      <c r="AD253" s="76"/>
      <c r="AE253" s="76"/>
      <c r="AF253" s="76"/>
      <c r="AG253" s="76"/>
      <c r="AH253" s="76"/>
      <c r="AI253" s="76"/>
    </row>
    <row r="254" spans="5:13" s="76" customFormat="1" ht="12.75">
      <c r="E254" s="128"/>
      <c r="F254" s="129"/>
      <c r="G254" s="122"/>
      <c r="H254" s="122"/>
      <c r="I254" s="122"/>
      <c r="J254" s="129"/>
      <c r="K254" s="122"/>
      <c r="L254" s="122"/>
      <c r="M254" s="123"/>
    </row>
    <row r="255" spans="2:13" s="76" customFormat="1" ht="12.75">
      <c r="B255" s="130" t="s">
        <v>60</v>
      </c>
      <c r="C255" s="130"/>
      <c r="E255" s="128"/>
      <c r="F255" s="129"/>
      <c r="G255" s="122"/>
      <c r="H255" s="122"/>
      <c r="I255" s="122"/>
      <c r="J255" s="129"/>
      <c r="K255" s="122"/>
      <c r="L255" s="122"/>
      <c r="M255" s="123"/>
    </row>
    <row r="256" spans="13:35" ht="12.75">
      <c r="M256" s="123"/>
      <c r="N256" s="76"/>
      <c r="O256" s="76"/>
      <c r="P256" s="76"/>
      <c r="Q256" s="76"/>
      <c r="R256" s="76"/>
      <c r="S256" s="76"/>
      <c r="T256" s="76"/>
      <c r="U256" s="76"/>
      <c r="V256" s="76"/>
      <c r="W256" s="76"/>
      <c r="X256" s="76"/>
      <c r="Y256" s="76"/>
      <c r="Z256" s="76"/>
      <c r="AA256" s="76"/>
      <c r="AB256" s="76"/>
      <c r="AC256" s="76"/>
      <c r="AD256" s="76"/>
      <c r="AE256" s="76"/>
      <c r="AF256" s="76"/>
      <c r="AG256" s="76"/>
      <c r="AH256" s="76"/>
      <c r="AI256" s="76"/>
    </row>
    <row r="257" spans="2:35" s="103" customFormat="1" ht="15.75" customHeight="1">
      <c r="B257" s="171" t="s">
        <v>236</v>
      </c>
      <c r="C257" s="171"/>
      <c r="D257" s="171"/>
      <c r="E257" s="171"/>
      <c r="F257" s="171"/>
      <c r="G257" s="171"/>
      <c r="H257" s="171"/>
      <c r="I257" s="171"/>
      <c r="J257" s="171"/>
      <c r="K257" s="171"/>
      <c r="L257" s="171"/>
      <c r="M257" s="171"/>
      <c r="N257" s="76"/>
      <c r="O257" s="76"/>
      <c r="P257" s="76"/>
      <c r="Q257" s="76"/>
      <c r="R257" s="76"/>
      <c r="S257" s="76"/>
      <c r="T257" s="76"/>
      <c r="U257" s="76"/>
      <c r="V257" s="76"/>
      <c r="W257" s="76"/>
      <c r="X257" s="76"/>
      <c r="Y257" s="76"/>
      <c r="Z257" s="76"/>
      <c r="AA257" s="76"/>
      <c r="AB257" s="76"/>
      <c r="AC257" s="76"/>
      <c r="AD257" s="76"/>
      <c r="AE257" s="76"/>
      <c r="AF257" s="76"/>
      <c r="AG257" s="76"/>
      <c r="AH257" s="76"/>
      <c r="AI257" s="76"/>
    </row>
    <row r="258" spans="2:35" s="103" customFormat="1" ht="15.75" customHeight="1">
      <c r="B258" s="172" t="s">
        <v>62</v>
      </c>
      <c r="C258" s="172"/>
      <c r="D258" s="172"/>
      <c r="E258" s="172"/>
      <c r="F258" s="172"/>
      <c r="G258" s="172"/>
      <c r="H258" s="172"/>
      <c r="I258" s="172"/>
      <c r="J258" s="172"/>
      <c r="K258" s="172"/>
      <c r="L258" s="172"/>
      <c r="M258" s="172"/>
      <c r="N258" s="76"/>
      <c r="O258" s="76"/>
      <c r="P258" s="76"/>
      <c r="Q258" s="76"/>
      <c r="R258" s="76"/>
      <c r="S258" s="76"/>
      <c r="T258" s="76"/>
      <c r="U258" s="76"/>
      <c r="V258" s="76"/>
      <c r="W258" s="76"/>
      <c r="X258" s="76"/>
      <c r="Y258" s="76"/>
      <c r="Z258" s="76"/>
      <c r="AA258" s="76"/>
      <c r="AB258" s="76"/>
      <c r="AC258" s="76"/>
      <c r="AD258" s="76"/>
      <c r="AE258" s="76"/>
      <c r="AF258" s="76"/>
      <c r="AG258" s="76"/>
      <c r="AH258" s="76"/>
      <c r="AI258" s="76"/>
    </row>
    <row r="259" spans="2:35" s="104" customFormat="1" ht="15.75" customHeight="1">
      <c r="B259" s="172" t="s">
        <v>51</v>
      </c>
      <c r="C259" s="172"/>
      <c r="D259" s="172"/>
      <c r="E259" s="172"/>
      <c r="F259" s="172"/>
      <c r="G259" s="172"/>
      <c r="H259" s="172"/>
      <c r="I259" s="172"/>
      <c r="J259" s="172"/>
      <c r="K259" s="172"/>
      <c r="L259" s="172"/>
      <c r="M259" s="172"/>
      <c r="N259" s="76"/>
      <c r="O259" s="76"/>
      <c r="P259" s="76"/>
      <c r="Q259" s="76"/>
      <c r="R259" s="76"/>
      <c r="S259" s="76"/>
      <c r="T259" s="76"/>
      <c r="U259" s="76"/>
      <c r="V259" s="76"/>
      <c r="W259" s="76"/>
      <c r="X259" s="76"/>
      <c r="Y259" s="76"/>
      <c r="Z259" s="76"/>
      <c r="AA259" s="76"/>
      <c r="AB259" s="76"/>
      <c r="AC259" s="76"/>
      <c r="AD259" s="76"/>
      <c r="AE259" s="76"/>
      <c r="AF259" s="76"/>
      <c r="AG259" s="76"/>
      <c r="AH259" s="76"/>
      <c r="AI259" s="76"/>
    </row>
    <row r="260" spans="2:35" s="104" customFormat="1" ht="15.75" customHeight="1">
      <c r="B260" s="105"/>
      <c r="C260" s="105"/>
      <c r="D260" s="105"/>
      <c r="E260" s="106"/>
      <c r="F260" s="105"/>
      <c r="G260" s="105"/>
      <c r="H260" s="105"/>
      <c r="I260" s="105"/>
      <c r="J260" s="105"/>
      <c r="K260" s="105"/>
      <c r="L260" s="105"/>
      <c r="M260" s="105"/>
      <c r="N260" s="76"/>
      <c r="O260" s="76"/>
      <c r="P260" s="76"/>
      <c r="Q260" s="76"/>
      <c r="R260" s="76"/>
      <c r="S260" s="76"/>
      <c r="T260" s="76"/>
      <c r="U260" s="76"/>
      <c r="V260" s="76"/>
      <c r="W260" s="76"/>
      <c r="X260" s="76"/>
      <c r="Y260" s="76"/>
      <c r="Z260" s="76"/>
      <c r="AA260" s="76"/>
      <c r="AB260" s="76"/>
      <c r="AC260" s="76"/>
      <c r="AD260" s="76"/>
      <c r="AE260" s="76"/>
      <c r="AF260" s="76"/>
      <c r="AG260" s="76"/>
      <c r="AH260" s="76"/>
      <c r="AI260" s="76"/>
    </row>
    <row r="261" spans="2:13" s="76" customFormat="1" ht="30.75" customHeight="1">
      <c r="B261" s="107" t="s">
        <v>356</v>
      </c>
      <c r="C261" s="107" t="s">
        <v>309</v>
      </c>
      <c r="D261" s="107" t="s">
        <v>69</v>
      </c>
      <c r="E261" s="109" t="s">
        <v>184</v>
      </c>
      <c r="F261" s="170" t="s">
        <v>290</v>
      </c>
      <c r="G261" s="170"/>
      <c r="H261" s="170"/>
      <c r="I261" s="170" t="s">
        <v>291</v>
      </c>
      <c r="J261" s="170"/>
      <c r="K261" s="170"/>
      <c r="L261" s="170"/>
      <c r="M261" s="170"/>
    </row>
    <row r="262" spans="2:13" s="76" customFormat="1" ht="15.75" customHeight="1">
      <c r="B262" s="110"/>
      <c r="C262" s="110"/>
      <c r="D262" s="110"/>
      <c r="E262" s="111">
        <f>+E230</f>
        <v>2008</v>
      </c>
      <c r="F262" s="169" t="str">
        <f>+F230</f>
        <v>Enero-Abril</v>
      </c>
      <c r="G262" s="169"/>
      <c r="H262" s="110" t="s">
        <v>185</v>
      </c>
      <c r="I262" s="169" t="str">
        <f>+F262</f>
        <v>Enero-Abril</v>
      </c>
      <c r="J262" s="169"/>
      <c r="K262" s="110" t="s">
        <v>185</v>
      </c>
      <c r="L262" s="112"/>
      <c r="M262" s="113" t="s">
        <v>292</v>
      </c>
    </row>
    <row r="263" spans="2:13" s="76" customFormat="1" ht="15.75">
      <c r="B263" s="114"/>
      <c r="C263" s="114"/>
      <c r="D263" s="114"/>
      <c r="E263" s="115"/>
      <c r="F263" s="116">
        <f aca="true" t="shared" si="20" ref="F263:K263">+F231</f>
        <v>2008</v>
      </c>
      <c r="G263" s="116">
        <f t="shared" si="20"/>
        <v>2009</v>
      </c>
      <c r="H263" s="117" t="str">
        <f t="shared" si="20"/>
        <v>09/08</v>
      </c>
      <c r="I263" s="116">
        <f t="shared" si="20"/>
        <v>2008</v>
      </c>
      <c r="J263" s="116">
        <f t="shared" si="20"/>
        <v>2009</v>
      </c>
      <c r="K263" s="117" t="str">
        <f t="shared" si="20"/>
        <v>09/08</v>
      </c>
      <c r="L263" s="114"/>
      <c r="M263" s="131" t="str">
        <f>+M231</f>
        <v>ene-abr 09</v>
      </c>
    </row>
    <row r="264" spans="1:35" s="75" customFormat="1" ht="12.75">
      <c r="A264" s="75">
        <v>1</v>
      </c>
      <c r="B264" s="72" t="s">
        <v>79</v>
      </c>
      <c r="C264" s="97" t="s">
        <v>348</v>
      </c>
      <c r="D264" s="72" t="s">
        <v>71</v>
      </c>
      <c r="E264" s="96">
        <v>18.14</v>
      </c>
      <c r="F264" s="73">
        <v>59846.499</v>
      </c>
      <c r="G264" s="73">
        <v>78296.898</v>
      </c>
      <c r="H264" s="74">
        <f aca="true" t="shared" si="21" ref="H264:H283">+(G264-F264)/F264</f>
        <v>0.3082953774789733</v>
      </c>
      <c r="I264" s="73">
        <v>47479.833</v>
      </c>
      <c r="J264" s="73">
        <v>48008.823</v>
      </c>
      <c r="K264" s="74">
        <f aca="true" t="shared" si="22" ref="K264:K283">+(J264-I264)/I264</f>
        <v>0.011141361849356083</v>
      </c>
      <c r="L264" s="72">
        <v>1</v>
      </c>
      <c r="M264" s="90">
        <v>0.2996589515400897</v>
      </c>
      <c r="N264" s="76"/>
      <c r="O264" s="76"/>
      <c r="P264" s="76"/>
      <c r="Q264" s="76"/>
      <c r="R264" s="76"/>
      <c r="S264" s="76"/>
      <c r="T264" s="76"/>
      <c r="U264" s="76"/>
      <c r="V264" s="76"/>
      <c r="W264" s="76"/>
      <c r="X264" s="76"/>
      <c r="Y264" s="76"/>
      <c r="Z264" s="76"/>
      <c r="AA264" s="76"/>
      <c r="AB264" s="76"/>
      <c r="AC264" s="76"/>
      <c r="AD264" s="76"/>
      <c r="AE264" s="76"/>
      <c r="AF264" s="76"/>
      <c r="AG264" s="76"/>
      <c r="AH264" s="76"/>
      <c r="AI264" s="76"/>
    </row>
    <row r="265" spans="1:35" s="75" customFormat="1" ht="12.75">
      <c r="A265" s="75">
        <v>2</v>
      </c>
      <c r="B265" s="72" t="s">
        <v>95</v>
      </c>
      <c r="C265" s="98">
        <v>22042110</v>
      </c>
      <c r="D265" s="72" t="s">
        <v>96</v>
      </c>
      <c r="E265" s="96">
        <v>12.85</v>
      </c>
      <c r="F265" s="73">
        <v>16223.812</v>
      </c>
      <c r="G265" s="73">
        <v>14069.212</v>
      </c>
      <c r="H265" s="74">
        <f t="shared" si="21"/>
        <v>-0.13280479334942985</v>
      </c>
      <c r="I265" s="73">
        <v>54142.508</v>
      </c>
      <c r="J265" s="73">
        <v>45046.594</v>
      </c>
      <c r="K265" s="74">
        <f t="shared" si="22"/>
        <v>-0.1679994949624425</v>
      </c>
      <c r="L265" s="72">
        <v>2</v>
      </c>
      <c r="M265" s="90">
        <v>0.1535024401815905</v>
      </c>
      <c r="N265" s="76"/>
      <c r="O265" s="76"/>
      <c r="P265" s="76"/>
      <c r="Q265" s="76"/>
      <c r="R265" s="76"/>
      <c r="S265" s="76"/>
      <c r="T265" s="76"/>
      <c r="U265" s="76"/>
      <c r="V265" s="76"/>
      <c r="W265" s="76"/>
      <c r="X265" s="76"/>
      <c r="Y265" s="76"/>
      <c r="Z265" s="76"/>
      <c r="AA265" s="76"/>
      <c r="AB265" s="76"/>
      <c r="AC265" s="76"/>
      <c r="AD265" s="76"/>
      <c r="AE265" s="76"/>
      <c r="AF265" s="76"/>
      <c r="AG265" s="76"/>
      <c r="AH265" s="76"/>
      <c r="AI265" s="76"/>
    </row>
    <row r="266" spans="1:35" s="75" customFormat="1" ht="12.75">
      <c r="A266" s="75">
        <v>3</v>
      </c>
      <c r="B266" s="72" t="s">
        <v>127</v>
      </c>
      <c r="C266" s="98">
        <v>47031100</v>
      </c>
      <c r="D266" s="72" t="s">
        <v>71</v>
      </c>
      <c r="E266" s="96">
        <v>12.51</v>
      </c>
      <c r="F266" s="73">
        <v>111635.283</v>
      </c>
      <c r="G266" s="73">
        <v>106207.928</v>
      </c>
      <c r="H266" s="74">
        <f t="shared" si="21"/>
        <v>-0.0486168427592914</v>
      </c>
      <c r="I266" s="73">
        <v>59520.675</v>
      </c>
      <c r="J266" s="73">
        <v>40417.684</v>
      </c>
      <c r="K266" s="74">
        <f t="shared" si="22"/>
        <v>-0.32094714987691253</v>
      </c>
      <c r="L266" s="72">
        <v>3</v>
      </c>
      <c r="M266" s="90">
        <v>0.960699436872369</v>
      </c>
      <c r="N266" s="76"/>
      <c r="O266" s="76"/>
      <c r="P266" s="76"/>
      <c r="Q266" s="76"/>
      <c r="R266" s="76"/>
      <c r="S266" s="76"/>
      <c r="T266" s="76"/>
      <c r="U266" s="76"/>
      <c r="V266" s="76"/>
      <c r="W266" s="76"/>
      <c r="X266" s="76"/>
      <c r="Y266" s="76"/>
      <c r="Z266" s="76"/>
      <c r="AA266" s="76"/>
      <c r="AB266" s="76"/>
      <c r="AC266" s="76"/>
      <c r="AD266" s="76"/>
      <c r="AE266" s="76"/>
      <c r="AF266" s="76"/>
      <c r="AG266" s="76"/>
      <c r="AH266" s="76"/>
      <c r="AI266" s="76"/>
    </row>
    <row r="267" spans="1:35" s="75" customFormat="1" ht="12.75">
      <c r="A267" s="75">
        <v>4</v>
      </c>
      <c r="B267" s="72" t="s">
        <v>113</v>
      </c>
      <c r="C267" s="98">
        <v>22042990</v>
      </c>
      <c r="D267" s="72" t="s">
        <v>96</v>
      </c>
      <c r="E267" s="96">
        <v>6.14</v>
      </c>
      <c r="F267" s="73">
        <v>47797.74</v>
      </c>
      <c r="G267" s="73">
        <v>35359.989</v>
      </c>
      <c r="H267" s="74">
        <f t="shared" si="21"/>
        <v>-0.2602162989296146</v>
      </c>
      <c r="I267" s="73">
        <v>33151.487</v>
      </c>
      <c r="J267" s="73">
        <v>27979.025</v>
      </c>
      <c r="K267" s="74">
        <f t="shared" si="22"/>
        <v>-0.15602503742893944</v>
      </c>
      <c r="L267" s="72">
        <v>4</v>
      </c>
      <c r="M267" s="90">
        <v>0.43959459670079515</v>
      </c>
      <c r="N267" s="76"/>
      <c r="O267" s="76"/>
      <c r="P267" s="76"/>
      <c r="Q267" s="76"/>
      <c r="R267" s="76"/>
      <c r="S267" s="76"/>
      <c r="T267" s="76"/>
      <c r="U267" s="76"/>
      <c r="V267" s="76"/>
      <c r="W267" s="76"/>
      <c r="X267" s="76"/>
      <c r="Y267" s="76"/>
      <c r="Z267" s="76"/>
      <c r="AA267" s="76"/>
      <c r="AB267" s="76"/>
      <c r="AC267" s="76"/>
      <c r="AD267" s="76"/>
      <c r="AE267" s="76"/>
      <c r="AF267" s="76"/>
      <c r="AG267" s="76"/>
      <c r="AH267" s="76"/>
      <c r="AI267" s="76"/>
    </row>
    <row r="268" spans="1:35" s="75" customFormat="1" ht="12.75">
      <c r="A268" s="75">
        <v>5</v>
      </c>
      <c r="B268" s="72" t="s">
        <v>72</v>
      </c>
      <c r="C268" s="97" t="s">
        <v>363</v>
      </c>
      <c r="D268" s="72" t="s">
        <v>71</v>
      </c>
      <c r="E268" s="96">
        <v>5.53</v>
      </c>
      <c r="F268" s="73">
        <v>8918.948</v>
      </c>
      <c r="G268" s="73">
        <v>12608.52</v>
      </c>
      <c r="H268" s="74">
        <f t="shared" si="21"/>
        <v>0.4136779360076996</v>
      </c>
      <c r="I268" s="73">
        <v>58060.09</v>
      </c>
      <c r="J268" s="73">
        <v>43033.686</v>
      </c>
      <c r="K268" s="74">
        <f t="shared" si="22"/>
        <v>-0.25880779723214337</v>
      </c>
      <c r="L268" s="72">
        <v>5</v>
      </c>
      <c r="M268" s="90">
        <v>0.35885984207733485</v>
      </c>
      <c r="N268" s="76"/>
      <c r="O268" s="76"/>
      <c r="P268" s="76"/>
      <c r="Q268" s="76"/>
      <c r="R268" s="76"/>
      <c r="S268" s="76"/>
      <c r="T268" s="76"/>
      <c r="U268" s="76"/>
      <c r="V268" s="76"/>
      <c r="W268" s="76"/>
      <c r="X268" s="76"/>
      <c r="Y268" s="76"/>
      <c r="Z268" s="76"/>
      <c r="AA268" s="76"/>
      <c r="AB268" s="76"/>
      <c r="AC268" s="76"/>
      <c r="AD268" s="76"/>
      <c r="AE268" s="76"/>
      <c r="AF268" s="76"/>
      <c r="AG268" s="76"/>
      <c r="AH268" s="76"/>
      <c r="AI268" s="76"/>
    </row>
    <row r="269" spans="1:35" s="75" customFormat="1" ht="12.75">
      <c r="A269" s="75">
        <v>6</v>
      </c>
      <c r="B269" s="72" t="s">
        <v>129</v>
      </c>
      <c r="C269" s="97" t="s">
        <v>367</v>
      </c>
      <c r="D269" s="72" t="s">
        <v>71</v>
      </c>
      <c r="E269" s="96">
        <v>4.46</v>
      </c>
      <c r="F269" s="73">
        <v>11563.779</v>
      </c>
      <c r="G269" s="73">
        <v>9967.66</v>
      </c>
      <c r="H269" s="74">
        <f t="shared" si="21"/>
        <v>-0.13802745624938012</v>
      </c>
      <c r="I269" s="73">
        <v>31995.694</v>
      </c>
      <c r="J269" s="73">
        <v>33629.908</v>
      </c>
      <c r="K269" s="74">
        <f t="shared" si="22"/>
        <v>0.0510760604223807</v>
      </c>
      <c r="L269" s="72">
        <v>6</v>
      </c>
      <c r="M269" s="90">
        <v>0.4139438123957691</v>
      </c>
      <c r="N269" s="76"/>
      <c r="O269" s="76"/>
      <c r="P269" s="76"/>
      <c r="Q269" s="76"/>
      <c r="R269" s="76"/>
      <c r="S269" s="76"/>
      <c r="T269" s="76"/>
      <c r="U269" s="76"/>
      <c r="V269" s="76"/>
      <c r="W269" s="76"/>
      <c r="X269" s="76"/>
      <c r="Y269" s="76"/>
      <c r="Z269" s="76"/>
      <c r="AA269" s="76"/>
      <c r="AB269" s="76"/>
      <c r="AC269" s="76"/>
      <c r="AD269" s="76"/>
      <c r="AE269" s="76"/>
      <c r="AF269" s="76"/>
      <c r="AG269" s="76"/>
      <c r="AH269" s="76"/>
      <c r="AI269" s="76"/>
    </row>
    <row r="270" spans="1:35" s="75" customFormat="1" ht="12.75">
      <c r="A270" s="75">
        <v>7</v>
      </c>
      <c r="B270" s="72" t="s">
        <v>128</v>
      </c>
      <c r="C270" s="98">
        <v>20079990</v>
      </c>
      <c r="D270" s="72" t="s">
        <v>71</v>
      </c>
      <c r="E270" s="96">
        <v>4.39</v>
      </c>
      <c r="F270" s="73">
        <v>15022.543</v>
      </c>
      <c r="G270" s="73">
        <v>11704.043</v>
      </c>
      <c r="H270" s="74">
        <f t="shared" si="21"/>
        <v>-0.22090134806071116</v>
      </c>
      <c r="I270" s="73">
        <v>10784.661</v>
      </c>
      <c r="J270" s="73">
        <v>10726.792</v>
      </c>
      <c r="K270" s="74">
        <f t="shared" si="22"/>
        <v>-0.005365861754949979</v>
      </c>
      <c r="L270" s="72">
        <v>7</v>
      </c>
      <c r="M270" s="90">
        <v>0.6969499806705846</v>
      </c>
      <c r="N270" s="76"/>
      <c r="O270" s="76"/>
      <c r="P270" s="76"/>
      <c r="Q270" s="76"/>
      <c r="R270" s="76"/>
      <c r="S270" s="76"/>
      <c r="T270" s="76"/>
      <c r="U270" s="76"/>
      <c r="V270" s="76"/>
      <c r="W270" s="76"/>
      <c r="X270" s="76"/>
      <c r="Y270" s="76"/>
      <c r="Z270" s="76"/>
      <c r="AA270" s="76"/>
      <c r="AB270" s="76"/>
      <c r="AC270" s="76"/>
      <c r="AD270" s="76"/>
      <c r="AE270" s="76"/>
      <c r="AF270" s="76"/>
      <c r="AG270" s="76"/>
      <c r="AH270" s="76"/>
      <c r="AI270" s="76"/>
    </row>
    <row r="271" spans="1:35" s="75" customFormat="1" ht="12.75">
      <c r="A271" s="75">
        <v>8</v>
      </c>
      <c r="B271" s="72" t="s">
        <v>97</v>
      </c>
      <c r="C271" s="97" t="s">
        <v>351</v>
      </c>
      <c r="D271" s="72" t="s">
        <v>71</v>
      </c>
      <c r="E271" s="96">
        <v>4.08</v>
      </c>
      <c r="F271" s="73">
        <v>2994.379</v>
      </c>
      <c r="G271" s="73">
        <v>4411.214</v>
      </c>
      <c r="H271" s="74">
        <f t="shared" si="21"/>
        <v>0.47316488660921013</v>
      </c>
      <c r="I271" s="73">
        <v>3177.921</v>
      </c>
      <c r="J271" s="73">
        <v>3372.823</v>
      </c>
      <c r="K271" s="74">
        <f t="shared" si="22"/>
        <v>0.0613300330624959</v>
      </c>
      <c r="L271" s="72">
        <v>8</v>
      </c>
      <c r="M271" s="90">
        <v>0.11114157715175685</v>
      </c>
      <c r="N271" s="76"/>
      <c r="O271" s="76"/>
      <c r="P271" s="76"/>
      <c r="Q271" s="76"/>
      <c r="R271" s="76"/>
      <c r="S271" s="76"/>
      <c r="T271" s="76"/>
      <c r="U271" s="76"/>
      <c r="V271" s="76"/>
      <c r="W271" s="76"/>
      <c r="X271" s="76"/>
      <c r="Y271" s="76"/>
      <c r="Z271" s="76"/>
      <c r="AA271" s="76"/>
      <c r="AB271" s="76"/>
      <c r="AC271" s="76"/>
      <c r="AD271" s="76"/>
      <c r="AE271" s="76"/>
      <c r="AF271" s="76"/>
      <c r="AG271" s="76"/>
      <c r="AH271" s="76"/>
      <c r="AI271" s="76"/>
    </row>
    <row r="272" spans="1:35" s="75" customFormat="1" ht="12.75">
      <c r="A272" s="75">
        <v>9</v>
      </c>
      <c r="B272" s="72" t="s">
        <v>130</v>
      </c>
      <c r="C272" s="98">
        <v>20079910</v>
      </c>
      <c r="D272" s="72" t="s">
        <v>71</v>
      </c>
      <c r="E272" s="96">
        <v>3.91</v>
      </c>
      <c r="F272" s="73">
        <v>6402.438</v>
      </c>
      <c r="G272" s="73">
        <v>5529.175</v>
      </c>
      <c r="H272" s="74">
        <f t="shared" si="21"/>
        <v>-0.1363953856327855</v>
      </c>
      <c r="I272" s="73">
        <v>9247.769</v>
      </c>
      <c r="J272" s="73">
        <v>7037.843</v>
      </c>
      <c r="K272" s="74">
        <f t="shared" si="22"/>
        <v>-0.23896855555107402</v>
      </c>
      <c r="L272" s="72">
        <v>9</v>
      </c>
      <c r="M272" s="90">
        <v>0.6688692578531403</v>
      </c>
      <c r="N272" s="76"/>
      <c r="O272" s="76"/>
      <c r="P272" s="76"/>
      <c r="Q272" s="76"/>
      <c r="R272" s="76"/>
      <c r="S272" s="76"/>
      <c r="T272" s="76"/>
      <c r="U272" s="76"/>
      <c r="V272" s="76"/>
      <c r="W272" s="76"/>
      <c r="X272" s="76"/>
      <c r="Y272" s="76"/>
      <c r="Z272" s="76"/>
      <c r="AA272" s="76"/>
      <c r="AB272" s="76"/>
      <c r="AC272" s="76"/>
      <c r="AD272" s="76"/>
      <c r="AE272" s="76"/>
      <c r="AF272" s="76"/>
      <c r="AG272" s="76"/>
      <c r="AH272" s="76"/>
      <c r="AI272" s="76"/>
    </row>
    <row r="273" spans="1:13" s="76" customFormat="1" ht="12.75">
      <c r="A273" s="75">
        <v>10</v>
      </c>
      <c r="B273" s="72" t="s">
        <v>104</v>
      </c>
      <c r="C273" s="97" t="s">
        <v>341</v>
      </c>
      <c r="D273" s="72" t="s">
        <v>71</v>
      </c>
      <c r="E273" s="96">
        <v>3.58</v>
      </c>
      <c r="F273" s="73">
        <v>6225.994</v>
      </c>
      <c r="G273" s="73">
        <v>3591.157</v>
      </c>
      <c r="H273" s="74">
        <f t="shared" si="21"/>
        <v>-0.4231994120135676</v>
      </c>
      <c r="I273" s="73">
        <v>24217.173</v>
      </c>
      <c r="J273" s="73">
        <v>12369.413</v>
      </c>
      <c r="K273" s="74">
        <f t="shared" si="22"/>
        <v>-0.4892296883703147</v>
      </c>
      <c r="L273" s="72">
        <v>10</v>
      </c>
      <c r="M273" s="90">
        <v>0.3019853291641267</v>
      </c>
    </row>
    <row r="274" spans="1:13" s="76" customFormat="1" ht="12.75">
      <c r="A274" s="75">
        <v>11</v>
      </c>
      <c r="B274" s="72" t="s">
        <v>111</v>
      </c>
      <c r="C274" s="97" t="s">
        <v>346</v>
      </c>
      <c r="D274" s="72" t="s">
        <v>71</v>
      </c>
      <c r="E274" s="96">
        <v>2.2</v>
      </c>
      <c r="F274" s="73">
        <v>11665.977</v>
      </c>
      <c r="G274" s="73">
        <v>15788.995</v>
      </c>
      <c r="H274" s="74">
        <f t="shared" si="21"/>
        <v>0.35342243517195343</v>
      </c>
      <c r="I274" s="73">
        <v>11577.555</v>
      </c>
      <c r="J274" s="73">
        <v>12104.182</v>
      </c>
      <c r="K274" s="74">
        <f t="shared" si="22"/>
        <v>0.045486892526099026</v>
      </c>
      <c r="L274" s="72">
        <v>11</v>
      </c>
      <c r="M274" s="90">
        <v>0.20038746844222127</v>
      </c>
    </row>
    <row r="275" spans="1:13" s="76" customFormat="1" ht="12.75">
      <c r="A275" s="75">
        <v>12</v>
      </c>
      <c r="B275" s="72" t="s">
        <v>88</v>
      </c>
      <c r="C275" s="98">
        <v>20029010</v>
      </c>
      <c r="D275" s="72" t="s">
        <v>71</v>
      </c>
      <c r="E275" s="96">
        <v>2.02</v>
      </c>
      <c r="F275" s="73">
        <v>9065.352</v>
      </c>
      <c r="G275" s="73">
        <v>7856.923</v>
      </c>
      <c r="H275" s="74">
        <f t="shared" si="21"/>
        <v>-0.13330193907528365</v>
      </c>
      <c r="I275" s="73">
        <v>8737.882</v>
      </c>
      <c r="J275" s="73">
        <v>9452.121</v>
      </c>
      <c r="K275" s="74">
        <f t="shared" si="22"/>
        <v>0.08174051789667103</v>
      </c>
      <c r="L275" s="72">
        <v>12</v>
      </c>
      <c r="M275" s="90">
        <v>0.5735571221174982</v>
      </c>
    </row>
    <row r="276" spans="1:13" s="76" customFormat="1" ht="12.75">
      <c r="A276" s="75">
        <v>13</v>
      </c>
      <c r="B276" s="72" t="s">
        <v>98</v>
      </c>
      <c r="C276" s="98">
        <v>10051000</v>
      </c>
      <c r="D276" s="72" t="s">
        <v>71</v>
      </c>
      <c r="E276" s="96">
        <v>1.74</v>
      </c>
      <c r="F276" s="73">
        <v>7739.622</v>
      </c>
      <c r="G276" s="73">
        <v>3326.674</v>
      </c>
      <c r="H276" s="74">
        <f t="shared" si="21"/>
        <v>-0.5701761662262059</v>
      </c>
      <c r="I276" s="73">
        <v>21060.813</v>
      </c>
      <c r="J276" s="73">
        <v>4879.185</v>
      </c>
      <c r="K276" s="74">
        <f t="shared" si="22"/>
        <v>-0.7683287440043268</v>
      </c>
      <c r="L276" s="72">
        <v>13</v>
      </c>
      <c r="M276" s="90">
        <v>0.03595793854520905</v>
      </c>
    </row>
    <row r="277" spans="1:13" s="76" customFormat="1" ht="12.75">
      <c r="A277" s="75">
        <v>14</v>
      </c>
      <c r="B277" s="72" t="s">
        <v>132</v>
      </c>
      <c r="C277" s="97" t="s">
        <v>382</v>
      </c>
      <c r="D277" s="72" t="s">
        <v>71</v>
      </c>
      <c r="E277" s="96">
        <v>1.46</v>
      </c>
      <c r="F277" s="73">
        <v>708.115</v>
      </c>
      <c r="G277" s="73">
        <v>765.84</v>
      </c>
      <c r="H277" s="74">
        <f t="shared" si="21"/>
        <v>0.0815192447554423</v>
      </c>
      <c r="I277" s="73">
        <v>2690.192</v>
      </c>
      <c r="J277" s="73">
        <v>4511.467</v>
      </c>
      <c r="K277" s="74">
        <f t="shared" si="22"/>
        <v>0.6770055817577332</v>
      </c>
      <c r="L277" s="72">
        <v>14</v>
      </c>
      <c r="M277" s="90">
        <v>0.5292252608695499</v>
      </c>
    </row>
    <row r="278" spans="1:13" s="76" customFormat="1" ht="12.75">
      <c r="A278" s="75">
        <v>15</v>
      </c>
      <c r="B278" s="72" t="s">
        <v>131</v>
      </c>
      <c r="C278" s="97" t="s">
        <v>370</v>
      </c>
      <c r="D278" s="72" t="s">
        <v>71</v>
      </c>
      <c r="E278" s="96">
        <v>1.21</v>
      </c>
      <c r="F278" s="73">
        <v>5741.419</v>
      </c>
      <c r="G278" s="73">
        <v>3663.755</v>
      </c>
      <c r="H278" s="74">
        <f t="shared" si="21"/>
        <v>-0.3618729098155003</v>
      </c>
      <c r="I278" s="73">
        <v>11377.71</v>
      </c>
      <c r="J278" s="73">
        <v>4308.439</v>
      </c>
      <c r="K278" s="74">
        <f t="shared" si="22"/>
        <v>-0.6213263477448449</v>
      </c>
      <c r="L278" s="72">
        <v>15</v>
      </c>
      <c r="M278" s="90">
        <v>0.4679778486986697</v>
      </c>
    </row>
    <row r="279" spans="1:13" s="76" customFormat="1" ht="12.75">
      <c r="A279" s="75">
        <v>16</v>
      </c>
      <c r="B279" s="72" t="s">
        <v>83</v>
      </c>
      <c r="C279" s="97" t="s">
        <v>366</v>
      </c>
      <c r="D279" s="72" t="s">
        <v>71</v>
      </c>
      <c r="E279" s="96">
        <v>1.18</v>
      </c>
      <c r="F279" s="73">
        <v>2003.229</v>
      </c>
      <c r="G279" s="73">
        <v>655.488</v>
      </c>
      <c r="H279" s="74">
        <f t="shared" si="21"/>
        <v>-0.6727842897641757</v>
      </c>
      <c r="I279" s="73">
        <v>7151.423</v>
      </c>
      <c r="J279" s="73">
        <v>1807.896</v>
      </c>
      <c r="K279" s="74">
        <f t="shared" si="22"/>
        <v>-0.7471977255435737</v>
      </c>
      <c r="L279" s="72">
        <v>16</v>
      </c>
      <c r="M279" s="90">
        <v>0.01892564113904787</v>
      </c>
    </row>
    <row r="280" spans="1:13" s="76" customFormat="1" ht="12.75">
      <c r="A280" s="75">
        <v>17</v>
      </c>
      <c r="B280" s="72" t="s">
        <v>133</v>
      </c>
      <c r="C280" s="97" t="s">
        <v>383</v>
      </c>
      <c r="D280" s="72" t="s">
        <v>71</v>
      </c>
      <c r="E280" s="96">
        <v>0.86</v>
      </c>
      <c r="F280" s="73">
        <v>5565.81</v>
      </c>
      <c r="G280" s="73">
        <v>5978.707</v>
      </c>
      <c r="H280" s="74">
        <f t="shared" si="21"/>
        <v>0.07418453019416758</v>
      </c>
      <c r="I280" s="73">
        <v>8519.629</v>
      </c>
      <c r="J280" s="73">
        <v>7623.511</v>
      </c>
      <c r="K280" s="74">
        <f t="shared" si="22"/>
        <v>-0.10518274915492216</v>
      </c>
      <c r="L280" s="72">
        <v>17</v>
      </c>
      <c r="M280" s="90">
        <v>0.4859304114999519</v>
      </c>
    </row>
    <row r="281" spans="1:13" s="76" customFormat="1" ht="12.75">
      <c r="A281" s="75">
        <v>18</v>
      </c>
      <c r="B281" s="72" t="s">
        <v>93</v>
      </c>
      <c r="C281" s="97" t="s">
        <v>364</v>
      </c>
      <c r="D281" s="72" t="s">
        <v>71</v>
      </c>
      <c r="E281" s="96">
        <v>0.85</v>
      </c>
      <c r="F281" s="73">
        <v>8521.403</v>
      </c>
      <c r="G281" s="73">
        <v>7872.156</v>
      </c>
      <c r="H281" s="74">
        <f t="shared" si="21"/>
        <v>-0.0761901531942569</v>
      </c>
      <c r="I281" s="73">
        <v>10242.974</v>
      </c>
      <c r="J281" s="73">
        <v>5959.009</v>
      </c>
      <c r="K281" s="74">
        <f t="shared" si="22"/>
        <v>-0.4182344893192153</v>
      </c>
      <c r="L281" s="72">
        <v>18</v>
      </c>
      <c r="M281" s="90">
        <v>0.07178701808127817</v>
      </c>
    </row>
    <row r="282" spans="1:35" s="77" customFormat="1" ht="12.75">
      <c r="A282" s="75">
        <v>19</v>
      </c>
      <c r="B282" s="72" t="s">
        <v>90</v>
      </c>
      <c r="C282" s="98">
        <v>20086010</v>
      </c>
      <c r="D282" s="72" t="s">
        <v>71</v>
      </c>
      <c r="E282" s="96">
        <v>0.75</v>
      </c>
      <c r="F282" s="73">
        <v>1217.966</v>
      </c>
      <c r="G282" s="73">
        <v>1434.221</v>
      </c>
      <c r="H282" s="74">
        <f t="shared" si="21"/>
        <v>0.17755421744120947</v>
      </c>
      <c r="I282" s="73">
        <v>2851.712</v>
      </c>
      <c r="J282" s="73">
        <v>3116.27</v>
      </c>
      <c r="K282" s="74">
        <f t="shared" si="22"/>
        <v>0.09277164033394676</v>
      </c>
      <c r="L282" s="72">
        <v>19</v>
      </c>
      <c r="M282" s="90">
        <v>0.9557588837850661</v>
      </c>
      <c r="N282" s="76"/>
      <c r="O282" s="76"/>
      <c r="P282" s="76"/>
      <c r="Q282" s="76"/>
      <c r="R282" s="76"/>
      <c r="S282" s="76"/>
      <c r="T282" s="76"/>
      <c r="U282" s="76"/>
      <c r="V282" s="76"/>
      <c r="W282" s="76"/>
      <c r="X282" s="76"/>
      <c r="Y282" s="76"/>
      <c r="Z282" s="76"/>
      <c r="AA282" s="76"/>
      <c r="AB282" s="76"/>
      <c r="AC282" s="76"/>
      <c r="AD282" s="76"/>
      <c r="AE282" s="76"/>
      <c r="AF282" s="76"/>
      <c r="AG282" s="76"/>
      <c r="AH282" s="76"/>
      <c r="AI282" s="76"/>
    </row>
    <row r="283" spans="1:35" ht="12.75">
      <c r="A283" s="75">
        <v>20</v>
      </c>
      <c r="B283" s="72" t="s">
        <v>322</v>
      </c>
      <c r="C283" s="97" t="s">
        <v>384</v>
      </c>
      <c r="D283" s="72" t="s">
        <v>71</v>
      </c>
      <c r="E283" s="96">
        <v>0.68</v>
      </c>
      <c r="F283" s="73">
        <v>648</v>
      </c>
      <c r="G283" s="73">
        <v>1649.64</v>
      </c>
      <c r="H283" s="74">
        <f t="shared" si="21"/>
        <v>1.5457407407407409</v>
      </c>
      <c r="I283" s="73">
        <v>1526.002</v>
      </c>
      <c r="J283" s="73">
        <v>3498.43</v>
      </c>
      <c r="K283" s="74">
        <f t="shared" si="22"/>
        <v>1.2925461434519745</v>
      </c>
      <c r="L283" s="72">
        <v>20</v>
      </c>
      <c r="M283" s="90">
        <v>0.9475072896009638</v>
      </c>
      <c r="N283" s="76"/>
      <c r="O283" s="76"/>
      <c r="P283" s="76"/>
      <c r="Q283" s="76"/>
      <c r="R283" s="76"/>
      <c r="S283" s="76"/>
      <c r="T283" s="76"/>
      <c r="U283" s="76"/>
      <c r="V283" s="76"/>
      <c r="W283" s="76"/>
      <c r="X283" s="76"/>
      <c r="Y283" s="76"/>
      <c r="Z283" s="76"/>
      <c r="AA283" s="76"/>
      <c r="AB283" s="76"/>
      <c r="AC283" s="76"/>
      <c r="AD283" s="76"/>
      <c r="AE283" s="76"/>
      <c r="AF283" s="76"/>
      <c r="AG283" s="76"/>
      <c r="AH283" s="76"/>
      <c r="AI283" s="76"/>
    </row>
    <row r="284" spans="13:35" ht="12.75">
      <c r="M284" s="123"/>
      <c r="N284" s="76"/>
      <c r="O284" s="76"/>
      <c r="P284" s="76"/>
      <c r="Q284" s="76"/>
      <c r="R284" s="76"/>
      <c r="S284" s="76"/>
      <c r="T284" s="76"/>
      <c r="U284" s="76"/>
      <c r="V284" s="76"/>
      <c r="W284" s="76"/>
      <c r="X284" s="76"/>
      <c r="Y284" s="76"/>
      <c r="Z284" s="76"/>
      <c r="AA284" s="76"/>
      <c r="AB284" s="76"/>
      <c r="AC284" s="76"/>
      <c r="AD284" s="76"/>
      <c r="AE284" s="76"/>
      <c r="AF284" s="76"/>
      <c r="AG284" s="76"/>
      <c r="AH284" s="76"/>
      <c r="AI284" s="76"/>
    </row>
    <row r="285" spans="2:35" s="77" customFormat="1" ht="12.75">
      <c r="B285" s="88" t="s">
        <v>186</v>
      </c>
      <c r="C285" s="88"/>
      <c r="D285" s="88"/>
      <c r="E285" s="124">
        <f>SUM(E264:E284)</f>
        <v>88.53999999999998</v>
      </c>
      <c r="F285" s="125"/>
      <c r="G285" s="89"/>
      <c r="H285" s="89"/>
      <c r="I285" s="89">
        <f>SUM(I264:I284)</f>
        <v>417513.70300000004</v>
      </c>
      <c r="J285" s="125">
        <f>SUM(J264:J284)</f>
        <v>328883.10099999997</v>
      </c>
      <c r="K285" s="126">
        <f>+(J285-I285)/I285</f>
        <v>-0.21228189964342337</v>
      </c>
      <c r="L285" s="89"/>
      <c r="M285" s="127"/>
      <c r="N285" s="76"/>
      <c r="O285" s="76"/>
      <c r="P285" s="76"/>
      <c r="Q285" s="76"/>
      <c r="R285" s="76"/>
      <c r="S285" s="76"/>
      <c r="T285" s="76"/>
      <c r="U285" s="76"/>
      <c r="V285" s="76"/>
      <c r="W285" s="76"/>
      <c r="X285" s="76"/>
      <c r="Y285" s="76"/>
      <c r="Z285" s="76"/>
      <c r="AA285" s="76"/>
      <c r="AB285" s="76"/>
      <c r="AC285" s="76"/>
      <c r="AD285" s="76"/>
      <c r="AE285" s="76"/>
      <c r="AF285" s="76"/>
      <c r="AG285" s="76"/>
      <c r="AH285" s="76"/>
      <c r="AI285" s="76"/>
    </row>
    <row r="286" spans="5:13" s="76" customFormat="1" ht="12.75">
      <c r="E286" s="128"/>
      <c r="F286" s="129"/>
      <c r="G286" s="122"/>
      <c r="H286" s="122"/>
      <c r="I286" s="122"/>
      <c r="J286" s="129"/>
      <c r="K286" s="122"/>
      <c r="L286" s="122"/>
      <c r="M286" s="123"/>
    </row>
    <row r="287" spans="2:13" s="76" customFormat="1" ht="12.75">
      <c r="B287" s="130" t="s">
        <v>60</v>
      </c>
      <c r="C287" s="130"/>
      <c r="E287" s="128"/>
      <c r="F287" s="129"/>
      <c r="G287" s="122"/>
      <c r="H287" s="122"/>
      <c r="I287" s="122"/>
      <c r="J287" s="129"/>
      <c r="K287" s="122"/>
      <c r="L287" s="122"/>
      <c r="M287" s="123"/>
    </row>
    <row r="288" spans="13:35" ht="12.75">
      <c r="M288" s="123"/>
      <c r="N288" s="76"/>
      <c r="O288" s="76"/>
      <c r="P288" s="76"/>
      <c r="Q288" s="76"/>
      <c r="R288" s="76"/>
      <c r="S288" s="76"/>
      <c r="T288" s="76"/>
      <c r="U288" s="76"/>
      <c r="V288" s="76"/>
      <c r="W288" s="76"/>
      <c r="X288" s="76"/>
      <c r="Y288" s="76"/>
      <c r="Z288" s="76"/>
      <c r="AA288" s="76"/>
      <c r="AB288" s="76"/>
      <c r="AC288" s="76"/>
      <c r="AD288" s="76"/>
      <c r="AE288" s="76"/>
      <c r="AF288" s="76"/>
      <c r="AG288" s="76"/>
      <c r="AH288" s="76"/>
      <c r="AI288" s="76"/>
    </row>
    <row r="289" spans="2:35" s="103" customFormat="1" ht="15.75" customHeight="1">
      <c r="B289" s="171" t="s">
        <v>237</v>
      </c>
      <c r="C289" s="171"/>
      <c r="D289" s="171"/>
      <c r="E289" s="171"/>
      <c r="F289" s="171"/>
      <c r="G289" s="171"/>
      <c r="H289" s="171"/>
      <c r="I289" s="171"/>
      <c r="J289" s="171"/>
      <c r="K289" s="171"/>
      <c r="L289" s="171"/>
      <c r="M289" s="171"/>
      <c r="N289" s="76"/>
      <c r="O289" s="76"/>
      <c r="P289" s="76"/>
      <c r="Q289" s="76"/>
      <c r="R289" s="76"/>
      <c r="S289" s="76"/>
      <c r="T289" s="76"/>
      <c r="U289" s="76"/>
      <c r="V289" s="76"/>
      <c r="W289" s="76"/>
      <c r="X289" s="76"/>
      <c r="Y289" s="76"/>
      <c r="Z289" s="76"/>
      <c r="AA289" s="76"/>
      <c r="AB289" s="76"/>
      <c r="AC289" s="76"/>
      <c r="AD289" s="76"/>
      <c r="AE289" s="76"/>
      <c r="AF289" s="76"/>
      <c r="AG289" s="76"/>
      <c r="AH289" s="76"/>
      <c r="AI289" s="76"/>
    </row>
    <row r="290" spans="2:35" s="103" customFormat="1" ht="15.75" customHeight="1">
      <c r="B290" s="172" t="s">
        <v>62</v>
      </c>
      <c r="C290" s="172"/>
      <c r="D290" s="172"/>
      <c r="E290" s="172"/>
      <c r="F290" s="172"/>
      <c r="G290" s="172"/>
      <c r="H290" s="172"/>
      <c r="I290" s="172"/>
      <c r="J290" s="172"/>
      <c r="K290" s="172"/>
      <c r="L290" s="172"/>
      <c r="M290" s="172"/>
      <c r="N290" s="76"/>
      <c r="O290" s="76"/>
      <c r="P290" s="76"/>
      <c r="Q290" s="76"/>
      <c r="R290" s="76"/>
      <c r="S290" s="76"/>
      <c r="T290" s="76"/>
      <c r="U290" s="76"/>
      <c r="V290" s="76"/>
      <c r="W290" s="76"/>
      <c r="X290" s="76"/>
      <c r="Y290" s="76"/>
      <c r="Z290" s="76"/>
      <c r="AA290" s="76"/>
      <c r="AB290" s="76"/>
      <c r="AC290" s="76"/>
      <c r="AD290" s="76"/>
      <c r="AE290" s="76"/>
      <c r="AF290" s="76"/>
      <c r="AG290" s="76"/>
      <c r="AH290" s="76"/>
      <c r="AI290" s="76"/>
    </row>
    <row r="291" spans="2:35" s="104" customFormat="1" ht="15.75" customHeight="1">
      <c r="B291" s="172" t="s">
        <v>52</v>
      </c>
      <c r="C291" s="172"/>
      <c r="D291" s="172"/>
      <c r="E291" s="172"/>
      <c r="F291" s="172"/>
      <c r="G291" s="172"/>
      <c r="H291" s="172"/>
      <c r="I291" s="172"/>
      <c r="J291" s="172"/>
      <c r="K291" s="172"/>
      <c r="L291" s="172"/>
      <c r="M291" s="172"/>
      <c r="N291" s="76"/>
      <c r="O291" s="76"/>
      <c r="P291" s="76"/>
      <c r="Q291" s="76"/>
      <c r="R291" s="76"/>
      <c r="S291" s="76"/>
      <c r="T291" s="76"/>
      <c r="U291" s="76"/>
      <c r="V291" s="76"/>
      <c r="W291" s="76"/>
      <c r="X291" s="76"/>
      <c r="Y291" s="76"/>
      <c r="Z291" s="76"/>
      <c r="AA291" s="76"/>
      <c r="AB291" s="76"/>
      <c r="AC291" s="76"/>
      <c r="AD291" s="76"/>
      <c r="AE291" s="76"/>
      <c r="AF291" s="76"/>
      <c r="AG291" s="76"/>
      <c r="AH291" s="76"/>
      <c r="AI291" s="76"/>
    </row>
    <row r="292" spans="2:35" s="104" customFormat="1" ht="15.75" customHeight="1">
      <c r="B292" s="105"/>
      <c r="C292" s="105"/>
      <c r="D292" s="105"/>
      <c r="E292" s="106"/>
      <c r="F292" s="105"/>
      <c r="G292" s="105"/>
      <c r="H292" s="105"/>
      <c r="I292" s="105"/>
      <c r="J292" s="105"/>
      <c r="K292" s="105"/>
      <c r="L292" s="105"/>
      <c r="M292" s="105"/>
      <c r="N292" s="76"/>
      <c r="O292" s="76"/>
      <c r="P292" s="76"/>
      <c r="Q292" s="76"/>
      <c r="R292" s="76"/>
      <c r="S292" s="76"/>
      <c r="T292" s="76"/>
      <c r="U292" s="76"/>
      <c r="V292" s="76"/>
      <c r="W292" s="76"/>
      <c r="X292" s="76"/>
      <c r="Y292" s="76"/>
      <c r="Z292" s="76"/>
      <c r="AA292" s="76"/>
      <c r="AB292" s="76"/>
      <c r="AC292" s="76"/>
      <c r="AD292" s="76"/>
      <c r="AE292" s="76"/>
      <c r="AF292" s="76"/>
      <c r="AG292" s="76"/>
      <c r="AH292" s="76"/>
      <c r="AI292" s="76"/>
    </row>
    <row r="293" spans="2:13" s="76" customFormat="1" ht="30.75" customHeight="1">
      <c r="B293" s="107" t="s">
        <v>355</v>
      </c>
      <c r="C293" s="107" t="s">
        <v>309</v>
      </c>
      <c r="D293" s="107" t="s">
        <v>69</v>
      </c>
      <c r="E293" s="109" t="s">
        <v>184</v>
      </c>
      <c r="F293" s="170" t="s">
        <v>290</v>
      </c>
      <c r="G293" s="170"/>
      <c r="H293" s="170"/>
      <c r="I293" s="170" t="s">
        <v>291</v>
      </c>
      <c r="J293" s="170"/>
      <c r="K293" s="170"/>
      <c r="L293" s="170"/>
      <c r="M293" s="170"/>
    </row>
    <row r="294" spans="2:13" s="76" customFormat="1" ht="15.75" customHeight="1">
      <c r="B294" s="110"/>
      <c r="C294" s="110"/>
      <c r="D294" s="110"/>
      <c r="E294" s="111">
        <f>+E262</f>
        <v>2008</v>
      </c>
      <c r="F294" s="169" t="str">
        <f>+F262</f>
        <v>Enero-Abril</v>
      </c>
      <c r="G294" s="169"/>
      <c r="H294" s="110" t="s">
        <v>185</v>
      </c>
      <c r="I294" s="169" t="str">
        <f>+F294</f>
        <v>Enero-Abril</v>
      </c>
      <c r="J294" s="169"/>
      <c r="K294" s="110" t="s">
        <v>185</v>
      </c>
      <c r="L294" s="112"/>
      <c r="M294" s="113" t="s">
        <v>292</v>
      </c>
    </row>
    <row r="295" spans="2:13" s="76" customFormat="1" ht="15.75">
      <c r="B295" s="114"/>
      <c r="C295" s="114"/>
      <c r="D295" s="114"/>
      <c r="E295" s="115"/>
      <c r="F295" s="116">
        <f aca="true" t="shared" si="23" ref="F295:K295">+F263</f>
        <v>2008</v>
      </c>
      <c r="G295" s="116">
        <f t="shared" si="23"/>
        <v>2009</v>
      </c>
      <c r="H295" s="117" t="str">
        <f t="shared" si="23"/>
        <v>09/08</v>
      </c>
      <c r="I295" s="116">
        <f t="shared" si="23"/>
        <v>2008</v>
      </c>
      <c r="J295" s="116">
        <f t="shared" si="23"/>
        <v>2009</v>
      </c>
      <c r="K295" s="117" t="str">
        <f t="shared" si="23"/>
        <v>09/08</v>
      </c>
      <c r="L295" s="114"/>
      <c r="M295" s="131" t="str">
        <f>+M263</f>
        <v>ene-abr 09</v>
      </c>
    </row>
    <row r="296" spans="1:35" s="75" customFormat="1" ht="12.75">
      <c r="A296" s="75">
        <v>1</v>
      </c>
      <c r="B296" s="72" t="s">
        <v>144</v>
      </c>
      <c r="C296" s="72">
        <v>47032900</v>
      </c>
      <c r="D296" s="72" t="s">
        <v>71</v>
      </c>
      <c r="E296" s="96">
        <v>26.19</v>
      </c>
      <c r="F296" s="133">
        <v>597654.378</v>
      </c>
      <c r="G296" s="133">
        <v>656686.147</v>
      </c>
      <c r="H296" s="74">
        <f aca="true" t="shared" si="24" ref="H296:H315">+(G296-F296)/F296</f>
        <v>0.09877241960068092</v>
      </c>
      <c r="I296" s="73">
        <v>390540.898</v>
      </c>
      <c r="J296" s="73">
        <v>262252.709</v>
      </c>
      <c r="K296" s="74">
        <f aca="true" t="shared" si="25" ref="K296:K315">+(J296-I296)/I296</f>
        <v>-0.32848848777932604</v>
      </c>
      <c r="L296" s="72">
        <v>1</v>
      </c>
      <c r="M296" s="90">
        <v>0.999837118779865</v>
      </c>
      <c r="N296" s="76"/>
      <c r="O296" s="76"/>
      <c r="P296" s="76"/>
      <c r="Q296" s="76"/>
      <c r="R296" s="76"/>
      <c r="S296" s="76"/>
      <c r="T296" s="76"/>
      <c r="U296" s="76"/>
      <c r="V296" s="76"/>
      <c r="W296" s="76"/>
      <c r="X296" s="76"/>
      <c r="Y296" s="76"/>
      <c r="Z296" s="76"/>
      <c r="AA296" s="76"/>
      <c r="AB296" s="76"/>
      <c r="AC296" s="76"/>
      <c r="AD296" s="76"/>
      <c r="AE296" s="76"/>
      <c r="AF296" s="76"/>
      <c r="AG296" s="76"/>
      <c r="AH296" s="76"/>
      <c r="AI296" s="76"/>
    </row>
    <row r="297" spans="1:35" s="75" customFormat="1" ht="12.75">
      <c r="A297" s="75">
        <v>2</v>
      </c>
      <c r="B297" s="72" t="s">
        <v>142</v>
      </c>
      <c r="C297" s="72">
        <v>47032100</v>
      </c>
      <c r="D297" s="72" t="s">
        <v>71</v>
      </c>
      <c r="E297" s="96">
        <v>20.89</v>
      </c>
      <c r="F297" s="133">
        <v>450275.61</v>
      </c>
      <c r="G297" s="133">
        <v>599181.194</v>
      </c>
      <c r="H297" s="74">
        <f t="shared" si="24"/>
        <v>0.3306987558131342</v>
      </c>
      <c r="I297" s="73">
        <v>314659.114</v>
      </c>
      <c r="J297" s="73">
        <v>270774.718</v>
      </c>
      <c r="K297" s="74">
        <f t="shared" si="25"/>
        <v>-0.1394664703721247</v>
      </c>
      <c r="L297" s="72">
        <v>2</v>
      </c>
      <c r="M297" s="90">
        <v>0.789270870737386</v>
      </c>
      <c r="N297" s="76"/>
      <c r="O297" s="76"/>
      <c r="P297" s="76"/>
      <c r="Q297" s="76"/>
      <c r="R297" s="76"/>
      <c r="S297" s="76"/>
      <c r="T297" s="76"/>
      <c r="U297" s="76"/>
      <c r="V297" s="76"/>
      <c r="W297" s="76"/>
      <c r="X297" s="76"/>
      <c r="Y297" s="76"/>
      <c r="Z297" s="76"/>
      <c r="AA297" s="76"/>
      <c r="AB297" s="76"/>
      <c r="AC297" s="76"/>
      <c r="AD297" s="76"/>
      <c r="AE297" s="76"/>
      <c r="AF297" s="76"/>
      <c r="AG297" s="76"/>
      <c r="AH297" s="76"/>
      <c r="AI297" s="76"/>
    </row>
    <row r="298" spans="1:35" s="75" customFormat="1" ht="12.75">
      <c r="A298" s="75">
        <v>3</v>
      </c>
      <c r="B298" s="72" t="s">
        <v>135</v>
      </c>
      <c r="C298" s="72">
        <v>44071012</v>
      </c>
      <c r="D298" s="72" t="s">
        <v>100</v>
      </c>
      <c r="E298" s="96">
        <v>10.98</v>
      </c>
      <c r="F298" s="133">
        <v>870.047</v>
      </c>
      <c r="G298" s="133">
        <v>483.104</v>
      </c>
      <c r="H298" s="74">
        <f t="shared" si="24"/>
        <v>-0.4447380428873383</v>
      </c>
      <c r="I298" s="73">
        <v>172816.434</v>
      </c>
      <c r="J298" s="73">
        <v>77795.525</v>
      </c>
      <c r="K298" s="74">
        <f t="shared" si="25"/>
        <v>-0.5498372278645676</v>
      </c>
      <c r="L298" s="72">
        <v>3</v>
      </c>
      <c r="M298" s="90">
        <v>0.9896282771635037</v>
      </c>
      <c r="N298" s="76"/>
      <c r="O298" s="76"/>
      <c r="P298" s="76"/>
      <c r="Q298" s="76"/>
      <c r="R298" s="76"/>
      <c r="S298" s="76"/>
      <c r="T298" s="76"/>
      <c r="U298" s="76"/>
      <c r="V298" s="76"/>
      <c r="W298" s="76"/>
      <c r="X298" s="76"/>
      <c r="Y298" s="76"/>
      <c r="Z298" s="76"/>
      <c r="AA298" s="76"/>
      <c r="AB298" s="76"/>
      <c r="AC298" s="76"/>
      <c r="AD298" s="76"/>
      <c r="AE298" s="76"/>
      <c r="AF298" s="76"/>
      <c r="AG298" s="76"/>
      <c r="AH298" s="76"/>
      <c r="AI298" s="76"/>
    </row>
    <row r="299" spans="1:35" s="75" customFormat="1" ht="12.75">
      <c r="A299" s="75">
        <v>4</v>
      </c>
      <c r="B299" s="72" t="s">
        <v>89</v>
      </c>
      <c r="C299" s="72">
        <v>44123910</v>
      </c>
      <c r="D299" s="72" t="s">
        <v>100</v>
      </c>
      <c r="E299" s="96">
        <v>6.81</v>
      </c>
      <c r="F299" s="133">
        <v>237.974</v>
      </c>
      <c r="G299" s="133">
        <v>376.455</v>
      </c>
      <c r="H299" s="74">
        <f t="shared" si="24"/>
        <v>0.5819165118878533</v>
      </c>
      <c r="I299" s="73">
        <v>83181.761</v>
      </c>
      <c r="J299" s="73">
        <v>85364.379</v>
      </c>
      <c r="K299" s="74">
        <f t="shared" si="25"/>
        <v>0.0262391415348853</v>
      </c>
      <c r="L299" s="72">
        <v>4</v>
      </c>
      <c r="M299" s="90">
        <v>0.9325217583984975</v>
      </c>
      <c r="N299" s="76"/>
      <c r="O299" s="76"/>
      <c r="P299" s="76"/>
      <c r="Q299" s="76"/>
      <c r="R299" s="76"/>
      <c r="S299" s="76"/>
      <c r="T299" s="76"/>
      <c r="U299" s="76"/>
      <c r="V299" s="76"/>
      <c r="W299" s="76"/>
      <c r="X299" s="76"/>
      <c r="Y299" s="76"/>
      <c r="Z299" s="76"/>
      <c r="AA299" s="76"/>
      <c r="AB299" s="76"/>
      <c r="AC299" s="76"/>
      <c r="AD299" s="76"/>
      <c r="AE299" s="76"/>
      <c r="AF299" s="76"/>
      <c r="AG299" s="76"/>
      <c r="AH299" s="76"/>
      <c r="AI299" s="76"/>
    </row>
    <row r="300" spans="1:35" s="75" customFormat="1" ht="12.75">
      <c r="A300" s="75">
        <v>5</v>
      </c>
      <c r="B300" s="72" t="s">
        <v>118</v>
      </c>
      <c r="C300" s="72">
        <v>44012200</v>
      </c>
      <c r="D300" s="72" t="s">
        <v>71</v>
      </c>
      <c r="E300" s="96">
        <v>4.7</v>
      </c>
      <c r="F300" s="133">
        <v>811644.93</v>
      </c>
      <c r="G300" s="133">
        <v>509356.88</v>
      </c>
      <c r="H300" s="74">
        <f t="shared" si="24"/>
        <v>-0.3724387830525844</v>
      </c>
      <c r="I300" s="73">
        <v>71369.308</v>
      </c>
      <c r="J300" s="73">
        <v>46248.302</v>
      </c>
      <c r="K300" s="74">
        <f t="shared" si="25"/>
        <v>-0.3519861226621393</v>
      </c>
      <c r="L300" s="72">
        <v>5</v>
      </c>
      <c r="M300" s="90">
        <v>0.44144253559699</v>
      </c>
      <c r="N300" s="76"/>
      <c r="O300" s="76"/>
      <c r="P300" s="76"/>
      <c r="Q300" s="76"/>
      <c r="R300" s="76"/>
      <c r="S300" s="76"/>
      <c r="T300" s="76"/>
      <c r="U300" s="76"/>
      <c r="V300" s="76"/>
      <c r="W300" s="76"/>
      <c r="X300" s="76"/>
      <c r="Y300" s="76"/>
      <c r="Z300" s="76"/>
      <c r="AA300" s="76"/>
      <c r="AB300" s="76"/>
      <c r="AC300" s="76"/>
      <c r="AD300" s="76"/>
      <c r="AE300" s="76"/>
      <c r="AF300" s="76"/>
      <c r="AG300" s="76"/>
      <c r="AH300" s="76"/>
      <c r="AI300" s="76"/>
    </row>
    <row r="301" spans="1:35" s="75" customFormat="1" ht="12.75">
      <c r="A301" s="75">
        <v>6</v>
      </c>
      <c r="B301" s="72" t="s">
        <v>139</v>
      </c>
      <c r="C301" s="72">
        <v>44091020</v>
      </c>
      <c r="D301" s="72" t="s">
        <v>71</v>
      </c>
      <c r="E301" s="96">
        <v>4.09</v>
      </c>
      <c r="F301" s="133">
        <v>47665.016</v>
      </c>
      <c r="G301" s="133">
        <v>30815.732</v>
      </c>
      <c r="H301" s="74">
        <f t="shared" si="24"/>
        <v>-0.3534937237826586</v>
      </c>
      <c r="I301" s="73">
        <v>61489.107</v>
      </c>
      <c r="J301" s="73">
        <v>41732.803</v>
      </c>
      <c r="K301" s="74">
        <f t="shared" si="25"/>
        <v>-0.32129762430929437</v>
      </c>
      <c r="L301" s="72">
        <v>6</v>
      </c>
      <c r="M301" s="90">
        <v>0.9647999961530809</v>
      </c>
      <c r="N301" s="76"/>
      <c r="O301" s="76"/>
      <c r="P301" s="76"/>
      <c r="Q301" s="76"/>
      <c r="R301" s="76"/>
      <c r="S301" s="76"/>
      <c r="T301" s="76"/>
      <c r="U301" s="76"/>
      <c r="V301" s="76"/>
      <c r="W301" s="76"/>
      <c r="X301" s="76"/>
      <c r="Y301" s="76"/>
      <c r="Z301" s="76"/>
      <c r="AA301" s="76"/>
      <c r="AB301" s="76"/>
      <c r="AC301" s="76"/>
      <c r="AD301" s="76"/>
      <c r="AE301" s="76"/>
      <c r="AF301" s="76"/>
      <c r="AG301" s="76"/>
      <c r="AH301" s="76"/>
      <c r="AI301" s="76"/>
    </row>
    <row r="302" spans="1:35" s="75" customFormat="1" ht="12.75">
      <c r="A302" s="75">
        <v>7</v>
      </c>
      <c r="B302" s="72" t="s">
        <v>82</v>
      </c>
      <c r="C302" s="72">
        <v>48010000</v>
      </c>
      <c r="D302" s="72" t="s">
        <v>71</v>
      </c>
      <c r="E302" s="96">
        <v>3.23</v>
      </c>
      <c r="F302" s="133">
        <v>65371.404</v>
      </c>
      <c r="G302" s="133">
        <v>52922.186</v>
      </c>
      <c r="H302" s="74">
        <f t="shared" si="24"/>
        <v>-0.19043828399341095</v>
      </c>
      <c r="I302" s="73">
        <v>40962.332</v>
      </c>
      <c r="J302" s="73">
        <v>39680.226</v>
      </c>
      <c r="K302" s="74">
        <f t="shared" si="25"/>
        <v>-0.031299634014977464</v>
      </c>
      <c r="L302" s="72">
        <v>7</v>
      </c>
      <c r="M302" s="90">
        <v>0.9919275357065631</v>
      </c>
      <c r="N302" s="76"/>
      <c r="O302" s="76"/>
      <c r="P302" s="76"/>
      <c r="Q302" s="76"/>
      <c r="R302" s="76"/>
      <c r="S302" s="76"/>
      <c r="T302" s="76"/>
      <c r="U302" s="76"/>
      <c r="V302" s="76"/>
      <c r="W302" s="76"/>
      <c r="X302" s="76"/>
      <c r="Y302" s="76"/>
      <c r="Z302" s="76"/>
      <c r="AA302" s="76"/>
      <c r="AB302" s="76"/>
      <c r="AC302" s="76"/>
      <c r="AD302" s="76"/>
      <c r="AE302" s="76"/>
      <c r="AF302" s="76"/>
      <c r="AG302" s="76"/>
      <c r="AH302" s="76"/>
      <c r="AI302" s="76"/>
    </row>
    <row r="303" spans="1:35" s="75" customFormat="1" ht="12.75">
      <c r="A303" s="75">
        <v>8</v>
      </c>
      <c r="B303" s="72" t="s">
        <v>143</v>
      </c>
      <c r="C303" s="72">
        <v>44071013</v>
      </c>
      <c r="D303" s="72" t="s">
        <v>100</v>
      </c>
      <c r="E303" s="96">
        <v>2.34</v>
      </c>
      <c r="F303" s="133">
        <v>154.335</v>
      </c>
      <c r="G303" s="133">
        <v>120.026</v>
      </c>
      <c r="H303" s="74">
        <f t="shared" si="24"/>
        <v>-0.22230213496614515</v>
      </c>
      <c r="I303" s="73">
        <v>41784.59</v>
      </c>
      <c r="J303" s="73">
        <v>19237.208</v>
      </c>
      <c r="K303" s="74">
        <f t="shared" si="25"/>
        <v>-0.5396099854037099</v>
      </c>
      <c r="L303" s="72">
        <v>8</v>
      </c>
      <c r="M303" s="90">
        <v>0.9541628817837857</v>
      </c>
      <c r="N303" s="76"/>
      <c r="O303" s="76"/>
      <c r="P303" s="76"/>
      <c r="Q303" s="76"/>
      <c r="R303" s="76"/>
      <c r="S303" s="76"/>
      <c r="T303" s="76"/>
      <c r="U303" s="76"/>
      <c r="V303" s="76"/>
      <c r="W303" s="76"/>
      <c r="X303" s="76"/>
      <c r="Y303" s="76"/>
      <c r="Z303" s="76"/>
      <c r="AA303" s="76"/>
      <c r="AB303" s="76"/>
      <c r="AC303" s="76"/>
      <c r="AD303" s="76"/>
      <c r="AE303" s="76"/>
      <c r="AF303" s="76"/>
      <c r="AG303" s="76"/>
      <c r="AH303" s="76"/>
      <c r="AI303" s="76"/>
    </row>
    <row r="304" spans="1:35" s="75" customFormat="1" ht="12.75">
      <c r="A304" s="75">
        <v>9</v>
      </c>
      <c r="B304" s="72" t="s">
        <v>145</v>
      </c>
      <c r="C304" s="72">
        <v>44182000</v>
      </c>
      <c r="D304" s="72" t="s">
        <v>71</v>
      </c>
      <c r="E304" s="96">
        <v>1.73</v>
      </c>
      <c r="F304" s="133">
        <v>16308.393</v>
      </c>
      <c r="G304" s="133">
        <v>10208.254</v>
      </c>
      <c r="H304" s="74">
        <f t="shared" si="24"/>
        <v>-0.3740490555997761</v>
      </c>
      <c r="I304" s="73">
        <v>26025.505</v>
      </c>
      <c r="J304" s="73">
        <v>18619.922</v>
      </c>
      <c r="K304" s="74">
        <f t="shared" si="25"/>
        <v>-0.28455098181572275</v>
      </c>
      <c r="L304" s="72">
        <v>9</v>
      </c>
      <c r="M304" s="90">
        <v>0.955554176787398</v>
      </c>
      <c r="N304" s="76"/>
      <c r="O304" s="76"/>
      <c r="P304" s="76"/>
      <c r="Q304" s="76"/>
      <c r="R304" s="76"/>
      <c r="S304" s="76"/>
      <c r="T304" s="76"/>
      <c r="U304" s="76"/>
      <c r="V304" s="76"/>
      <c r="W304" s="76"/>
      <c r="X304" s="76"/>
      <c r="Y304" s="76"/>
      <c r="Z304" s="76"/>
      <c r="AA304" s="76"/>
      <c r="AB304" s="76"/>
      <c r="AC304" s="76"/>
      <c r="AD304" s="76"/>
      <c r="AE304" s="76"/>
      <c r="AF304" s="76"/>
      <c r="AG304" s="76"/>
      <c r="AH304" s="76"/>
      <c r="AI304" s="76"/>
    </row>
    <row r="305" spans="1:13" s="76" customFormat="1" ht="12.75">
      <c r="A305" s="75">
        <v>10</v>
      </c>
      <c r="B305" s="72" t="s">
        <v>140</v>
      </c>
      <c r="C305" s="72">
        <v>44119320</v>
      </c>
      <c r="D305" s="72" t="s">
        <v>71</v>
      </c>
      <c r="E305" s="96">
        <v>1.67</v>
      </c>
      <c r="F305" s="133">
        <v>26732.076</v>
      </c>
      <c r="G305" s="133">
        <v>22254.948</v>
      </c>
      <c r="H305" s="74">
        <f t="shared" si="24"/>
        <v>-0.1674814930198463</v>
      </c>
      <c r="I305" s="73">
        <v>22677.954</v>
      </c>
      <c r="J305" s="73">
        <v>18947.848</v>
      </c>
      <c r="K305" s="74">
        <f t="shared" si="25"/>
        <v>-0.1644815930043777</v>
      </c>
      <c r="L305" s="72">
        <v>10</v>
      </c>
      <c r="M305" s="90">
        <v>0.9599518824565259</v>
      </c>
    </row>
    <row r="306" spans="1:13" s="76" customFormat="1" ht="12.75">
      <c r="A306" s="75">
        <v>11</v>
      </c>
      <c r="B306" s="72" t="s">
        <v>138</v>
      </c>
      <c r="C306" s="98" t="s">
        <v>387</v>
      </c>
      <c r="D306" s="72" t="s">
        <v>71</v>
      </c>
      <c r="E306" s="96">
        <v>1.34</v>
      </c>
      <c r="F306" s="133">
        <v>13498.286</v>
      </c>
      <c r="G306" s="133">
        <v>7651.503</v>
      </c>
      <c r="H306" s="74">
        <f t="shared" si="24"/>
        <v>-0.43315003104838645</v>
      </c>
      <c r="I306" s="73">
        <v>23514.634</v>
      </c>
      <c r="J306" s="73">
        <v>12558.48</v>
      </c>
      <c r="K306" s="74">
        <f t="shared" si="25"/>
        <v>-0.46592917414746915</v>
      </c>
      <c r="L306" s="72">
        <v>11</v>
      </c>
      <c r="M306" s="90">
        <v>0.9067949619132513</v>
      </c>
    </row>
    <row r="307" spans="1:13" s="76" customFormat="1" ht="12.75">
      <c r="A307" s="75">
        <v>12</v>
      </c>
      <c r="B307" s="72" t="s">
        <v>136</v>
      </c>
      <c r="C307" s="72">
        <v>44111400</v>
      </c>
      <c r="D307" s="72" t="s">
        <v>71</v>
      </c>
      <c r="E307" s="96">
        <v>1.32</v>
      </c>
      <c r="F307" s="133">
        <v>40962.945</v>
      </c>
      <c r="G307" s="133">
        <v>24699.966</v>
      </c>
      <c r="H307" s="74">
        <f t="shared" si="24"/>
        <v>-0.39701684046398517</v>
      </c>
      <c r="I307" s="73">
        <v>20372.742</v>
      </c>
      <c r="J307" s="73">
        <v>13530.512</v>
      </c>
      <c r="K307" s="74">
        <f t="shared" si="25"/>
        <v>-0.3358521891653072</v>
      </c>
      <c r="L307" s="72">
        <v>12</v>
      </c>
      <c r="M307" s="90">
        <v>0.8505756664350774</v>
      </c>
    </row>
    <row r="308" spans="1:13" s="76" customFormat="1" ht="12.75">
      <c r="A308" s="75">
        <v>13</v>
      </c>
      <c r="B308" s="72" t="s">
        <v>134</v>
      </c>
      <c r="C308" s="72">
        <v>11082000</v>
      </c>
      <c r="D308" s="72" t="s">
        <v>71</v>
      </c>
      <c r="E308" s="96">
        <v>1.29</v>
      </c>
      <c r="F308" s="133">
        <v>3636</v>
      </c>
      <c r="G308" s="133">
        <v>2548.15</v>
      </c>
      <c r="H308" s="74">
        <f t="shared" si="24"/>
        <v>-0.29918866886688666</v>
      </c>
      <c r="I308" s="73">
        <v>16482.602</v>
      </c>
      <c r="J308" s="73">
        <v>11180.882</v>
      </c>
      <c r="K308" s="74">
        <f t="shared" si="25"/>
        <v>-0.32165552501965405</v>
      </c>
      <c r="L308" s="72">
        <v>13</v>
      </c>
      <c r="M308" s="90">
        <v>0.9972403238973716</v>
      </c>
    </row>
    <row r="309" spans="1:13" s="76" customFormat="1" ht="12.75">
      <c r="A309" s="75">
        <v>14</v>
      </c>
      <c r="B309" s="72" t="s">
        <v>137</v>
      </c>
      <c r="C309" s="98">
        <v>44119310</v>
      </c>
      <c r="D309" s="72" t="s">
        <v>71</v>
      </c>
      <c r="E309" s="96">
        <v>1.17</v>
      </c>
      <c r="F309" s="133">
        <v>41251.861</v>
      </c>
      <c r="G309" s="133">
        <v>45514.81</v>
      </c>
      <c r="H309" s="74">
        <f t="shared" si="24"/>
        <v>0.10333955600209166</v>
      </c>
      <c r="I309" s="73">
        <v>18934.525</v>
      </c>
      <c r="J309" s="73">
        <v>18903.374</v>
      </c>
      <c r="K309" s="74">
        <f t="shared" si="25"/>
        <v>-0.0016451957469227063</v>
      </c>
      <c r="L309" s="72">
        <v>14</v>
      </c>
      <c r="M309" s="90">
        <v>0.9995142381827612</v>
      </c>
    </row>
    <row r="310" spans="1:13" s="76" customFormat="1" ht="12.75">
      <c r="A310" s="75">
        <v>15</v>
      </c>
      <c r="B310" s="72" t="s">
        <v>129</v>
      </c>
      <c r="C310" s="97" t="s">
        <v>367</v>
      </c>
      <c r="D310" s="72" t="s">
        <v>71</v>
      </c>
      <c r="E310" s="96">
        <v>1.05</v>
      </c>
      <c r="F310" s="133">
        <v>9171.741</v>
      </c>
      <c r="G310" s="133">
        <v>9558.028</v>
      </c>
      <c r="H310" s="74">
        <f t="shared" si="24"/>
        <v>0.04211708551299042</v>
      </c>
      <c r="I310" s="73">
        <v>26723.035</v>
      </c>
      <c r="J310" s="73">
        <v>34729.624</v>
      </c>
      <c r="K310" s="74">
        <f t="shared" si="25"/>
        <v>0.2996137601885416</v>
      </c>
      <c r="L310" s="72">
        <v>15</v>
      </c>
      <c r="M310" s="90">
        <v>0.4274799967229051</v>
      </c>
    </row>
    <row r="311" spans="1:13" s="76" customFormat="1" ht="12.75">
      <c r="A311" s="75">
        <v>16</v>
      </c>
      <c r="B311" s="72" t="s">
        <v>141</v>
      </c>
      <c r="C311" s="98">
        <v>44071015</v>
      </c>
      <c r="D311" s="72" t="s">
        <v>100</v>
      </c>
      <c r="E311" s="96">
        <v>1.04</v>
      </c>
      <c r="F311" s="133">
        <v>40.669</v>
      </c>
      <c r="G311" s="133">
        <v>37.87</v>
      </c>
      <c r="H311" s="74">
        <f t="shared" si="24"/>
        <v>-0.06882391993901989</v>
      </c>
      <c r="I311" s="73">
        <v>14493.768</v>
      </c>
      <c r="J311" s="73">
        <v>12442.682</v>
      </c>
      <c r="K311" s="74">
        <f t="shared" si="25"/>
        <v>-0.1415150290800846</v>
      </c>
      <c r="L311" s="72">
        <v>16</v>
      </c>
      <c r="M311" s="90">
        <v>0.9805519806308649</v>
      </c>
    </row>
    <row r="312" spans="1:13" s="76" customFormat="1" ht="12.75">
      <c r="A312" s="75">
        <v>17</v>
      </c>
      <c r="B312" s="72" t="s">
        <v>72</v>
      </c>
      <c r="C312" s="97" t="s">
        <v>363</v>
      </c>
      <c r="D312" s="72" t="s">
        <v>71</v>
      </c>
      <c r="E312" s="96">
        <v>0.97</v>
      </c>
      <c r="F312" s="133">
        <v>5141.372</v>
      </c>
      <c r="G312" s="133">
        <v>4116.012</v>
      </c>
      <c r="H312" s="74">
        <f t="shared" si="24"/>
        <v>-0.19943314741668186</v>
      </c>
      <c r="I312" s="73">
        <v>37168.622</v>
      </c>
      <c r="J312" s="73">
        <v>16536.051</v>
      </c>
      <c r="K312" s="74">
        <f t="shared" si="25"/>
        <v>-0.55510723534491</v>
      </c>
      <c r="L312" s="72">
        <v>17</v>
      </c>
      <c r="M312" s="90">
        <v>0.13789487264564682</v>
      </c>
    </row>
    <row r="313" spans="1:13" s="76" customFormat="1" ht="12.75">
      <c r="A313" s="75">
        <v>18</v>
      </c>
      <c r="B313" s="72" t="s">
        <v>99</v>
      </c>
      <c r="C313" s="98">
        <v>44071016</v>
      </c>
      <c r="D313" s="72" t="s">
        <v>100</v>
      </c>
      <c r="E313" s="96">
        <v>0.71</v>
      </c>
      <c r="F313" s="133">
        <v>20.737</v>
      </c>
      <c r="G313" s="133">
        <v>18.366</v>
      </c>
      <c r="H313" s="74">
        <f t="shared" si="24"/>
        <v>-0.11433669286782075</v>
      </c>
      <c r="I313" s="73">
        <v>11145.367</v>
      </c>
      <c r="J313" s="73">
        <v>10172.333</v>
      </c>
      <c r="K313" s="74">
        <f t="shared" si="25"/>
        <v>-0.08730389945885135</v>
      </c>
      <c r="L313" s="72">
        <v>18</v>
      </c>
      <c r="M313" s="90">
        <v>0.994514316597355</v>
      </c>
    </row>
    <row r="314" spans="1:35" s="77" customFormat="1" ht="12.75">
      <c r="A314" s="75">
        <v>19</v>
      </c>
      <c r="B314" s="72" t="s">
        <v>312</v>
      </c>
      <c r="C314" s="97" t="s">
        <v>369</v>
      </c>
      <c r="D314" s="72" t="s">
        <v>71</v>
      </c>
      <c r="E314" s="96">
        <v>0.69</v>
      </c>
      <c r="F314" s="133">
        <v>3465.316</v>
      </c>
      <c r="G314" s="133">
        <v>3744.818</v>
      </c>
      <c r="H314" s="74">
        <f t="shared" si="24"/>
        <v>0.08065700213198462</v>
      </c>
      <c r="I314" s="73">
        <v>9453.947</v>
      </c>
      <c r="J314" s="73">
        <v>8942.591</v>
      </c>
      <c r="K314" s="74">
        <f t="shared" si="25"/>
        <v>-0.05408915450869354</v>
      </c>
      <c r="L314" s="72">
        <v>19</v>
      </c>
      <c r="M314" s="90">
        <v>0.5519696087422455</v>
      </c>
      <c r="N314" s="76"/>
      <c r="O314" s="76"/>
      <c r="P314" s="76"/>
      <c r="Q314" s="76"/>
      <c r="R314" s="76"/>
      <c r="S314" s="76"/>
      <c r="T314" s="76"/>
      <c r="U314" s="76"/>
      <c r="V314" s="76"/>
      <c r="W314" s="76"/>
      <c r="X314" s="76"/>
      <c r="Y314" s="76"/>
      <c r="Z314" s="76"/>
      <c r="AA314" s="76"/>
      <c r="AB314" s="76"/>
      <c r="AC314" s="76"/>
      <c r="AD314" s="76"/>
      <c r="AE314" s="76"/>
      <c r="AF314" s="76"/>
      <c r="AG314" s="76"/>
      <c r="AH314" s="76"/>
      <c r="AI314" s="76"/>
    </row>
    <row r="315" spans="1:35" ht="12.75">
      <c r="A315" s="75">
        <v>20</v>
      </c>
      <c r="B315" s="72" t="s">
        <v>323</v>
      </c>
      <c r="C315" s="98">
        <v>12119040</v>
      </c>
      <c r="D315" s="72" t="s">
        <v>71</v>
      </c>
      <c r="E315" s="96">
        <v>0.64</v>
      </c>
      <c r="F315" s="133">
        <v>1663.87</v>
      </c>
      <c r="G315" s="133">
        <v>885.75</v>
      </c>
      <c r="H315" s="74">
        <f t="shared" si="24"/>
        <v>-0.4676567279895665</v>
      </c>
      <c r="I315" s="73">
        <v>5067.975</v>
      </c>
      <c r="J315" s="73">
        <v>2719.46</v>
      </c>
      <c r="K315" s="74">
        <f t="shared" si="25"/>
        <v>-0.4634030357292607</v>
      </c>
      <c r="L315" s="72">
        <v>20</v>
      </c>
      <c r="M315" s="90">
        <v>0.9981680712921612</v>
      </c>
      <c r="N315" s="76"/>
      <c r="O315" s="76"/>
      <c r="P315" s="76"/>
      <c r="Q315" s="76"/>
      <c r="R315" s="76"/>
      <c r="S315" s="76"/>
      <c r="T315" s="76"/>
      <c r="U315" s="76"/>
      <c r="V315" s="76"/>
      <c r="W315" s="76"/>
      <c r="X315" s="76"/>
      <c r="Y315" s="76"/>
      <c r="Z315" s="76"/>
      <c r="AA315" s="76"/>
      <c r="AB315" s="76"/>
      <c r="AC315" s="76"/>
      <c r="AD315" s="76"/>
      <c r="AE315" s="76"/>
      <c r="AF315" s="76"/>
      <c r="AG315" s="76"/>
      <c r="AH315" s="76"/>
      <c r="AI315" s="76"/>
    </row>
    <row r="316" spans="13:35" ht="12.75">
      <c r="M316" s="123"/>
      <c r="N316" s="76"/>
      <c r="O316" s="76"/>
      <c r="P316" s="76"/>
      <c r="Q316" s="76"/>
      <c r="R316" s="76"/>
      <c r="S316" s="76"/>
      <c r="T316" s="76"/>
      <c r="U316" s="76"/>
      <c r="V316" s="76"/>
      <c r="W316" s="76"/>
      <c r="X316" s="76"/>
      <c r="Y316" s="76"/>
      <c r="Z316" s="76"/>
      <c r="AA316" s="76"/>
      <c r="AB316" s="76"/>
      <c r="AC316" s="76"/>
      <c r="AD316" s="76"/>
      <c r="AE316" s="76"/>
      <c r="AF316" s="76"/>
      <c r="AG316" s="76"/>
      <c r="AH316" s="76"/>
      <c r="AI316" s="76"/>
    </row>
    <row r="317" spans="2:35" s="77" customFormat="1" ht="12.75">
      <c r="B317" s="88" t="s">
        <v>186</v>
      </c>
      <c r="C317" s="88"/>
      <c r="D317" s="88"/>
      <c r="E317" s="124">
        <f>SUM(E296:E316)</f>
        <v>92.85000000000002</v>
      </c>
      <c r="F317" s="125"/>
      <c r="G317" s="89"/>
      <c r="H317" s="89"/>
      <c r="I317" s="89">
        <f>SUM(I296:I316)</f>
        <v>1408864.2199999997</v>
      </c>
      <c r="J317" s="125">
        <f>SUM(J296:J316)</f>
        <v>1022369.6289999997</v>
      </c>
      <c r="K317" s="126">
        <f>+(J317-I317)/I317</f>
        <v>-0.2743306171832514</v>
      </c>
      <c r="L317" s="89"/>
      <c r="M317" s="127"/>
      <c r="N317" s="76"/>
      <c r="O317" s="76"/>
      <c r="P317" s="76"/>
      <c r="Q317" s="76"/>
      <c r="R317" s="76"/>
      <c r="S317" s="76"/>
      <c r="T317" s="76"/>
      <c r="U317" s="76"/>
      <c r="V317" s="76"/>
      <c r="W317" s="76"/>
      <c r="X317" s="76"/>
      <c r="Y317" s="76"/>
      <c r="Z317" s="76"/>
      <c r="AA317" s="76"/>
      <c r="AB317" s="76"/>
      <c r="AC317" s="76"/>
      <c r="AD317" s="76"/>
      <c r="AE317" s="76"/>
      <c r="AF317" s="76"/>
      <c r="AG317" s="76"/>
      <c r="AH317" s="76"/>
      <c r="AI317" s="76"/>
    </row>
    <row r="318" spans="5:13" s="76" customFormat="1" ht="12.75">
      <c r="E318" s="128"/>
      <c r="F318" s="129"/>
      <c r="G318" s="122"/>
      <c r="H318" s="122"/>
      <c r="I318" s="122"/>
      <c r="J318" s="129"/>
      <c r="K318" s="122"/>
      <c r="L318" s="122"/>
      <c r="M318" s="123"/>
    </row>
    <row r="319" spans="2:13" s="76" customFormat="1" ht="12.75">
      <c r="B319" s="130" t="s">
        <v>60</v>
      </c>
      <c r="C319" s="130"/>
      <c r="E319" s="128"/>
      <c r="F319" s="129"/>
      <c r="G319" s="122"/>
      <c r="H319" s="122"/>
      <c r="I319" s="122"/>
      <c r="J319" s="129"/>
      <c r="K319" s="122"/>
      <c r="L319" s="122"/>
      <c r="M319" s="123"/>
    </row>
    <row r="320" spans="13:35" ht="12.75">
      <c r="M320" s="123"/>
      <c r="N320" s="76"/>
      <c r="O320" s="76"/>
      <c r="P320" s="76"/>
      <c r="Q320" s="76"/>
      <c r="R320" s="76"/>
      <c r="S320" s="76"/>
      <c r="T320" s="76"/>
      <c r="U320" s="76"/>
      <c r="V320" s="76"/>
      <c r="W320" s="76"/>
      <c r="X320" s="76"/>
      <c r="Y320" s="76"/>
      <c r="Z320" s="76"/>
      <c r="AA320" s="76"/>
      <c r="AB320" s="76"/>
      <c r="AC320" s="76"/>
      <c r="AD320" s="76"/>
      <c r="AE320" s="76"/>
      <c r="AF320" s="76"/>
      <c r="AG320" s="76"/>
      <c r="AH320" s="76"/>
      <c r="AI320" s="76"/>
    </row>
    <row r="321" spans="2:35" s="103" customFormat="1" ht="15.75" customHeight="1">
      <c r="B321" s="171" t="s">
        <v>238</v>
      </c>
      <c r="C321" s="171"/>
      <c r="D321" s="171"/>
      <c r="E321" s="171"/>
      <c r="F321" s="171"/>
      <c r="G321" s="171"/>
      <c r="H321" s="171"/>
      <c r="I321" s="171"/>
      <c r="J321" s="171"/>
      <c r="K321" s="171"/>
      <c r="L321" s="171"/>
      <c r="M321" s="171"/>
      <c r="N321" s="76"/>
      <c r="O321" s="76"/>
      <c r="P321" s="76"/>
      <c r="Q321" s="76"/>
      <c r="R321" s="76"/>
      <c r="S321" s="76"/>
      <c r="T321" s="76"/>
      <c r="U321" s="76"/>
      <c r="V321" s="76"/>
      <c r="W321" s="76"/>
      <c r="X321" s="76"/>
      <c r="Y321" s="76"/>
      <c r="Z321" s="76"/>
      <c r="AA321" s="76"/>
      <c r="AB321" s="76"/>
      <c r="AC321" s="76"/>
      <c r="AD321" s="76"/>
      <c r="AE321" s="76"/>
      <c r="AF321" s="76"/>
      <c r="AG321" s="76"/>
      <c r="AH321" s="76"/>
      <c r="AI321" s="76"/>
    </row>
    <row r="322" spans="2:35" s="103" customFormat="1" ht="15.75" customHeight="1">
      <c r="B322" s="172" t="s">
        <v>62</v>
      </c>
      <c r="C322" s="172"/>
      <c r="D322" s="172"/>
      <c r="E322" s="172"/>
      <c r="F322" s="172"/>
      <c r="G322" s="172"/>
      <c r="H322" s="172"/>
      <c r="I322" s="172"/>
      <c r="J322" s="172"/>
      <c r="K322" s="172"/>
      <c r="L322" s="172"/>
      <c r="M322" s="172"/>
      <c r="N322" s="76"/>
      <c r="O322" s="76"/>
      <c r="P322" s="76"/>
      <c r="Q322" s="76"/>
      <c r="R322" s="76"/>
      <c r="S322" s="76"/>
      <c r="T322" s="76"/>
      <c r="U322" s="76"/>
      <c r="V322" s="76"/>
      <c r="W322" s="76"/>
      <c r="X322" s="76"/>
      <c r="Y322" s="76"/>
      <c r="Z322" s="76"/>
      <c r="AA322" s="76"/>
      <c r="AB322" s="76"/>
      <c r="AC322" s="76"/>
      <c r="AD322" s="76"/>
      <c r="AE322" s="76"/>
      <c r="AF322" s="76"/>
      <c r="AG322" s="76"/>
      <c r="AH322" s="76"/>
      <c r="AI322" s="76"/>
    </row>
    <row r="323" spans="2:35" s="104" customFormat="1" ht="15.75" customHeight="1">
      <c r="B323" s="172" t="s">
        <v>53</v>
      </c>
      <c r="C323" s="172"/>
      <c r="D323" s="172"/>
      <c r="E323" s="172"/>
      <c r="F323" s="172"/>
      <c r="G323" s="172"/>
      <c r="H323" s="172"/>
      <c r="I323" s="172"/>
      <c r="J323" s="172"/>
      <c r="K323" s="172"/>
      <c r="L323" s="172"/>
      <c r="M323" s="172"/>
      <c r="N323" s="76"/>
      <c r="O323" s="76"/>
      <c r="P323" s="76"/>
      <c r="Q323" s="76"/>
      <c r="R323" s="76"/>
      <c r="S323" s="76"/>
      <c r="T323" s="76"/>
      <c r="U323" s="76"/>
      <c r="V323" s="76"/>
      <c r="W323" s="76"/>
      <c r="X323" s="76"/>
      <c r="Y323" s="76"/>
      <c r="Z323" s="76"/>
      <c r="AA323" s="76"/>
      <c r="AB323" s="76"/>
      <c r="AC323" s="76"/>
      <c r="AD323" s="76"/>
      <c r="AE323" s="76"/>
      <c r="AF323" s="76"/>
      <c r="AG323" s="76"/>
      <c r="AH323" s="76"/>
      <c r="AI323" s="76"/>
    </row>
    <row r="324" spans="2:35" s="104" customFormat="1" ht="15.75" customHeight="1">
      <c r="B324" s="105"/>
      <c r="C324" s="105"/>
      <c r="D324" s="105"/>
      <c r="E324" s="106"/>
      <c r="F324" s="105"/>
      <c r="G324" s="105"/>
      <c r="H324" s="105"/>
      <c r="I324" s="105"/>
      <c r="J324" s="105"/>
      <c r="K324" s="105"/>
      <c r="L324" s="105"/>
      <c r="M324" s="105"/>
      <c r="N324" s="76"/>
      <c r="O324" s="76"/>
      <c r="P324" s="76"/>
      <c r="Q324" s="76"/>
      <c r="R324" s="76"/>
      <c r="S324" s="76"/>
      <c r="T324" s="76"/>
      <c r="U324" s="76"/>
      <c r="V324" s="76"/>
      <c r="W324" s="76"/>
      <c r="X324" s="76"/>
      <c r="Y324" s="76"/>
      <c r="Z324" s="76"/>
      <c r="AA324" s="76"/>
      <c r="AB324" s="76"/>
      <c r="AC324" s="76"/>
      <c r="AD324" s="76"/>
      <c r="AE324" s="76"/>
      <c r="AF324" s="76"/>
      <c r="AG324" s="76"/>
      <c r="AH324" s="76"/>
      <c r="AI324" s="76"/>
    </row>
    <row r="325" spans="2:13" s="76" customFormat="1" ht="30.75" customHeight="1">
      <c r="B325" s="107" t="s">
        <v>354</v>
      </c>
      <c r="C325" s="107" t="s">
        <v>309</v>
      </c>
      <c r="D325" s="107" t="s">
        <v>69</v>
      </c>
      <c r="E325" s="108" t="s">
        <v>184</v>
      </c>
      <c r="F325" s="170" t="s">
        <v>290</v>
      </c>
      <c r="G325" s="170"/>
      <c r="H325" s="170"/>
      <c r="I325" s="170" t="s">
        <v>291</v>
      </c>
      <c r="J325" s="170"/>
      <c r="K325" s="170"/>
      <c r="L325" s="170"/>
      <c r="M325" s="170"/>
    </row>
    <row r="326" spans="2:13" s="76" customFormat="1" ht="15.75" customHeight="1">
      <c r="B326" s="110"/>
      <c r="C326" s="110"/>
      <c r="D326" s="110"/>
      <c r="E326" s="111">
        <f>+E294</f>
        <v>2008</v>
      </c>
      <c r="F326" s="169" t="str">
        <f>+F294</f>
        <v>Enero-Abril</v>
      </c>
      <c r="G326" s="169"/>
      <c r="H326" s="110" t="s">
        <v>185</v>
      </c>
      <c r="I326" s="169" t="str">
        <f>+F326</f>
        <v>Enero-Abril</v>
      </c>
      <c r="J326" s="169"/>
      <c r="K326" s="110" t="s">
        <v>185</v>
      </c>
      <c r="L326" s="112"/>
      <c r="M326" s="113" t="s">
        <v>292</v>
      </c>
    </row>
    <row r="327" spans="2:13" s="76" customFormat="1" ht="15.75">
      <c r="B327" s="114"/>
      <c r="C327" s="114"/>
      <c r="D327" s="114"/>
      <c r="E327" s="115"/>
      <c r="F327" s="116">
        <f aca="true" t="shared" si="26" ref="F327:K327">+F295</f>
        <v>2008</v>
      </c>
      <c r="G327" s="116">
        <f t="shared" si="26"/>
        <v>2009</v>
      </c>
      <c r="H327" s="117" t="str">
        <f t="shared" si="26"/>
        <v>09/08</v>
      </c>
      <c r="I327" s="116">
        <f t="shared" si="26"/>
        <v>2008</v>
      </c>
      <c r="J327" s="116">
        <f t="shared" si="26"/>
        <v>2009</v>
      </c>
      <c r="K327" s="117" t="str">
        <f t="shared" si="26"/>
        <v>09/08</v>
      </c>
      <c r="L327" s="114"/>
      <c r="M327" s="131" t="str">
        <f>+M295</f>
        <v>ene-abr 09</v>
      </c>
    </row>
    <row r="328" spans="1:35" s="75" customFormat="1" ht="12.75">
      <c r="A328" s="75">
        <v>1</v>
      </c>
      <c r="B328" s="72" t="s">
        <v>142</v>
      </c>
      <c r="C328" s="98">
        <v>47032100</v>
      </c>
      <c r="D328" s="72" t="s">
        <v>71</v>
      </c>
      <c r="E328" s="96">
        <v>65.62</v>
      </c>
      <c r="F328" s="73">
        <v>139774.535</v>
      </c>
      <c r="G328" s="73">
        <v>165780.965</v>
      </c>
      <c r="H328" s="74">
        <f aca="true" t="shared" si="27" ref="H328:H347">+(G328-F328)/F328</f>
        <v>0.18605985704048303</v>
      </c>
      <c r="I328" s="73">
        <v>94994.301</v>
      </c>
      <c r="J328" s="73">
        <v>72294.705</v>
      </c>
      <c r="K328" s="74">
        <f aca="true" t="shared" si="28" ref="K328:K347">+(J328-I328)/I328</f>
        <v>-0.2389574507211754</v>
      </c>
      <c r="L328" s="72">
        <v>1</v>
      </c>
      <c r="M328" s="90">
        <v>0.21072907096537888</v>
      </c>
      <c r="N328" s="76"/>
      <c r="O328" s="76"/>
      <c r="P328" s="76"/>
      <c r="Q328" s="76"/>
      <c r="R328" s="76"/>
      <c r="S328" s="76"/>
      <c r="T328" s="76"/>
      <c r="U328" s="76"/>
      <c r="V328" s="76"/>
      <c r="W328" s="76"/>
      <c r="X328" s="76"/>
      <c r="Y328" s="76"/>
      <c r="Z328" s="76"/>
      <c r="AA328" s="76"/>
      <c r="AB328" s="76"/>
      <c r="AC328" s="76"/>
      <c r="AD328" s="76"/>
      <c r="AE328" s="76"/>
      <c r="AF328" s="76"/>
      <c r="AG328" s="76"/>
      <c r="AH328" s="76"/>
      <c r="AI328" s="76"/>
    </row>
    <row r="329" spans="1:35" s="75" customFormat="1" ht="12.75">
      <c r="A329" s="75">
        <v>2</v>
      </c>
      <c r="B329" s="72" t="s">
        <v>89</v>
      </c>
      <c r="C329" s="98">
        <v>44123910</v>
      </c>
      <c r="D329" s="72" t="s">
        <v>100</v>
      </c>
      <c r="E329" s="96">
        <v>6.5</v>
      </c>
      <c r="F329" s="73">
        <v>23.312</v>
      </c>
      <c r="G329" s="73">
        <v>15.955</v>
      </c>
      <c r="H329" s="74">
        <f t="shared" si="27"/>
        <v>-0.31558853809196985</v>
      </c>
      <c r="I329" s="73">
        <v>8731.83</v>
      </c>
      <c r="J329" s="73">
        <v>5607.46</v>
      </c>
      <c r="K329" s="74">
        <f t="shared" si="28"/>
        <v>-0.35781388322951774</v>
      </c>
      <c r="L329" s="72">
        <v>2</v>
      </c>
      <c r="M329" s="90">
        <v>0.061255977265988644</v>
      </c>
      <c r="N329" s="76"/>
      <c r="O329" s="76"/>
      <c r="P329" s="76"/>
      <c r="Q329" s="76"/>
      <c r="R329" s="76"/>
      <c r="S329" s="76"/>
      <c r="T329" s="76"/>
      <c r="U329" s="76"/>
      <c r="V329" s="76"/>
      <c r="W329" s="76"/>
      <c r="X329" s="76"/>
      <c r="Y329" s="76"/>
      <c r="Z329" s="76"/>
      <c r="AA329" s="76"/>
      <c r="AB329" s="76"/>
      <c r="AC329" s="76"/>
      <c r="AD329" s="76"/>
      <c r="AE329" s="76"/>
      <c r="AF329" s="76"/>
      <c r="AG329" s="76"/>
      <c r="AH329" s="76"/>
      <c r="AI329" s="76"/>
    </row>
    <row r="330" spans="1:35" s="75" customFormat="1" ht="12.75">
      <c r="A330" s="75">
        <v>3</v>
      </c>
      <c r="B330" s="72" t="s">
        <v>149</v>
      </c>
      <c r="C330" s="97" t="s">
        <v>385</v>
      </c>
      <c r="D330" s="72" t="s">
        <v>71</v>
      </c>
      <c r="E330" s="96">
        <v>6.19</v>
      </c>
      <c r="F330" s="73">
        <v>1700</v>
      </c>
      <c r="G330" s="73">
        <v>1400</v>
      </c>
      <c r="H330" s="74">
        <f t="shared" si="27"/>
        <v>-0.17647058823529413</v>
      </c>
      <c r="I330" s="73">
        <v>8974.081</v>
      </c>
      <c r="J330" s="73">
        <v>4475.229</v>
      </c>
      <c r="K330" s="74">
        <f t="shared" si="28"/>
        <v>-0.5013161793391434</v>
      </c>
      <c r="L330" s="72">
        <v>3</v>
      </c>
      <c r="M330" s="90">
        <v>0.15933683521754186</v>
      </c>
      <c r="N330" s="76"/>
      <c r="O330" s="76"/>
      <c r="P330" s="76"/>
      <c r="Q330" s="76"/>
      <c r="R330" s="76"/>
      <c r="S330" s="76"/>
      <c r="T330" s="76"/>
      <c r="U330" s="76"/>
      <c r="V330" s="76"/>
      <c r="W330" s="76"/>
      <c r="X330" s="76"/>
      <c r="Y330" s="76"/>
      <c r="Z330" s="76"/>
      <c r="AA330" s="76"/>
      <c r="AB330" s="76"/>
      <c r="AC330" s="76"/>
      <c r="AD330" s="76"/>
      <c r="AE330" s="76"/>
      <c r="AF330" s="76"/>
      <c r="AG330" s="76"/>
      <c r="AH330" s="76"/>
      <c r="AI330" s="76"/>
    </row>
    <row r="331" spans="1:35" s="75" customFormat="1" ht="12.75">
      <c r="A331" s="75">
        <v>4</v>
      </c>
      <c r="B331" s="72" t="s">
        <v>79</v>
      </c>
      <c r="C331" s="97" t="s">
        <v>348</v>
      </c>
      <c r="D331" s="72" t="s">
        <v>71</v>
      </c>
      <c r="E331" s="96">
        <v>4.89</v>
      </c>
      <c r="F331" s="73">
        <v>1901.8</v>
      </c>
      <c r="G331" s="73">
        <v>4199.876</v>
      </c>
      <c r="H331" s="74">
        <f t="shared" si="27"/>
        <v>1.2083689136607425</v>
      </c>
      <c r="I331" s="73">
        <v>1692.623</v>
      </c>
      <c r="J331" s="73">
        <v>2893.798</v>
      </c>
      <c r="K331" s="74">
        <f t="shared" si="28"/>
        <v>0.7096530060149245</v>
      </c>
      <c r="L331" s="72">
        <v>4</v>
      </c>
      <c r="M331" s="90">
        <v>0.018062356468285183</v>
      </c>
      <c r="N331" s="76"/>
      <c r="O331" s="76"/>
      <c r="P331" s="76"/>
      <c r="Q331" s="76"/>
      <c r="R331" s="76"/>
      <c r="S331" s="76"/>
      <c r="T331" s="76"/>
      <c r="U331" s="76"/>
      <c r="V331" s="76"/>
      <c r="W331" s="76"/>
      <c r="X331" s="76"/>
      <c r="Y331" s="76"/>
      <c r="Z331" s="76"/>
      <c r="AA331" s="76"/>
      <c r="AB331" s="76"/>
      <c r="AC331" s="76"/>
      <c r="AD331" s="76"/>
      <c r="AE331" s="76"/>
      <c r="AF331" s="76"/>
      <c r="AG331" s="76"/>
      <c r="AH331" s="76"/>
      <c r="AI331" s="76"/>
    </row>
    <row r="332" spans="1:35" s="75" customFormat="1" ht="12.75">
      <c r="A332" s="75">
        <v>5</v>
      </c>
      <c r="B332" s="72" t="s">
        <v>72</v>
      </c>
      <c r="C332" s="97" t="s">
        <v>363</v>
      </c>
      <c r="D332" s="72" t="s">
        <v>71</v>
      </c>
      <c r="E332" s="96">
        <v>2.52</v>
      </c>
      <c r="F332" s="73">
        <v>1196.672</v>
      </c>
      <c r="G332" s="73">
        <v>2327.298</v>
      </c>
      <c r="H332" s="74">
        <f t="shared" si="27"/>
        <v>0.944808602524334</v>
      </c>
      <c r="I332" s="73">
        <v>9244.118</v>
      </c>
      <c r="J332" s="73">
        <v>10840.085</v>
      </c>
      <c r="K332" s="74">
        <f t="shared" si="28"/>
        <v>0.17264675764632154</v>
      </c>
      <c r="L332" s="72">
        <v>5</v>
      </c>
      <c r="M332" s="90">
        <v>0.09039595611691004</v>
      </c>
      <c r="N332" s="76"/>
      <c r="O332" s="76"/>
      <c r="P332" s="76"/>
      <c r="Q332" s="76"/>
      <c r="R332" s="76"/>
      <c r="S332" s="76"/>
      <c r="T332" s="76"/>
      <c r="U332" s="76"/>
      <c r="V332" s="76"/>
      <c r="W332" s="76"/>
      <c r="X332" s="76"/>
      <c r="Y332" s="76"/>
      <c r="Z332" s="76"/>
      <c r="AA332" s="76"/>
      <c r="AB332" s="76"/>
      <c r="AC332" s="76"/>
      <c r="AD332" s="76"/>
      <c r="AE332" s="76"/>
      <c r="AF332" s="76"/>
      <c r="AG332" s="76"/>
      <c r="AH332" s="76"/>
      <c r="AI332" s="76"/>
    </row>
    <row r="333" spans="1:35" s="75" customFormat="1" ht="12.75">
      <c r="A333" s="75">
        <v>6</v>
      </c>
      <c r="B333" s="72" t="s">
        <v>157</v>
      </c>
      <c r="C333" s="97" t="s">
        <v>386</v>
      </c>
      <c r="D333" s="72" t="s">
        <v>71</v>
      </c>
      <c r="E333" s="96">
        <v>1.6</v>
      </c>
      <c r="F333" s="73">
        <v>84.822</v>
      </c>
      <c r="G333" s="73">
        <v>79.712</v>
      </c>
      <c r="H333" s="74">
        <f t="shared" si="27"/>
        <v>-0.06024380467331587</v>
      </c>
      <c r="I333" s="73">
        <v>1090.034</v>
      </c>
      <c r="J333" s="73">
        <v>541.653</v>
      </c>
      <c r="K333" s="74">
        <f t="shared" si="28"/>
        <v>-0.503086142267122</v>
      </c>
      <c r="L333" s="72">
        <v>6</v>
      </c>
      <c r="M333" s="90">
        <v>0.1819456742416201</v>
      </c>
      <c r="N333" s="76"/>
      <c r="O333" s="76"/>
      <c r="P333" s="76"/>
      <c r="Q333" s="76"/>
      <c r="R333" s="76"/>
      <c r="S333" s="76"/>
      <c r="T333" s="76"/>
      <c r="U333" s="76"/>
      <c r="V333" s="76"/>
      <c r="W333" s="76"/>
      <c r="X333" s="76"/>
      <c r="Y333" s="76"/>
      <c r="Z333" s="76"/>
      <c r="AA333" s="76"/>
      <c r="AB333" s="76"/>
      <c r="AC333" s="76"/>
      <c r="AD333" s="76"/>
      <c r="AE333" s="76"/>
      <c r="AF333" s="76"/>
      <c r="AG333" s="76"/>
      <c r="AH333" s="76"/>
      <c r="AI333" s="76"/>
    </row>
    <row r="334" spans="1:35" s="75" customFormat="1" ht="12.75">
      <c r="A334" s="75">
        <v>7</v>
      </c>
      <c r="B334" s="72" t="s">
        <v>152</v>
      </c>
      <c r="C334" s="98">
        <v>12149000</v>
      </c>
      <c r="D334" s="72" t="s">
        <v>71</v>
      </c>
      <c r="E334" s="96">
        <v>1.26</v>
      </c>
      <c r="F334" s="73">
        <v>1775.035</v>
      </c>
      <c r="G334" s="73">
        <v>2865.775</v>
      </c>
      <c r="H334" s="74">
        <f t="shared" si="27"/>
        <v>0.6144892917604441</v>
      </c>
      <c r="I334" s="73">
        <v>816.458</v>
      </c>
      <c r="J334" s="73">
        <v>1254.236</v>
      </c>
      <c r="K334" s="74">
        <f t="shared" si="28"/>
        <v>0.5361916963273067</v>
      </c>
      <c r="L334" s="72">
        <v>7</v>
      </c>
      <c r="M334" s="90">
        <v>0.6040144473874308</v>
      </c>
      <c r="N334" s="76"/>
      <c r="O334" s="76"/>
      <c r="P334" s="76"/>
      <c r="Q334" s="76"/>
      <c r="R334" s="76"/>
      <c r="S334" s="76"/>
      <c r="T334" s="76"/>
      <c r="U334" s="76"/>
      <c r="V334" s="76"/>
      <c r="W334" s="76"/>
      <c r="X334" s="76"/>
      <c r="Y334" s="76"/>
      <c r="Z334" s="76"/>
      <c r="AA334" s="76"/>
      <c r="AB334" s="76"/>
      <c r="AC334" s="76"/>
      <c r="AD334" s="76"/>
      <c r="AE334" s="76"/>
      <c r="AF334" s="76"/>
      <c r="AG334" s="76"/>
      <c r="AH334" s="76"/>
      <c r="AI334" s="76"/>
    </row>
    <row r="335" spans="1:35" s="75" customFormat="1" ht="12.75">
      <c r="A335" s="75">
        <v>8</v>
      </c>
      <c r="B335" s="72" t="s">
        <v>154</v>
      </c>
      <c r="C335" s="98">
        <v>11071000</v>
      </c>
      <c r="D335" s="72" t="s">
        <v>71</v>
      </c>
      <c r="E335" s="96">
        <v>1.22</v>
      </c>
      <c r="F335" s="73">
        <v>4154.58</v>
      </c>
      <c r="G335" s="73">
        <v>17</v>
      </c>
      <c r="H335" s="74">
        <f t="shared" si="27"/>
        <v>-0.995908130304387</v>
      </c>
      <c r="I335" s="73">
        <v>1626.601</v>
      </c>
      <c r="J335" s="73">
        <v>14.754</v>
      </c>
      <c r="K335" s="74">
        <f t="shared" si="28"/>
        <v>-0.9909295518692046</v>
      </c>
      <c r="L335" s="72">
        <v>8</v>
      </c>
      <c r="M335" s="90">
        <v>0.0015626163370192961</v>
      </c>
      <c r="N335" s="76"/>
      <c r="O335" s="76"/>
      <c r="P335" s="76"/>
      <c r="Q335" s="76"/>
      <c r="R335" s="76"/>
      <c r="S335" s="76"/>
      <c r="T335" s="76"/>
      <c r="U335" s="76"/>
      <c r="V335" s="76"/>
      <c r="W335" s="76"/>
      <c r="X335" s="76"/>
      <c r="Y335" s="76"/>
      <c r="Z335" s="76"/>
      <c r="AA335" s="76"/>
      <c r="AB335" s="76"/>
      <c r="AC335" s="76"/>
      <c r="AD335" s="76"/>
      <c r="AE335" s="76"/>
      <c r="AF335" s="76"/>
      <c r="AG335" s="76"/>
      <c r="AH335" s="76"/>
      <c r="AI335" s="76"/>
    </row>
    <row r="336" spans="1:35" s="75" customFormat="1" ht="12.75">
      <c r="A336" s="75">
        <v>9</v>
      </c>
      <c r="B336" s="72" t="s">
        <v>148</v>
      </c>
      <c r="C336" s="97" t="s">
        <v>394</v>
      </c>
      <c r="D336" s="72" t="s">
        <v>71</v>
      </c>
      <c r="E336" s="96">
        <v>1.2</v>
      </c>
      <c r="F336" s="73">
        <v>659.898</v>
      </c>
      <c r="G336" s="73">
        <v>172.096</v>
      </c>
      <c r="H336" s="74">
        <f t="shared" si="27"/>
        <v>-0.7392081806582229</v>
      </c>
      <c r="I336" s="73">
        <v>2946.039</v>
      </c>
      <c r="J336" s="73">
        <v>672.482</v>
      </c>
      <c r="K336" s="74">
        <f t="shared" si="28"/>
        <v>-0.7717335038673963</v>
      </c>
      <c r="L336" s="72">
        <v>9</v>
      </c>
      <c r="M336" s="90">
        <v>0.0602636977002399</v>
      </c>
      <c r="N336" s="76"/>
      <c r="O336" s="76"/>
      <c r="P336" s="76"/>
      <c r="Q336" s="76"/>
      <c r="R336" s="76"/>
      <c r="S336" s="76"/>
      <c r="T336" s="76"/>
      <c r="U336" s="76"/>
      <c r="V336" s="76"/>
      <c r="W336" s="76"/>
      <c r="X336" s="76"/>
      <c r="Y336" s="76"/>
      <c r="Z336" s="76"/>
      <c r="AA336" s="76"/>
      <c r="AB336" s="76"/>
      <c r="AC336" s="76"/>
      <c r="AD336" s="76"/>
      <c r="AE336" s="76"/>
      <c r="AF336" s="76"/>
      <c r="AG336" s="76"/>
      <c r="AH336" s="76"/>
      <c r="AI336" s="76"/>
    </row>
    <row r="337" spans="1:13" s="76" customFormat="1" ht="12.75">
      <c r="A337" s="75">
        <v>10</v>
      </c>
      <c r="B337" s="72" t="s">
        <v>147</v>
      </c>
      <c r="C337" s="98">
        <v>10040000</v>
      </c>
      <c r="D337" s="72" t="s">
        <v>71</v>
      </c>
      <c r="E337" s="96">
        <v>1.05</v>
      </c>
      <c r="F337" s="73">
        <v>995.978</v>
      </c>
      <c r="G337" s="73">
        <v>5912.275</v>
      </c>
      <c r="H337" s="74">
        <f t="shared" si="27"/>
        <v>4.9361501960886685</v>
      </c>
      <c r="I337" s="73">
        <v>939.211</v>
      </c>
      <c r="J337" s="73">
        <v>2029.515</v>
      </c>
      <c r="K337" s="74">
        <f t="shared" si="28"/>
        <v>1.1608722640599398</v>
      </c>
      <c r="L337" s="72">
        <v>10</v>
      </c>
      <c r="M337" s="90">
        <v>0.9498113027411647</v>
      </c>
    </row>
    <row r="338" spans="1:13" s="76" customFormat="1" ht="12.75">
      <c r="A338" s="75">
        <v>11</v>
      </c>
      <c r="B338" s="72" t="s">
        <v>144</v>
      </c>
      <c r="C338" s="98">
        <v>47032900</v>
      </c>
      <c r="D338" s="72" t="s">
        <v>71</v>
      </c>
      <c r="E338" s="96">
        <v>0.53</v>
      </c>
      <c r="F338" s="73">
        <v>1767.18</v>
      </c>
      <c r="G338" s="73">
        <v>0</v>
      </c>
      <c r="H338" s="74">
        <f t="shared" si="27"/>
        <v>-1</v>
      </c>
      <c r="I338" s="73">
        <v>1193.882</v>
      </c>
      <c r="J338" s="73">
        <v>0</v>
      </c>
      <c r="K338" s="74">
        <f t="shared" si="28"/>
        <v>-1</v>
      </c>
      <c r="L338" s="72">
        <v>11</v>
      </c>
      <c r="M338" s="90">
        <v>0</v>
      </c>
    </row>
    <row r="339" spans="1:13" s="76" customFormat="1" ht="12.75">
      <c r="A339" s="75">
        <v>12</v>
      </c>
      <c r="B339" s="72" t="s">
        <v>138</v>
      </c>
      <c r="C339" s="97" t="s">
        <v>387</v>
      </c>
      <c r="D339" s="72" t="s">
        <v>71</v>
      </c>
      <c r="E339" s="96">
        <v>0.47</v>
      </c>
      <c r="F339" s="73">
        <v>236.924</v>
      </c>
      <c r="G339" s="73">
        <v>582.641</v>
      </c>
      <c r="H339" s="74">
        <f t="shared" si="27"/>
        <v>1.459189444716449</v>
      </c>
      <c r="I339" s="73">
        <v>509.673</v>
      </c>
      <c r="J339" s="73">
        <v>1036.287</v>
      </c>
      <c r="K339" s="74">
        <f t="shared" si="28"/>
        <v>1.0332389590973037</v>
      </c>
      <c r="L339" s="72">
        <v>12</v>
      </c>
      <c r="M339" s="90">
        <v>0.07482592086750924</v>
      </c>
    </row>
    <row r="340" spans="1:13" s="76" customFormat="1" ht="12.75">
      <c r="A340" s="75">
        <v>13</v>
      </c>
      <c r="B340" s="72" t="s">
        <v>151</v>
      </c>
      <c r="C340" s="97">
        <v>41041100</v>
      </c>
      <c r="D340" s="72" t="s">
        <v>71</v>
      </c>
      <c r="E340" s="96">
        <v>0.46</v>
      </c>
      <c r="F340" s="73">
        <v>0</v>
      </c>
      <c r="G340" s="73">
        <v>359.209</v>
      </c>
      <c r="H340" s="74"/>
      <c r="I340" s="73">
        <v>0</v>
      </c>
      <c r="J340" s="73">
        <v>465.267</v>
      </c>
      <c r="K340" s="74"/>
      <c r="L340" s="72">
        <v>13</v>
      </c>
      <c r="M340" s="90">
        <v>0.41870115144234016</v>
      </c>
    </row>
    <row r="341" spans="1:13" s="76" customFormat="1" ht="12.75">
      <c r="A341" s="75">
        <v>14</v>
      </c>
      <c r="B341" s="72" t="s">
        <v>153</v>
      </c>
      <c r="C341" s="98">
        <v>12051000</v>
      </c>
      <c r="D341" s="72" t="s">
        <v>71</v>
      </c>
      <c r="E341" s="96">
        <v>0.43</v>
      </c>
      <c r="F341" s="73">
        <v>934.556</v>
      </c>
      <c r="G341" s="73">
        <v>3618.211</v>
      </c>
      <c r="H341" s="74">
        <f t="shared" si="27"/>
        <v>2.871582869298362</v>
      </c>
      <c r="I341" s="73">
        <v>1664.442</v>
      </c>
      <c r="J341" s="73">
        <v>10457.362</v>
      </c>
      <c r="K341" s="74">
        <f t="shared" si="28"/>
        <v>5.282803486093236</v>
      </c>
      <c r="L341" s="72">
        <v>14</v>
      </c>
      <c r="M341" s="90">
        <v>0.7679445471729427</v>
      </c>
    </row>
    <row r="342" spans="1:13" s="76" customFormat="1" ht="12.75">
      <c r="A342" s="75">
        <v>15</v>
      </c>
      <c r="B342" s="72" t="s">
        <v>103</v>
      </c>
      <c r="C342" s="98">
        <v>11041200</v>
      </c>
      <c r="D342" s="72" t="s">
        <v>71</v>
      </c>
      <c r="E342" s="96">
        <v>0.43</v>
      </c>
      <c r="F342" s="73">
        <v>1119.68</v>
      </c>
      <c r="G342" s="73">
        <v>371.658</v>
      </c>
      <c r="H342" s="74">
        <f t="shared" si="27"/>
        <v>-0.6680676621891969</v>
      </c>
      <c r="I342" s="73">
        <v>827.265</v>
      </c>
      <c r="J342" s="73">
        <v>201.758</v>
      </c>
      <c r="K342" s="74">
        <f t="shared" si="28"/>
        <v>-0.7561144252446313</v>
      </c>
      <c r="L342" s="72">
        <v>15</v>
      </c>
      <c r="M342" s="90">
        <v>0.9941707195687417</v>
      </c>
    </row>
    <row r="343" spans="1:13" s="76" customFormat="1" ht="12.75">
      <c r="A343" s="75">
        <v>16</v>
      </c>
      <c r="B343" s="72" t="s">
        <v>101</v>
      </c>
      <c r="C343" s="98">
        <v>20098000</v>
      </c>
      <c r="D343" s="72" t="s">
        <v>71</v>
      </c>
      <c r="E343" s="96">
        <v>0.31</v>
      </c>
      <c r="F343" s="73">
        <v>0</v>
      </c>
      <c r="G343" s="73">
        <v>0</v>
      </c>
      <c r="H343" s="74"/>
      <c r="I343" s="73">
        <v>0</v>
      </c>
      <c r="J343" s="73">
        <v>0</v>
      </c>
      <c r="K343" s="74"/>
      <c r="L343" s="72">
        <v>16</v>
      </c>
      <c r="M343" s="90">
        <v>0</v>
      </c>
    </row>
    <row r="344" spans="1:13" s="76" customFormat="1" ht="12.75">
      <c r="A344" s="75">
        <v>17</v>
      </c>
      <c r="B344" s="72" t="s">
        <v>94</v>
      </c>
      <c r="C344" s="98">
        <v>44091090</v>
      </c>
      <c r="D344" s="72" t="s">
        <v>71</v>
      </c>
      <c r="E344" s="96">
        <v>0.29</v>
      </c>
      <c r="F344" s="73">
        <v>414.47</v>
      </c>
      <c r="G344" s="73">
        <v>200.955</v>
      </c>
      <c r="H344" s="74">
        <f t="shared" si="27"/>
        <v>-0.5151518807151302</v>
      </c>
      <c r="I344" s="73">
        <v>464.849</v>
      </c>
      <c r="J344" s="73">
        <v>286.529</v>
      </c>
      <c r="K344" s="74">
        <f t="shared" si="28"/>
        <v>-0.38360844059038524</v>
      </c>
      <c r="L344" s="72">
        <v>17</v>
      </c>
      <c r="M344" s="90">
        <v>0.17830266817093668</v>
      </c>
    </row>
    <row r="345" spans="1:13" s="76" customFormat="1" ht="12.75">
      <c r="A345" s="75">
        <v>18</v>
      </c>
      <c r="B345" s="72" t="s">
        <v>155</v>
      </c>
      <c r="C345" s="97" t="s">
        <v>388</v>
      </c>
      <c r="D345" s="72" t="s">
        <v>71</v>
      </c>
      <c r="E345" s="96">
        <v>0.28</v>
      </c>
      <c r="F345" s="73">
        <v>39.337</v>
      </c>
      <c r="G345" s="73">
        <v>50.631</v>
      </c>
      <c r="H345" s="74">
        <f t="shared" si="27"/>
        <v>0.28710882883798955</v>
      </c>
      <c r="I345" s="73">
        <v>466.75</v>
      </c>
      <c r="J345" s="73">
        <v>328.592</v>
      </c>
      <c r="K345" s="74">
        <f t="shared" si="28"/>
        <v>-0.29600000000000004</v>
      </c>
      <c r="L345" s="72">
        <v>18</v>
      </c>
      <c r="M345" s="90">
        <v>0.24610056665922705</v>
      </c>
    </row>
    <row r="346" spans="1:35" s="77" customFormat="1" ht="12.75">
      <c r="A346" s="75">
        <v>19</v>
      </c>
      <c r="B346" s="72" t="s">
        <v>146</v>
      </c>
      <c r="C346" s="98">
        <v>12092200</v>
      </c>
      <c r="D346" s="72" t="s">
        <v>71</v>
      </c>
      <c r="E346" s="96">
        <v>0.27</v>
      </c>
      <c r="F346" s="73">
        <v>235</v>
      </c>
      <c r="G346" s="73">
        <v>414.5</v>
      </c>
      <c r="H346" s="74">
        <f t="shared" si="27"/>
        <v>0.7638297872340426</v>
      </c>
      <c r="I346" s="73">
        <v>626.735</v>
      </c>
      <c r="J346" s="73">
        <v>1545.172</v>
      </c>
      <c r="K346" s="74">
        <f t="shared" si="28"/>
        <v>1.4654311630912586</v>
      </c>
      <c r="L346" s="72">
        <v>19</v>
      </c>
      <c r="M346" s="90">
        <v>0.5096035560762058</v>
      </c>
      <c r="N346" s="76"/>
      <c r="O346" s="76"/>
      <c r="P346" s="76"/>
      <c r="Q346" s="76"/>
      <c r="R346" s="76"/>
      <c r="S346" s="76"/>
      <c r="T346" s="76"/>
      <c r="U346" s="76"/>
      <c r="V346" s="76"/>
      <c r="W346" s="76"/>
      <c r="X346" s="76"/>
      <c r="Y346" s="76"/>
      <c r="Z346" s="76"/>
      <c r="AA346" s="76"/>
      <c r="AB346" s="76"/>
      <c r="AC346" s="76"/>
      <c r="AD346" s="76"/>
      <c r="AE346" s="76"/>
      <c r="AF346" s="76"/>
      <c r="AG346" s="76"/>
      <c r="AH346" s="76"/>
      <c r="AI346" s="76"/>
    </row>
    <row r="347" spans="1:35" ht="12.75">
      <c r="A347" s="75">
        <v>20</v>
      </c>
      <c r="B347" s="72" t="s">
        <v>150</v>
      </c>
      <c r="C347" s="97" t="s">
        <v>389</v>
      </c>
      <c r="D347" s="72" t="s">
        <v>71</v>
      </c>
      <c r="E347" s="96">
        <v>0.27</v>
      </c>
      <c r="F347" s="73">
        <v>66.953</v>
      </c>
      <c r="G347" s="73">
        <v>134.886</v>
      </c>
      <c r="H347" s="74">
        <f t="shared" si="27"/>
        <v>1.0146371335115676</v>
      </c>
      <c r="I347" s="73">
        <v>403.076</v>
      </c>
      <c r="J347" s="73">
        <v>739.763</v>
      </c>
      <c r="K347" s="74">
        <f t="shared" si="28"/>
        <v>0.8352940884597445</v>
      </c>
      <c r="L347" s="72">
        <v>20</v>
      </c>
      <c r="M347" s="90">
        <v>0.26705975535265347</v>
      </c>
      <c r="N347" s="76"/>
      <c r="O347" s="76"/>
      <c r="P347" s="76"/>
      <c r="Q347" s="76"/>
      <c r="R347" s="76"/>
      <c r="S347" s="76"/>
      <c r="T347" s="76"/>
      <c r="U347" s="76"/>
      <c r="V347" s="76"/>
      <c r="W347" s="76"/>
      <c r="X347" s="76"/>
      <c r="Y347" s="76"/>
      <c r="Z347" s="76"/>
      <c r="AA347" s="76"/>
      <c r="AB347" s="76"/>
      <c r="AC347" s="76"/>
      <c r="AD347" s="76"/>
      <c r="AE347" s="76"/>
      <c r="AF347" s="76"/>
      <c r="AG347" s="76"/>
      <c r="AH347" s="76"/>
      <c r="AI347" s="76"/>
    </row>
    <row r="348" spans="13:35" ht="12.75">
      <c r="M348" s="123"/>
      <c r="N348" s="76"/>
      <c r="O348" s="76"/>
      <c r="P348" s="76"/>
      <c r="Q348" s="76"/>
      <c r="R348" s="76"/>
      <c r="S348" s="76"/>
      <c r="T348" s="76"/>
      <c r="U348" s="76"/>
      <c r="V348" s="76"/>
      <c r="W348" s="76"/>
      <c r="X348" s="76"/>
      <c r="Y348" s="76"/>
      <c r="Z348" s="76"/>
      <c r="AA348" s="76"/>
      <c r="AB348" s="76"/>
      <c r="AC348" s="76"/>
      <c r="AD348" s="76"/>
      <c r="AE348" s="76"/>
      <c r="AF348" s="76"/>
      <c r="AG348" s="76"/>
      <c r="AH348" s="76"/>
      <c r="AI348" s="76"/>
    </row>
    <row r="349" spans="2:35" s="77" customFormat="1" ht="13.5" customHeight="1">
      <c r="B349" s="88" t="s">
        <v>186</v>
      </c>
      <c r="C349" s="88"/>
      <c r="D349" s="88"/>
      <c r="E349" s="124">
        <f>SUM(E328:E348)</f>
        <v>95.79</v>
      </c>
      <c r="F349" s="125"/>
      <c r="G349" s="89"/>
      <c r="H349" s="89"/>
      <c r="I349" s="89">
        <f>SUM(I328:I348)</f>
        <v>137211.96800000002</v>
      </c>
      <c r="J349" s="125">
        <f>SUM(J328:J348)</f>
        <v>115684.64700000003</v>
      </c>
      <c r="K349" s="126">
        <f>+(J349-I349)/I349</f>
        <v>-0.15689098636060664</v>
      </c>
      <c r="L349" s="89"/>
      <c r="M349" s="127"/>
      <c r="N349" s="76"/>
      <c r="O349" s="76"/>
      <c r="P349" s="76"/>
      <c r="Q349" s="76"/>
      <c r="R349" s="76"/>
      <c r="S349" s="76"/>
      <c r="T349" s="76"/>
      <c r="U349" s="76"/>
      <c r="V349" s="76"/>
      <c r="W349" s="76"/>
      <c r="X349" s="76"/>
      <c r="Y349" s="76"/>
      <c r="Z349" s="76"/>
      <c r="AA349" s="76"/>
      <c r="AB349" s="76"/>
      <c r="AC349" s="76"/>
      <c r="AD349" s="76"/>
      <c r="AE349" s="76"/>
      <c r="AF349" s="76"/>
      <c r="AG349" s="76"/>
      <c r="AH349" s="76"/>
      <c r="AI349" s="76"/>
    </row>
    <row r="350" spans="5:13" s="76" customFormat="1" ht="12.75">
      <c r="E350" s="128"/>
      <c r="F350" s="129"/>
      <c r="G350" s="122"/>
      <c r="H350" s="122"/>
      <c r="I350" s="122"/>
      <c r="J350" s="129"/>
      <c r="K350" s="122"/>
      <c r="L350" s="122"/>
      <c r="M350" s="123"/>
    </row>
    <row r="351" spans="2:13" s="76" customFormat="1" ht="12.75">
      <c r="B351" s="130" t="s">
        <v>60</v>
      </c>
      <c r="C351" s="130"/>
      <c r="E351" s="128"/>
      <c r="F351" s="129"/>
      <c r="G351" s="122"/>
      <c r="H351" s="122"/>
      <c r="I351" s="122"/>
      <c r="J351" s="129"/>
      <c r="K351" s="122"/>
      <c r="L351" s="122"/>
      <c r="M351" s="123"/>
    </row>
    <row r="352" spans="13:35" ht="12.75">
      <c r="M352" s="123"/>
      <c r="N352" s="76"/>
      <c r="O352" s="76"/>
      <c r="P352" s="76"/>
      <c r="Q352" s="76"/>
      <c r="R352" s="76"/>
      <c r="S352" s="76"/>
      <c r="T352" s="76"/>
      <c r="U352" s="76"/>
      <c r="V352" s="76"/>
      <c r="W352" s="76"/>
      <c r="X352" s="76"/>
      <c r="Y352" s="76"/>
      <c r="Z352" s="76"/>
      <c r="AA352" s="76"/>
      <c r="AB352" s="76"/>
      <c r="AC352" s="76"/>
      <c r="AD352" s="76"/>
      <c r="AE352" s="76"/>
      <c r="AF352" s="76"/>
      <c r="AG352" s="76"/>
      <c r="AH352" s="76"/>
      <c r="AI352" s="76"/>
    </row>
    <row r="353" spans="2:35" s="103" customFormat="1" ht="15.75" customHeight="1">
      <c r="B353" s="171" t="s">
        <v>68</v>
      </c>
      <c r="C353" s="171"/>
      <c r="D353" s="171"/>
      <c r="E353" s="171"/>
      <c r="F353" s="171"/>
      <c r="G353" s="171"/>
      <c r="H353" s="171"/>
      <c r="I353" s="171"/>
      <c r="J353" s="171"/>
      <c r="K353" s="171"/>
      <c r="L353" s="171"/>
      <c r="M353" s="171"/>
      <c r="N353" s="76"/>
      <c r="O353" s="76"/>
      <c r="P353" s="76"/>
      <c r="Q353" s="76"/>
      <c r="R353" s="76"/>
      <c r="S353" s="76"/>
      <c r="T353" s="76"/>
      <c r="U353" s="76"/>
      <c r="V353" s="76"/>
      <c r="W353" s="76"/>
      <c r="X353" s="76"/>
      <c r="Y353" s="76"/>
      <c r="Z353" s="76"/>
      <c r="AA353" s="76"/>
      <c r="AB353" s="76"/>
      <c r="AC353" s="76"/>
      <c r="AD353" s="76"/>
      <c r="AE353" s="76"/>
      <c r="AF353" s="76"/>
      <c r="AG353" s="76"/>
      <c r="AH353" s="76"/>
      <c r="AI353" s="76"/>
    </row>
    <row r="354" spans="2:35" s="103" customFormat="1" ht="15.75" customHeight="1">
      <c r="B354" s="172" t="s">
        <v>62</v>
      </c>
      <c r="C354" s="172"/>
      <c r="D354" s="172"/>
      <c r="E354" s="172"/>
      <c r="F354" s="172"/>
      <c r="G354" s="172"/>
      <c r="H354" s="172"/>
      <c r="I354" s="172"/>
      <c r="J354" s="172"/>
      <c r="K354" s="172"/>
      <c r="L354" s="172"/>
      <c r="M354" s="172"/>
      <c r="N354" s="76"/>
      <c r="O354" s="76"/>
      <c r="P354" s="76"/>
      <c r="Q354" s="76"/>
      <c r="R354" s="76"/>
      <c r="S354" s="76"/>
      <c r="T354" s="76"/>
      <c r="U354" s="76"/>
      <c r="V354" s="76"/>
      <c r="W354" s="76"/>
      <c r="X354" s="76"/>
      <c r="Y354" s="76"/>
      <c r="Z354" s="76"/>
      <c r="AA354" s="76"/>
      <c r="AB354" s="76"/>
      <c r="AC354" s="76"/>
      <c r="AD354" s="76"/>
      <c r="AE354" s="76"/>
      <c r="AF354" s="76"/>
      <c r="AG354" s="76"/>
      <c r="AH354" s="76"/>
      <c r="AI354" s="76"/>
    </row>
    <row r="355" spans="2:35" s="104" customFormat="1" ht="15.75" customHeight="1">
      <c r="B355" s="172" t="s">
        <v>300</v>
      </c>
      <c r="C355" s="172"/>
      <c r="D355" s="172"/>
      <c r="E355" s="172"/>
      <c r="F355" s="172"/>
      <c r="G355" s="172"/>
      <c r="H355" s="172"/>
      <c r="I355" s="172"/>
      <c r="J355" s="172"/>
      <c r="K355" s="172"/>
      <c r="L355" s="172"/>
      <c r="M355" s="172"/>
      <c r="N355" s="76"/>
      <c r="O355" s="76"/>
      <c r="P355" s="76"/>
      <c r="Q355" s="76"/>
      <c r="R355" s="76"/>
      <c r="S355" s="76"/>
      <c r="T355" s="76"/>
      <c r="U355" s="76"/>
      <c r="V355" s="76"/>
      <c r="W355" s="76"/>
      <c r="X355" s="76"/>
      <c r="Y355" s="76"/>
      <c r="Z355" s="76"/>
      <c r="AA355" s="76"/>
      <c r="AB355" s="76"/>
      <c r="AC355" s="76"/>
      <c r="AD355" s="76"/>
      <c r="AE355" s="76"/>
      <c r="AF355" s="76"/>
      <c r="AG355" s="76"/>
      <c r="AH355" s="76"/>
      <c r="AI355" s="76"/>
    </row>
    <row r="356" spans="2:35" s="104" customFormat="1" ht="15.75" customHeight="1">
      <c r="B356" s="105"/>
      <c r="C356" s="105"/>
      <c r="D356" s="105"/>
      <c r="E356" s="106"/>
      <c r="F356" s="105"/>
      <c r="G356" s="105"/>
      <c r="H356" s="105"/>
      <c r="I356" s="105"/>
      <c r="J356" s="105"/>
      <c r="K356" s="105"/>
      <c r="L356" s="105"/>
      <c r="M356" s="105"/>
      <c r="N356" s="76"/>
      <c r="O356" s="76"/>
      <c r="P356" s="76"/>
      <c r="Q356" s="76"/>
      <c r="R356" s="76"/>
      <c r="S356" s="76"/>
      <c r="T356" s="76"/>
      <c r="U356" s="76"/>
      <c r="V356" s="76"/>
      <c r="W356" s="76"/>
      <c r="X356" s="76"/>
      <c r="Y356" s="76"/>
      <c r="Z356" s="76"/>
      <c r="AA356" s="76"/>
      <c r="AB356" s="76"/>
      <c r="AC356" s="76"/>
      <c r="AD356" s="76"/>
      <c r="AE356" s="76"/>
      <c r="AF356" s="76"/>
      <c r="AG356" s="76"/>
      <c r="AH356" s="76"/>
      <c r="AI356" s="76"/>
    </row>
    <row r="357" spans="2:13" s="76" customFormat="1" ht="30.75" customHeight="1">
      <c r="B357" s="107" t="s">
        <v>421</v>
      </c>
      <c r="C357" s="107" t="s">
        <v>309</v>
      </c>
      <c r="D357" s="107" t="s">
        <v>69</v>
      </c>
      <c r="E357" s="109" t="s">
        <v>184</v>
      </c>
      <c r="F357" s="170" t="s">
        <v>290</v>
      </c>
      <c r="G357" s="170"/>
      <c r="H357" s="170"/>
      <c r="I357" s="170" t="s">
        <v>291</v>
      </c>
      <c r="J357" s="170"/>
      <c r="K357" s="170"/>
      <c r="L357" s="170"/>
      <c r="M357" s="170"/>
    </row>
    <row r="358" spans="2:13" s="76" customFormat="1" ht="15.75" customHeight="1">
      <c r="B358" s="110"/>
      <c r="C358" s="110"/>
      <c r="D358" s="110"/>
      <c r="E358" s="111">
        <f>+E326</f>
        <v>2008</v>
      </c>
      <c r="F358" s="169" t="str">
        <f>+F294</f>
        <v>Enero-Abril</v>
      </c>
      <c r="G358" s="169"/>
      <c r="H358" s="110" t="s">
        <v>185</v>
      </c>
      <c r="I358" s="169" t="str">
        <f>+F358</f>
        <v>Enero-Abril</v>
      </c>
      <c r="J358" s="169"/>
      <c r="K358" s="110" t="s">
        <v>185</v>
      </c>
      <c r="L358" s="112"/>
      <c r="M358" s="113" t="s">
        <v>292</v>
      </c>
    </row>
    <row r="359" spans="2:13" s="76" customFormat="1" ht="15.75">
      <c r="B359" s="114"/>
      <c r="C359" s="114"/>
      <c r="D359" s="114"/>
      <c r="E359" s="115"/>
      <c r="F359" s="116">
        <f aca="true" t="shared" si="29" ref="F359:K359">+F327</f>
        <v>2008</v>
      </c>
      <c r="G359" s="116">
        <f t="shared" si="29"/>
        <v>2009</v>
      </c>
      <c r="H359" s="117" t="str">
        <f t="shared" si="29"/>
        <v>09/08</v>
      </c>
      <c r="I359" s="116">
        <f t="shared" si="29"/>
        <v>2008</v>
      </c>
      <c r="J359" s="116">
        <f t="shared" si="29"/>
        <v>2009</v>
      </c>
      <c r="K359" s="117" t="str">
        <f t="shared" si="29"/>
        <v>09/08</v>
      </c>
      <c r="L359" s="114"/>
      <c r="M359" s="131" t="str">
        <f>+M295</f>
        <v>ene-abr 09</v>
      </c>
    </row>
    <row r="360" spans="1:35" s="75" customFormat="1" ht="12.75">
      <c r="A360" s="75">
        <v>1</v>
      </c>
      <c r="B360" s="72" t="s">
        <v>324</v>
      </c>
      <c r="C360" s="98">
        <v>44101200</v>
      </c>
      <c r="D360" s="72" t="s">
        <v>71</v>
      </c>
      <c r="E360" s="96">
        <v>55.17</v>
      </c>
      <c r="F360" s="73">
        <v>1575.828</v>
      </c>
      <c r="G360" s="73">
        <v>4386.389</v>
      </c>
      <c r="H360" s="74">
        <f>+(G360-F360)/F360</f>
        <v>1.7835455392339774</v>
      </c>
      <c r="I360" s="73">
        <v>563.529</v>
      </c>
      <c r="J360" s="73">
        <v>1626.827</v>
      </c>
      <c r="K360" s="74">
        <f>+(J360-I360)/I360</f>
        <v>1.88685586722245</v>
      </c>
      <c r="L360" s="72">
        <v>1</v>
      </c>
      <c r="M360" s="90">
        <v>0.9600336844192447</v>
      </c>
      <c r="N360" s="76"/>
      <c r="O360" s="76"/>
      <c r="P360" s="76"/>
      <c r="Q360" s="76"/>
      <c r="R360" s="76"/>
      <c r="S360" s="76"/>
      <c r="T360" s="76"/>
      <c r="U360" s="76"/>
      <c r="V360" s="76"/>
      <c r="W360" s="76"/>
      <c r="X360" s="76"/>
      <c r="Y360" s="76"/>
      <c r="Z360" s="76"/>
      <c r="AA360" s="76"/>
      <c r="AB360" s="76"/>
      <c r="AC360" s="76"/>
      <c r="AD360" s="76"/>
      <c r="AE360" s="76"/>
      <c r="AF360" s="76"/>
      <c r="AG360" s="76"/>
      <c r="AH360" s="76"/>
      <c r="AI360" s="76"/>
    </row>
    <row r="361" spans="1:35" s="75" customFormat="1" ht="12.75">
      <c r="A361" s="75">
        <v>2</v>
      </c>
      <c r="B361" s="72" t="s">
        <v>325</v>
      </c>
      <c r="C361" s="98">
        <v>44079910</v>
      </c>
      <c r="D361" s="72" t="s">
        <v>100</v>
      </c>
      <c r="E361" s="96">
        <v>16.91</v>
      </c>
      <c r="F361" s="73">
        <v>0.56</v>
      </c>
      <c r="G361" s="73">
        <v>0.179</v>
      </c>
      <c r="H361" s="74">
        <f>+(G361-F361)/F361</f>
        <v>-0.6803571428571429</v>
      </c>
      <c r="I361" s="73">
        <v>364.514</v>
      </c>
      <c r="J361" s="73">
        <v>151.672</v>
      </c>
      <c r="K361" s="74">
        <f>+(J361-I361)/I361</f>
        <v>-0.583906242284247</v>
      </c>
      <c r="L361" s="72">
        <v>2</v>
      </c>
      <c r="M361" s="90">
        <v>0.5829278604097006</v>
      </c>
      <c r="N361" s="76"/>
      <c r="O361" s="76"/>
      <c r="P361" s="76"/>
      <c r="Q361" s="76"/>
      <c r="R361" s="76"/>
      <c r="S361" s="76"/>
      <c r="T361" s="76"/>
      <c r="U361" s="76"/>
      <c r="V361" s="76"/>
      <c r="W361" s="76"/>
      <c r="X361" s="76"/>
      <c r="Y361" s="76"/>
      <c r="Z361" s="76"/>
      <c r="AA361" s="76"/>
      <c r="AB361" s="76"/>
      <c r="AC361" s="76"/>
      <c r="AD361" s="76"/>
      <c r="AE361" s="76"/>
      <c r="AF361" s="76"/>
      <c r="AG361" s="76"/>
      <c r="AH361" s="76"/>
      <c r="AI361" s="76"/>
    </row>
    <row r="362" spans="1:35" s="75" customFormat="1" ht="12.75">
      <c r="A362" s="75">
        <v>3</v>
      </c>
      <c r="B362" s="72" t="s">
        <v>326</v>
      </c>
      <c r="C362" s="98">
        <v>44071090</v>
      </c>
      <c r="D362" s="72" t="s">
        <v>100</v>
      </c>
      <c r="E362" s="96">
        <v>9.97</v>
      </c>
      <c r="F362" s="73">
        <v>0.831</v>
      </c>
      <c r="G362" s="73">
        <v>0.542</v>
      </c>
      <c r="H362" s="74">
        <f>+(G362-F362)/F362</f>
        <v>-0.34777376654632963</v>
      </c>
      <c r="I362" s="73">
        <v>190.01</v>
      </c>
      <c r="J362" s="73">
        <v>125.252</v>
      </c>
      <c r="K362" s="74">
        <f>+(J362-I362)/I362</f>
        <v>-0.3408136413872954</v>
      </c>
      <c r="L362" s="72">
        <v>3</v>
      </c>
      <c r="M362" s="90">
        <v>0.288855987122187</v>
      </c>
      <c r="N362" s="76"/>
      <c r="O362" s="76"/>
      <c r="P362" s="76"/>
      <c r="Q362" s="76"/>
      <c r="R362" s="76"/>
      <c r="S362" s="76"/>
      <c r="T362" s="76"/>
      <c r="U362" s="76"/>
      <c r="V362" s="76"/>
      <c r="W362" s="76"/>
      <c r="X362" s="76"/>
      <c r="Y362" s="76"/>
      <c r="Z362" s="76"/>
      <c r="AA362" s="76"/>
      <c r="AB362" s="76"/>
      <c r="AC362" s="76"/>
      <c r="AD362" s="76"/>
      <c r="AE362" s="76"/>
      <c r="AF362" s="76"/>
      <c r="AG362" s="76"/>
      <c r="AH362" s="76"/>
      <c r="AI362" s="76"/>
    </row>
    <row r="363" spans="1:35" s="75" customFormat="1" ht="12.75">
      <c r="A363" s="75">
        <v>4</v>
      </c>
      <c r="B363" s="72" t="s">
        <v>158</v>
      </c>
      <c r="C363" s="98">
        <v>41015000</v>
      </c>
      <c r="D363" s="72" t="s">
        <v>71</v>
      </c>
      <c r="E363" s="96">
        <v>5.58</v>
      </c>
      <c r="F363" s="73">
        <v>0</v>
      </c>
      <c r="G363" s="73">
        <v>0</v>
      </c>
      <c r="H363" s="74"/>
      <c r="I363" s="73">
        <v>0</v>
      </c>
      <c r="J363" s="73">
        <v>0</v>
      </c>
      <c r="K363" s="74"/>
      <c r="L363" s="72">
        <v>4</v>
      </c>
      <c r="M363" s="90">
        <v>0</v>
      </c>
      <c r="N363" s="76"/>
      <c r="O363" s="76"/>
      <c r="P363" s="76"/>
      <c r="Q363" s="76"/>
      <c r="R363" s="76"/>
      <c r="S363" s="76"/>
      <c r="T363" s="76"/>
      <c r="U363" s="76"/>
      <c r="V363" s="76"/>
      <c r="W363" s="76"/>
      <c r="X363" s="76"/>
      <c r="Y363" s="76"/>
      <c r="Z363" s="76"/>
      <c r="AA363" s="76"/>
      <c r="AB363" s="76"/>
      <c r="AC363" s="76"/>
      <c r="AD363" s="76"/>
      <c r="AE363" s="76"/>
      <c r="AF363" s="76"/>
      <c r="AG363" s="76"/>
      <c r="AH363" s="76"/>
      <c r="AI363" s="76"/>
    </row>
    <row r="364" spans="1:35" s="75" customFormat="1" ht="12.75">
      <c r="A364" s="75">
        <v>5</v>
      </c>
      <c r="B364" s="72" t="s">
        <v>159</v>
      </c>
      <c r="C364" s="97" t="s">
        <v>368</v>
      </c>
      <c r="D364" s="72" t="s">
        <v>69</v>
      </c>
      <c r="E364" s="96">
        <v>3.2</v>
      </c>
      <c r="F364" s="73">
        <v>0.132</v>
      </c>
      <c r="G364" s="73">
        <v>0.971</v>
      </c>
      <c r="H364" s="74">
        <f aca="true" t="shared" si="30" ref="H364:H378">+(G364-F364)/F364</f>
        <v>6.3560606060606055</v>
      </c>
      <c r="I364" s="73">
        <v>3.429</v>
      </c>
      <c r="J364" s="73">
        <v>68.359</v>
      </c>
      <c r="K364" s="74">
        <f aca="true" t="shared" si="31" ref="K364:K378">+(J364-I364)/I364</f>
        <v>18.935549722951297</v>
      </c>
      <c r="L364" s="72">
        <v>5</v>
      </c>
      <c r="M364" s="90">
        <v>0.021470647819375063</v>
      </c>
      <c r="N364" s="76"/>
      <c r="O364" s="76"/>
      <c r="P364" s="76"/>
      <c r="Q364" s="76"/>
      <c r="R364" s="76"/>
      <c r="S364" s="76"/>
      <c r="T364" s="76"/>
      <c r="U364" s="76"/>
      <c r="V364" s="76"/>
      <c r="W364" s="76"/>
      <c r="X364" s="76"/>
      <c r="Y364" s="76"/>
      <c r="Z364" s="76"/>
      <c r="AA364" s="76"/>
      <c r="AB364" s="76"/>
      <c r="AC364" s="76"/>
      <c r="AD364" s="76"/>
      <c r="AE364" s="76"/>
      <c r="AF364" s="76"/>
      <c r="AG364" s="76"/>
      <c r="AH364" s="76"/>
      <c r="AI364" s="76"/>
    </row>
    <row r="365" spans="1:35" s="75" customFormat="1" ht="12.75">
      <c r="A365" s="75">
        <v>6</v>
      </c>
      <c r="B365" s="72" t="s">
        <v>72</v>
      </c>
      <c r="C365" s="97" t="s">
        <v>363</v>
      </c>
      <c r="D365" s="72" t="s">
        <v>71</v>
      </c>
      <c r="E365" s="96">
        <v>1.88</v>
      </c>
      <c r="F365" s="73">
        <v>11.432</v>
      </c>
      <c r="G365" s="73">
        <v>35.509</v>
      </c>
      <c r="H365" s="74">
        <f t="shared" si="30"/>
        <v>2.10610566829951</v>
      </c>
      <c r="I365" s="73">
        <v>83.643</v>
      </c>
      <c r="J365" s="73">
        <v>117.732</v>
      </c>
      <c r="K365" s="74">
        <f t="shared" si="31"/>
        <v>0.4075535310785122</v>
      </c>
      <c r="L365" s="72">
        <v>6</v>
      </c>
      <c r="M365" s="90">
        <v>0.0009817724404888018</v>
      </c>
      <c r="N365" s="76"/>
      <c r="O365" s="76"/>
      <c r="P365" s="76"/>
      <c r="Q365" s="76"/>
      <c r="R365" s="76"/>
      <c r="S365" s="76"/>
      <c r="T365" s="76"/>
      <c r="U365" s="76"/>
      <c r="V365" s="76"/>
      <c r="W365" s="76"/>
      <c r="X365" s="76"/>
      <c r="Y365" s="76"/>
      <c r="Z365" s="76"/>
      <c r="AA365" s="76"/>
      <c r="AB365" s="76"/>
      <c r="AC365" s="76"/>
      <c r="AD365" s="76"/>
      <c r="AE365" s="76"/>
      <c r="AF365" s="76"/>
      <c r="AG365" s="76"/>
      <c r="AH365" s="76"/>
      <c r="AI365" s="76"/>
    </row>
    <row r="366" spans="1:35" s="75" customFormat="1" ht="12.75">
      <c r="A366" s="75">
        <v>7</v>
      </c>
      <c r="B366" s="72" t="s">
        <v>310</v>
      </c>
      <c r="C366" s="97" t="s">
        <v>390</v>
      </c>
      <c r="D366" s="72" t="s">
        <v>71</v>
      </c>
      <c r="E366" s="96">
        <v>1.5</v>
      </c>
      <c r="F366" s="73">
        <v>36.201</v>
      </c>
      <c r="G366" s="73">
        <v>0</v>
      </c>
      <c r="H366" s="74">
        <f t="shared" si="30"/>
        <v>-1</v>
      </c>
      <c r="I366" s="73">
        <v>71.646</v>
      </c>
      <c r="J366" s="73">
        <v>0</v>
      </c>
      <c r="K366" s="74">
        <f t="shared" si="31"/>
        <v>-1</v>
      </c>
      <c r="L366" s="72">
        <v>7</v>
      </c>
      <c r="M366" s="90">
        <v>0</v>
      </c>
      <c r="N366" s="76"/>
      <c r="O366" s="76"/>
      <c r="P366" s="76"/>
      <c r="Q366" s="76"/>
      <c r="R366" s="76"/>
      <c r="S366" s="76"/>
      <c r="T366" s="76"/>
      <c r="U366" s="76"/>
      <c r="V366" s="76"/>
      <c r="W366" s="76"/>
      <c r="X366" s="76"/>
      <c r="Y366" s="76"/>
      <c r="Z366" s="76"/>
      <c r="AA366" s="76"/>
      <c r="AB366" s="76"/>
      <c r="AC366" s="76"/>
      <c r="AD366" s="76"/>
      <c r="AE366" s="76"/>
      <c r="AF366" s="76"/>
      <c r="AG366" s="76"/>
      <c r="AH366" s="76"/>
      <c r="AI366" s="76"/>
    </row>
    <row r="367" spans="1:35" s="75" customFormat="1" ht="12.75">
      <c r="A367" s="75">
        <v>8</v>
      </c>
      <c r="B367" s="72" t="s">
        <v>155</v>
      </c>
      <c r="C367" s="97" t="s">
        <v>388</v>
      </c>
      <c r="D367" s="72" t="s">
        <v>71</v>
      </c>
      <c r="E367" s="96">
        <v>1.29</v>
      </c>
      <c r="F367" s="73">
        <v>6.009</v>
      </c>
      <c r="G367" s="73">
        <v>0</v>
      </c>
      <c r="H367" s="74">
        <f t="shared" si="30"/>
        <v>-1</v>
      </c>
      <c r="I367" s="73">
        <v>61.7</v>
      </c>
      <c r="J367" s="73">
        <v>0</v>
      </c>
      <c r="K367" s="74">
        <f t="shared" si="31"/>
        <v>-1</v>
      </c>
      <c r="L367" s="72">
        <v>8</v>
      </c>
      <c r="M367" s="90">
        <v>0</v>
      </c>
      <c r="N367" s="76"/>
      <c r="O367" s="76"/>
      <c r="P367" s="76"/>
      <c r="Q367" s="76"/>
      <c r="R367" s="76"/>
      <c r="S367" s="76"/>
      <c r="T367" s="76"/>
      <c r="U367" s="76"/>
      <c r="V367" s="76"/>
      <c r="W367" s="76"/>
      <c r="X367" s="76"/>
      <c r="Y367" s="76"/>
      <c r="Z367" s="76"/>
      <c r="AA367" s="76"/>
      <c r="AB367" s="76"/>
      <c r="AC367" s="76"/>
      <c r="AD367" s="76"/>
      <c r="AE367" s="76"/>
      <c r="AF367" s="76"/>
      <c r="AG367" s="76"/>
      <c r="AH367" s="76"/>
      <c r="AI367" s="76"/>
    </row>
    <row r="368" spans="1:35" s="75" customFormat="1" ht="12.75">
      <c r="A368" s="75">
        <v>9</v>
      </c>
      <c r="B368" s="72" t="s">
        <v>327</v>
      </c>
      <c r="C368" s="98">
        <v>44039919</v>
      </c>
      <c r="D368" s="72" t="s">
        <v>100</v>
      </c>
      <c r="E368" s="96">
        <v>1.01</v>
      </c>
      <c r="F368" s="73">
        <v>0</v>
      </c>
      <c r="G368" s="73">
        <v>0</v>
      </c>
      <c r="H368" s="74"/>
      <c r="I368" s="73">
        <v>0</v>
      </c>
      <c r="J368" s="73">
        <v>0</v>
      </c>
      <c r="K368" s="74"/>
      <c r="L368" s="72">
        <v>9</v>
      </c>
      <c r="M368" s="90">
        <v>0</v>
      </c>
      <c r="N368" s="76"/>
      <c r="O368" s="76"/>
      <c r="P368" s="76"/>
      <c r="Q368" s="76"/>
      <c r="R368" s="76"/>
      <c r="S368" s="76"/>
      <c r="T368" s="76"/>
      <c r="U368" s="76"/>
      <c r="V368" s="76"/>
      <c r="W368" s="76"/>
      <c r="X368" s="76"/>
      <c r="Y368" s="76"/>
      <c r="Z368" s="76"/>
      <c r="AA368" s="76"/>
      <c r="AB368" s="76"/>
      <c r="AC368" s="76"/>
      <c r="AD368" s="76"/>
      <c r="AE368" s="76"/>
      <c r="AF368" s="76"/>
      <c r="AG368" s="76"/>
      <c r="AH368" s="76"/>
      <c r="AI368" s="76"/>
    </row>
    <row r="369" spans="1:13" s="76" customFormat="1" ht="12.75">
      <c r="A369" s="75">
        <v>10</v>
      </c>
      <c r="B369" s="72" t="s">
        <v>328</v>
      </c>
      <c r="C369" s="97" t="s">
        <v>391</v>
      </c>
      <c r="D369" s="72" t="s">
        <v>71</v>
      </c>
      <c r="E369" s="96">
        <v>0.78</v>
      </c>
      <c r="F369" s="73">
        <v>0.1</v>
      </c>
      <c r="G369" s="73">
        <v>0.285</v>
      </c>
      <c r="H369" s="74">
        <f t="shared" si="30"/>
        <v>1.8499999999999996</v>
      </c>
      <c r="I369" s="73">
        <v>1.032</v>
      </c>
      <c r="J369" s="73">
        <v>3.456</v>
      </c>
      <c r="K369" s="74">
        <f t="shared" si="31"/>
        <v>2.3488372093023253</v>
      </c>
      <c r="L369" s="72">
        <v>10</v>
      </c>
      <c r="M369" s="90">
        <v>0.08448225286007627</v>
      </c>
    </row>
    <row r="370" spans="1:13" s="76" customFormat="1" ht="12.75">
      <c r="A370" s="75">
        <v>11</v>
      </c>
      <c r="B370" s="72" t="s">
        <v>329</v>
      </c>
      <c r="C370" s="98">
        <v>44101900</v>
      </c>
      <c r="D370" s="72" t="s">
        <v>71</v>
      </c>
      <c r="E370" s="96">
        <v>0.73</v>
      </c>
      <c r="F370" s="133">
        <v>25.535</v>
      </c>
      <c r="G370" s="73">
        <v>49.89</v>
      </c>
      <c r="H370" s="74">
        <f t="shared" si="30"/>
        <v>0.9537889171725084</v>
      </c>
      <c r="I370" s="73">
        <v>13.906</v>
      </c>
      <c r="J370" s="73">
        <v>37.255</v>
      </c>
      <c r="K370" s="74">
        <f t="shared" si="31"/>
        <v>1.6790593988206532</v>
      </c>
      <c r="L370" s="72">
        <v>11</v>
      </c>
      <c r="M370" s="90">
        <v>0.010815837254092483</v>
      </c>
    </row>
    <row r="371" spans="1:13" s="76" customFormat="1" ht="12.75">
      <c r="A371" s="75">
        <v>12</v>
      </c>
      <c r="B371" s="72" t="s">
        <v>172</v>
      </c>
      <c r="C371" s="97" t="s">
        <v>393</v>
      </c>
      <c r="D371" s="72" t="s">
        <v>71</v>
      </c>
      <c r="E371" s="96">
        <v>0.71</v>
      </c>
      <c r="F371" s="73">
        <v>20.616</v>
      </c>
      <c r="G371" s="73">
        <v>0</v>
      </c>
      <c r="H371" s="74">
        <f t="shared" si="30"/>
        <v>-1</v>
      </c>
      <c r="I371" s="73">
        <v>33.698</v>
      </c>
      <c r="J371" s="73">
        <v>0</v>
      </c>
      <c r="K371" s="74">
        <f t="shared" si="31"/>
        <v>-1</v>
      </c>
      <c r="L371" s="72">
        <v>12</v>
      </c>
      <c r="M371" s="90">
        <v>0</v>
      </c>
    </row>
    <row r="372" spans="1:13" s="76" customFormat="1" ht="12.75">
      <c r="A372" s="75">
        <v>13</v>
      </c>
      <c r="B372" s="72" t="s">
        <v>150</v>
      </c>
      <c r="C372" s="97" t="s">
        <v>389</v>
      </c>
      <c r="D372" s="72" t="s">
        <v>71</v>
      </c>
      <c r="E372" s="96">
        <v>0.44</v>
      </c>
      <c r="F372" s="73">
        <v>4.334</v>
      </c>
      <c r="G372" s="73">
        <v>0</v>
      </c>
      <c r="H372" s="74">
        <f t="shared" si="30"/>
        <v>-1</v>
      </c>
      <c r="I372" s="73">
        <v>21.262</v>
      </c>
      <c r="J372" s="73">
        <v>0</v>
      </c>
      <c r="K372" s="74">
        <f t="shared" si="31"/>
        <v>-1</v>
      </c>
      <c r="L372" s="72">
        <v>13</v>
      </c>
      <c r="M372" s="90">
        <v>0</v>
      </c>
    </row>
    <row r="373" spans="1:13" s="76" customFormat="1" ht="12.75">
      <c r="A373" s="75">
        <v>14</v>
      </c>
      <c r="B373" s="72" t="s">
        <v>330</v>
      </c>
      <c r="C373" s="98">
        <v>44079990</v>
      </c>
      <c r="D373" s="72" t="s">
        <v>100</v>
      </c>
      <c r="E373" s="96">
        <v>0.28</v>
      </c>
      <c r="F373" s="73">
        <v>0</v>
      </c>
      <c r="G373" s="73">
        <v>0.025</v>
      </c>
      <c r="H373" s="74"/>
      <c r="I373" s="73">
        <v>0</v>
      </c>
      <c r="J373" s="73">
        <v>6.447</v>
      </c>
      <c r="K373" s="74"/>
      <c r="L373" s="72">
        <v>14</v>
      </c>
      <c r="M373" s="90">
        <v>0.09390430412934236</v>
      </c>
    </row>
    <row r="374" spans="1:13" s="76" customFormat="1" ht="12.75">
      <c r="A374" s="75">
        <v>15</v>
      </c>
      <c r="B374" s="72" t="s">
        <v>331</v>
      </c>
      <c r="C374" s="98">
        <v>44129990</v>
      </c>
      <c r="D374" s="72" t="s">
        <v>71</v>
      </c>
      <c r="E374" s="96">
        <v>0.19</v>
      </c>
      <c r="F374" s="73">
        <v>13.91</v>
      </c>
      <c r="G374" s="73">
        <v>1.665</v>
      </c>
      <c r="H374" s="74">
        <f t="shared" si="30"/>
        <v>-0.8803019410496047</v>
      </c>
      <c r="I374" s="73">
        <v>9.04</v>
      </c>
      <c r="J374" s="73">
        <v>1.118</v>
      </c>
      <c r="K374" s="74">
        <f t="shared" si="31"/>
        <v>-0.8763274336283186</v>
      </c>
      <c r="L374" s="72">
        <v>15</v>
      </c>
      <c r="M374" s="90">
        <v>0.020294801045599768</v>
      </c>
    </row>
    <row r="375" spans="1:13" s="76" customFormat="1" ht="12.75">
      <c r="A375" s="75">
        <v>16</v>
      </c>
      <c r="B375" s="72" t="s">
        <v>135</v>
      </c>
      <c r="C375" s="98">
        <v>44071012</v>
      </c>
      <c r="D375" s="72" t="s">
        <v>100</v>
      </c>
      <c r="E375" s="96">
        <v>0.1</v>
      </c>
      <c r="F375" s="73">
        <v>0</v>
      </c>
      <c r="G375" s="73">
        <v>0</v>
      </c>
      <c r="H375" s="74"/>
      <c r="I375" s="73">
        <v>0</v>
      </c>
      <c r="J375" s="73">
        <v>0</v>
      </c>
      <c r="K375" s="74"/>
      <c r="L375" s="72">
        <v>16</v>
      </c>
      <c r="M375" s="90">
        <v>0</v>
      </c>
    </row>
    <row r="376" spans="1:13" s="76" customFormat="1" ht="12.75">
      <c r="A376" s="75">
        <v>17</v>
      </c>
      <c r="B376" s="72" t="s">
        <v>431</v>
      </c>
      <c r="C376" s="97">
        <v>15060000</v>
      </c>
      <c r="D376" s="72" t="s">
        <v>71</v>
      </c>
      <c r="E376" s="96">
        <v>0.1</v>
      </c>
      <c r="F376" s="73">
        <v>0</v>
      </c>
      <c r="G376" s="73">
        <v>0</v>
      </c>
      <c r="H376" s="74"/>
      <c r="I376" s="73">
        <v>0</v>
      </c>
      <c r="J376" s="73">
        <v>0</v>
      </c>
      <c r="K376" s="74"/>
      <c r="L376" s="72">
        <v>17</v>
      </c>
      <c r="M376" s="90">
        <v>0</v>
      </c>
    </row>
    <row r="377" spans="1:13" s="76" customFormat="1" ht="12.75">
      <c r="A377" s="75">
        <v>18</v>
      </c>
      <c r="B377" s="72" t="s">
        <v>332</v>
      </c>
      <c r="C377" s="97" t="s">
        <v>392</v>
      </c>
      <c r="D377" s="72" t="s">
        <v>71</v>
      </c>
      <c r="E377" s="96">
        <v>0.07</v>
      </c>
      <c r="F377" s="73">
        <v>0.924</v>
      </c>
      <c r="G377" s="73">
        <v>0</v>
      </c>
      <c r="H377" s="74">
        <f t="shared" si="30"/>
        <v>-1</v>
      </c>
      <c r="I377" s="73">
        <v>3.113</v>
      </c>
      <c r="J377" s="73">
        <v>0</v>
      </c>
      <c r="K377" s="74">
        <f t="shared" si="31"/>
        <v>-1</v>
      </c>
      <c r="L377" s="72">
        <v>18</v>
      </c>
      <c r="M377" s="90">
        <v>0</v>
      </c>
    </row>
    <row r="378" spans="1:35" s="77" customFormat="1" ht="12.75">
      <c r="A378" s="75">
        <v>19</v>
      </c>
      <c r="B378" s="72" t="s">
        <v>333</v>
      </c>
      <c r="C378" s="98">
        <v>44092000</v>
      </c>
      <c r="D378" s="72" t="s">
        <v>71</v>
      </c>
      <c r="E378" s="96">
        <v>0.06</v>
      </c>
      <c r="F378" s="73">
        <v>11.3</v>
      </c>
      <c r="G378" s="73">
        <v>0</v>
      </c>
      <c r="H378" s="74">
        <f t="shared" si="30"/>
        <v>-1</v>
      </c>
      <c r="I378" s="73">
        <v>2.976</v>
      </c>
      <c r="J378" s="73">
        <v>0</v>
      </c>
      <c r="K378" s="74">
        <f t="shared" si="31"/>
        <v>-1</v>
      </c>
      <c r="L378" s="72">
        <v>19</v>
      </c>
      <c r="M378" s="90">
        <v>0</v>
      </c>
      <c r="N378" s="76"/>
      <c r="O378" s="76"/>
      <c r="P378" s="76"/>
      <c r="Q378" s="76"/>
      <c r="R378" s="76"/>
      <c r="S378" s="76"/>
      <c r="T378" s="76"/>
      <c r="U378" s="76"/>
      <c r="V378" s="76"/>
      <c r="W378" s="76"/>
      <c r="X378" s="76"/>
      <c r="Y378" s="76"/>
      <c r="Z378" s="76"/>
      <c r="AA378" s="76"/>
      <c r="AB378" s="76"/>
      <c r="AC378" s="76"/>
      <c r="AD378" s="76"/>
      <c r="AE378" s="76"/>
      <c r="AF378" s="76"/>
      <c r="AG378" s="76"/>
      <c r="AH378" s="76"/>
      <c r="AI378" s="76"/>
    </row>
    <row r="379" spans="1:35" ht="12.75">
      <c r="A379" s="75"/>
      <c r="B379" s="72" t="s">
        <v>334</v>
      </c>
      <c r="C379" s="72">
        <v>33012900</v>
      </c>
      <c r="D379" s="72" t="s">
        <v>71</v>
      </c>
      <c r="E379" s="96">
        <v>0.02</v>
      </c>
      <c r="F379" s="73">
        <v>0</v>
      </c>
      <c r="G379" s="73">
        <v>0</v>
      </c>
      <c r="H379" s="74"/>
      <c r="I379" s="73">
        <v>0</v>
      </c>
      <c r="J379" s="73">
        <v>0</v>
      </c>
      <c r="K379" s="74"/>
      <c r="M379" s="90">
        <v>0</v>
      </c>
      <c r="N379" s="76"/>
      <c r="O379" s="76"/>
      <c r="P379" s="76"/>
      <c r="Q379" s="76"/>
      <c r="R379" s="76"/>
      <c r="S379" s="76"/>
      <c r="T379" s="76"/>
      <c r="U379" s="76"/>
      <c r="V379" s="76"/>
      <c r="W379" s="76"/>
      <c r="X379" s="76"/>
      <c r="Y379" s="76"/>
      <c r="Z379" s="76"/>
      <c r="AA379" s="76"/>
      <c r="AB379" s="76"/>
      <c r="AC379" s="76"/>
      <c r="AD379" s="76"/>
      <c r="AE379" s="76"/>
      <c r="AF379" s="76"/>
      <c r="AG379" s="76"/>
      <c r="AH379" s="76"/>
      <c r="AI379" s="76"/>
    </row>
    <row r="380" spans="13:35" ht="12.75">
      <c r="M380" s="123"/>
      <c r="N380" s="76"/>
      <c r="O380" s="76"/>
      <c r="P380" s="76"/>
      <c r="Q380" s="76"/>
      <c r="R380" s="76"/>
      <c r="S380" s="76"/>
      <c r="T380" s="76"/>
      <c r="U380" s="76"/>
      <c r="V380" s="76"/>
      <c r="W380" s="76"/>
      <c r="X380" s="76"/>
      <c r="Y380" s="76"/>
      <c r="Z380" s="76"/>
      <c r="AA380" s="76"/>
      <c r="AB380" s="76"/>
      <c r="AC380" s="76"/>
      <c r="AD380" s="76"/>
      <c r="AE380" s="76"/>
      <c r="AF380" s="76"/>
      <c r="AG380" s="76"/>
      <c r="AH380" s="76"/>
      <c r="AI380" s="76"/>
    </row>
    <row r="381" spans="2:35" s="77" customFormat="1" ht="12.75">
      <c r="B381" s="88" t="s">
        <v>186</v>
      </c>
      <c r="C381" s="88"/>
      <c r="D381" s="88"/>
      <c r="E381" s="124">
        <f>SUM(E360:E380)</f>
        <v>99.98999999999998</v>
      </c>
      <c r="F381" s="125"/>
      <c r="G381" s="89"/>
      <c r="H381" s="89"/>
      <c r="I381" s="89">
        <f>SUM(I360:I380)</f>
        <v>1423.498</v>
      </c>
      <c r="J381" s="125">
        <f>SUM(J360:J380)</f>
        <v>2138.1180000000004</v>
      </c>
      <c r="K381" s="126">
        <f>+(J381-I381)/I381</f>
        <v>0.5020168626861438</v>
      </c>
      <c r="L381" s="89"/>
      <c r="M381" s="127"/>
      <c r="N381" s="76"/>
      <c r="O381" s="76"/>
      <c r="P381" s="76"/>
      <c r="Q381" s="76"/>
      <c r="R381" s="76"/>
      <c r="S381" s="76"/>
      <c r="T381" s="76"/>
      <c r="U381" s="76"/>
      <c r="V381" s="76"/>
      <c r="W381" s="76"/>
      <c r="X381" s="76"/>
      <c r="Y381" s="76"/>
      <c r="Z381" s="76"/>
      <c r="AA381" s="76"/>
      <c r="AB381" s="76"/>
      <c r="AC381" s="76"/>
      <c r="AD381" s="76"/>
      <c r="AE381" s="76"/>
      <c r="AF381" s="76"/>
      <c r="AG381" s="76"/>
      <c r="AH381" s="76"/>
      <c r="AI381" s="76"/>
    </row>
    <row r="382" spans="5:13" s="76" customFormat="1" ht="12.75">
      <c r="E382" s="128"/>
      <c r="F382" s="129"/>
      <c r="G382" s="122"/>
      <c r="H382" s="122"/>
      <c r="I382" s="122"/>
      <c r="J382" s="129"/>
      <c r="K382" s="122"/>
      <c r="L382" s="122"/>
      <c r="M382" s="123"/>
    </row>
    <row r="383" spans="2:13" s="76" customFormat="1" ht="12.75">
      <c r="B383" s="130" t="s">
        <v>60</v>
      </c>
      <c r="C383" s="130"/>
      <c r="E383" s="128"/>
      <c r="F383" s="129"/>
      <c r="G383" s="122"/>
      <c r="H383" s="122"/>
      <c r="I383" s="122"/>
      <c r="J383" s="129"/>
      <c r="K383" s="122"/>
      <c r="L383" s="122"/>
      <c r="M383" s="123"/>
    </row>
    <row r="384" spans="13:35" ht="12.75">
      <c r="M384" s="123"/>
      <c r="N384" s="76"/>
      <c r="O384" s="76"/>
      <c r="P384" s="76"/>
      <c r="Q384" s="76"/>
      <c r="R384" s="76"/>
      <c r="S384" s="76"/>
      <c r="T384" s="76"/>
      <c r="U384" s="76"/>
      <c r="V384" s="76"/>
      <c r="W384" s="76"/>
      <c r="X384" s="76"/>
      <c r="Y384" s="76"/>
      <c r="Z384" s="76"/>
      <c r="AA384" s="76"/>
      <c r="AB384" s="76"/>
      <c r="AC384" s="76"/>
      <c r="AD384" s="76"/>
      <c r="AE384" s="76"/>
      <c r="AF384" s="76"/>
      <c r="AG384" s="76"/>
      <c r="AH384" s="76"/>
      <c r="AI384" s="76"/>
    </row>
    <row r="385" spans="2:35" s="103" customFormat="1" ht="15.75" customHeight="1">
      <c r="B385" s="171" t="s">
        <v>281</v>
      </c>
      <c r="C385" s="171"/>
      <c r="D385" s="171"/>
      <c r="E385" s="171"/>
      <c r="F385" s="171"/>
      <c r="G385" s="171"/>
      <c r="H385" s="171"/>
      <c r="I385" s="171"/>
      <c r="J385" s="171"/>
      <c r="K385" s="171"/>
      <c r="L385" s="171"/>
      <c r="M385" s="171"/>
      <c r="N385" s="76"/>
      <c r="O385" s="76"/>
      <c r="P385" s="76"/>
      <c r="Q385" s="76"/>
      <c r="R385" s="76"/>
      <c r="S385" s="76"/>
      <c r="T385" s="76"/>
      <c r="U385" s="76"/>
      <c r="V385" s="76"/>
      <c r="W385" s="76"/>
      <c r="X385" s="76"/>
      <c r="Y385" s="76"/>
      <c r="Z385" s="76"/>
      <c r="AA385" s="76"/>
      <c r="AB385" s="76"/>
      <c r="AC385" s="76"/>
      <c r="AD385" s="76"/>
      <c r="AE385" s="76"/>
      <c r="AF385" s="76"/>
      <c r="AG385" s="76"/>
      <c r="AH385" s="76"/>
      <c r="AI385" s="76"/>
    </row>
    <row r="386" spans="2:35" s="103" customFormat="1" ht="15.75" customHeight="1">
      <c r="B386" s="172" t="s">
        <v>62</v>
      </c>
      <c r="C386" s="172"/>
      <c r="D386" s="172"/>
      <c r="E386" s="172"/>
      <c r="F386" s="172"/>
      <c r="G386" s="172"/>
      <c r="H386" s="172"/>
      <c r="I386" s="172"/>
      <c r="J386" s="172"/>
      <c r="K386" s="172"/>
      <c r="L386" s="172"/>
      <c r="M386" s="172"/>
      <c r="N386" s="76"/>
      <c r="O386" s="76"/>
      <c r="P386" s="76"/>
      <c r="Q386" s="76"/>
      <c r="R386" s="76"/>
      <c r="S386" s="76"/>
      <c r="T386" s="76"/>
      <c r="U386" s="76"/>
      <c r="V386" s="76"/>
      <c r="W386" s="76"/>
      <c r="X386" s="76"/>
      <c r="Y386" s="76"/>
      <c r="Z386" s="76"/>
      <c r="AA386" s="76"/>
      <c r="AB386" s="76"/>
      <c r="AC386" s="76"/>
      <c r="AD386" s="76"/>
      <c r="AE386" s="76"/>
      <c r="AF386" s="76"/>
      <c r="AG386" s="76"/>
      <c r="AH386" s="76"/>
      <c r="AI386" s="76"/>
    </row>
    <row r="387" spans="2:35" s="104" customFormat="1" ht="15.75" customHeight="1">
      <c r="B387" s="172" t="s">
        <v>55</v>
      </c>
      <c r="C387" s="172"/>
      <c r="D387" s="172"/>
      <c r="E387" s="172"/>
      <c r="F387" s="172"/>
      <c r="G387" s="172"/>
      <c r="H387" s="172"/>
      <c r="I387" s="172"/>
      <c r="J387" s="172"/>
      <c r="K387" s="172"/>
      <c r="L387" s="172"/>
      <c r="M387" s="172"/>
      <c r="N387" s="76"/>
      <c r="O387" s="76"/>
      <c r="P387" s="76"/>
      <c r="Q387" s="76"/>
      <c r="R387" s="76"/>
      <c r="S387" s="76"/>
      <c r="T387" s="76"/>
      <c r="U387" s="76"/>
      <c r="V387" s="76"/>
      <c r="W387" s="76"/>
      <c r="X387" s="76"/>
      <c r="Y387" s="76"/>
      <c r="Z387" s="76"/>
      <c r="AA387" s="76"/>
      <c r="AB387" s="76"/>
      <c r="AC387" s="76"/>
      <c r="AD387" s="76"/>
      <c r="AE387" s="76"/>
      <c r="AF387" s="76"/>
      <c r="AG387" s="76"/>
      <c r="AH387" s="76"/>
      <c r="AI387" s="76"/>
    </row>
    <row r="388" spans="2:35" s="104" customFormat="1" ht="15.75" customHeight="1">
      <c r="B388" s="105"/>
      <c r="C388" s="105"/>
      <c r="D388" s="105"/>
      <c r="E388" s="106"/>
      <c r="F388" s="105"/>
      <c r="G388" s="105"/>
      <c r="H388" s="105"/>
      <c r="I388" s="105"/>
      <c r="J388" s="105"/>
      <c r="K388" s="105"/>
      <c r="L388" s="105"/>
      <c r="M388" s="105"/>
      <c r="N388" s="76"/>
      <c r="O388" s="76"/>
      <c r="P388" s="76"/>
      <c r="Q388" s="76"/>
      <c r="R388" s="76"/>
      <c r="S388" s="76"/>
      <c r="T388" s="76"/>
      <c r="U388" s="76"/>
      <c r="V388" s="76"/>
      <c r="W388" s="76"/>
      <c r="X388" s="76"/>
      <c r="Y388" s="76"/>
      <c r="Z388" s="76"/>
      <c r="AA388" s="76"/>
      <c r="AB388" s="76"/>
      <c r="AC388" s="76"/>
      <c r="AD388" s="76"/>
      <c r="AE388" s="76"/>
      <c r="AF388" s="76"/>
      <c r="AG388" s="76"/>
      <c r="AH388" s="76"/>
      <c r="AI388" s="76"/>
    </row>
    <row r="389" spans="2:13" s="76" customFormat="1" ht="30.75" customHeight="1">
      <c r="B389" s="107" t="s">
        <v>422</v>
      </c>
      <c r="C389" s="107" t="s">
        <v>309</v>
      </c>
      <c r="D389" s="107" t="s">
        <v>69</v>
      </c>
      <c r="E389" s="109" t="s">
        <v>184</v>
      </c>
      <c r="F389" s="170" t="s">
        <v>290</v>
      </c>
      <c r="G389" s="170"/>
      <c r="H389" s="170"/>
      <c r="I389" s="170" t="s">
        <v>291</v>
      </c>
      <c r="J389" s="170"/>
      <c r="K389" s="170"/>
      <c r="L389" s="170"/>
      <c r="M389" s="170"/>
    </row>
    <row r="390" spans="2:13" s="76" customFormat="1" ht="15.75" customHeight="1">
      <c r="B390" s="110"/>
      <c r="C390" s="110"/>
      <c r="D390" s="110"/>
      <c r="E390" s="111">
        <f>+E358</f>
        <v>2008</v>
      </c>
      <c r="F390" s="169" t="str">
        <f>+F326</f>
        <v>Enero-Abril</v>
      </c>
      <c r="G390" s="169"/>
      <c r="H390" s="110" t="s">
        <v>185</v>
      </c>
      <c r="I390" s="169" t="str">
        <f>+F390</f>
        <v>Enero-Abril</v>
      </c>
      <c r="J390" s="169"/>
      <c r="K390" s="110" t="s">
        <v>185</v>
      </c>
      <c r="L390" s="112"/>
      <c r="M390" s="113" t="s">
        <v>292</v>
      </c>
    </row>
    <row r="391" spans="2:13" s="76" customFormat="1" ht="15.75">
      <c r="B391" s="114"/>
      <c r="C391" s="114"/>
      <c r="D391" s="114"/>
      <c r="E391" s="115"/>
      <c r="F391" s="116">
        <f aca="true" t="shared" si="32" ref="F391:K391">+F359</f>
        <v>2008</v>
      </c>
      <c r="G391" s="116">
        <f t="shared" si="32"/>
        <v>2009</v>
      </c>
      <c r="H391" s="117" t="str">
        <f t="shared" si="32"/>
        <v>09/08</v>
      </c>
      <c r="I391" s="116">
        <f t="shared" si="32"/>
        <v>2008</v>
      </c>
      <c r="J391" s="116">
        <f t="shared" si="32"/>
        <v>2009</v>
      </c>
      <c r="K391" s="117" t="str">
        <f t="shared" si="32"/>
        <v>09/08</v>
      </c>
      <c r="L391" s="114"/>
      <c r="M391" s="131" t="str">
        <f>+M327</f>
        <v>ene-abr 09</v>
      </c>
    </row>
    <row r="392" spans="1:35" s="75" customFormat="1" ht="12.75">
      <c r="A392" s="75">
        <v>1</v>
      </c>
      <c r="B392" s="72" t="s">
        <v>118</v>
      </c>
      <c r="C392" s="98">
        <v>44012200</v>
      </c>
      <c r="D392" s="72" t="s">
        <v>71</v>
      </c>
      <c r="E392" s="96">
        <v>16.69</v>
      </c>
      <c r="F392" s="73">
        <v>341703.34</v>
      </c>
      <c r="G392" s="73">
        <v>611117.59</v>
      </c>
      <c r="H392" s="74">
        <f aca="true" t="shared" si="33" ref="H392:H411">+(G392-F392)/F392</f>
        <v>0.7884448832136084</v>
      </c>
      <c r="I392" s="73">
        <v>21151.735</v>
      </c>
      <c r="J392" s="73">
        <v>46860.84</v>
      </c>
      <c r="K392" s="74">
        <f aca="true" t="shared" si="34" ref="K392:K411">+(J392-I392)/I392</f>
        <v>1.2154608120799544</v>
      </c>
      <c r="L392" s="72">
        <v>1</v>
      </c>
      <c r="M392" s="90">
        <v>0.4472892438257485</v>
      </c>
      <c r="N392" s="76"/>
      <c r="O392" s="76"/>
      <c r="P392" s="76"/>
      <c r="Q392" s="76"/>
      <c r="R392" s="76"/>
      <c r="S392" s="76"/>
      <c r="T392" s="76"/>
      <c r="U392" s="76"/>
      <c r="V392" s="76"/>
      <c r="W392" s="76"/>
      <c r="X392" s="76"/>
      <c r="Y392" s="76"/>
      <c r="Z392" s="76"/>
      <c r="AA392" s="76"/>
      <c r="AB392" s="76"/>
      <c r="AC392" s="76"/>
      <c r="AD392" s="76"/>
      <c r="AE392" s="76"/>
      <c r="AF392" s="76"/>
      <c r="AG392" s="76"/>
      <c r="AH392" s="76"/>
      <c r="AI392" s="76"/>
    </row>
    <row r="393" spans="1:35" s="75" customFormat="1" ht="12.75">
      <c r="A393" s="75">
        <v>2</v>
      </c>
      <c r="B393" s="72" t="s">
        <v>148</v>
      </c>
      <c r="C393" s="97" t="s">
        <v>394</v>
      </c>
      <c r="D393" s="72" t="s">
        <v>71</v>
      </c>
      <c r="E393" s="96">
        <v>12.79</v>
      </c>
      <c r="F393" s="73">
        <v>4481.982</v>
      </c>
      <c r="G393" s="73">
        <v>3494.404</v>
      </c>
      <c r="H393" s="74">
        <f t="shared" si="33"/>
        <v>-0.22034403529509936</v>
      </c>
      <c r="I393" s="73">
        <v>20541.726</v>
      </c>
      <c r="J393" s="73">
        <v>10064.848</v>
      </c>
      <c r="K393" s="74">
        <f t="shared" si="34"/>
        <v>-0.5100290988206151</v>
      </c>
      <c r="L393" s="72">
        <v>2</v>
      </c>
      <c r="M393" s="90">
        <v>0.9019497284252428</v>
      </c>
      <c r="N393" s="76"/>
      <c r="O393" s="76"/>
      <c r="P393" s="76"/>
      <c r="Q393" s="76"/>
      <c r="R393" s="76"/>
      <c r="S393" s="76"/>
      <c r="T393" s="76"/>
      <c r="U393" s="76"/>
      <c r="V393" s="76"/>
      <c r="W393" s="76"/>
      <c r="X393" s="76"/>
      <c r="Y393" s="76"/>
      <c r="Z393" s="76"/>
      <c r="AA393" s="76"/>
      <c r="AB393" s="76"/>
      <c r="AC393" s="76"/>
      <c r="AD393" s="76"/>
      <c r="AE393" s="76"/>
      <c r="AF393" s="76"/>
      <c r="AG393" s="76"/>
      <c r="AH393" s="76"/>
      <c r="AI393" s="76"/>
    </row>
    <row r="394" spans="1:35" s="75" customFormat="1" ht="12.75">
      <c r="A394" s="75">
        <v>3</v>
      </c>
      <c r="B394" s="72" t="s">
        <v>101</v>
      </c>
      <c r="C394" s="98">
        <v>20098000</v>
      </c>
      <c r="D394" s="72" t="s">
        <v>71</v>
      </c>
      <c r="E394" s="96">
        <v>12.01</v>
      </c>
      <c r="F394" s="73">
        <v>372.645</v>
      </c>
      <c r="G394" s="73">
        <v>841.686</v>
      </c>
      <c r="H394" s="74">
        <f t="shared" si="33"/>
        <v>1.2586805136255688</v>
      </c>
      <c r="I394" s="73">
        <v>4588.171</v>
      </c>
      <c r="J394" s="73">
        <v>11378.898</v>
      </c>
      <c r="K394" s="74">
        <f t="shared" si="34"/>
        <v>1.4800509832785218</v>
      </c>
      <c r="L394" s="72">
        <v>3</v>
      </c>
      <c r="M394" s="90">
        <v>0.5466069068501714</v>
      </c>
      <c r="N394" s="76"/>
      <c r="O394" s="76"/>
      <c r="P394" s="76"/>
      <c r="Q394" s="76"/>
      <c r="R394" s="76"/>
      <c r="S394" s="76"/>
      <c r="T394" s="76"/>
      <c r="U394" s="76"/>
      <c r="V394" s="76"/>
      <c r="W394" s="76"/>
      <c r="X394" s="76"/>
      <c r="Y394" s="76"/>
      <c r="Z394" s="76"/>
      <c r="AA394" s="76"/>
      <c r="AB394" s="76"/>
      <c r="AC394" s="76"/>
      <c r="AD394" s="76"/>
      <c r="AE394" s="76"/>
      <c r="AF394" s="76"/>
      <c r="AG394" s="76"/>
      <c r="AH394" s="76"/>
      <c r="AI394" s="76"/>
    </row>
    <row r="395" spans="1:35" s="75" customFormat="1" ht="12.75">
      <c r="A395" s="75">
        <v>4</v>
      </c>
      <c r="B395" s="72" t="s">
        <v>149</v>
      </c>
      <c r="C395" s="97" t="s">
        <v>385</v>
      </c>
      <c r="D395" s="72" t="s">
        <v>71</v>
      </c>
      <c r="E395" s="96">
        <v>9.71</v>
      </c>
      <c r="F395" s="73">
        <v>2862.866</v>
      </c>
      <c r="G395" s="73">
        <v>6359.158</v>
      </c>
      <c r="H395" s="74">
        <f t="shared" si="33"/>
        <v>1.2212559023020988</v>
      </c>
      <c r="I395" s="73">
        <v>14101.802</v>
      </c>
      <c r="J395" s="73">
        <v>23264.148</v>
      </c>
      <c r="K395" s="74">
        <f t="shared" si="34"/>
        <v>0.649728736795482</v>
      </c>
      <c r="L395" s="72">
        <v>4</v>
      </c>
      <c r="M395" s="90">
        <v>0.8283007900495162</v>
      </c>
      <c r="N395" s="76"/>
      <c r="O395" s="76"/>
      <c r="P395" s="76"/>
      <c r="Q395" s="76"/>
      <c r="R395" s="76"/>
      <c r="S395" s="76"/>
      <c r="T395" s="76"/>
      <c r="U395" s="76"/>
      <c r="V395" s="76"/>
      <c r="W395" s="76"/>
      <c r="X395" s="76"/>
      <c r="Y395" s="76"/>
      <c r="Z395" s="76"/>
      <c r="AA395" s="76"/>
      <c r="AB395" s="76"/>
      <c r="AC395" s="76"/>
      <c r="AD395" s="76"/>
      <c r="AE395" s="76"/>
      <c r="AF395" s="76"/>
      <c r="AG395" s="76"/>
      <c r="AH395" s="76"/>
      <c r="AI395" s="76"/>
    </row>
    <row r="396" spans="1:35" s="75" customFormat="1" ht="12.75">
      <c r="A396" s="75">
        <v>5</v>
      </c>
      <c r="B396" s="72" t="s">
        <v>159</v>
      </c>
      <c r="C396" s="97" t="s">
        <v>368</v>
      </c>
      <c r="D396" s="72" t="s">
        <v>69</v>
      </c>
      <c r="E396" s="96">
        <v>7.68</v>
      </c>
      <c r="F396" s="73">
        <v>227.695</v>
      </c>
      <c r="G396" s="73">
        <v>560.528</v>
      </c>
      <c r="H396" s="74">
        <f t="shared" si="33"/>
        <v>1.4617492698566066</v>
      </c>
      <c r="I396" s="73">
        <v>1064.342</v>
      </c>
      <c r="J396" s="73">
        <v>3076.366</v>
      </c>
      <c r="K396" s="74">
        <f t="shared" si="34"/>
        <v>1.890392373879824</v>
      </c>
      <c r="L396" s="72">
        <v>5</v>
      </c>
      <c r="M396" s="90">
        <v>0.9662454241504349</v>
      </c>
      <c r="N396" s="76"/>
      <c r="O396" s="76"/>
      <c r="P396" s="76"/>
      <c r="Q396" s="76"/>
      <c r="R396" s="76"/>
      <c r="S396" s="76"/>
      <c r="T396" s="76"/>
      <c r="U396" s="76"/>
      <c r="V396" s="76"/>
      <c r="W396" s="76"/>
      <c r="X396" s="76"/>
      <c r="Y396" s="76"/>
      <c r="Z396" s="76"/>
      <c r="AA396" s="76"/>
      <c r="AB396" s="76"/>
      <c r="AC396" s="76"/>
      <c r="AD396" s="76"/>
      <c r="AE396" s="76"/>
      <c r="AF396" s="76"/>
      <c r="AG396" s="76"/>
      <c r="AH396" s="76"/>
      <c r="AI396" s="76"/>
    </row>
    <row r="397" spans="1:35" s="75" customFormat="1" ht="12.75">
      <c r="A397" s="75">
        <v>6</v>
      </c>
      <c r="B397" s="72" t="s">
        <v>154</v>
      </c>
      <c r="C397" s="98">
        <v>11071000</v>
      </c>
      <c r="D397" s="72" t="s">
        <v>71</v>
      </c>
      <c r="E397" s="96">
        <v>5.74</v>
      </c>
      <c r="F397" s="73">
        <v>8681.61</v>
      </c>
      <c r="G397" s="73">
        <v>12794.85</v>
      </c>
      <c r="H397" s="74">
        <f t="shared" si="33"/>
        <v>0.47378769606098403</v>
      </c>
      <c r="I397" s="73">
        <v>4960.537</v>
      </c>
      <c r="J397" s="73">
        <v>7676.91</v>
      </c>
      <c r="K397" s="74">
        <f t="shared" si="34"/>
        <v>0.5475965606143044</v>
      </c>
      <c r="L397" s="72">
        <v>6</v>
      </c>
      <c r="M397" s="90">
        <v>0.813072047161909</v>
      </c>
      <c r="N397" s="76"/>
      <c r="O397" s="76"/>
      <c r="P397" s="76"/>
      <c r="Q397" s="76"/>
      <c r="R397" s="76"/>
      <c r="S397" s="76"/>
      <c r="T397" s="76"/>
      <c r="U397" s="76"/>
      <c r="V397" s="76"/>
      <c r="W397" s="76"/>
      <c r="X397" s="76"/>
      <c r="Y397" s="76"/>
      <c r="Z397" s="76"/>
      <c r="AA397" s="76"/>
      <c r="AB397" s="76"/>
      <c r="AC397" s="76"/>
      <c r="AD397" s="76"/>
      <c r="AE397" s="76"/>
      <c r="AF397" s="76"/>
      <c r="AG397" s="76"/>
      <c r="AH397" s="76"/>
      <c r="AI397" s="76"/>
    </row>
    <row r="398" spans="1:35" s="75" customFormat="1" ht="12.75">
      <c r="A398" s="75">
        <v>7</v>
      </c>
      <c r="B398" s="72" t="s">
        <v>161</v>
      </c>
      <c r="C398" s="98">
        <v>23099090</v>
      </c>
      <c r="D398" s="72" t="s">
        <v>71</v>
      </c>
      <c r="E398" s="96">
        <v>5.68</v>
      </c>
      <c r="F398" s="73">
        <v>2700.09</v>
      </c>
      <c r="G398" s="73">
        <v>1778.335</v>
      </c>
      <c r="H398" s="74">
        <f t="shared" si="33"/>
        <v>-0.34137936142869313</v>
      </c>
      <c r="I398" s="73">
        <v>3087.58</v>
      </c>
      <c r="J398" s="73">
        <v>2347.136</v>
      </c>
      <c r="K398" s="74">
        <f t="shared" si="34"/>
        <v>-0.23981370523192921</v>
      </c>
      <c r="L398" s="72">
        <v>7</v>
      </c>
      <c r="M398" s="90">
        <v>0.6932764645244376</v>
      </c>
      <c r="N398" s="76"/>
      <c r="O398" s="76"/>
      <c r="P398" s="76"/>
      <c r="Q398" s="76"/>
      <c r="R398" s="76"/>
      <c r="S398" s="76"/>
      <c r="T398" s="76"/>
      <c r="U398" s="76"/>
      <c r="V398" s="76"/>
      <c r="W398" s="76"/>
      <c r="X398" s="76"/>
      <c r="Y398" s="76"/>
      <c r="Z398" s="76"/>
      <c r="AA398" s="76"/>
      <c r="AB398" s="76"/>
      <c r="AC398" s="76"/>
      <c r="AD398" s="76"/>
      <c r="AE398" s="76"/>
      <c r="AF398" s="76"/>
      <c r="AG398" s="76"/>
      <c r="AH398" s="76"/>
      <c r="AI398" s="76"/>
    </row>
    <row r="399" spans="1:35" s="75" customFormat="1" ht="12.75">
      <c r="A399" s="75">
        <v>8</v>
      </c>
      <c r="B399" s="72" t="s">
        <v>72</v>
      </c>
      <c r="C399" s="97" t="s">
        <v>363</v>
      </c>
      <c r="D399" s="72" t="s">
        <v>71</v>
      </c>
      <c r="E399" s="96">
        <v>5.64</v>
      </c>
      <c r="F399" s="73">
        <v>2779.706</v>
      </c>
      <c r="G399" s="73">
        <v>3634.92</v>
      </c>
      <c r="H399" s="74">
        <f t="shared" si="33"/>
        <v>0.3076634723240515</v>
      </c>
      <c r="I399" s="73">
        <v>19253.783</v>
      </c>
      <c r="J399" s="73">
        <v>14704.679</v>
      </c>
      <c r="K399" s="74">
        <f t="shared" si="34"/>
        <v>-0.23627065912189826</v>
      </c>
      <c r="L399" s="72">
        <v>8</v>
      </c>
      <c r="M399" s="90">
        <v>0.12262297921070256</v>
      </c>
      <c r="N399" s="76"/>
      <c r="O399" s="76"/>
      <c r="P399" s="76"/>
      <c r="Q399" s="76"/>
      <c r="R399" s="76"/>
      <c r="S399" s="76"/>
      <c r="T399" s="76"/>
      <c r="U399" s="76"/>
      <c r="V399" s="76"/>
      <c r="W399" s="76"/>
      <c r="X399" s="76"/>
      <c r="Y399" s="76"/>
      <c r="Z399" s="76"/>
      <c r="AA399" s="76"/>
      <c r="AB399" s="76"/>
      <c r="AC399" s="76"/>
      <c r="AD399" s="76"/>
      <c r="AE399" s="76"/>
      <c r="AF399" s="76"/>
      <c r="AG399" s="76"/>
      <c r="AH399" s="76"/>
      <c r="AI399" s="76"/>
    </row>
    <row r="400" spans="1:35" s="75" customFormat="1" ht="12.75">
      <c r="A400" s="75">
        <v>9</v>
      </c>
      <c r="B400" s="72" t="s">
        <v>420</v>
      </c>
      <c r="C400" s="97" t="s">
        <v>423</v>
      </c>
      <c r="D400" s="72" t="s">
        <v>71</v>
      </c>
      <c r="E400" s="96">
        <v>4.56</v>
      </c>
      <c r="F400" s="73">
        <v>350</v>
      </c>
      <c r="G400" s="73">
        <v>25</v>
      </c>
      <c r="H400" s="74">
        <f t="shared" si="33"/>
        <v>-0.9285714285714286</v>
      </c>
      <c r="I400" s="73">
        <v>1618.932</v>
      </c>
      <c r="J400" s="73">
        <v>68</v>
      </c>
      <c r="K400" s="74">
        <f t="shared" si="34"/>
        <v>-0.9579970004916821</v>
      </c>
      <c r="L400" s="72">
        <v>9</v>
      </c>
      <c r="M400" s="90">
        <v>1</v>
      </c>
      <c r="N400" s="76"/>
      <c r="O400" s="76"/>
      <c r="P400" s="76"/>
      <c r="Q400" s="76"/>
      <c r="R400" s="76"/>
      <c r="S400" s="76"/>
      <c r="T400" s="76"/>
      <c r="U400" s="76"/>
      <c r="V400" s="76"/>
      <c r="W400" s="76"/>
      <c r="X400" s="76"/>
      <c r="Y400" s="76"/>
      <c r="Z400" s="76"/>
      <c r="AA400" s="76"/>
      <c r="AB400" s="76"/>
      <c r="AC400" s="76"/>
      <c r="AD400" s="76"/>
      <c r="AE400" s="76"/>
      <c r="AF400" s="76"/>
      <c r="AG400" s="76"/>
      <c r="AH400" s="76"/>
      <c r="AI400" s="76"/>
    </row>
    <row r="401" spans="1:13" s="76" customFormat="1" ht="12.75">
      <c r="A401" s="75">
        <v>10</v>
      </c>
      <c r="B401" s="72" t="s">
        <v>162</v>
      </c>
      <c r="C401" s="97" t="s">
        <v>395</v>
      </c>
      <c r="D401" s="72" t="s">
        <v>71</v>
      </c>
      <c r="E401" s="96">
        <v>1.96</v>
      </c>
      <c r="F401" s="73">
        <v>2946.3</v>
      </c>
      <c r="G401" s="73">
        <v>3130.38</v>
      </c>
      <c r="H401" s="74">
        <f t="shared" si="33"/>
        <v>0.062478362692190176</v>
      </c>
      <c r="I401" s="73">
        <v>3662.875</v>
      </c>
      <c r="J401" s="73">
        <v>1462.466</v>
      </c>
      <c r="K401" s="74">
        <f t="shared" si="34"/>
        <v>-0.6007327577381156</v>
      </c>
      <c r="L401" s="72">
        <v>10</v>
      </c>
      <c r="M401" s="90">
        <v>0.9944844778614108</v>
      </c>
    </row>
    <row r="402" spans="1:13" s="76" customFormat="1" ht="12.75">
      <c r="A402" s="75">
        <v>11</v>
      </c>
      <c r="B402" s="72" t="s">
        <v>160</v>
      </c>
      <c r="C402" s="98">
        <v>44129910</v>
      </c>
      <c r="D402" s="72" t="s">
        <v>71</v>
      </c>
      <c r="E402" s="96">
        <v>1.55</v>
      </c>
      <c r="F402" s="133">
        <v>2186.931</v>
      </c>
      <c r="G402" s="73">
        <v>1433.444</v>
      </c>
      <c r="H402" s="74">
        <f t="shared" si="33"/>
        <v>-0.344540819989291</v>
      </c>
      <c r="I402" s="73">
        <v>2093.742</v>
      </c>
      <c r="J402" s="73">
        <v>1753.193</v>
      </c>
      <c r="K402" s="74">
        <f t="shared" si="34"/>
        <v>-0.16265089012877432</v>
      </c>
      <c r="L402" s="72">
        <v>11</v>
      </c>
      <c r="M402" s="90">
        <v>0.9248217949062857</v>
      </c>
    </row>
    <row r="403" spans="1:13" s="76" customFormat="1" ht="12.75">
      <c r="A403" s="75">
        <v>12</v>
      </c>
      <c r="B403" s="72" t="s">
        <v>156</v>
      </c>
      <c r="C403" s="97">
        <v>14049020</v>
      </c>
      <c r="D403" s="72" t="s">
        <v>71</v>
      </c>
      <c r="E403" s="96">
        <v>1.48</v>
      </c>
      <c r="F403" s="73">
        <v>624.961</v>
      </c>
      <c r="G403" s="73">
        <v>524.626</v>
      </c>
      <c r="H403" s="74">
        <f t="shared" si="33"/>
        <v>-0.1605460180715277</v>
      </c>
      <c r="I403" s="73">
        <v>2287.839</v>
      </c>
      <c r="J403" s="73">
        <v>1884.93</v>
      </c>
      <c r="K403" s="74">
        <f t="shared" si="34"/>
        <v>-0.1761089831933103</v>
      </c>
      <c r="L403" s="72">
        <v>12</v>
      </c>
      <c r="M403" s="90">
        <v>0.6246756371431015</v>
      </c>
    </row>
    <row r="404" spans="1:13" s="76" customFormat="1" ht="12.75">
      <c r="A404" s="75">
        <v>13</v>
      </c>
      <c r="B404" s="72" t="s">
        <v>157</v>
      </c>
      <c r="C404" s="97" t="s">
        <v>386</v>
      </c>
      <c r="D404" s="72" t="s">
        <v>71</v>
      </c>
      <c r="E404" s="96">
        <v>1.29</v>
      </c>
      <c r="F404" s="73">
        <v>181.897</v>
      </c>
      <c r="G404" s="73">
        <v>75.756</v>
      </c>
      <c r="H404" s="74">
        <f t="shared" si="33"/>
        <v>-0.5835225429776192</v>
      </c>
      <c r="I404" s="73">
        <v>1845.476</v>
      </c>
      <c r="J404" s="73">
        <v>850.437</v>
      </c>
      <c r="K404" s="74">
        <f t="shared" si="34"/>
        <v>-0.5391774263116942</v>
      </c>
      <c r="L404" s="72">
        <v>13</v>
      </c>
      <c r="M404" s="90">
        <v>0.285668746162249</v>
      </c>
    </row>
    <row r="405" spans="1:13" s="76" customFormat="1" ht="12.75">
      <c r="A405" s="75">
        <v>14</v>
      </c>
      <c r="B405" s="72" t="s">
        <v>172</v>
      </c>
      <c r="C405" s="97" t="s">
        <v>393</v>
      </c>
      <c r="D405" s="72" t="s">
        <v>71</v>
      </c>
      <c r="E405" s="96">
        <v>0.89</v>
      </c>
      <c r="F405" s="73">
        <v>400.765</v>
      </c>
      <c r="G405" s="73">
        <v>365.039</v>
      </c>
      <c r="H405" s="74">
        <f t="shared" si="33"/>
        <v>-0.08914451112247826</v>
      </c>
      <c r="I405" s="73">
        <v>1116.067</v>
      </c>
      <c r="J405" s="73">
        <v>590.051</v>
      </c>
      <c r="K405" s="74">
        <f t="shared" si="34"/>
        <v>-0.47131220616683406</v>
      </c>
      <c r="L405" s="72">
        <v>14</v>
      </c>
      <c r="M405" s="90">
        <v>0.07344187851572603</v>
      </c>
    </row>
    <row r="406" spans="1:13" s="76" customFormat="1" ht="12.75">
      <c r="A406" s="75">
        <v>15</v>
      </c>
      <c r="B406" s="72" t="s">
        <v>129</v>
      </c>
      <c r="C406" s="97" t="s">
        <v>367</v>
      </c>
      <c r="D406" s="72" t="s">
        <v>71</v>
      </c>
      <c r="E406" s="96">
        <v>0.89</v>
      </c>
      <c r="F406" s="73">
        <v>932.928</v>
      </c>
      <c r="G406" s="73">
        <v>1169.608</v>
      </c>
      <c r="H406" s="74">
        <f t="shared" si="33"/>
        <v>0.25369589078685595</v>
      </c>
      <c r="I406" s="73">
        <v>2746.788</v>
      </c>
      <c r="J406" s="73">
        <v>4353.494</v>
      </c>
      <c r="K406" s="74">
        <f t="shared" si="34"/>
        <v>0.5849399371192825</v>
      </c>
      <c r="L406" s="72">
        <v>15</v>
      </c>
      <c r="M406" s="90">
        <v>0.05358628705145748</v>
      </c>
    </row>
    <row r="407" spans="1:13" s="76" customFormat="1" ht="12.75">
      <c r="A407" s="75">
        <v>16</v>
      </c>
      <c r="B407" s="72" t="s">
        <v>163</v>
      </c>
      <c r="C407" s="97">
        <v>44071014</v>
      </c>
      <c r="D407" s="72" t="s">
        <v>100</v>
      </c>
      <c r="E407" s="96">
        <v>0.79</v>
      </c>
      <c r="F407" s="73">
        <v>7.096</v>
      </c>
      <c r="G407" s="73">
        <v>0</v>
      </c>
      <c r="H407" s="74">
        <f t="shared" si="33"/>
        <v>-1</v>
      </c>
      <c r="I407" s="73">
        <v>2507.882</v>
      </c>
      <c r="J407" s="73">
        <v>0</v>
      </c>
      <c r="K407" s="74">
        <f t="shared" si="34"/>
        <v>-1</v>
      </c>
      <c r="L407" s="72">
        <v>16</v>
      </c>
      <c r="M407" s="90">
        <v>0</v>
      </c>
    </row>
    <row r="408" spans="1:13" s="76" customFormat="1" ht="12.75">
      <c r="A408" s="75">
        <v>17</v>
      </c>
      <c r="B408" s="72" t="s">
        <v>155</v>
      </c>
      <c r="C408" s="97" t="s">
        <v>388</v>
      </c>
      <c r="D408" s="72" t="s">
        <v>71</v>
      </c>
      <c r="E408" s="96">
        <v>0.76</v>
      </c>
      <c r="F408" s="73">
        <v>87.816</v>
      </c>
      <c r="G408" s="73">
        <v>76.47</v>
      </c>
      <c r="H408" s="74">
        <f t="shared" si="33"/>
        <v>-0.1292019677507516</v>
      </c>
      <c r="I408" s="73">
        <v>977.686</v>
      </c>
      <c r="J408" s="73">
        <v>599.024</v>
      </c>
      <c r="K408" s="74">
        <f t="shared" si="34"/>
        <v>-0.3873043083362143</v>
      </c>
      <c r="L408" s="72">
        <v>17</v>
      </c>
      <c r="M408" s="90">
        <v>0.4486419202003604</v>
      </c>
    </row>
    <row r="409" spans="1:13" s="76" customFormat="1" ht="12.75">
      <c r="A409" s="75">
        <v>18</v>
      </c>
      <c r="B409" s="72" t="s">
        <v>164</v>
      </c>
      <c r="C409" s="97">
        <v>16025000</v>
      </c>
      <c r="D409" s="72" t="s">
        <v>71</v>
      </c>
      <c r="E409" s="96">
        <v>0.69</v>
      </c>
      <c r="F409" s="73">
        <v>157.884</v>
      </c>
      <c r="G409" s="73">
        <v>338.529</v>
      </c>
      <c r="H409" s="74">
        <f t="shared" si="33"/>
        <v>1.144162803070609</v>
      </c>
      <c r="I409" s="73">
        <v>486.768</v>
      </c>
      <c r="J409" s="73">
        <v>1307.957</v>
      </c>
      <c r="K409" s="74">
        <f t="shared" si="34"/>
        <v>1.6870233869112188</v>
      </c>
      <c r="L409" s="72">
        <v>18</v>
      </c>
      <c r="M409" s="90">
        <v>0.9947205070503514</v>
      </c>
    </row>
    <row r="410" spans="1:35" s="77" customFormat="1" ht="12.75">
      <c r="A410" s="75">
        <v>19</v>
      </c>
      <c r="B410" s="72" t="s">
        <v>335</v>
      </c>
      <c r="C410" s="97" t="s">
        <v>396</v>
      </c>
      <c r="D410" s="72" t="s">
        <v>71</v>
      </c>
      <c r="E410" s="96">
        <v>0.66</v>
      </c>
      <c r="F410" s="73">
        <v>542.163</v>
      </c>
      <c r="G410" s="73">
        <v>138.13</v>
      </c>
      <c r="H410" s="74">
        <f t="shared" si="33"/>
        <v>-0.7452242222357484</v>
      </c>
      <c r="I410" s="73">
        <v>1242.766</v>
      </c>
      <c r="J410" s="73">
        <v>296.413</v>
      </c>
      <c r="K410" s="74">
        <f t="shared" si="34"/>
        <v>-0.7614892908238559</v>
      </c>
      <c r="L410" s="72">
        <v>19</v>
      </c>
      <c r="M410" s="90">
        <v>0.9999966263401864</v>
      </c>
      <c r="N410" s="76"/>
      <c r="O410" s="76"/>
      <c r="P410" s="76"/>
      <c r="Q410" s="76"/>
      <c r="R410" s="76"/>
      <c r="S410" s="76"/>
      <c r="T410" s="76"/>
      <c r="U410" s="76"/>
      <c r="V410" s="76"/>
      <c r="W410" s="76"/>
      <c r="X410" s="76"/>
      <c r="Y410" s="76"/>
      <c r="Z410" s="76"/>
      <c r="AA410" s="76"/>
      <c r="AB410" s="76"/>
      <c r="AC410" s="76"/>
      <c r="AD410" s="76"/>
      <c r="AE410" s="76"/>
      <c r="AF410" s="76"/>
      <c r="AG410" s="76"/>
      <c r="AH410" s="76"/>
      <c r="AI410" s="76"/>
    </row>
    <row r="411" spans="1:35" ht="12.75">
      <c r="A411" s="75">
        <v>20</v>
      </c>
      <c r="B411" s="72" t="s">
        <v>135</v>
      </c>
      <c r="C411" s="72">
        <v>44071012</v>
      </c>
      <c r="D411" s="72" t="s">
        <v>100</v>
      </c>
      <c r="E411" s="96">
        <v>0.62</v>
      </c>
      <c r="F411" s="73">
        <v>9.39</v>
      </c>
      <c r="G411" s="73">
        <v>1.765</v>
      </c>
      <c r="H411" s="74">
        <f t="shared" si="33"/>
        <v>-0.8120340788072418</v>
      </c>
      <c r="I411" s="73">
        <v>1810.564</v>
      </c>
      <c r="J411" s="73">
        <v>296.098</v>
      </c>
      <c r="K411" s="74">
        <f t="shared" si="34"/>
        <v>-0.8364609038951399</v>
      </c>
      <c r="M411" s="90">
        <v>0.00376662993933853</v>
      </c>
      <c r="N411" s="76"/>
      <c r="O411" s="76"/>
      <c r="P411" s="76"/>
      <c r="Q411" s="76"/>
      <c r="R411" s="76"/>
      <c r="S411" s="76"/>
      <c r="T411" s="76"/>
      <c r="U411" s="76"/>
      <c r="V411" s="76"/>
      <c r="W411" s="76"/>
      <c r="X411" s="76"/>
      <c r="Y411" s="76"/>
      <c r="Z411" s="76"/>
      <c r="AA411" s="76"/>
      <c r="AB411" s="76"/>
      <c r="AC411" s="76"/>
      <c r="AD411" s="76"/>
      <c r="AE411" s="76"/>
      <c r="AF411" s="76"/>
      <c r="AG411" s="76"/>
      <c r="AH411" s="76"/>
      <c r="AI411" s="76"/>
    </row>
    <row r="412" spans="13:35" ht="12.75">
      <c r="M412" s="123"/>
      <c r="N412" s="76"/>
      <c r="O412" s="76"/>
      <c r="P412" s="76"/>
      <c r="Q412" s="76"/>
      <c r="R412" s="76"/>
      <c r="S412" s="76"/>
      <c r="T412" s="76"/>
      <c r="U412" s="76"/>
      <c r="V412" s="76"/>
      <c r="W412" s="76"/>
      <c r="X412" s="76"/>
      <c r="Y412" s="76"/>
      <c r="Z412" s="76"/>
      <c r="AA412" s="76"/>
      <c r="AB412" s="76"/>
      <c r="AC412" s="76"/>
      <c r="AD412" s="76"/>
      <c r="AE412" s="76"/>
      <c r="AF412" s="76"/>
      <c r="AG412" s="76"/>
      <c r="AH412" s="76"/>
      <c r="AI412" s="76"/>
    </row>
    <row r="413" spans="2:35" s="77" customFormat="1" ht="12.75">
      <c r="B413" s="88" t="s">
        <v>186</v>
      </c>
      <c r="C413" s="88"/>
      <c r="D413" s="88"/>
      <c r="E413" s="124">
        <f>SUM(E392:E412)</f>
        <v>92.08000000000003</v>
      </c>
      <c r="F413" s="125"/>
      <c r="G413" s="89"/>
      <c r="H413" s="89"/>
      <c r="I413" s="89">
        <f>SUM(I392:I412)</f>
        <v>111147.06099999997</v>
      </c>
      <c r="J413" s="125">
        <f>SUM(J392:J412)</f>
        <v>132835.888</v>
      </c>
      <c r="K413" s="126">
        <f>+(J413-I413)/I413</f>
        <v>0.19513630684305758</v>
      </c>
      <c r="L413" s="89"/>
      <c r="M413" s="127"/>
      <c r="N413" s="76"/>
      <c r="O413" s="76"/>
      <c r="P413" s="76"/>
      <c r="Q413" s="76"/>
      <c r="R413" s="76"/>
      <c r="S413" s="76"/>
      <c r="T413" s="76"/>
      <c r="U413" s="76"/>
      <c r="V413" s="76"/>
      <c r="W413" s="76"/>
      <c r="X413" s="76"/>
      <c r="Y413" s="76"/>
      <c r="Z413" s="76"/>
      <c r="AA413" s="76"/>
      <c r="AB413" s="76"/>
      <c r="AC413" s="76"/>
      <c r="AD413" s="76"/>
      <c r="AE413" s="76"/>
      <c r="AF413" s="76"/>
      <c r="AG413" s="76"/>
      <c r="AH413" s="76"/>
      <c r="AI413" s="76"/>
    </row>
    <row r="414" spans="5:13" s="76" customFormat="1" ht="12.75">
      <c r="E414" s="128"/>
      <c r="F414" s="129"/>
      <c r="G414" s="122"/>
      <c r="H414" s="122"/>
      <c r="I414" s="122"/>
      <c r="J414" s="129"/>
      <c r="K414" s="122"/>
      <c r="L414" s="122"/>
      <c r="M414" s="123"/>
    </row>
    <row r="415" spans="2:13" s="76" customFormat="1" ht="12.75">
      <c r="B415" s="130" t="s">
        <v>60</v>
      </c>
      <c r="C415" s="130"/>
      <c r="E415" s="128"/>
      <c r="F415" s="129"/>
      <c r="G415" s="122"/>
      <c r="H415" s="122"/>
      <c r="I415" s="122"/>
      <c r="J415" s="129"/>
      <c r="K415" s="122"/>
      <c r="L415" s="122"/>
      <c r="M415" s="123"/>
    </row>
    <row r="416" spans="13:35" ht="12.75">
      <c r="M416" s="123"/>
      <c r="N416" s="76"/>
      <c r="O416" s="76"/>
      <c r="P416" s="76"/>
      <c r="Q416" s="76"/>
      <c r="R416" s="76"/>
      <c r="S416" s="76"/>
      <c r="T416" s="76"/>
      <c r="U416" s="76"/>
      <c r="V416" s="76"/>
      <c r="W416" s="76"/>
      <c r="X416" s="76"/>
      <c r="Y416" s="76"/>
      <c r="Z416" s="76"/>
      <c r="AA416" s="76"/>
      <c r="AB416" s="76"/>
      <c r="AC416" s="76"/>
      <c r="AD416" s="76"/>
      <c r="AE416" s="76"/>
      <c r="AF416" s="76"/>
      <c r="AG416" s="76"/>
      <c r="AH416" s="76"/>
      <c r="AI416" s="76"/>
    </row>
    <row r="417" spans="2:35" s="103" customFormat="1" ht="15.75" customHeight="1">
      <c r="B417" s="171" t="s">
        <v>301</v>
      </c>
      <c r="C417" s="171"/>
      <c r="D417" s="171"/>
      <c r="E417" s="171"/>
      <c r="F417" s="171"/>
      <c r="G417" s="171"/>
      <c r="H417" s="171"/>
      <c r="I417" s="171"/>
      <c r="J417" s="171"/>
      <c r="K417" s="171"/>
      <c r="L417" s="171"/>
      <c r="M417" s="171"/>
      <c r="N417" s="76"/>
      <c r="O417" s="76"/>
      <c r="P417" s="76"/>
      <c r="Q417" s="76"/>
      <c r="R417" s="76"/>
      <c r="S417" s="76"/>
      <c r="T417" s="76"/>
      <c r="U417" s="76"/>
      <c r="V417" s="76"/>
      <c r="W417" s="76"/>
      <c r="X417" s="76"/>
      <c r="Y417" s="76"/>
      <c r="Z417" s="76"/>
      <c r="AA417" s="76"/>
      <c r="AB417" s="76"/>
      <c r="AC417" s="76"/>
      <c r="AD417" s="76"/>
      <c r="AE417" s="76"/>
      <c r="AF417" s="76"/>
      <c r="AG417" s="76"/>
      <c r="AH417" s="76"/>
      <c r="AI417" s="76"/>
    </row>
    <row r="418" spans="2:35" s="103" customFormat="1" ht="15.75" customHeight="1">
      <c r="B418" s="172" t="s">
        <v>62</v>
      </c>
      <c r="C418" s="172"/>
      <c r="D418" s="172"/>
      <c r="E418" s="172"/>
      <c r="F418" s="172"/>
      <c r="G418" s="172"/>
      <c r="H418" s="172"/>
      <c r="I418" s="172"/>
      <c r="J418" s="172"/>
      <c r="K418" s="172"/>
      <c r="L418" s="172"/>
      <c r="M418" s="172"/>
      <c r="N418" s="76"/>
      <c r="O418" s="76"/>
      <c r="P418" s="76"/>
      <c r="Q418" s="76"/>
      <c r="R418" s="76"/>
      <c r="S418" s="76"/>
      <c r="T418" s="76"/>
      <c r="U418" s="76"/>
      <c r="V418" s="76"/>
      <c r="W418" s="76"/>
      <c r="X418" s="76"/>
      <c r="Y418" s="76"/>
      <c r="Z418" s="76"/>
      <c r="AA418" s="76"/>
      <c r="AB418" s="76"/>
      <c r="AC418" s="76"/>
      <c r="AD418" s="76"/>
      <c r="AE418" s="76"/>
      <c r="AF418" s="76"/>
      <c r="AG418" s="76"/>
      <c r="AH418" s="76"/>
      <c r="AI418" s="76"/>
    </row>
    <row r="419" spans="2:35" s="104" customFormat="1" ht="15.75" customHeight="1">
      <c r="B419" s="172" t="s">
        <v>187</v>
      </c>
      <c r="C419" s="172"/>
      <c r="D419" s="172"/>
      <c r="E419" s="172"/>
      <c r="F419" s="172"/>
      <c r="G419" s="172"/>
      <c r="H419" s="172"/>
      <c r="I419" s="172"/>
      <c r="J419" s="172"/>
      <c r="K419" s="172"/>
      <c r="L419" s="172"/>
      <c r="M419" s="172"/>
      <c r="N419" s="76"/>
      <c r="O419" s="76"/>
      <c r="P419" s="76"/>
      <c r="Q419" s="76"/>
      <c r="R419" s="76"/>
      <c r="S419" s="76"/>
      <c r="T419" s="76"/>
      <c r="U419" s="76"/>
      <c r="V419" s="76"/>
      <c r="W419" s="76"/>
      <c r="X419" s="76"/>
      <c r="Y419" s="76"/>
      <c r="Z419" s="76"/>
      <c r="AA419" s="76"/>
      <c r="AB419" s="76"/>
      <c r="AC419" s="76"/>
      <c r="AD419" s="76"/>
      <c r="AE419" s="76"/>
      <c r="AF419" s="76"/>
      <c r="AG419" s="76"/>
      <c r="AH419" s="76"/>
      <c r="AI419" s="76"/>
    </row>
    <row r="420" spans="2:35" s="104" customFormat="1" ht="15.75" customHeight="1">
      <c r="B420" s="105"/>
      <c r="C420" s="105"/>
      <c r="D420" s="105"/>
      <c r="E420" s="106"/>
      <c r="F420" s="105"/>
      <c r="G420" s="105"/>
      <c r="H420" s="105"/>
      <c r="I420" s="105"/>
      <c r="J420" s="105"/>
      <c r="K420" s="105"/>
      <c r="L420" s="105"/>
      <c r="M420" s="105"/>
      <c r="N420" s="76"/>
      <c r="O420" s="76"/>
      <c r="P420" s="76"/>
      <c r="Q420" s="76"/>
      <c r="R420" s="76"/>
      <c r="S420" s="76"/>
      <c r="T420" s="76"/>
      <c r="U420" s="76"/>
      <c r="V420" s="76"/>
      <c r="W420" s="76"/>
      <c r="X420" s="76"/>
      <c r="Y420" s="76"/>
      <c r="Z420" s="76"/>
      <c r="AA420" s="76"/>
      <c r="AB420" s="76"/>
      <c r="AC420" s="76"/>
      <c r="AD420" s="76"/>
      <c r="AE420" s="76"/>
      <c r="AF420" s="76"/>
      <c r="AG420" s="76"/>
      <c r="AH420" s="76"/>
      <c r="AI420" s="76"/>
    </row>
    <row r="421" spans="2:13" s="76" customFormat="1" ht="30.75" customHeight="1">
      <c r="B421" s="107" t="s">
        <v>421</v>
      </c>
      <c r="C421" s="107" t="s">
        <v>309</v>
      </c>
      <c r="D421" s="107" t="s">
        <v>69</v>
      </c>
      <c r="E421" s="109" t="s">
        <v>184</v>
      </c>
      <c r="F421" s="170" t="s">
        <v>290</v>
      </c>
      <c r="G421" s="170"/>
      <c r="H421" s="170"/>
      <c r="I421" s="170" t="s">
        <v>291</v>
      </c>
      <c r="J421" s="170"/>
      <c r="K421" s="170"/>
      <c r="L421" s="170"/>
      <c r="M421" s="170"/>
    </row>
    <row r="422" spans="2:13" s="76" customFormat="1" ht="15.75" customHeight="1">
      <c r="B422" s="110"/>
      <c r="C422" s="110"/>
      <c r="D422" s="110"/>
      <c r="E422" s="111">
        <f>+E390</f>
        <v>2008</v>
      </c>
      <c r="F422" s="169" t="str">
        <f>+F390</f>
        <v>Enero-Abril</v>
      </c>
      <c r="G422" s="169"/>
      <c r="H422" s="110" t="s">
        <v>185</v>
      </c>
      <c r="I422" s="169" t="str">
        <f>+F422</f>
        <v>Enero-Abril</v>
      </c>
      <c r="J422" s="169"/>
      <c r="K422" s="110" t="s">
        <v>185</v>
      </c>
      <c r="L422" s="112"/>
      <c r="M422" s="113" t="s">
        <v>292</v>
      </c>
    </row>
    <row r="423" spans="2:13" s="76" customFormat="1" ht="15.75">
      <c r="B423" s="114"/>
      <c r="C423" s="114"/>
      <c r="D423" s="114"/>
      <c r="E423" s="115"/>
      <c r="F423" s="116">
        <f aca="true" t="shared" si="35" ref="F423:K423">+F391</f>
        <v>2008</v>
      </c>
      <c r="G423" s="116">
        <f t="shared" si="35"/>
        <v>2009</v>
      </c>
      <c r="H423" s="117" t="str">
        <f t="shared" si="35"/>
        <v>09/08</v>
      </c>
      <c r="I423" s="116">
        <f t="shared" si="35"/>
        <v>2008</v>
      </c>
      <c r="J423" s="116">
        <f t="shared" si="35"/>
        <v>2009</v>
      </c>
      <c r="K423" s="117" t="str">
        <f t="shared" si="35"/>
        <v>09/08</v>
      </c>
      <c r="L423" s="114"/>
      <c r="M423" s="131" t="str">
        <f>+M391</f>
        <v>ene-abr 09</v>
      </c>
    </row>
    <row r="424" spans="1:35" s="75" customFormat="1" ht="12.75">
      <c r="A424" s="75">
        <v>1</v>
      </c>
      <c r="B424" s="72" t="s">
        <v>170</v>
      </c>
      <c r="C424" s="98">
        <v>51011100</v>
      </c>
      <c r="D424" s="72" t="s">
        <v>71</v>
      </c>
      <c r="E424" s="96">
        <v>31.26</v>
      </c>
      <c r="F424" s="73">
        <v>353.54</v>
      </c>
      <c r="G424" s="73">
        <v>139.212</v>
      </c>
      <c r="H424" s="74">
        <f>+(G424-F424)/F424</f>
        <v>-0.6062340894948238</v>
      </c>
      <c r="I424" s="73">
        <v>805.067</v>
      </c>
      <c r="J424" s="73">
        <v>151.44</v>
      </c>
      <c r="K424" s="74">
        <f>+(J424-I424)/I424</f>
        <v>-0.8118914326385257</v>
      </c>
      <c r="L424" s="72">
        <v>1</v>
      </c>
      <c r="M424" s="90">
        <v>0.07634061099710093</v>
      </c>
      <c r="N424" s="76"/>
      <c r="O424" s="76"/>
      <c r="P424" s="76"/>
      <c r="Q424" s="76"/>
      <c r="R424" s="76"/>
      <c r="S424" s="76"/>
      <c r="T424" s="76"/>
      <c r="U424" s="76"/>
      <c r="V424" s="76"/>
      <c r="W424" s="76"/>
      <c r="X424" s="76"/>
      <c r="Y424" s="76"/>
      <c r="Z424" s="76"/>
      <c r="AA424" s="76"/>
      <c r="AB424" s="76"/>
      <c r="AC424" s="76"/>
      <c r="AD424" s="76"/>
      <c r="AE424" s="76"/>
      <c r="AF424" s="76"/>
      <c r="AG424" s="76"/>
      <c r="AH424" s="76"/>
      <c r="AI424" s="76"/>
    </row>
    <row r="425" spans="1:35" s="75" customFormat="1" ht="12.75">
      <c r="A425" s="75">
        <v>2</v>
      </c>
      <c r="B425" s="72" t="s">
        <v>169</v>
      </c>
      <c r="C425" s="98">
        <v>44079920</v>
      </c>
      <c r="D425" s="72" t="s">
        <v>100</v>
      </c>
      <c r="E425" s="96">
        <v>22.1</v>
      </c>
      <c r="F425" s="73">
        <v>0.447</v>
      </c>
      <c r="G425" s="73">
        <v>0.344</v>
      </c>
      <c r="H425" s="74">
        <f>+(G425-F425)/F425</f>
        <v>-0.2304250559284117</v>
      </c>
      <c r="I425" s="73">
        <v>317.1</v>
      </c>
      <c r="J425" s="73">
        <v>224.277</v>
      </c>
      <c r="K425" s="74">
        <f>+(J425-I425)/I425</f>
        <v>-0.2927246925260171</v>
      </c>
      <c r="L425" s="72">
        <v>2</v>
      </c>
      <c r="M425" s="90">
        <v>0.20859115382361776</v>
      </c>
      <c r="N425" s="76"/>
      <c r="O425" s="76"/>
      <c r="P425" s="76"/>
      <c r="Q425" s="76"/>
      <c r="R425" s="76"/>
      <c r="S425" s="76"/>
      <c r="T425" s="76"/>
      <c r="U425" s="76"/>
      <c r="V425" s="76"/>
      <c r="W425" s="76"/>
      <c r="X425" s="76"/>
      <c r="Y425" s="76"/>
      <c r="Z425" s="76"/>
      <c r="AA425" s="76"/>
      <c r="AB425" s="76"/>
      <c r="AC425" s="76"/>
      <c r="AD425" s="76"/>
      <c r="AE425" s="76"/>
      <c r="AF425" s="76"/>
      <c r="AG425" s="76"/>
      <c r="AH425" s="76"/>
      <c r="AI425" s="76"/>
    </row>
    <row r="426" spans="1:35" s="75" customFormat="1" ht="12.75">
      <c r="A426" s="75">
        <v>3</v>
      </c>
      <c r="B426" s="72" t="s">
        <v>408</v>
      </c>
      <c r="C426" s="97" t="s">
        <v>414</v>
      </c>
      <c r="D426" s="72" t="s">
        <v>71</v>
      </c>
      <c r="E426" s="96">
        <v>13.52</v>
      </c>
      <c r="F426" s="73">
        <v>0</v>
      </c>
      <c r="G426" s="73">
        <v>0</v>
      </c>
      <c r="H426" s="74"/>
      <c r="I426" s="73">
        <v>0</v>
      </c>
      <c r="J426" s="73">
        <v>0</v>
      </c>
      <c r="K426" s="74"/>
      <c r="L426" s="72">
        <v>3</v>
      </c>
      <c r="M426" s="90"/>
      <c r="N426" s="76"/>
      <c r="O426" s="76"/>
      <c r="P426" s="76"/>
      <c r="Q426" s="76"/>
      <c r="R426" s="76"/>
      <c r="S426" s="76"/>
      <c r="T426" s="76"/>
      <c r="U426" s="76"/>
      <c r="V426" s="76"/>
      <c r="W426" s="76"/>
      <c r="X426" s="76"/>
      <c r="Y426" s="76"/>
      <c r="Z426" s="76"/>
      <c r="AA426" s="76"/>
      <c r="AB426" s="76"/>
      <c r="AC426" s="76"/>
      <c r="AD426" s="76"/>
      <c r="AE426" s="76"/>
      <c r="AF426" s="76"/>
      <c r="AG426" s="76"/>
      <c r="AH426" s="76"/>
      <c r="AI426" s="76"/>
    </row>
    <row r="427" spans="1:35" s="75" customFormat="1" ht="12.75">
      <c r="A427" s="75">
        <v>4</v>
      </c>
      <c r="B427" s="72" t="s">
        <v>154</v>
      </c>
      <c r="C427" s="97">
        <v>11071000</v>
      </c>
      <c r="D427" s="72" t="s">
        <v>71</v>
      </c>
      <c r="E427" s="96">
        <v>8.71</v>
      </c>
      <c r="F427" s="73">
        <v>0</v>
      </c>
      <c r="G427" s="73">
        <v>0</v>
      </c>
      <c r="H427" s="74"/>
      <c r="I427" s="73">
        <v>0</v>
      </c>
      <c r="J427" s="73">
        <v>0</v>
      </c>
      <c r="K427" s="74"/>
      <c r="L427" s="72">
        <v>4</v>
      </c>
      <c r="M427" s="90">
        <v>0</v>
      </c>
      <c r="N427" s="76"/>
      <c r="O427" s="76"/>
      <c r="P427" s="76"/>
      <c r="Q427" s="76"/>
      <c r="R427" s="76"/>
      <c r="S427" s="76"/>
      <c r="T427" s="76"/>
      <c r="U427" s="76"/>
      <c r="V427" s="76"/>
      <c r="W427" s="76"/>
      <c r="X427" s="76"/>
      <c r="Y427" s="76"/>
      <c r="Z427" s="76"/>
      <c r="AA427" s="76"/>
      <c r="AB427" s="76"/>
      <c r="AC427" s="76"/>
      <c r="AD427" s="76"/>
      <c r="AE427" s="76"/>
      <c r="AF427" s="76"/>
      <c r="AG427" s="76"/>
      <c r="AH427" s="76"/>
      <c r="AI427" s="76"/>
    </row>
    <row r="428" spans="1:35" s="75" customFormat="1" ht="12.75">
      <c r="A428" s="75">
        <v>5</v>
      </c>
      <c r="B428" s="72" t="s">
        <v>107</v>
      </c>
      <c r="C428" s="97" t="s">
        <v>374</v>
      </c>
      <c r="D428" s="72" t="s">
        <v>71</v>
      </c>
      <c r="E428" s="96">
        <v>6.08</v>
      </c>
      <c r="F428" s="73">
        <v>16.932</v>
      </c>
      <c r="G428" s="73">
        <v>13.857</v>
      </c>
      <c r="H428" s="74">
        <f aca="true" t="shared" si="36" ref="H428:H436">+(G428-F428)/F428</f>
        <v>-0.18160878809355063</v>
      </c>
      <c r="I428" s="73">
        <v>198.21</v>
      </c>
      <c r="J428" s="73">
        <v>119.709</v>
      </c>
      <c r="K428" s="74">
        <f aca="true" t="shared" si="37" ref="K428:K436">+(J428-I428)/I428</f>
        <v>-0.39604964431663386</v>
      </c>
      <c r="L428" s="72">
        <v>5</v>
      </c>
      <c r="M428" s="90">
        <v>0.018958170840344454</v>
      </c>
      <c r="N428" s="76"/>
      <c r="O428" s="76"/>
      <c r="P428" s="76"/>
      <c r="Q428" s="76"/>
      <c r="R428" s="76"/>
      <c r="S428" s="76"/>
      <c r="T428" s="76"/>
      <c r="U428" s="76"/>
      <c r="V428" s="76"/>
      <c r="W428" s="76"/>
      <c r="X428" s="76"/>
      <c r="Y428" s="76"/>
      <c r="Z428" s="76"/>
      <c r="AA428" s="76"/>
      <c r="AB428" s="76"/>
      <c r="AC428" s="76"/>
      <c r="AD428" s="76"/>
      <c r="AE428" s="76"/>
      <c r="AF428" s="76"/>
      <c r="AG428" s="76"/>
      <c r="AH428" s="76"/>
      <c r="AI428" s="76"/>
    </row>
    <row r="429" spans="1:35" s="75" customFormat="1" ht="12.75">
      <c r="A429" s="75">
        <v>6</v>
      </c>
      <c r="B429" s="72" t="s">
        <v>167</v>
      </c>
      <c r="C429" s="97" t="s">
        <v>400</v>
      </c>
      <c r="D429" s="72" t="s">
        <v>71</v>
      </c>
      <c r="E429" s="96">
        <v>5.46</v>
      </c>
      <c r="F429" s="73">
        <v>0.499</v>
      </c>
      <c r="G429" s="73">
        <v>0</v>
      </c>
      <c r="H429" s="74">
        <f t="shared" si="36"/>
        <v>-1</v>
      </c>
      <c r="I429" s="73">
        <v>134.762</v>
      </c>
      <c r="J429" s="73">
        <v>0</v>
      </c>
      <c r="K429" s="74">
        <f t="shared" si="37"/>
        <v>-1</v>
      </c>
      <c r="L429" s="72">
        <v>6</v>
      </c>
      <c r="M429" s="90">
        <v>0</v>
      </c>
      <c r="N429" s="76"/>
      <c r="O429" s="76"/>
      <c r="P429" s="76"/>
      <c r="Q429" s="76"/>
      <c r="R429" s="76"/>
      <c r="S429" s="76"/>
      <c r="T429" s="76"/>
      <c r="U429" s="76"/>
      <c r="V429" s="76"/>
      <c r="W429" s="76"/>
      <c r="X429" s="76"/>
      <c r="Y429" s="76"/>
      <c r="Z429" s="76"/>
      <c r="AA429" s="76"/>
      <c r="AB429" s="76"/>
      <c r="AC429" s="76"/>
      <c r="AD429" s="76"/>
      <c r="AE429" s="76"/>
      <c r="AF429" s="76"/>
      <c r="AG429" s="76"/>
      <c r="AH429" s="76"/>
      <c r="AI429" s="76"/>
    </row>
    <row r="430" spans="1:35" s="75" customFormat="1" ht="12.75">
      <c r="A430" s="75">
        <v>7</v>
      </c>
      <c r="B430" s="72" t="s">
        <v>104</v>
      </c>
      <c r="C430" s="97" t="s">
        <v>341</v>
      </c>
      <c r="D430" s="72" t="s">
        <v>71</v>
      </c>
      <c r="E430" s="96">
        <v>5.41</v>
      </c>
      <c r="F430" s="73">
        <v>37.17</v>
      </c>
      <c r="G430" s="73">
        <v>84.8</v>
      </c>
      <c r="H430" s="74">
        <f t="shared" si="36"/>
        <v>1.2814097390368575</v>
      </c>
      <c r="I430" s="73">
        <v>176.476</v>
      </c>
      <c r="J430" s="73">
        <v>482.46</v>
      </c>
      <c r="K430" s="74">
        <f t="shared" si="37"/>
        <v>1.733856161744373</v>
      </c>
      <c r="L430" s="72">
        <v>7</v>
      </c>
      <c r="M430" s="90">
        <v>0.01177871916060403</v>
      </c>
      <c r="N430" s="76"/>
      <c r="O430" s="76"/>
      <c r="P430" s="76"/>
      <c r="Q430" s="76"/>
      <c r="R430" s="76"/>
      <c r="S430" s="76"/>
      <c r="T430" s="76"/>
      <c r="U430" s="76"/>
      <c r="V430" s="76"/>
      <c r="W430" s="76"/>
      <c r="X430" s="76"/>
      <c r="Y430" s="76"/>
      <c r="Z430" s="76"/>
      <c r="AA430" s="76"/>
      <c r="AB430" s="76"/>
      <c r="AC430" s="76"/>
      <c r="AD430" s="76"/>
      <c r="AE430" s="76"/>
      <c r="AF430" s="76"/>
      <c r="AG430" s="76"/>
      <c r="AH430" s="76"/>
      <c r="AI430" s="76"/>
    </row>
    <row r="431" spans="1:35" s="75" customFormat="1" ht="12.75">
      <c r="A431" s="75">
        <v>8</v>
      </c>
      <c r="B431" s="72" t="s">
        <v>72</v>
      </c>
      <c r="C431" s="97" t="s">
        <v>363</v>
      </c>
      <c r="D431" s="72" t="s">
        <v>71</v>
      </c>
      <c r="E431" s="96">
        <v>3.9</v>
      </c>
      <c r="F431" s="73">
        <v>11.25</v>
      </c>
      <c r="G431" s="73">
        <v>0</v>
      </c>
      <c r="H431" s="74"/>
      <c r="I431" s="73">
        <v>127.345</v>
      </c>
      <c r="J431" s="73">
        <v>0</v>
      </c>
      <c r="K431" s="74"/>
      <c r="L431" s="72">
        <v>8</v>
      </c>
      <c r="M431" s="90">
        <v>0</v>
      </c>
      <c r="N431" s="76"/>
      <c r="O431" s="76"/>
      <c r="P431" s="76"/>
      <c r="Q431" s="76"/>
      <c r="R431" s="76"/>
      <c r="S431" s="76"/>
      <c r="T431" s="76"/>
      <c r="U431" s="76"/>
      <c r="V431" s="76"/>
      <c r="W431" s="76"/>
      <c r="X431" s="76"/>
      <c r="Y431" s="76"/>
      <c r="Z431" s="76"/>
      <c r="AA431" s="76"/>
      <c r="AB431" s="76"/>
      <c r="AC431" s="76"/>
      <c r="AD431" s="76"/>
      <c r="AE431" s="76"/>
      <c r="AF431" s="76"/>
      <c r="AG431" s="76"/>
      <c r="AH431" s="76"/>
      <c r="AI431" s="76"/>
    </row>
    <row r="432" spans="1:35" s="75" customFormat="1" ht="12.75">
      <c r="A432" s="75">
        <v>9</v>
      </c>
      <c r="B432" s="72" t="s">
        <v>156</v>
      </c>
      <c r="C432" s="97">
        <v>14049020</v>
      </c>
      <c r="D432" s="72" t="s">
        <v>71</v>
      </c>
      <c r="E432" s="96">
        <v>1.16</v>
      </c>
      <c r="F432" s="73">
        <v>16</v>
      </c>
      <c r="G432" s="73">
        <v>0</v>
      </c>
      <c r="H432" s="74"/>
      <c r="I432" s="73">
        <v>37.948</v>
      </c>
      <c r="J432" s="73">
        <v>0</v>
      </c>
      <c r="K432" s="74"/>
      <c r="L432" s="72">
        <v>9</v>
      </c>
      <c r="M432" s="90">
        <v>0</v>
      </c>
      <c r="N432" s="76"/>
      <c r="O432" s="76"/>
      <c r="P432" s="76"/>
      <c r="Q432" s="76"/>
      <c r="R432" s="76"/>
      <c r="S432" s="76"/>
      <c r="T432" s="76"/>
      <c r="U432" s="76"/>
      <c r="V432" s="76"/>
      <c r="W432" s="76"/>
      <c r="X432" s="76"/>
      <c r="Y432" s="76"/>
      <c r="Z432" s="76"/>
      <c r="AA432" s="76"/>
      <c r="AB432" s="76"/>
      <c r="AC432" s="76"/>
      <c r="AD432" s="76"/>
      <c r="AE432" s="76"/>
      <c r="AF432" s="76"/>
      <c r="AG432" s="76"/>
      <c r="AH432" s="76"/>
      <c r="AI432" s="76"/>
    </row>
    <row r="433" spans="1:13" s="76" customFormat="1" ht="12.75">
      <c r="A433" s="75">
        <v>10</v>
      </c>
      <c r="B433" s="72" t="s">
        <v>336</v>
      </c>
      <c r="C433" s="97" t="s">
        <v>399</v>
      </c>
      <c r="D433" s="72" t="s">
        <v>71</v>
      </c>
      <c r="E433" s="96">
        <v>0.99</v>
      </c>
      <c r="F433" s="73">
        <v>2.459</v>
      </c>
      <c r="G433" s="73">
        <v>0.53</v>
      </c>
      <c r="H433" s="74">
        <f t="shared" si="36"/>
        <v>-0.7844652297681984</v>
      </c>
      <c r="I433" s="73">
        <v>28.187</v>
      </c>
      <c r="J433" s="73">
        <v>4.913</v>
      </c>
      <c r="K433" s="74">
        <f t="shared" si="37"/>
        <v>-0.8256997906836485</v>
      </c>
      <c r="L433" s="72">
        <v>10</v>
      </c>
      <c r="M433" s="90">
        <v>0.020028618135418407</v>
      </c>
    </row>
    <row r="434" spans="1:13" s="76" customFormat="1" ht="12.75">
      <c r="A434" s="75">
        <v>11</v>
      </c>
      <c r="B434" s="72" t="s">
        <v>171</v>
      </c>
      <c r="C434" s="98">
        <v>41039000</v>
      </c>
      <c r="D434" s="72" t="s">
        <v>71</v>
      </c>
      <c r="E434" s="96">
        <v>0.53</v>
      </c>
      <c r="F434" s="73">
        <v>0</v>
      </c>
      <c r="G434" s="73">
        <v>5.552</v>
      </c>
      <c r="H434" s="74"/>
      <c r="I434" s="73">
        <v>0</v>
      </c>
      <c r="J434" s="73">
        <v>54.543</v>
      </c>
      <c r="K434" s="74"/>
      <c r="L434" s="72">
        <v>11</v>
      </c>
      <c r="M434" s="90">
        <v>0.5972340844885355</v>
      </c>
    </row>
    <row r="435" spans="1:13" s="76" customFormat="1" ht="12.75">
      <c r="A435" s="75">
        <v>12</v>
      </c>
      <c r="B435" s="72" t="s">
        <v>337</v>
      </c>
      <c r="C435" s="97">
        <v>44089090</v>
      </c>
      <c r="D435" s="72" t="s">
        <v>71</v>
      </c>
      <c r="E435" s="96">
        <v>0.35</v>
      </c>
      <c r="F435" s="73">
        <v>0</v>
      </c>
      <c r="G435" s="73">
        <v>0</v>
      </c>
      <c r="H435" s="74"/>
      <c r="I435" s="73">
        <v>0</v>
      </c>
      <c r="J435" s="73">
        <v>0</v>
      </c>
      <c r="K435" s="74"/>
      <c r="L435" s="72">
        <v>12</v>
      </c>
      <c r="M435" s="90">
        <v>0</v>
      </c>
    </row>
    <row r="436" spans="1:13" s="76" customFormat="1" ht="12.75">
      <c r="A436" s="75">
        <v>13</v>
      </c>
      <c r="B436" s="72" t="s">
        <v>168</v>
      </c>
      <c r="C436" s="97" t="s">
        <v>398</v>
      </c>
      <c r="D436" s="72" t="s">
        <v>71</v>
      </c>
      <c r="E436" s="96">
        <v>0.34</v>
      </c>
      <c r="F436" s="73">
        <v>0.064</v>
      </c>
      <c r="G436" s="73">
        <v>0</v>
      </c>
      <c r="H436" s="74">
        <f t="shared" si="36"/>
        <v>-1</v>
      </c>
      <c r="I436" s="73">
        <v>7.885</v>
      </c>
      <c r="J436" s="73">
        <v>0</v>
      </c>
      <c r="K436" s="74">
        <f t="shared" si="37"/>
        <v>-1</v>
      </c>
      <c r="L436" s="72">
        <v>13</v>
      </c>
      <c r="M436" s="90">
        <v>0</v>
      </c>
    </row>
    <row r="437" spans="1:13" s="76" customFormat="1" ht="12.75">
      <c r="A437" s="75">
        <v>14</v>
      </c>
      <c r="B437" s="72" t="s">
        <v>338</v>
      </c>
      <c r="C437" s="97" t="s">
        <v>397</v>
      </c>
      <c r="D437" s="72" t="s">
        <v>71</v>
      </c>
      <c r="E437" s="96">
        <v>0.17</v>
      </c>
      <c r="F437" s="73">
        <v>21.028</v>
      </c>
      <c r="G437" s="73">
        <v>13.981</v>
      </c>
      <c r="H437" s="74"/>
      <c r="I437" s="73">
        <v>5.531</v>
      </c>
      <c r="J437" s="73">
        <v>3.004</v>
      </c>
      <c r="K437" s="74"/>
      <c r="L437" s="72">
        <v>14</v>
      </c>
      <c r="M437" s="90">
        <v>0.0020074792636213213</v>
      </c>
    </row>
    <row r="438" spans="1:13" s="76" customFormat="1" ht="12.75">
      <c r="A438" s="75">
        <v>15</v>
      </c>
      <c r="B438" s="72" t="s">
        <v>339</v>
      </c>
      <c r="C438" s="98">
        <v>44219090</v>
      </c>
      <c r="D438" s="72" t="s">
        <v>71</v>
      </c>
      <c r="E438" s="96">
        <v>0.01</v>
      </c>
      <c r="F438" s="73">
        <v>0</v>
      </c>
      <c r="G438" s="73">
        <v>0</v>
      </c>
      <c r="H438" s="74"/>
      <c r="I438" s="73">
        <v>0</v>
      </c>
      <c r="J438" s="73">
        <v>0</v>
      </c>
      <c r="K438" s="74"/>
      <c r="L438" s="72"/>
      <c r="M438" s="90">
        <v>0</v>
      </c>
    </row>
    <row r="439" spans="8:35" ht="12.75">
      <c r="H439" s="74"/>
      <c r="M439" s="123"/>
      <c r="N439" s="76"/>
      <c r="O439" s="76"/>
      <c r="P439" s="76"/>
      <c r="Q439" s="76"/>
      <c r="R439" s="76"/>
      <c r="S439" s="76"/>
      <c r="T439" s="76"/>
      <c r="U439" s="76"/>
      <c r="V439" s="76"/>
      <c r="W439" s="76"/>
      <c r="X439" s="76"/>
      <c r="Y439" s="76"/>
      <c r="Z439" s="76"/>
      <c r="AA439" s="76"/>
      <c r="AB439" s="76"/>
      <c r="AC439" s="76"/>
      <c r="AD439" s="76"/>
      <c r="AE439" s="76"/>
      <c r="AF439" s="76"/>
      <c r="AG439" s="76"/>
      <c r="AH439" s="76"/>
      <c r="AI439" s="76"/>
    </row>
    <row r="440" spans="2:35" s="77" customFormat="1" ht="12.75">
      <c r="B440" s="88" t="s">
        <v>186</v>
      </c>
      <c r="C440" s="88"/>
      <c r="D440" s="88"/>
      <c r="E440" s="124">
        <f>SUM(E424:E439)</f>
        <v>99.99</v>
      </c>
      <c r="F440" s="125"/>
      <c r="G440" s="89"/>
      <c r="H440" s="89"/>
      <c r="I440" s="89">
        <f>SUM(I424:I439)</f>
        <v>1838.5109999999997</v>
      </c>
      <c r="J440" s="125">
        <f>SUM(J424:J439)</f>
        <v>1040.3459999999998</v>
      </c>
      <c r="K440" s="126">
        <f>+(J440-I440)/I440</f>
        <v>-0.434136646449219</v>
      </c>
      <c r="L440" s="89"/>
      <c r="M440" s="127"/>
      <c r="N440" s="76"/>
      <c r="O440" s="76"/>
      <c r="P440" s="76"/>
      <c r="Q440" s="76"/>
      <c r="R440" s="76"/>
      <c r="S440" s="76"/>
      <c r="T440" s="76"/>
      <c r="U440" s="76"/>
      <c r="V440" s="76"/>
      <c r="W440" s="76"/>
      <c r="X440" s="76"/>
      <c r="Y440" s="76"/>
      <c r="Z440" s="76"/>
      <c r="AA440" s="76"/>
      <c r="AB440" s="76"/>
      <c r="AC440" s="76"/>
      <c r="AD440" s="76"/>
      <c r="AE440" s="76"/>
      <c r="AF440" s="76"/>
      <c r="AG440" s="76"/>
      <c r="AH440" s="76"/>
      <c r="AI440" s="76"/>
    </row>
    <row r="441" spans="2:35" s="77" customFormat="1" ht="12.75">
      <c r="B441" s="38"/>
      <c r="C441" s="38"/>
      <c r="D441" s="38"/>
      <c r="E441" s="134"/>
      <c r="F441" s="135"/>
      <c r="G441" s="136"/>
      <c r="H441" s="136"/>
      <c r="I441" s="137"/>
      <c r="J441" s="135"/>
      <c r="K441" s="136"/>
      <c r="L441" s="136"/>
      <c r="M441" s="123"/>
      <c r="N441" s="76"/>
      <c r="O441" s="76"/>
      <c r="P441" s="76"/>
      <c r="Q441" s="76"/>
      <c r="R441" s="76"/>
      <c r="S441" s="76"/>
      <c r="T441" s="76"/>
      <c r="U441" s="76"/>
      <c r="V441" s="76"/>
      <c r="W441" s="76"/>
      <c r="X441" s="76"/>
      <c r="Y441" s="76"/>
      <c r="Z441" s="76"/>
      <c r="AA441" s="76"/>
      <c r="AB441" s="76"/>
      <c r="AC441" s="76"/>
      <c r="AD441" s="76"/>
      <c r="AE441" s="76"/>
      <c r="AF441" s="76"/>
      <c r="AG441" s="76"/>
      <c r="AH441" s="76"/>
      <c r="AI441" s="76"/>
    </row>
    <row r="442" spans="2:13" s="76" customFormat="1" ht="12.75">
      <c r="B442" s="130" t="s">
        <v>60</v>
      </c>
      <c r="C442" s="130"/>
      <c r="E442" s="128"/>
      <c r="F442" s="129"/>
      <c r="G442" s="122"/>
      <c r="H442" s="122"/>
      <c r="I442" s="122"/>
      <c r="J442" s="129"/>
      <c r="K442" s="122"/>
      <c r="L442" s="122"/>
      <c r="M442" s="123"/>
    </row>
    <row r="443" spans="13:35" ht="12.75">
      <c r="M443" s="123"/>
      <c r="N443" s="76"/>
      <c r="O443" s="76"/>
      <c r="P443" s="76"/>
      <c r="Q443" s="76"/>
      <c r="R443" s="76"/>
      <c r="S443" s="76"/>
      <c r="T443" s="76"/>
      <c r="U443" s="76"/>
      <c r="V443" s="76"/>
      <c r="W443" s="76"/>
      <c r="X443" s="76"/>
      <c r="Y443" s="76"/>
      <c r="Z443" s="76"/>
      <c r="AA443" s="76"/>
      <c r="AB443" s="76"/>
      <c r="AC443" s="76"/>
      <c r="AD443" s="76"/>
      <c r="AE443" s="76"/>
      <c r="AF443" s="76"/>
      <c r="AG443" s="76"/>
      <c r="AH443" s="76"/>
      <c r="AI443" s="76"/>
    </row>
    <row r="444" spans="2:35" s="103" customFormat="1" ht="15.75" customHeight="1">
      <c r="B444" s="171" t="s">
        <v>302</v>
      </c>
      <c r="C444" s="171"/>
      <c r="D444" s="171"/>
      <c r="E444" s="171"/>
      <c r="F444" s="171"/>
      <c r="G444" s="171"/>
      <c r="H444" s="171"/>
      <c r="I444" s="171"/>
      <c r="J444" s="171"/>
      <c r="K444" s="171"/>
      <c r="L444" s="171"/>
      <c r="M444" s="171"/>
      <c r="N444" s="76"/>
      <c r="O444" s="76"/>
      <c r="P444" s="76"/>
      <c r="Q444" s="76"/>
      <c r="R444" s="76"/>
      <c r="S444" s="76"/>
      <c r="T444" s="76"/>
      <c r="U444" s="76"/>
      <c r="V444" s="76"/>
      <c r="W444" s="76"/>
      <c r="X444" s="76"/>
      <c r="Y444" s="76"/>
      <c r="Z444" s="76"/>
      <c r="AA444" s="76"/>
      <c r="AB444" s="76"/>
      <c r="AC444" s="76"/>
      <c r="AD444" s="76"/>
      <c r="AE444" s="76"/>
      <c r="AF444" s="76"/>
      <c r="AG444" s="76"/>
      <c r="AH444" s="76"/>
      <c r="AI444" s="76"/>
    </row>
    <row r="445" spans="2:35" s="103" customFormat="1" ht="15.75" customHeight="1">
      <c r="B445" s="172" t="s">
        <v>62</v>
      </c>
      <c r="C445" s="172"/>
      <c r="D445" s="172"/>
      <c r="E445" s="172"/>
      <c r="F445" s="172"/>
      <c r="G445" s="172"/>
      <c r="H445" s="172"/>
      <c r="I445" s="172"/>
      <c r="J445" s="172"/>
      <c r="K445" s="172"/>
      <c r="L445" s="172"/>
      <c r="M445" s="172"/>
      <c r="N445" s="76"/>
      <c r="O445" s="76"/>
      <c r="P445" s="76"/>
      <c r="Q445" s="76"/>
      <c r="R445" s="76"/>
      <c r="S445" s="76"/>
      <c r="T445" s="76"/>
      <c r="U445" s="76"/>
      <c r="V445" s="76"/>
      <c r="W445" s="76"/>
      <c r="X445" s="76"/>
      <c r="Y445" s="76"/>
      <c r="Z445" s="76"/>
      <c r="AA445" s="76"/>
      <c r="AB445" s="76"/>
      <c r="AC445" s="76"/>
      <c r="AD445" s="76"/>
      <c r="AE445" s="76"/>
      <c r="AF445" s="76"/>
      <c r="AG445" s="76"/>
      <c r="AH445" s="76"/>
      <c r="AI445" s="76"/>
    </row>
    <row r="446" spans="2:35" s="104" customFormat="1" ht="15.75" customHeight="1">
      <c r="B446" s="172" t="s">
        <v>57</v>
      </c>
      <c r="C446" s="172"/>
      <c r="D446" s="172"/>
      <c r="E446" s="172"/>
      <c r="F446" s="172"/>
      <c r="G446" s="172"/>
      <c r="H446" s="172"/>
      <c r="I446" s="172"/>
      <c r="J446" s="172"/>
      <c r="K446" s="172"/>
      <c r="L446" s="172"/>
      <c r="M446" s="172"/>
      <c r="N446" s="76"/>
      <c r="O446" s="76"/>
      <c r="P446" s="76"/>
      <c r="Q446" s="76"/>
      <c r="R446" s="76"/>
      <c r="S446" s="76"/>
      <c r="T446" s="76"/>
      <c r="U446" s="76"/>
      <c r="V446" s="76"/>
      <c r="W446" s="76"/>
      <c r="X446" s="76"/>
      <c r="Y446" s="76"/>
      <c r="Z446" s="76"/>
      <c r="AA446" s="76"/>
      <c r="AB446" s="76"/>
      <c r="AC446" s="76"/>
      <c r="AD446" s="76"/>
      <c r="AE446" s="76"/>
      <c r="AF446" s="76"/>
      <c r="AG446" s="76"/>
      <c r="AH446" s="76"/>
      <c r="AI446" s="76"/>
    </row>
    <row r="447" spans="2:35" s="104" customFormat="1" ht="15.75" customHeight="1">
      <c r="B447" s="105"/>
      <c r="C447" s="105"/>
      <c r="D447" s="105"/>
      <c r="E447" s="106"/>
      <c r="F447" s="105"/>
      <c r="G447" s="105"/>
      <c r="H447" s="105"/>
      <c r="I447" s="105"/>
      <c r="J447" s="105"/>
      <c r="K447" s="105"/>
      <c r="L447" s="105"/>
      <c r="M447" s="105"/>
      <c r="N447" s="76"/>
      <c r="O447" s="76"/>
      <c r="P447" s="76"/>
      <c r="Q447" s="76"/>
      <c r="R447" s="76"/>
      <c r="S447" s="76"/>
      <c r="T447" s="76"/>
      <c r="U447" s="76"/>
      <c r="V447" s="76"/>
      <c r="W447" s="76"/>
      <c r="X447" s="76"/>
      <c r="Y447" s="76"/>
      <c r="Z447" s="76"/>
      <c r="AA447" s="76"/>
      <c r="AB447" s="76"/>
      <c r="AC447" s="76"/>
      <c r="AD447" s="76"/>
      <c r="AE447" s="76"/>
      <c r="AF447" s="76"/>
      <c r="AG447" s="76"/>
      <c r="AH447" s="76"/>
      <c r="AI447" s="76"/>
    </row>
    <row r="448" spans="2:13" s="76" customFormat="1" ht="30.75" customHeight="1">
      <c r="B448" s="107" t="s">
        <v>416</v>
      </c>
      <c r="C448" s="107" t="s">
        <v>309</v>
      </c>
      <c r="D448" s="107" t="s">
        <v>69</v>
      </c>
      <c r="E448" s="109" t="s">
        <v>184</v>
      </c>
      <c r="F448" s="170" t="s">
        <v>290</v>
      </c>
      <c r="G448" s="170"/>
      <c r="H448" s="170"/>
      <c r="I448" s="170" t="s">
        <v>291</v>
      </c>
      <c r="J448" s="170"/>
      <c r="K448" s="170"/>
      <c r="L448" s="170"/>
      <c r="M448" s="170"/>
    </row>
    <row r="449" spans="2:13" s="76" customFormat="1" ht="15.75" customHeight="1">
      <c r="B449" s="110"/>
      <c r="C449" s="110"/>
      <c r="D449" s="110"/>
      <c r="E449" s="111">
        <f>+E422</f>
        <v>2008</v>
      </c>
      <c r="F449" s="169" t="str">
        <f>+F422</f>
        <v>Enero-Abril</v>
      </c>
      <c r="G449" s="169"/>
      <c r="H449" s="110" t="s">
        <v>185</v>
      </c>
      <c r="I449" s="169" t="str">
        <f>+F449</f>
        <v>Enero-Abril</v>
      </c>
      <c r="J449" s="169"/>
      <c r="K449" s="110" t="s">
        <v>185</v>
      </c>
      <c r="L449" s="112"/>
      <c r="M449" s="113" t="s">
        <v>292</v>
      </c>
    </row>
    <row r="450" spans="2:13" s="76" customFormat="1" ht="15.75">
      <c r="B450" s="114"/>
      <c r="C450" s="114"/>
      <c r="D450" s="114"/>
      <c r="E450" s="115"/>
      <c r="F450" s="116">
        <f aca="true" t="shared" si="38" ref="F450:K450">+F423</f>
        <v>2008</v>
      </c>
      <c r="G450" s="116">
        <f t="shared" si="38"/>
        <v>2009</v>
      </c>
      <c r="H450" s="117" t="str">
        <f t="shared" si="38"/>
        <v>09/08</v>
      </c>
      <c r="I450" s="116">
        <f t="shared" si="38"/>
        <v>2008</v>
      </c>
      <c r="J450" s="116">
        <f t="shared" si="38"/>
        <v>2009</v>
      </c>
      <c r="K450" s="117" t="str">
        <f t="shared" si="38"/>
        <v>09/08</v>
      </c>
      <c r="L450" s="114"/>
      <c r="M450" s="131" t="str">
        <f>+M423</f>
        <v>ene-abr 09</v>
      </c>
    </row>
    <row r="451" spans="1:35" s="75" customFormat="1" ht="12.75">
      <c r="A451" s="75">
        <v>1</v>
      </c>
      <c r="B451" s="72" t="s">
        <v>165</v>
      </c>
      <c r="C451" s="97" t="s">
        <v>402</v>
      </c>
      <c r="D451" s="72" t="s">
        <v>71</v>
      </c>
      <c r="E451" s="96">
        <v>30.52</v>
      </c>
      <c r="F451" s="73">
        <v>1157.941</v>
      </c>
      <c r="G451" s="73">
        <v>1506.558</v>
      </c>
      <c r="H451" s="74">
        <f aca="true" t="shared" si="39" ref="H451:H470">+(G451-F451)/F451</f>
        <v>0.3010662892150809</v>
      </c>
      <c r="I451" s="73">
        <v>6229.031</v>
      </c>
      <c r="J451" s="73">
        <v>6930.222</v>
      </c>
      <c r="K451" s="74">
        <f aca="true" t="shared" si="40" ref="K451:K470">+(J451-I451)/I451</f>
        <v>0.11256823091745728</v>
      </c>
      <c r="L451" s="72"/>
      <c r="M451" s="90">
        <v>0.9034575110894879</v>
      </c>
      <c r="N451" s="76"/>
      <c r="O451" s="76"/>
      <c r="P451" s="76"/>
      <c r="Q451" s="76"/>
      <c r="R451" s="76"/>
      <c r="S451" s="76"/>
      <c r="T451" s="76"/>
      <c r="U451" s="76"/>
      <c r="V451" s="76"/>
      <c r="W451" s="76"/>
      <c r="X451" s="76"/>
      <c r="Y451" s="76"/>
      <c r="Z451" s="76"/>
      <c r="AA451" s="76"/>
      <c r="AB451" s="76"/>
      <c r="AC451" s="76"/>
      <c r="AD451" s="76"/>
      <c r="AE451" s="76"/>
      <c r="AF451" s="76"/>
      <c r="AG451" s="76"/>
      <c r="AH451" s="76"/>
      <c r="AI451" s="76"/>
    </row>
    <row r="452" spans="1:35" s="75" customFormat="1" ht="12.75">
      <c r="A452" s="75">
        <v>2</v>
      </c>
      <c r="B452" s="72" t="s">
        <v>173</v>
      </c>
      <c r="C452" s="98">
        <v>51052910</v>
      </c>
      <c r="D452" s="72" t="s">
        <v>71</v>
      </c>
      <c r="E452" s="96">
        <v>19.77</v>
      </c>
      <c r="F452" s="73">
        <v>934.673</v>
      </c>
      <c r="G452" s="73">
        <v>737.622</v>
      </c>
      <c r="H452" s="74">
        <f t="shared" si="39"/>
        <v>-0.21082346446297265</v>
      </c>
      <c r="I452" s="73">
        <v>3725.234</v>
      </c>
      <c r="J452" s="73">
        <v>2167.28</v>
      </c>
      <c r="K452" s="74">
        <f t="shared" si="40"/>
        <v>-0.4182164127139395</v>
      </c>
      <c r="L452" s="72"/>
      <c r="M452" s="90">
        <v>0.93106618436767</v>
      </c>
      <c r="N452" s="76"/>
      <c r="O452" s="76"/>
      <c r="P452" s="76"/>
      <c r="Q452" s="76"/>
      <c r="R452" s="76"/>
      <c r="S452" s="76"/>
      <c r="T452" s="76"/>
      <c r="U452" s="76"/>
      <c r="V452" s="76"/>
      <c r="W452" s="76"/>
      <c r="X452" s="76"/>
      <c r="Y452" s="76"/>
      <c r="Z452" s="76"/>
      <c r="AA452" s="76"/>
      <c r="AB452" s="76"/>
      <c r="AC452" s="76"/>
      <c r="AD452" s="76"/>
      <c r="AE452" s="76"/>
      <c r="AF452" s="76"/>
      <c r="AG452" s="76"/>
      <c r="AH452" s="76"/>
      <c r="AI452" s="76"/>
    </row>
    <row r="453" spans="1:35" s="75" customFormat="1" ht="12.75">
      <c r="A453" s="75">
        <v>3</v>
      </c>
      <c r="B453" s="72" t="s">
        <v>170</v>
      </c>
      <c r="C453" s="98">
        <v>51011100</v>
      </c>
      <c r="D453" s="72" t="s">
        <v>71</v>
      </c>
      <c r="E453" s="96">
        <v>12.51</v>
      </c>
      <c r="F453" s="73">
        <v>1499.666</v>
      </c>
      <c r="G453" s="73">
        <v>934.129</v>
      </c>
      <c r="H453" s="74">
        <f t="shared" si="39"/>
        <v>-0.3771086361896582</v>
      </c>
      <c r="I453" s="73">
        <v>4438.25</v>
      </c>
      <c r="J453" s="73">
        <v>1775.537</v>
      </c>
      <c r="K453" s="74">
        <f t="shared" si="40"/>
        <v>-0.5999466005745507</v>
      </c>
      <c r="L453" s="72"/>
      <c r="M453" s="90">
        <v>0.8950447664286819</v>
      </c>
      <c r="N453" s="76"/>
      <c r="O453" s="76"/>
      <c r="P453" s="76"/>
      <c r="Q453" s="76"/>
      <c r="R453" s="76"/>
      <c r="S453" s="76"/>
      <c r="T453" s="76"/>
      <c r="U453" s="76"/>
      <c r="V453" s="76"/>
      <c r="W453" s="76"/>
      <c r="X453" s="76"/>
      <c r="Y453" s="76"/>
      <c r="Z453" s="76"/>
      <c r="AA453" s="76"/>
      <c r="AB453" s="76"/>
      <c r="AC453" s="76"/>
      <c r="AD453" s="76"/>
      <c r="AE453" s="76"/>
      <c r="AF453" s="76"/>
      <c r="AG453" s="76"/>
      <c r="AH453" s="76"/>
      <c r="AI453" s="76"/>
    </row>
    <row r="454" spans="1:35" s="75" customFormat="1" ht="12.75">
      <c r="A454" s="75">
        <v>4</v>
      </c>
      <c r="B454" s="72" t="s">
        <v>169</v>
      </c>
      <c r="C454" s="98">
        <v>44079920</v>
      </c>
      <c r="D454" s="72" t="s">
        <v>100</v>
      </c>
      <c r="E454" s="96">
        <v>8.94</v>
      </c>
      <c r="F454" s="73">
        <v>18.299</v>
      </c>
      <c r="G454" s="73">
        <v>1.194</v>
      </c>
      <c r="H454" s="74">
        <f t="shared" si="39"/>
        <v>-0.934750532816001</v>
      </c>
      <c r="I454" s="73">
        <v>1908.522</v>
      </c>
      <c r="J454" s="73">
        <v>776.608</v>
      </c>
      <c r="K454" s="74">
        <f t="shared" si="40"/>
        <v>-0.5930840723869046</v>
      </c>
      <c r="L454" s="72"/>
      <c r="M454" s="90">
        <v>0.722292338441535</v>
      </c>
      <c r="N454" s="76"/>
      <c r="O454" s="76"/>
      <c r="P454" s="76"/>
      <c r="Q454" s="76"/>
      <c r="R454" s="76"/>
      <c r="S454" s="76"/>
      <c r="T454" s="76"/>
      <c r="U454" s="76"/>
      <c r="V454" s="76"/>
      <c r="W454" s="76"/>
      <c r="X454" s="76"/>
      <c r="Y454" s="76"/>
      <c r="Z454" s="76"/>
      <c r="AA454" s="76"/>
      <c r="AB454" s="76"/>
      <c r="AC454" s="76"/>
      <c r="AD454" s="76"/>
      <c r="AE454" s="76"/>
      <c r="AF454" s="76"/>
      <c r="AG454" s="76"/>
      <c r="AH454" s="76"/>
      <c r="AI454" s="76"/>
    </row>
    <row r="455" spans="1:35" s="75" customFormat="1" ht="12.75">
      <c r="A455" s="75">
        <v>5</v>
      </c>
      <c r="B455" s="72" t="s">
        <v>166</v>
      </c>
      <c r="C455" s="97" t="s">
        <v>403</v>
      </c>
      <c r="D455" s="72" t="s">
        <v>71</v>
      </c>
      <c r="E455" s="96">
        <v>7.71</v>
      </c>
      <c r="F455" s="73">
        <v>229.189</v>
      </c>
      <c r="G455" s="73">
        <v>253.919</v>
      </c>
      <c r="H455" s="74">
        <f t="shared" si="39"/>
        <v>0.10790221171173145</v>
      </c>
      <c r="I455" s="73">
        <v>1610.962</v>
      </c>
      <c r="J455" s="73">
        <v>1282.934</v>
      </c>
      <c r="K455" s="74">
        <f t="shared" si="40"/>
        <v>-0.2036224318140341</v>
      </c>
      <c r="L455" s="72"/>
      <c r="M455" s="90">
        <v>0.9208078836119346</v>
      </c>
      <c r="N455" s="76"/>
      <c r="O455" s="76"/>
      <c r="P455" s="76"/>
      <c r="Q455" s="76"/>
      <c r="R455" s="76"/>
      <c r="S455" s="76"/>
      <c r="T455" s="76"/>
      <c r="U455" s="76"/>
      <c r="V455" s="76"/>
      <c r="W455" s="76"/>
      <c r="X455" s="76"/>
      <c r="Y455" s="76"/>
      <c r="Z455" s="76"/>
      <c r="AA455" s="76"/>
      <c r="AB455" s="76"/>
      <c r="AC455" s="76"/>
      <c r="AD455" s="76"/>
      <c r="AE455" s="76"/>
      <c r="AF455" s="76"/>
      <c r="AG455" s="76"/>
      <c r="AH455" s="76"/>
      <c r="AI455" s="76"/>
    </row>
    <row r="456" spans="1:35" s="75" customFormat="1" ht="12.75">
      <c r="A456" s="75">
        <v>6</v>
      </c>
      <c r="B456" s="72" t="s">
        <v>406</v>
      </c>
      <c r="C456" s="97" t="s">
        <v>413</v>
      </c>
      <c r="D456" s="72" t="s">
        <v>71</v>
      </c>
      <c r="E456" s="96">
        <v>4.57</v>
      </c>
      <c r="F456" s="73">
        <v>238.556</v>
      </c>
      <c r="G456" s="73">
        <v>171.81</v>
      </c>
      <c r="H456" s="74">
        <f t="shared" si="39"/>
        <v>-0.279791747011184</v>
      </c>
      <c r="I456" s="73">
        <v>1031.107</v>
      </c>
      <c r="J456" s="73">
        <v>635.229</v>
      </c>
      <c r="K456" s="74">
        <f t="shared" si="40"/>
        <v>-0.3839349359474816</v>
      </c>
      <c r="L456" s="72"/>
      <c r="M456" s="90">
        <v>0.8880955609831798</v>
      </c>
      <c r="N456" s="76"/>
      <c r="O456" s="76"/>
      <c r="P456" s="76"/>
      <c r="Q456" s="76"/>
      <c r="R456" s="76"/>
      <c r="S456" s="76"/>
      <c r="T456" s="76"/>
      <c r="U456" s="76"/>
      <c r="V456" s="76"/>
      <c r="W456" s="76"/>
      <c r="X456" s="76"/>
      <c r="Y456" s="76"/>
      <c r="Z456" s="76"/>
      <c r="AA456" s="76"/>
      <c r="AB456" s="76"/>
      <c r="AC456" s="76"/>
      <c r="AD456" s="76"/>
      <c r="AE456" s="76"/>
      <c r="AF456" s="76"/>
      <c r="AG456" s="76"/>
      <c r="AH456" s="76"/>
      <c r="AI456" s="76"/>
    </row>
    <row r="457" spans="1:35" s="75" customFormat="1" ht="12.75">
      <c r="A457" s="75">
        <v>7</v>
      </c>
      <c r="B457" s="72" t="s">
        <v>407</v>
      </c>
      <c r="C457" s="98">
        <v>41021000</v>
      </c>
      <c r="D457" s="72" t="s">
        <v>71</v>
      </c>
      <c r="E457" s="96">
        <v>3.64</v>
      </c>
      <c r="F457" s="73">
        <v>447.834</v>
      </c>
      <c r="G457" s="73">
        <v>327.819</v>
      </c>
      <c r="H457" s="74">
        <f t="shared" si="39"/>
        <v>-0.26798992483822126</v>
      </c>
      <c r="I457" s="73">
        <v>630.97</v>
      </c>
      <c r="J457" s="73">
        <v>251.53</v>
      </c>
      <c r="K457" s="74">
        <f t="shared" si="40"/>
        <v>-0.6013598110845207</v>
      </c>
      <c r="L457" s="72"/>
      <c r="M457" s="90">
        <v>1</v>
      </c>
      <c r="N457" s="76"/>
      <c r="O457" s="76"/>
      <c r="P457" s="76"/>
      <c r="Q457" s="76"/>
      <c r="R457" s="76"/>
      <c r="S457" s="76"/>
      <c r="T457" s="76"/>
      <c r="U457" s="76"/>
      <c r="V457" s="76"/>
      <c r="W457" s="76"/>
      <c r="X457" s="76"/>
      <c r="Y457" s="76"/>
      <c r="Z457" s="76"/>
      <c r="AA457" s="76"/>
      <c r="AB457" s="76"/>
      <c r="AC457" s="76"/>
      <c r="AD457" s="76"/>
      <c r="AE457" s="76"/>
      <c r="AF457" s="76"/>
      <c r="AG457" s="76"/>
      <c r="AH457" s="76"/>
      <c r="AI457" s="76"/>
    </row>
    <row r="458" spans="1:35" s="75" customFormat="1" ht="12.75">
      <c r="A458" s="75">
        <v>8</v>
      </c>
      <c r="B458" s="72" t="s">
        <v>172</v>
      </c>
      <c r="C458" s="97" t="s">
        <v>393</v>
      </c>
      <c r="D458" s="72" t="s">
        <v>71</v>
      </c>
      <c r="E458" s="96">
        <v>2.4</v>
      </c>
      <c r="F458" s="73">
        <v>133.358</v>
      </c>
      <c r="G458" s="73">
        <v>195.1</v>
      </c>
      <c r="H458" s="74">
        <f t="shared" si="39"/>
        <v>0.46297934882046815</v>
      </c>
      <c r="I458" s="73">
        <v>484.636</v>
      </c>
      <c r="J458" s="73">
        <v>573.596</v>
      </c>
      <c r="K458" s="74">
        <f t="shared" si="40"/>
        <v>0.18356044536518124</v>
      </c>
      <c r="L458" s="72"/>
      <c r="M458" s="90">
        <v>0.07139377401124036</v>
      </c>
      <c r="N458" s="76"/>
      <c r="O458" s="76"/>
      <c r="P458" s="76"/>
      <c r="Q458" s="76"/>
      <c r="R458" s="76"/>
      <c r="S458" s="76"/>
      <c r="T458" s="76"/>
      <c r="U458" s="76"/>
      <c r="V458" s="76"/>
      <c r="W458" s="76"/>
      <c r="X458" s="76"/>
      <c r="Y458" s="76"/>
      <c r="Z458" s="76"/>
      <c r="AA458" s="76"/>
      <c r="AB458" s="76"/>
      <c r="AC458" s="76"/>
      <c r="AD458" s="76"/>
      <c r="AE458" s="76"/>
      <c r="AF458" s="76"/>
      <c r="AG458" s="76"/>
      <c r="AH458" s="76"/>
      <c r="AI458" s="76"/>
    </row>
    <row r="459" spans="1:35" s="75" customFormat="1" ht="12.75">
      <c r="A459" s="75">
        <v>9</v>
      </c>
      <c r="B459" s="72" t="s">
        <v>178</v>
      </c>
      <c r="C459" s="98">
        <v>22030000</v>
      </c>
      <c r="D459" s="72" t="s">
        <v>96</v>
      </c>
      <c r="E459" s="96">
        <v>1.45</v>
      </c>
      <c r="F459" s="73">
        <v>249.201</v>
      </c>
      <c r="G459" s="73">
        <v>172.47</v>
      </c>
      <c r="H459" s="74">
        <f t="shared" si="39"/>
        <v>-0.3079080742051597</v>
      </c>
      <c r="I459" s="73">
        <v>273.788</v>
      </c>
      <c r="J459" s="73">
        <v>197.428</v>
      </c>
      <c r="K459" s="74">
        <f t="shared" si="40"/>
        <v>-0.2789019241164697</v>
      </c>
      <c r="L459" s="72"/>
      <c r="M459" s="90">
        <v>0.17848889981810095</v>
      </c>
      <c r="N459" s="76"/>
      <c r="O459" s="76"/>
      <c r="P459" s="76"/>
      <c r="Q459" s="76"/>
      <c r="R459" s="76"/>
      <c r="S459" s="76"/>
      <c r="T459" s="76"/>
      <c r="U459" s="76"/>
      <c r="V459" s="76"/>
      <c r="W459" s="76"/>
      <c r="X459" s="76"/>
      <c r="Y459" s="76"/>
      <c r="Z459" s="76"/>
      <c r="AA459" s="76"/>
      <c r="AB459" s="76"/>
      <c r="AC459" s="76"/>
      <c r="AD459" s="76"/>
      <c r="AE459" s="76"/>
      <c r="AF459" s="76"/>
      <c r="AG459" s="76"/>
      <c r="AH459" s="76"/>
      <c r="AI459" s="76"/>
    </row>
    <row r="460" spans="1:35" s="75" customFormat="1" ht="12.75">
      <c r="A460" s="75">
        <v>10</v>
      </c>
      <c r="B460" s="72" t="s">
        <v>174</v>
      </c>
      <c r="C460" s="98">
        <v>15050000</v>
      </c>
      <c r="D460" s="72" t="s">
        <v>71</v>
      </c>
      <c r="E460" s="96">
        <v>1.19</v>
      </c>
      <c r="F460" s="73">
        <v>63.086</v>
      </c>
      <c r="G460" s="73">
        <v>57.524</v>
      </c>
      <c r="H460" s="74">
        <f t="shared" si="39"/>
        <v>-0.08816536156992039</v>
      </c>
      <c r="I460" s="73">
        <v>120.704</v>
      </c>
      <c r="J460" s="73">
        <v>179.04</v>
      </c>
      <c r="K460" s="74">
        <f t="shared" si="40"/>
        <v>0.4832979851537646</v>
      </c>
      <c r="L460" s="72"/>
      <c r="M460" s="90">
        <v>1</v>
      </c>
      <c r="N460" s="76"/>
      <c r="O460" s="76"/>
      <c r="P460" s="76"/>
      <c r="Q460" s="76"/>
      <c r="R460" s="76"/>
      <c r="S460" s="76"/>
      <c r="T460" s="76"/>
      <c r="U460" s="76"/>
      <c r="V460" s="76"/>
      <c r="W460" s="76"/>
      <c r="X460" s="76"/>
      <c r="Y460" s="76"/>
      <c r="Z460" s="76"/>
      <c r="AA460" s="76"/>
      <c r="AB460" s="76"/>
      <c r="AC460" s="76"/>
      <c r="AD460" s="76"/>
      <c r="AE460" s="76"/>
      <c r="AF460" s="76"/>
      <c r="AG460" s="76"/>
      <c r="AH460" s="76"/>
      <c r="AI460" s="76"/>
    </row>
    <row r="461" spans="1:35" s="75" customFormat="1" ht="12.75">
      <c r="A461" s="75">
        <v>11</v>
      </c>
      <c r="B461" s="72" t="s">
        <v>408</v>
      </c>
      <c r="C461" s="97" t="s">
        <v>414</v>
      </c>
      <c r="D461" s="72" t="s">
        <v>71</v>
      </c>
      <c r="E461" s="96">
        <v>0.96</v>
      </c>
      <c r="F461" s="73">
        <v>0</v>
      </c>
      <c r="G461" s="73">
        <v>0</v>
      </c>
      <c r="H461" s="74"/>
      <c r="I461" s="73">
        <v>0</v>
      </c>
      <c r="J461" s="73">
        <v>0</v>
      </c>
      <c r="K461" s="74"/>
      <c r="L461" s="72"/>
      <c r="M461" s="90"/>
      <c r="N461" s="76"/>
      <c r="O461" s="76"/>
      <c r="P461" s="76"/>
      <c r="Q461" s="76"/>
      <c r="R461" s="76"/>
      <c r="S461" s="76"/>
      <c r="T461" s="76"/>
      <c r="U461" s="76"/>
      <c r="V461" s="76"/>
      <c r="W461" s="76"/>
      <c r="X461" s="76"/>
      <c r="Y461" s="76"/>
      <c r="Z461" s="76"/>
      <c r="AA461" s="76"/>
      <c r="AB461" s="76"/>
      <c r="AC461" s="76"/>
      <c r="AD461" s="76"/>
      <c r="AE461" s="76"/>
      <c r="AF461" s="76"/>
      <c r="AG461" s="76"/>
      <c r="AH461" s="76"/>
      <c r="AI461" s="76"/>
    </row>
    <row r="462" spans="1:35" s="75" customFormat="1" ht="12.75">
      <c r="A462" s="75">
        <v>12</v>
      </c>
      <c r="B462" s="72" t="s">
        <v>175</v>
      </c>
      <c r="C462" s="98">
        <v>51012100</v>
      </c>
      <c r="D462" s="72" t="s">
        <v>71</v>
      </c>
      <c r="E462" s="96">
        <v>0.78</v>
      </c>
      <c r="F462" s="73">
        <v>54.186</v>
      </c>
      <c r="G462" s="73">
        <v>125.861</v>
      </c>
      <c r="H462" s="74">
        <f t="shared" si="39"/>
        <v>1.322758646144761</v>
      </c>
      <c r="I462" s="73">
        <v>84.947</v>
      </c>
      <c r="J462" s="73">
        <v>113.274</v>
      </c>
      <c r="K462" s="74">
        <f t="shared" si="40"/>
        <v>0.3334667498557924</v>
      </c>
      <c r="L462" s="72"/>
      <c r="M462" s="90">
        <v>0.7543252134304703</v>
      </c>
      <c r="N462" s="76"/>
      <c r="O462" s="76"/>
      <c r="P462" s="76"/>
      <c r="Q462" s="76"/>
      <c r="R462" s="76"/>
      <c r="S462" s="76"/>
      <c r="T462" s="76"/>
      <c r="U462" s="76"/>
      <c r="V462" s="76"/>
      <c r="W462" s="76"/>
      <c r="X462" s="76"/>
      <c r="Y462" s="76"/>
      <c r="Z462" s="76"/>
      <c r="AA462" s="76"/>
      <c r="AB462" s="76"/>
      <c r="AC462" s="76"/>
      <c r="AD462" s="76"/>
      <c r="AE462" s="76"/>
      <c r="AF462" s="76"/>
      <c r="AG462" s="76"/>
      <c r="AH462" s="76"/>
      <c r="AI462" s="76"/>
    </row>
    <row r="463" spans="1:35" s="75" customFormat="1" ht="12.75">
      <c r="A463" s="75">
        <v>13</v>
      </c>
      <c r="B463" s="72" t="s">
        <v>176</v>
      </c>
      <c r="C463" s="98">
        <v>23011000</v>
      </c>
      <c r="D463" s="72" t="s">
        <v>177</v>
      </c>
      <c r="E463" s="96">
        <v>0.65</v>
      </c>
      <c r="F463" s="73">
        <v>118.75</v>
      </c>
      <c r="G463" s="73">
        <v>66</v>
      </c>
      <c r="H463" s="74">
        <f t="shared" si="39"/>
        <v>-0.4442105263157895</v>
      </c>
      <c r="I463" s="73">
        <v>96.714</v>
      </c>
      <c r="J463" s="73">
        <v>77.993</v>
      </c>
      <c r="K463" s="74">
        <f t="shared" si="40"/>
        <v>-0.19357073433008667</v>
      </c>
      <c r="L463" s="72"/>
      <c r="M463" s="90">
        <v>0.12483453937522708</v>
      </c>
      <c r="N463" s="76"/>
      <c r="O463" s="76"/>
      <c r="P463" s="76"/>
      <c r="Q463" s="76"/>
      <c r="R463" s="76"/>
      <c r="S463" s="76"/>
      <c r="T463" s="76"/>
      <c r="U463" s="76"/>
      <c r="V463" s="76"/>
      <c r="W463" s="76"/>
      <c r="X463" s="76"/>
      <c r="Y463" s="76"/>
      <c r="Z463" s="76"/>
      <c r="AA463" s="76"/>
      <c r="AB463" s="76"/>
      <c r="AC463" s="76"/>
      <c r="AD463" s="76"/>
      <c r="AE463" s="76"/>
      <c r="AF463" s="76"/>
      <c r="AG463" s="76"/>
      <c r="AH463" s="76"/>
      <c r="AI463" s="76"/>
    </row>
    <row r="464" spans="1:35" s="75" customFormat="1" ht="12.75">
      <c r="A464" s="75">
        <v>14</v>
      </c>
      <c r="B464" s="72" t="s">
        <v>409</v>
      </c>
      <c r="C464" s="97" t="s">
        <v>415</v>
      </c>
      <c r="D464" s="72" t="s">
        <v>71</v>
      </c>
      <c r="E464" s="96">
        <v>0.6</v>
      </c>
      <c r="F464" s="73">
        <v>70.12</v>
      </c>
      <c r="G464" s="73">
        <v>79.557</v>
      </c>
      <c r="H464" s="74">
        <f t="shared" si="39"/>
        <v>0.13458357102110663</v>
      </c>
      <c r="I464" s="73">
        <v>120.616</v>
      </c>
      <c r="J464" s="73">
        <v>78.944</v>
      </c>
      <c r="K464" s="74">
        <f t="shared" si="40"/>
        <v>-0.3454931352391059</v>
      </c>
      <c r="L464" s="72"/>
      <c r="M464" s="90">
        <v>0.999987332953322</v>
      </c>
      <c r="N464" s="76"/>
      <c r="O464" s="76"/>
      <c r="P464" s="76"/>
      <c r="Q464" s="76"/>
      <c r="R464" s="76"/>
      <c r="S464" s="76"/>
      <c r="T464" s="76"/>
      <c r="U464" s="76"/>
      <c r="V464" s="76"/>
      <c r="W464" s="76"/>
      <c r="X464" s="76"/>
      <c r="Y464" s="76"/>
      <c r="Z464" s="76"/>
      <c r="AA464" s="76"/>
      <c r="AB464" s="76"/>
      <c r="AC464" s="76"/>
      <c r="AD464" s="76"/>
      <c r="AE464" s="76"/>
      <c r="AF464" s="76"/>
      <c r="AG464" s="76"/>
      <c r="AH464" s="76"/>
      <c r="AI464" s="76"/>
    </row>
    <row r="465" spans="1:35" s="75" customFormat="1" ht="12.75">
      <c r="A465" s="75">
        <v>15</v>
      </c>
      <c r="B465" s="72" t="s">
        <v>94</v>
      </c>
      <c r="C465" s="98">
        <v>44091090</v>
      </c>
      <c r="D465" s="72" t="s">
        <v>71</v>
      </c>
      <c r="E465" s="96">
        <v>0.48</v>
      </c>
      <c r="F465" s="73">
        <v>29.087</v>
      </c>
      <c r="G465" s="73">
        <v>0</v>
      </c>
      <c r="H465" s="74">
        <f t="shared" si="39"/>
        <v>-1</v>
      </c>
      <c r="I465" s="73">
        <v>74.211</v>
      </c>
      <c r="J465" s="73">
        <v>0</v>
      </c>
      <c r="K465" s="74">
        <f t="shared" si="40"/>
        <v>-1</v>
      </c>
      <c r="L465" s="72"/>
      <c r="M465" s="90">
        <v>0</v>
      </c>
      <c r="N465" s="76"/>
      <c r="O465" s="76"/>
      <c r="P465" s="76"/>
      <c r="Q465" s="76"/>
      <c r="R465" s="76"/>
      <c r="S465" s="76"/>
      <c r="T465" s="76"/>
      <c r="U465" s="76"/>
      <c r="V465" s="76"/>
      <c r="W465" s="76"/>
      <c r="X465" s="76"/>
      <c r="Y465" s="76"/>
      <c r="Z465" s="76"/>
      <c r="AA465" s="76"/>
      <c r="AB465" s="76"/>
      <c r="AC465" s="76"/>
      <c r="AD465" s="76"/>
      <c r="AE465" s="76"/>
      <c r="AF465" s="76"/>
      <c r="AG465" s="76"/>
      <c r="AH465" s="76"/>
      <c r="AI465" s="76"/>
    </row>
    <row r="466" spans="1:35" s="75" customFormat="1" ht="12.75">
      <c r="A466" s="75">
        <v>16</v>
      </c>
      <c r="B466" s="72" t="s">
        <v>410</v>
      </c>
      <c r="C466" s="98">
        <v>51031000</v>
      </c>
      <c r="D466" s="72" t="s">
        <v>71</v>
      </c>
      <c r="E466" s="96">
        <v>0.46</v>
      </c>
      <c r="F466" s="73">
        <v>46.509</v>
      </c>
      <c r="G466" s="73">
        <v>46.823</v>
      </c>
      <c r="H466" s="74">
        <f t="shared" si="39"/>
        <v>0.006751381453052098</v>
      </c>
      <c r="I466" s="73">
        <v>55.81</v>
      </c>
      <c r="J466" s="73">
        <v>37.458</v>
      </c>
      <c r="K466" s="74">
        <f t="shared" si="40"/>
        <v>-0.3288299587887476</v>
      </c>
      <c r="L466" s="72"/>
      <c r="M466" s="90">
        <v>0.4390809987105849</v>
      </c>
      <c r="N466" s="76"/>
      <c r="O466" s="76"/>
      <c r="P466" s="76"/>
      <c r="Q466" s="76"/>
      <c r="R466" s="76"/>
      <c r="S466" s="76"/>
      <c r="T466" s="76"/>
      <c r="U466" s="76"/>
      <c r="V466" s="76"/>
      <c r="W466" s="76"/>
      <c r="X466" s="76"/>
      <c r="Y466" s="76"/>
      <c r="Z466" s="76"/>
      <c r="AA466" s="76"/>
      <c r="AB466" s="76"/>
      <c r="AC466" s="76"/>
      <c r="AD466" s="76"/>
      <c r="AE466" s="76"/>
      <c r="AF466" s="76"/>
      <c r="AG466" s="76"/>
      <c r="AH466" s="76"/>
      <c r="AI466" s="76"/>
    </row>
    <row r="467" spans="1:13" s="76" customFormat="1" ht="12.75">
      <c r="A467" s="75">
        <v>17</v>
      </c>
      <c r="B467" s="72" t="s">
        <v>411</v>
      </c>
      <c r="C467" s="98">
        <v>15020090</v>
      </c>
      <c r="D467" s="72" t="s">
        <v>71</v>
      </c>
      <c r="E467" s="96">
        <v>0.4</v>
      </c>
      <c r="F467" s="73">
        <v>86.185</v>
      </c>
      <c r="G467" s="73">
        <v>63.799</v>
      </c>
      <c r="H467" s="74">
        <f t="shared" si="39"/>
        <v>-0.2597435748680165</v>
      </c>
      <c r="I467" s="73">
        <v>133.485</v>
      </c>
      <c r="J467" s="73">
        <v>106.823</v>
      </c>
      <c r="K467" s="74">
        <f t="shared" si="40"/>
        <v>-0.19973779825448565</v>
      </c>
      <c r="L467" s="72"/>
      <c r="M467" s="90">
        <v>0.946114944157581</v>
      </c>
    </row>
    <row r="468" spans="1:13" s="76" customFormat="1" ht="12.75">
      <c r="A468" s="75">
        <v>18</v>
      </c>
      <c r="B468" s="72" t="s">
        <v>95</v>
      </c>
      <c r="C468" s="98">
        <v>22042110</v>
      </c>
      <c r="D468" s="72" t="s">
        <v>96</v>
      </c>
      <c r="E468" s="96">
        <v>0.37</v>
      </c>
      <c r="F468" s="73">
        <v>20.884</v>
      </c>
      <c r="G468" s="73">
        <v>18.125</v>
      </c>
      <c r="H468" s="74">
        <f t="shared" si="39"/>
        <v>-0.13211070676115688</v>
      </c>
      <c r="I468" s="73">
        <v>60.319</v>
      </c>
      <c r="J468" s="73">
        <v>43.709</v>
      </c>
      <c r="K468" s="74">
        <f t="shared" si="40"/>
        <v>-0.27536928662610455</v>
      </c>
      <c r="L468" s="72"/>
      <c r="M468" s="90">
        <v>0.00014894440538383745</v>
      </c>
    </row>
    <row r="469" spans="1:13" s="76" customFormat="1" ht="12.75">
      <c r="A469" s="75">
        <v>19</v>
      </c>
      <c r="B469" s="72" t="s">
        <v>340</v>
      </c>
      <c r="C469" s="97" t="s">
        <v>401</v>
      </c>
      <c r="D469" s="72" t="s">
        <v>71</v>
      </c>
      <c r="E469" s="96">
        <v>0.26</v>
      </c>
      <c r="F469" s="73">
        <v>33.723</v>
      </c>
      <c r="G469" s="73">
        <v>29.278</v>
      </c>
      <c r="H469" s="74">
        <f t="shared" si="39"/>
        <v>-0.13180915102452334</v>
      </c>
      <c r="I469" s="73">
        <v>46.597</v>
      </c>
      <c r="J469" s="73">
        <v>30.627</v>
      </c>
      <c r="K469" s="74">
        <f t="shared" si="40"/>
        <v>-0.34272592656179585</v>
      </c>
      <c r="L469" s="72"/>
      <c r="M469" s="90">
        <v>0.3992985841307919</v>
      </c>
    </row>
    <row r="470" spans="1:13" s="76" customFormat="1" ht="12.75">
      <c r="A470" s="75">
        <v>20</v>
      </c>
      <c r="B470" s="72" t="s">
        <v>412</v>
      </c>
      <c r="C470" s="98">
        <v>41012000</v>
      </c>
      <c r="D470" s="72" t="s">
        <v>71</v>
      </c>
      <c r="E470" s="96">
        <v>0.19</v>
      </c>
      <c r="F470" s="73">
        <v>28</v>
      </c>
      <c r="G470" s="73">
        <v>0</v>
      </c>
      <c r="H470" s="74">
        <f t="shared" si="39"/>
        <v>-1</v>
      </c>
      <c r="I470" s="73">
        <v>34.71</v>
      </c>
      <c r="J470" s="73">
        <v>0</v>
      </c>
      <c r="K470" s="74">
        <f t="shared" si="40"/>
        <v>-1</v>
      </c>
      <c r="L470" s="72"/>
      <c r="M470" s="90"/>
    </row>
    <row r="471" spans="13:35" ht="12.75">
      <c r="M471" s="123"/>
      <c r="N471" s="76"/>
      <c r="O471" s="76"/>
      <c r="P471" s="76"/>
      <c r="Q471" s="76"/>
      <c r="R471" s="76"/>
      <c r="S471" s="76"/>
      <c r="T471" s="76"/>
      <c r="U471" s="76"/>
      <c r="V471" s="76"/>
      <c r="W471" s="76"/>
      <c r="X471" s="76"/>
      <c r="Y471" s="76"/>
      <c r="Z471" s="76"/>
      <c r="AA471" s="76"/>
      <c r="AB471" s="76"/>
      <c r="AC471" s="76"/>
      <c r="AD471" s="76"/>
      <c r="AE471" s="76"/>
      <c r="AF471" s="76"/>
      <c r="AG471" s="76"/>
      <c r="AH471" s="76"/>
      <c r="AI471" s="76"/>
    </row>
    <row r="472" spans="2:35" s="77" customFormat="1" ht="12.75">
      <c r="B472" s="88" t="s">
        <v>186</v>
      </c>
      <c r="C472" s="88"/>
      <c r="D472" s="88"/>
      <c r="E472" s="124">
        <f>SUM(E451:E471)</f>
        <v>97.85</v>
      </c>
      <c r="F472" s="125">
        <v>14.543</v>
      </c>
      <c r="G472" s="89">
        <v>0</v>
      </c>
      <c r="H472" s="89"/>
      <c r="I472" s="89">
        <f>SUM(I451:I471)</f>
        <v>21160.613000000005</v>
      </c>
      <c r="J472" s="125">
        <f>SUM(J451:J471)</f>
        <v>15258.232000000002</v>
      </c>
      <c r="K472" s="126">
        <f>+(J472-I472)/I472</f>
        <v>-0.2789324203415091</v>
      </c>
      <c r="L472" s="89"/>
      <c r="M472" s="127"/>
      <c r="N472" s="76"/>
      <c r="O472" s="76"/>
      <c r="P472" s="76"/>
      <c r="Q472" s="76"/>
      <c r="R472" s="76"/>
      <c r="S472" s="76"/>
      <c r="T472" s="76"/>
      <c r="U472" s="76"/>
      <c r="V472" s="76"/>
      <c r="W472" s="76"/>
      <c r="X472" s="76"/>
      <c r="Y472" s="76"/>
      <c r="Z472" s="76"/>
      <c r="AA472" s="76"/>
      <c r="AB472" s="76"/>
      <c r="AC472" s="76"/>
      <c r="AD472" s="76"/>
      <c r="AE472" s="76"/>
      <c r="AF472" s="76"/>
      <c r="AG472" s="76"/>
      <c r="AH472" s="76"/>
      <c r="AI472" s="76"/>
    </row>
    <row r="473" spans="2:35" s="77" customFormat="1" ht="12.75">
      <c r="B473" s="38"/>
      <c r="C473" s="38"/>
      <c r="D473" s="38"/>
      <c r="E473" s="134"/>
      <c r="F473" s="135"/>
      <c r="G473" s="136"/>
      <c r="H473" s="136"/>
      <c r="I473" s="137"/>
      <c r="J473" s="135"/>
      <c r="K473" s="136"/>
      <c r="L473" s="136"/>
      <c r="M473" s="123"/>
      <c r="N473" s="76"/>
      <c r="O473" s="76"/>
      <c r="P473" s="76"/>
      <c r="Q473" s="76"/>
      <c r="R473" s="76"/>
      <c r="S473" s="76"/>
      <c r="T473" s="76"/>
      <c r="U473" s="76"/>
      <c r="V473" s="76"/>
      <c r="W473" s="76"/>
      <c r="X473" s="76"/>
      <c r="Y473" s="76"/>
      <c r="Z473" s="76"/>
      <c r="AA473" s="76"/>
      <c r="AB473" s="76"/>
      <c r="AC473" s="76"/>
      <c r="AD473" s="76"/>
      <c r="AE473" s="76"/>
      <c r="AF473" s="76"/>
      <c r="AG473" s="76"/>
      <c r="AH473" s="76"/>
      <c r="AI473" s="76"/>
    </row>
    <row r="474" spans="2:13" s="76" customFormat="1" ht="12.75">
      <c r="B474" s="130" t="s">
        <v>60</v>
      </c>
      <c r="C474" s="130"/>
      <c r="E474" s="128"/>
      <c r="F474" s="122"/>
      <c r="G474" s="122"/>
      <c r="H474" s="122"/>
      <c r="K474" s="122"/>
      <c r="L474" s="122"/>
      <c r="M474" s="123"/>
    </row>
    <row r="475" spans="6:35" ht="12.75" hidden="1">
      <c r="F475" s="73">
        <v>9.975</v>
      </c>
      <c r="G475" s="73">
        <v>6.633</v>
      </c>
      <c r="M475" s="123"/>
      <c r="N475" s="76"/>
      <c r="O475" s="76"/>
      <c r="P475" s="76"/>
      <c r="Q475" s="76"/>
      <c r="R475" s="76"/>
      <c r="S475" s="76"/>
      <c r="T475" s="76"/>
      <c r="U475" s="76"/>
      <c r="V475" s="76"/>
      <c r="W475" s="76"/>
      <c r="X475" s="76"/>
      <c r="Y475" s="76"/>
      <c r="Z475" s="76"/>
      <c r="AA475" s="76"/>
      <c r="AB475" s="76"/>
      <c r="AC475" s="76"/>
      <c r="AD475" s="76"/>
      <c r="AE475" s="76"/>
      <c r="AF475" s="76"/>
      <c r="AG475" s="76"/>
      <c r="AH475" s="76"/>
      <c r="AI475" s="76"/>
    </row>
    <row r="476" spans="6:35" ht="12.75" hidden="1">
      <c r="F476" s="73">
        <v>14.6</v>
      </c>
      <c r="G476" s="73">
        <v>11.586</v>
      </c>
      <c r="I476" s="122">
        <f>+I472+I440+I413+I349+I317+I285+I253+I221+I189+I157+I125+I93+I61</f>
        <v>4341637.787</v>
      </c>
      <c r="J476" s="122">
        <f>+J472+J440+J413+J349+J317+J285+J253+J221+J189+J157+J125+J93+J61</f>
        <v>3482464.398999999</v>
      </c>
      <c r="M476" s="123"/>
      <c r="N476" s="76"/>
      <c r="O476" s="76"/>
      <c r="P476" s="76"/>
      <c r="Q476" s="76"/>
      <c r="R476" s="76"/>
      <c r="S476" s="76"/>
      <c r="T476" s="76"/>
      <c r="U476" s="76"/>
      <c r="V476" s="76"/>
      <c r="W476" s="76"/>
      <c r="X476" s="76"/>
      <c r="Y476" s="76"/>
      <c r="Z476" s="76"/>
      <c r="AA476" s="76"/>
      <c r="AB476" s="76"/>
      <c r="AC476" s="76"/>
      <c r="AD476" s="76"/>
      <c r="AE476" s="76"/>
      <c r="AF476" s="76"/>
      <c r="AG476" s="76"/>
      <c r="AH476" s="76"/>
      <c r="AI476" s="76"/>
    </row>
    <row r="477" spans="6:35" ht="12.75" hidden="1">
      <c r="F477" s="73">
        <v>0</v>
      </c>
      <c r="G477" s="73">
        <v>0</v>
      </c>
      <c r="M477" s="123"/>
      <c r="N477" s="76"/>
      <c r="O477" s="76"/>
      <c r="P477" s="76"/>
      <c r="Q477" s="76"/>
      <c r="R477" s="76"/>
      <c r="S477" s="76"/>
      <c r="T477" s="76"/>
      <c r="U477" s="76"/>
      <c r="V477" s="76"/>
      <c r="W477" s="76"/>
      <c r="X477" s="76"/>
      <c r="Y477" s="76"/>
      <c r="Z477" s="76"/>
      <c r="AA477" s="76"/>
      <c r="AB477" s="76"/>
      <c r="AC477" s="76"/>
      <c r="AD477" s="76"/>
      <c r="AE477" s="76"/>
      <c r="AF477" s="76"/>
      <c r="AG477" s="76"/>
      <c r="AH477" s="76"/>
      <c r="AI477" s="76"/>
    </row>
    <row r="478" spans="13:35" ht="12.75">
      <c r="M478" s="123"/>
      <c r="N478" s="76"/>
      <c r="O478" s="76"/>
      <c r="P478" s="76"/>
      <c r="Q478" s="76"/>
      <c r="R478" s="76"/>
      <c r="S478" s="76"/>
      <c r="T478" s="76"/>
      <c r="U478" s="76"/>
      <c r="V478" s="76"/>
      <c r="W478" s="76"/>
      <c r="X478" s="76"/>
      <c r="Y478" s="76"/>
      <c r="Z478" s="76"/>
      <c r="AA478" s="76"/>
      <c r="AB478" s="76"/>
      <c r="AC478" s="76"/>
      <c r="AD478" s="76"/>
      <c r="AE478" s="76"/>
      <c r="AF478" s="76"/>
      <c r="AG478" s="76"/>
      <c r="AH478" s="76"/>
      <c r="AI478" s="76"/>
    </row>
    <row r="479" spans="13:35" ht="12.75">
      <c r="M479" s="123"/>
      <c r="N479" s="76"/>
      <c r="O479" s="76"/>
      <c r="P479" s="76"/>
      <c r="Q479" s="76"/>
      <c r="R479" s="76"/>
      <c r="S479" s="76"/>
      <c r="T479" s="76"/>
      <c r="U479" s="76"/>
      <c r="V479" s="76"/>
      <c r="W479" s="76"/>
      <c r="X479" s="76"/>
      <c r="Y479" s="76"/>
      <c r="Z479" s="76"/>
      <c r="AA479" s="76"/>
      <c r="AB479" s="76"/>
      <c r="AC479" s="76"/>
      <c r="AD479" s="76"/>
      <c r="AE479" s="76"/>
      <c r="AF479" s="76"/>
      <c r="AG479" s="76"/>
      <c r="AH479" s="76"/>
      <c r="AI479" s="76"/>
    </row>
    <row r="480" spans="9:35" ht="12.75" hidden="1">
      <c r="I480" s="73">
        <f>+I472+I440+I413+I349+I317+I285+I253+I221+I189+I157+I125+I93+I61</f>
        <v>4341637.787</v>
      </c>
      <c r="J480" s="73">
        <f>+J472+J440+J413+J349+J317+J285+J253+J221+J189+J157+J125+J93+J61</f>
        <v>3482464.398999999</v>
      </c>
      <c r="M480" s="123"/>
      <c r="N480" s="76"/>
      <c r="O480" s="76"/>
      <c r="P480" s="76"/>
      <c r="Q480" s="76"/>
      <c r="R480" s="76"/>
      <c r="S480" s="76"/>
      <c r="T480" s="76"/>
      <c r="U480" s="76"/>
      <c r="V480" s="76"/>
      <c r="W480" s="76"/>
      <c r="X480" s="76"/>
      <c r="Y480" s="76"/>
      <c r="Z480" s="76"/>
      <c r="AA480" s="76"/>
      <c r="AB480" s="76"/>
      <c r="AC480" s="76"/>
      <c r="AD480" s="76"/>
      <c r="AE480" s="76"/>
      <c r="AF480" s="76"/>
      <c r="AG480" s="76"/>
      <c r="AH480" s="76"/>
      <c r="AI480" s="76"/>
    </row>
    <row r="481" spans="13:35" ht="12.75">
      <c r="M481" s="123"/>
      <c r="N481" s="76"/>
      <c r="O481" s="76"/>
      <c r="P481" s="76"/>
      <c r="Q481" s="76"/>
      <c r="R481" s="76"/>
      <c r="S481" s="76"/>
      <c r="T481" s="76"/>
      <c r="U481" s="76"/>
      <c r="V481" s="76"/>
      <c r="W481" s="76"/>
      <c r="X481" s="76"/>
      <c r="Y481" s="76"/>
      <c r="Z481" s="76"/>
      <c r="AA481" s="76"/>
      <c r="AB481" s="76"/>
      <c r="AC481" s="76"/>
      <c r="AD481" s="76"/>
      <c r="AE481" s="76"/>
      <c r="AF481" s="76"/>
      <c r="AG481" s="76"/>
      <c r="AH481" s="76"/>
      <c r="AI481" s="76"/>
    </row>
    <row r="482" spans="13:35" ht="12.75">
      <c r="M482" s="123"/>
      <c r="N482" s="76"/>
      <c r="O482" s="76"/>
      <c r="P482" s="76"/>
      <c r="Q482" s="76"/>
      <c r="R482" s="76"/>
      <c r="S482" s="76"/>
      <c r="T482" s="76"/>
      <c r="U482" s="76"/>
      <c r="V482" s="76"/>
      <c r="W482" s="76"/>
      <c r="X482" s="76"/>
      <c r="Y482" s="76"/>
      <c r="Z482" s="76"/>
      <c r="AA482" s="76"/>
      <c r="AB482" s="76"/>
      <c r="AC482" s="76"/>
      <c r="AD482" s="76"/>
      <c r="AE482" s="76"/>
      <c r="AF482" s="76"/>
      <c r="AG482" s="76"/>
      <c r="AH482" s="76"/>
      <c r="AI482" s="76"/>
    </row>
    <row r="483" spans="13:35" ht="12.75">
      <c r="M483" s="123"/>
      <c r="N483" s="76"/>
      <c r="O483" s="76"/>
      <c r="P483" s="76"/>
      <c r="Q483" s="76"/>
      <c r="R483" s="76"/>
      <c r="S483" s="76"/>
      <c r="T483" s="76"/>
      <c r="U483" s="76"/>
      <c r="V483" s="76"/>
      <c r="W483" s="76"/>
      <c r="X483" s="76"/>
      <c r="Y483" s="76"/>
      <c r="Z483" s="76"/>
      <c r="AA483" s="76"/>
      <c r="AB483" s="76"/>
      <c r="AC483" s="76"/>
      <c r="AD483" s="76"/>
      <c r="AE483" s="76"/>
      <c r="AF483" s="76"/>
      <c r="AG483" s="76"/>
      <c r="AH483" s="76"/>
      <c r="AI483" s="76"/>
    </row>
    <row r="484" spans="13:35" ht="12.75">
      <c r="M484" s="123"/>
      <c r="N484" s="76"/>
      <c r="O484" s="76"/>
      <c r="P484" s="76"/>
      <c r="Q484" s="76"/>
      <c r="R484" s="76"/>
      <c r="S484" s="76"/>
      <c r="T484" s="76"/>
      <c r="U484" s="76"/>
      <c r="V484" s="76"/>
      <c r="W484" s="76"/>
      <c r="X484" s="76"/>
      <c r="Y484" s="76"/>
      <c r="Z484" s="76"/>
      <c r="AA484" s="76"/>
      <c r="AB484" s="76"/>
      <c r="AC484" s="76"/>
      <c r="AD484" s="76"/>
      <c r="AE484" s="76"/>
      <c r="AF484" s="76"/>
      <c r="AG484" s="76"/>
      <c r="AH484" s="76"/>
      <c r="AI484" s="76"/>
    </row>
    <row r="485" spans="13:35" ht="12.75">
      <c r="M485" s="123"/>
      <c r="N485" s="76"/>
      <c r="O485" s="76"/>
      <c r="P485" s="76"/>
      <c r="Q485" s="76"/>
      <c r="R485" s="76"/>
      <c r="S485" s="76"/>
      <c r="T485" s="76"/>
      <c r="U485" s="76"/>
      <c r="V485" s="76"/>
      <c r="W485" s="76"/>
      <c r="X485" s="76"/>
      <c r="Y485" s="76"/>
      <c r="Z485" s="76"/>
      <c r="AA485" s="76"/>
      <c r="AB485" s="76"/>
      <c r="AC485" s="76"/>
      <c r="AD485" s="76"/>
      <c r="AE485" s="76"/>
      <c r="AF485" s="76"/>
      <c r="AG485" s="76"/>
      <c r="AH485" s="76"/>
      <c r="AI485" s="76"/>
    </row>
    <row r="486" spans="13:35" ht="12.75">
      <c r="M486" s="123"/>
      <c r="N486" s="76"/>
      <c r="O486" s="76"/>
      <c r="P486" s="76"/>
      <c r="Q486" s="76"/>
      <c r="R486" s="76"/>
      <c r="S486" s="76"/>
      <c r="T486" s="76"/>
      <c r="U486" s="76"/>
      <c r="V486" s="76"/>
      <c r="W486" s="76"/>
      <c r="X486" s="76"/>
      <c r="Y486" s="76"/>
      <c r="Z486" s="76"/>
      <c r="AA486" s="76"/>
      <c r="AB486" s="76"/>
      <c r="AC486" s="76"/>
      <c r="AD486" s="76"/>
      <c r="AE486" s="76"/>
      <c r="AF486" s="76"/>
      <c r="AG486" s="76"/>
      <c r="AH486" s="76"/>
      <c r="AI486" s="76"/>
    </row>
    <row r="487" spans="13:35" ht="12.75">
      <c r="M487" s="123"/>
      <c r="N487" s="76"/>
      <c r="O487" s="76"/>
      <c r="P487" s="76"/>
      <c r="Q487" s="76"/>
      <c r="R487" s="76"/>
      <c r="S487" s="76"/>
      <c r="T487" s="76"/>
      <c r="U487" s="76"/>
      <c r="V487" s="76"/>
      <c r="W487" s="76"/>
      <c r="X487" s="76"/>
      <c r="Y487" s="76"/>
      <c r="Z487" s="76"/>
      <c r="AA487" s="76"/>
      <c r="AB487" s="76"/>
      <c r="AC487" s="76"/>
      <c r="AD487" s="76"/>
      <c r="AE487" s="76"/>
      <c r="AF487" s="76"/>
      <c r="AG487" s="76"/>
      <c r="AH487" s="76"/>
      <c r="AI487" s="76"/>
    </row>
    <row r="488" spans="13:35" ht="12.75">
      <c r="M488" s="123"/>
      <c r="N488" s="76"/>
      <c r="O488" s="76"/>
      <c r="P488" s="76"/>
      <c r="Q488" s="76"/>
      <c r="R488" s="76"/>
      <c r="S488" s="76"/>
      <c r="T488" s="76"/>
      <c r="U488" s="76"/>
      <c r="V488" s="76"/>
      <c r="W488" s="76"/>
      <c r="X488" s="76"/>
      <c r="Y488" s="76"/>
      <c r="Z488" s="76"/>
      <c r="AA488" s="76"/>
      <c r="AB488" s="76"/>
      <c r="AC488" s="76"/>
      <c r="AD488" s="76"/>
      <c r="AE488" s="76"/>
      <c r="AF488" s="76"/>
      <c r="AG488" s="76"/>
      <c r="AH488" s="76"/>
      <c r="AI488" s="76"/>
    </row>
    <row r="489" spans="13:35" ht="12.75">
      <c r="M489" s="123"/>
      <c r="N489" s="76"/>
      <c r="O489" s="76"/>
      <c r="P489" s="76"/>
      <c r="Q489" s="76"/>
      <c r="R489" s="76"/>
      <c r="S489" s="76"/>
      <c r="T489" s="76"/>
      <c r="U489" s="76"/>
      <c r="V489" s="76"/>
      <c r="W489" s="76"/>
      <c r="X489" s="76"/>
      <c r="Y489" s="76"/>
      <c r="Z489" s="76"/>
      <c r="AA489" s="76"/>
      <c r="AB489" s="76"/>
      <c r="AC489" s="76"/>
      <c r="AD489" s="76"/>
      <c r="AE489" s="76"/>
      <c r="AF489" s="76"/>
      <c r="AG489" s="76"/>
      <c r="AH489" s="76"/>
      <c r="AI489" s="76"/>
    </row>
    <row r="490" spans="13:35" ht="12.75">
      <c r="M490" s="123"/>
      <c r="N490" s="76"/>
      <c r="O490" s="76"/>
      <c r="P490" s="76"/>
      <c r="Q490" s="76"/>
      <c r="R490" s="76"/>
      <c r="S490" s="76"/>
      <c r="T490" s="76"/>
      <c r="U490" s="76"/>
      <c r="V490" s="76"/>
      <c r="W490" s="76"/>
      <c r="X490" s="76"/>
      <c r="Y490" s="76"/>
      <c r="Z490" s="76"/>
      <c r="AA490" s="76"/>
      <c r="AB490" s="76"/>
      <c r="AC490" s="76"/>
      <c r="AD490" s="76"/>
      <c r="AE490" s="76"/>
      <c r="AF490" s="76"/>
      <c r="AG490" s="76"/>
      <c r="AH490" s="76"/>
      <c r="AI490" s="76"/>
    </row>
    <row r="491" spans="13:35" ht="12.75">
      <c r="M491" s="123"/>
      <c r="N491" s="76"/>
      <c r="O491" s="76"/>
      <c r="P491" s="76"/>
      <c r="Q491" s="76"/>
      <c r="R491" s="76"/>
      <c r="S491" s="76"/>
      <c r="T491" s="76"/>
      <c r="U491" s="76"/>
      <c r="V491" s="76"/>
      <c r="W491" s="76"/>
      <c r="X491" s="76"/>
      <c r="Y491" s="76"/>
      <c r="Z491" s="76"/>
      <c r="AA491" s="76"/>
      <c r="AB491" s="76"/>
      <c r="AC491" s="76"/>
      <c r="AD491" s="76"/>
      <c r="AE491" s="76"/>
      <c r="AF491" s="76"/>
      <c r="AG491" s="76"/>
      <c r="AH491" s="76"/>
      <c r="AI491" s="76"/>
    </row>
    <row r="492" spans="13:35" ht="12.75">
      <c r="M492" s="123"/>
      <c r="N492" s="76"/>
      <c r="O492" s="76"/>
      <c r="P492" s="76"/>
      <c r="Q492" s="76"/>
      <c r="R492" s="76"/>
      <c r="S492" s="76"/>
      <c r="T492" s="76"/>
      <c r="U492" s="76"/>
      <c r="V492" s="76"/>
      <c r="W492" s="76"/>
      <c r="X492" s="76"/>
      <c r="Y492" s="76"/>
      <c r="Z492" s="76"/>
      <c r="AA492" s="76"/>
      <c r="AB492" s="76"/>
      <c r="AC492" s="76"/>
      <c r="AD492" s="76"/>
      <c r="AE492" s="76"/>
      <c r="AF492" s="76"/>
      <c r="AG492" s="76"/>
      <c r="AH492" s="76"/>
      <c r="AI492" s="76"/>
    </row>
    <row r="493" spans="13:35" ht="12.75">
      <c r="M493" s="123"/>
      <c r="N493" s="76"/>
      <c r="O493" s="76"/>
      <c r="P493" s="76"/>
      <c r="Q493" s="76"/>
      <c r="R493" s="76"/>
      <c r="S493" s="76"/>
      <c r="T493" s="76"/>
      <c r="U493" s="76"/>
      <c r="V493" s="76"/>
      <c r="W493" s="76"/>
      <c r="X493" s="76"/>
      <c r="Y493" s="76"/>
      <c r="Z493" s="76"/>
      <c r="AA493" s="76"/>
      <c r="AB493" s="76"/>
      <c r="AC493" s="76"/>
      <c r="AD493" s="76"/>
      <c r="AE493" s="76"/>
      <c r="AF493" s="76"/>
      <c r="AG493" s="76"/>
      <c r="AH493" s="76"/>
      <c r="AI493" s="76"/>
    </row>
    <row r="494" spans="13:35" ht="12.75">
      <c r="M494" s="123"/>
      <c r="N494" s="76"/>
      <c r="O494" s="76"/>
      <c r="P494" s="76"/>
      <c r="Q494" s="76"/>
      <c r="R494" s="76"/>
      <c r="S494" s="76"/>
      <c r="T494" s="76"/>
      <c r="U494" s="76"/>
      <c r="V494" s="76"/>
      <c r="W494" s="76"/>
      <c r="X494" s="76"/>
      <c r="Y494" s="76"/>
      <c r="Z494" s="76"/>
      <c r="AA494" s="76"/>
      <c r="AB494" s="76"/>
      <c r="AC494" s="76"/>
      <c r="AD494" s="76"/>
      <c r="AE494" s="76"/>
      <c r="AF494" s="76"/>
      <c r="AG494" s="76"/>
      <c r="AH494" s="76"/>
      <c r="AI494" s="76"/>
    </row>
    <row r="495" spans="13:35" ht="12.75">
      <c r="M495" s="123"/>
      <c r="N495" s="76"/>
      <c r="O495" s="76"/>
      <c r="P495" s="76"/>
      <c r="Q495" s="76"/>
      <c r="R495" s="76"/>
      <c r="S495" s="76"/>
      <c r="T495" s="76"/>
      <c r="U495" s="76"/>
      <c r="V495" s="76"/>
      <c r="W495" s="76"/>
      <c r="X495" s="76"/>
      <c r="Y495" s="76"/>
      <c r="Z495" s="76"/>
      <c r="AA495" s="76"/>
      <c r="AB495" s="76"/>
      <c r="AC495" s="76"/>
      <c r="AD495" s="76"/>
      <c r="AE495" s="76"/>
      <c r="AF495" s="76"/>
      <c r="AG495" s="76"/>
      <c r="AH495" s="76"/>
      <c r="AI495" s="76"/>
    </row>
    <row r="496" spans="13:35" ht="12.75">
      <c r="M496" s="123"/>
      <c r="N496" s="76"/>
      <c r="O496" s="76"/>
      <c r="P496" s="76"/>
      <c r="Q496" s="76"/>
      <c r="R496" s="76"/>
      <c r="S496" s="76"/>
      <c r="T496" s="76"/>
      <c r="U496" s="76"/>
      <c r="V496" s="76"/>
      <c r="W496" s="76"/>
      <c r="X496" s="76"/>
      <c r="Y496" s="76"/>
      <c r="Z496" s="76"/>
      <c r="AA496" s="76"/>
      <c r="AB496" s="76"/>
      <c r="AC496" s="76"/>
      <c r="AD496" s="76"/>
      <c r="AE496" s="76"/>
      <c r="AF496" s="76"/>
      <c r="AG496" s="76"/>
      <c r="AH496" s="76"/>
      <c r="AI496" s="76"/>
    </row>
    <row r="497" spans="13:35" ht="12.75">
      <c r="M497" s="123"/>
      <c r="N497" s="76"/>
      <c r="O497" s="76"/>
      <c r="P497" s="76"/>
      <c r="Q497" s="76"/>
      <c r="R497" s="76"/>
      <c r="S497" s="76"/>
      <c r="T497" s="76"/>
      <c r="U497" s="76"/>
      <c r="V497" s="76"/>
      <c r="W497" s="76"/>
      <c r="X497" s="76"/>
      <c r="Y497" s="76"/>
      <c r="Z497" s="76"/>
      <c r="AA497" s="76"/>
      <c r="AB497" s="76"/>
      <c r="AC497" s="76"/>
      <c r="AD497" s="76"/>
      <c r="AE497" s="76"/>
      <c r="AF497" s="76"/>
      <c r="AG497" s="76"/>
      <c r="AH497" s="76"/>
      <c r="AI497" s="76"/>
    </row>
    <row r="498" spans="13:35" ht="12.75">
      <c r="M498" s="123"/>
      <c r="N498" s="76"/>
      <c r="O498" s="76"/>
      <c r="P498" s="76"/>
      <c r="Q498" s="76"/>
      <c r="R498" s="76"/>
      <c r="S498" s="76"/>
      <c r="T498" s="76"/>
      <c r="U498" s="76"/>
      <c r="V498" s="76"/>
      <c r="W498" s="76"/>
      <c r="X498" s="76"/>
      <c r="Y498" s="76"/>
      <c r="Z498" s="76"/>
      <c r="AA498" s="76"/>
      <c r="AB498" s="76"/>
      <c r="AC498" s="76"/>
      <c r="AD498" s="76"/>
      <c r="AE498" s="76"/>
      <c r="AF498" s="76"/>
      <c r="AG498" s="76"/>
      <c r="AH498" s="76"/>
      <c r="AI498" s="76"/>
    </row>
    <row r="499" spans="13:35" ht="12.75">
      <c r="M499" s="123"/>
      <c r="N499" s="76"/>
      <c r="O499" s="76"/>
      <c r="P499" s="76"/>
      <c r="Q499" s="76"/>
      <c r="R499" s="76"/>
      <c r="S499" s="76"/>
      <c r="T499" s="76"/>
      <c r="U499" s="76"/>
      <c r="V499" s="76"/>
      <c r="W499" s="76"/>
      <c r="X499" s="76"/>
      <c r="Y499" s="76"/>
      <c r="Z499" s="76"/>
      <c r="AA499" s="76"/>
      <c r="AB499" s="76"/>
      <c r="AC499" s="76"/>
      <c r="AD499" s="76"/>
      <c r="AE499" s="76"/>
      <c r="AF499" s="76"/>
      <c r="AG499" s="76"/>
      <c r="AH499" s="76"/>
      <c r="AI499" s="76"/>
    </row>
    <row r="500" spans="13:35" ht="12.75">
      <c r="M500" s="123"/>
      <c r="N500" s="76"/>
      <c r="O500" s="76"/>
      <c r="P500" s="76"/>
      <c r="Q500" s="76"/>
      <c r="R500" s="76"/>
      <c r="S500" s="76"/>
      <c r="T500" s="76"/>
      <c r="U500" s="76"/>
      <c r="V500" s="76"/>
      <c r="W500" s="76"/>
      <c r="X500" s="76"/>
      <c r="Y500" s="76"/>
      <c r="Z500" s="76"/>
      <c r="AA500" s="76"/>
      <c r="AB500" s="76"/>
      <c r="AC500" s="76"/>
      <c r="AD500" s="76"/>
      <c r="AE500" s="76"/>
      <c r="AF500" s="76"/>
      <c r="AG500" s="76"/>
      <c r="AH500" s="76"/>
      <c r="AI500" s="76"/>
    </row>
    <row r="501" spans="13:35" ht="12.75">
      <c r="M501" s="123"/>
      <c r="N501" s="76"/>
      <c r="O501" s="76"/>
      <c r="P501" s="76"/>
      <c r="Q501" s="76"/>
      <c r="R501" s="76"/>
      <c r="S501" s="76"/>
      <c r="T501" s="76"/>
      <c r="U501" s="76"/>
      <c r="V501" s="76"/>
      <c r="W501" s="76"/>
      <c r="X501" s="76"/>
      <c r="Y501" s="76"/>
      <c r="Z501" s="76"/>
      <c r="AA501" s="76"/>
      <c r="AB501" s="76"/>
      <c r="AC501" s="76"/>
      <c r="AD501" s="76"/>
      <c r="AE501" s="76"/>
      <c r="AF501" s="76"/>
      <c r="AG501" s="76"/>
      <c r="AH501" s="76"/>
      <c r="AI501" s="76"/>
    </row>
    <row r="502" spans="13:35" ht="12.75">
      <c r="M502" s="123"/>
      <c r="N502" s="76"/>
      <c r="O502" s="76"/>
      <c r="P502" s="76"/>
      <c r="Q502" s="76"/>
      <c r="R502" s="76"/>
      <c r="S502" s="76"/>
      <c r="T502" s="76"/>
      <c r="U502" s="76"/>
      <c r="V502" s="76"/>
      <c r="W502" s="76"/>
      <c r="X502" s="76"/>
      <c r="Y502" s="76"/>
      <c r="Z502" s="76"/>
      <c r="AA502" s="76"/>
      <c r="AB502" s="76"/>
      <c r="AC502" s="76"/>
      <c r="AD502" s="76"/>
      <c r="AE502" s="76"/>
      <c r="AF502" s="76"/>
      <c r="AG502" s="76"/>
      <c r="AH502" s="76"/>
      <c r="AI502" s="76"/>
    </row>
    <row r="503" spans="13:35" ht="12.75">
      <c r="M503" s="123"/>
      <c r="N503" s="76"/>
      <c r="O503" s="76"/>
      <c r="P503" s="76"/>
      <c r="Q503" s="76"/>
      <c r="R503" s="76"/>
      <c r="S503" s="76"/>
      <c r="T503" s="76"/>
      <c r="U503" s="76"/>
      <c r="V503" s="76"/>
      <c r="W503" s="76"/>
      <c r="X503" s="76"/>
      <c r="Y503" s="76"/>
      <c r="Z503" s="76"/>
      <c r="AA503" s="76"/>
      <c r="AB503" s="76"/>
      <c r="AC503" s="76"/>
      <c r="AD503" s="76"/>
      <c r="AE503" s="76"/>
      <c r="AF503" s="76"/>
      <c r="AG503" s="76"/>
      <c r="AH503" s="76"/>
      <c r="AI503" s="76"/>
    </row>
    <row r="504" spans="13:35" ht="12.75">
      <c r="M504" s="123"/>
      <c r="N504" s="76"/>
      <c r="O504" s="76"/>
      <c r="P504" s="76"/>
      <c r="Q504" s="76"/>
      <c r="R504" s="76"/>
      <c r="S504" s="76"/>
      <c r="T504" s="76"/>
      <c r="U504" s="76"/>
      <c r="V504" s="76"/>
      <c r="W504" s="76"/>
      <c r="X504" s="76"/>
      <c r="Y504" s="76"/>
      <c r="Z504" s="76"/>
      <c r="AA504" s="76"/>
      <c r="AB504" s="76"/>
      <c r="AC504" s="76"/>
      <c r="AD504" s="76"/>
      <c r="AE504" s="76"/>
      <c r="AF504" s="76"/>
      <c r="AG504" s="76"/>
      <c r="AH504" s="76"/>
      <c r="AI504" s="76"/>
    </row>
    <row r="505" spans="13:35" ht="12.75">
      <c r="M505" s="123"/>
      <c r="N505" s="76"/>
      <c r="O505" s="76"/>
      <c r="P505" s="76"/>
      <c r="Q505" s="76"/>
      <c r="R505" s="76"/>
      <c r="S505" s="76"/>
      <c r="T505" s="76"/>
      <c r="U505" s="76"/>
      <c r="V505" s="76"/>
      <c r="W505" s="76"/>
      <c r="X505" s="76"/>
      <c r="Y505" s="76"/>
      <c r="Z505" s="76"/>
      <c r="AA505" s="76"/>
      <c r="AB505" s="76"/>
      <c r="AC505" s="76"/>
      <c r="AD505" s="76"/>
      <c r="AE505" s="76"/>
      <c r="AF505" s="76"/>
      <c r="AG505" s="76"/>
      <c r="AH505" s="76"/>
      <c r="AI505" s="76"/>
    </row>
    <row r="506" spans="13:35" ht="12.75">
      <c r="M506" s="123"/>
      <c r="N506" s="76"/>
      <c r="O506" s="76"/>
      <c r="P506" s="76"/>
      <c r="Q506" s="76"/>
      <c r="R506" s="76"/>
      <c r="S506" s="76"/>
      <c r="T506" s="76"/>
      <c r="U506" s="76"/>
      <c r="V506" s="76"/>
      <c r="W506" s="76"/>
      <c r="X506" s="76"/>
      <c r="Y506" s="76"/>
      <c r="Z506" s="76"/>
      <c r="AA506" s="76"/>
      <c r="AB506" s="76"/>
      <c r="AC506" s="76"/>
      <c r="AD506" s="76"/>
      <c r="AE506" s="76"/>
      <c r="AF506" s="76"/>
      <c r="AG506" s="76"/>
      <c r="AH506" s="76"/>
      <c r="AI506" s="76"/>
    </row>
    <row r="507" spans="13:35" ht="12.75">
      <c r="M507" s="123"/>
      <c r="N507" s="76"/>
      <c r="O507" s="76"/>
      <c r="P507" s="76"/>
      <c r="Q507" s="76"/>
      <c r="R507" s="76"/>
      <c r="S507" s="76"/>
      <c r="T507" s="76"/>
      <c r="U507" s="76"/>
      <c r="V507" s="76"/>
      <c r="W507" s="76"/>
      <c r="X507" s="76"/>
      <c r="Y507" s="76"/>
      <c r="Z507" s="76"/>
      <c r="AA507" s="76"/>
      <c r="AB507" s="76"/>
      <c r="AC507" s="76"/>
      <c r="AD507" s="76"/>
      <c r="AE507" s="76"/>
      <c r="AF507" s="76"/>
      <c r="AG507" s="76"/>
      <c r="AH507" s="76"/>
      <c r="AI507" s="76"/>
    </row>
    <row r="508" spans="13:35" ht="12.75">
      <c r="M508" s="123"/>
      <c r="N508" s="76"/>
      <c r="O508" s="76"/>
      <c r="P508" s="76"/>
      <c r="Q508" s="76"/>
      <c r="R508" s="76"/>
      <c r="S508" s="76"/>
      <c r="T508" s="76"/>
      <c r="U508" s="76"/>
      <c r="V508" s="76"/>
      <c r="W508" s="76"/>
      <c r="X508" s="76"/>
      <c r="Y508" s="76"/>
      <c r="Z508" s="76"/>
      <c r="AA508" s="76"/>
      <c r="AB508" s="76"/>
      <c r="AC508" s="76"/>
      <c r="AD508" s="76"/>
      <c r="AE508" s="76"/>
      <c r="AF508" s="76"/>
      <c r="AG508" s="76"/>
      <c r="AH508" s="76"/>
      <c r="AI508" s="76"/>
    </row>
    <row r="509" spans="13:35" ht="12.75">
      <c r="M509" s="123"/>
      <c r="N509" s="76"/>
      <c r="O509" s="76"/>
      <c r="P509" s="76"/>
      <c r="Q509" s="76"/>
      <c r="R509" s="76"/>
      <c r="S509" s="76"/>
      <c r="T509" s="76"/>
      <c r="U509" s="76"/>
      <c r="V509" s="76"/>
      <c r="W509" s="76"/>
      <c r="X509" s="76"/>
      <c r="Y509" s="76"/>
      <c r="Z509" s="76"/>
      <c r="AA509" s="76"/>
      <c r="AB509" s="76"/>
      <c r="AC509" s="76"/>
      <c r="AD509" s="76"/>
      <c r="AE509" s="76"/>
      <c r="AF509" s="76"/>
      <c r="AG509" s="76"/>
      <c r="AH509" s="76"/>
      <c r="AI509" s="76"/>
    </row>
    <row r="510" spans="13:35" ht="12.75">
      <c r="M510" s="123"/>
      <c r="N510" s="76"/>
      <c r="O510" s="76"/>
      <c r="P510" s="76"/>
      <c r="Q510" s="76"/>
      <c r="R510" s="76"/>
      <c r="S510" s="76"/>
      <c r="T510" s="76"/>
      <c r="U510" s="76"/>
      <c r="V510" s="76"/>
      <c r="W510" s="76"/>
      <c r="X510" s="76"/>
      <c r="Y510" s="76"/>
      <c r="Z510" s="76"/>
      <c r="AA510" s="76"/>
      <c r="AB510" s="76"/>
      <c r="AC510" s="76"/>
      <c r="AD510" s="76"/>
      <c r="AE510" s="76"/>
      <c r="AF510" s="76"/>
      <c r="AG510" s="76"/>
      <c r="AH510" s="76"/>
      <c r="AI510" s="76"/>
    </row>
    <row r="511" spans="13:35" ht="12.75">
      <c r="M511" s="123"/>
      <c r="N511" s="76"/>
      <c r="O511" s="76"/>
      <c r="P511" s="76"/>
      <c r="Q511" s="76"/>
      <c r="R511" s="76"/>
      <c r="S511" s="76"/>
      <c r="T511" s="76"/>
      <c r="U511" s="76"/>
      <c r="V511" s="76"/>
      <c r="W511" s="76"/>
      <c r="X511" s="76"/>
      <c r="Y511" s="76"/>
      <c r="Z511" s="76"/>
      <c r="AA511" s="76"/>
      <c r="AB511" s="76"/>
      <c r="AC511" s="76"/>
      <c r="AD511" s="76"/>
      <c r="AE511" s="76"/>
      <c r="AF511" s="76"/>
      <c r="AG511" s="76"/>
      <c r="AH511" s="76"/>
      <c r="AI511" s="76"/>
    </row>
    <row r="512" spans="13:35" ht="12.75">
      <c r="M512" s="123"/>
      <c r="N512" s="76"/>
      <c r="O512" s="76"/>
      <c r="P512" s="76"/>
      <c r="Q512" s="76"/>
      <c r="R512" s="76"/>
      <c r="S512" s="76"/>
      <c r="T512" s="76"/>
      <c r="U512" s="76"/>
      <c r="V512" s="76"/>
      <c r="W512" s="76"/>
      <c r="X512" s="76"/>
      <c r="Y512" s="76"/>
      <c r="Z512" s="76"/>
      <c r="AA512" s="76"/>
      <c r="AB512" s="76"/>
      <c r="AC512" s="76"/>
      <c r="AD512" s="76"/>
      <c r="AE512" s="76"/>
      <c r="AF512" s="76"/>
      <c r="AG512" s="76"/>
      <c r="AH512" s="76"/>
      <c r="AI512" s="76"/>
    </row>
    <row r="513" spans="13:35" ht="12.75">
      <c r="M513" s="123"/>
      <c r="N513" s="76"/>
      <c r="O513" s="76"/>
      <c r="P513" s="76"/>
      <c r="Q513" s="76"/>
      <c r="R513" s="76"/>
      <c r="S513" s="76"/>
      <c r="T513" s="76"/>
      <c r="U513" s="76"/>
      <c r="V513" s="76"/>
      <c r="W513" s="76"/>
      <c r="X513" s="76"/>
      <c r="Y513" s="76"/>
      <c r="Z513" s="76"/>
      <c r="AA513" s="76"/>
      <c r="AB513" s="76"/>
      <c r="AC513" s="76"/>
      <c r="AD513" s="76"/>
      <c r="AE513" s="76"/>
      <c r="AF513" s="76"/>
      <c r="AG513" s="76"/>
      <c r="AH513" s="76"/>
      <c r="AI513" s="76"/>
    </row>
    <row r="514" spans="13:35" ht="12.75">
      <c r="M514" s="123"/>
      <c r="N514" s="76"/>
      <c r="O514" s="76"/>
      <c r="P514" s="76"/>
      <c r="Q514" s="76"/>
      <c r="R514" s="76"/>
      <c r="S514" s="76"/>
      <c r="T514" s="76"/>
      <c r="U514" s="76"/>
      <c r="V514" s="76"/>
      <c r="W514" s="76"/>
      <c r="X514" s="76"/>
      <c r="Y514" s="76"/>
      <c r="Z514" s="76"/>
      <c r="AA514" s="76"/>
      <c r="AB514" s="76"/>
      <c r="AC514" s="76"/>
      <c r="AD514" s="76"/>
      <c r="AE514" s="76"/>
      <c r="AF514" s="76"/>
      <c r="AG514" s="76"/>
      <c r="AH514" s="76"/>
      <c r="AI514" s="76"/>
    </row>
    <row r="515" spans="13:35" ht="12.75">
      <c r="M515" s="123"/>
      <c r="N515" s="76"/>
      <c r="O515" s="76"/>
      <c r="P515" s="76"/>
      <c r="Q515" s="76"/>
      <c r="R515" s="76"/>
      <c r="S515" s="76"/>
      <c r="T515" s="76"/>
      <c r="U515" s="76"/>
      <c r="V515" s="76"/>
      <c r="W515" s="76"/>
      <c r="X515" s="76"/>
      <c r="Y515" s="76"/>
      <c r="Z515" s="76"/>
      <c r="AA515" s="76"/>
      <c r="AB515" s="76"/>
      <c r="AC515" s="76"/>
      <c r="AD515" s="76"/>
      <c r="AE515" s="76"/>
      <c r="AF515" s="76"/>
      <c r="AG515" s="76"/>
      <c r="AH515" s="76"/>
      <c r="AI515" s="76"/>
    </row>
    <row r="516" spans="13:35" ht="12.75">
      <c r="M516" s="123"/>
      <c r="N516" s="76"/>
      <c r="O516" s="76"/>
      <c r="P516" s="76"/>
      <c r="Q516" s="76"/>
      <c r="R516" s="76"/>
      <c r="S516" s="76"/>
      <c r="T516" s="76"/>
      <c r="U516" s="76"/>
      <c r="V516" s="76"/>
      <c r="W516" s="76"/>
      <c r="X516" s="76"/>
      <c r="Y516" s="76"/>
      <c r="Z516" s="76"/>
      <c r="AA516" s="76"/>
      <c r="AB516" s="76"/>
      <c r="AC516" s="76"/>
      <c r="AD516" s="76"/>
      <c r="AE516" s="76"/>
      <c r="AF516" s="76"/>
      <c r="AG516" s="76"/>
      <c r="AH516" s="76"/>
      <c r="AI516" s="76"/>
    </row>
    <row r="517" spans="13:35" ht="12.75">
      <c r="M517" s="123"/>
      <c r="N517" s="76"/>
      <c r="O517" s="76"/>
      <c r="P517" s="76"/>
      <c r="Q517" s="76"/>
      <c r="R517" s="76"/>
      <c r="S517" s="76"/>
      <c r="T517" s="76"/>
      <c r="U517" s="76"/>
      <c r="V517" s="76"/>
      <c r="W517" s="76"/>
      <c r="X517" s="76"/>
      <c r="Y517" s="76"/>
      <c r="Z517" s="76"/>
      <c r="AA517" s="76"/>
      <c r="AB517" s="76"/>
      <c r="AC517" s="76"/>
      <c r="AD517" s="76"/>
      <c r="AE517" s="76"/>
      <c r="AF517" s="76"/>
      <c r="AG517" s="76"/>
      <c r="AH517" s="76"/>
      <c r="AI517" s="76"/>
    </row>
    <row r="518" spans="13:35" ht="12.75">
      <c r="M518" s="123"/>
      <c r="N518" s="76"/>
      <c r="O518" s="76"/>
      <c r="P518" s="76"/>
      <c r="Q518" s="76"/>
      <c r="R518" s="76"/>
      <c r="S518" s="76"/>
      <c r="T518" s="76"/>
      <c r="U518" s="76"/>
      <c r="V518" s="76"/>
      <c r="W518" s="76"/>
      <c r="X518" s="76"/>
      <c r="Y518" s="76"/>
      <c r="Z518" s="76"/>
      <c r="AA518" s="76"/>
      <c r="AB518" s="76"/>
      <c r="AC518" s="76"/>
      <c r="AD518" s="76"/>
      <c r="AE518" s="76"/>
      <c r="AF518" s="76"/>
      <c r="AG518" s="76"/>
      <c r="AH518" s="76"/>
      <c r="AI518" s="76"/>
    </row>
    <row r="519" spans="13:35" ht="12.75">
      <c r="M519" s="123"/>
      <c r="N519" s="76"/>
      <c r="O519" s="76"/>
      <c r="P519" s="76"/>
      <c r="Q519" s="76"/>
      <c r="R519" s="76"/>
      <c r="S519" s="76"/>
      <c r="T519" s="76"/>
      <c r="U519" s="76"/>
      <c r="V519" s="76"/>
      <c r="W519" s="76"/>
      <c r="X519" s="76"/>
      <c r="Y519" s="76"/>
      <c r="Z519" s="76"/>
      <c r="AA519" s="76"/>
      <c r="AB519" s="76"/>
      <c r="AC519" s="76"/>
      <c r="AD519" s="76"/>
      <c r="AE519" s="76"/>
      <c r="AF519" s="76"/>
      <c r="AG519" s="76"/>
      <c r="AH519" s="76"/>
      <c r="AI519" s="76"/>
    </row>
    <row r="520" spans="13:35" ht="12.75">
      <c r="M520" s="123"/>
      <c r="N520" s="76"/>
      <c r="O520" s="76"/>
      <c r="P520" s="76"/>
      <c r="Q520" s="76"/>
      <c r="R520" s="76"/>
      <c r="S520" s="76"/>
      <c r="T520" s="76"/>
      <c r="U520" s="76"/>
      <c r="V520" s="76"/>
      <c r="W520" s="76"/>
      <c r="X520" s="76"/>
      <c r="Y520" s="76"/>
      <c r="Z520" s="76"/>
      <c r="AA520" s="76"/>
      <c r="AB520" s="76"/>
      <c r="AC520" s="76"/>
      <c r="AD520" s="76"/>
      <c r="AE520" s="76"/>
      <c r="AF520" s="76"/>
      <c r="AG520" s="76"/>
      <c r="AH520" s="76"/>
      <c r="AI520" s="76"/>
    </row>
    <row r="521" spans="13:35" ht="12.75">
      <c r="M521" s="123"/>
      <c r="N521" s="76"/>
      <c r="O521" s="76"/>
      <c r="P521" s="76"/>
      <c r="Q521" s="76"/>
      <c r="R521" s="76"/>
      <c r="S521" s="76"/>
      <c r="T521" s="76"/>
      <c r="U521" s="76"/>
      <c r="V521" s="76"/>
      <c r="W521" s="76"/>
      <c r="X521" s="76"/>
      <c r="Y521" s="76"/>
      <c r="Z521" s="76"/>
      <c r="AA521" s="76"/>
      <c r="AB521" s="76"/>
      <c r="AC521" s="76"/>
      <c r="AD521" s="76"/>
      <c r="AE521" s="76"/>
      <c r="AF521" s="76"/>
      <c r="AG521" s="76"/>
      <c r="AH521" s="76"/>
      <c r="AI521" s="76"/>
    </row>
    <row r="522" spans="13:35" ht="12.75">
      <c r="M522" s="123"/>
      <c r="N522" s="76"/>
      <c r="O522" s="76"/>
      <c r="P522" s="76"/>
      <c r="Q522" s="76"/>
      <c r="R522" s="76"/>
      <c r="S522" s="76"/>
      <c r="T522" s="76"/>
      <c r="U522" s="76"/>
      <c r="V522" s="76"/>
      <c r="W522" s="76"/>
      <c r="X522" s="76"/>
      <c r="Y522" s="76"/>
      <c r="Z522" s="76"/>
      <c r="AA522" s="76"/>
      <c r="AB522" s="76"/>
      <c r="AC522" s="76"/>
      <c r="AD522" s="76"/>
      <c r="AE522" s="76"/>
      <c r="AF522" s="76"/>
      <c r="AG522" s="76"/>
      <c r="AH522" s="76"/>
      <c r="AI522" s="76"/>
    </row>
    <row r="523" spans="13:35" ht="12.75">
      <c r="M523" s="123"/>
      <c r="N523" s="76"/>
      <c r="O523" s="76"/>
      <c r="P523" s="76"/>
      <c r="Q523" s="76"/>
      <c r="R523" s="76"/>
      <c r="S523" s="76"/>
      <c r="T523" s="76"/>
      <c r="U523" s="76"/>
      <c r="V523" s="76"/>
      <c r="W523" s="76"/>
      <c r="X523" s="76"/>
      <c r="Y523" s="76"/>
      <c r="Z523" s="76"/>
      <c r="AA523" s="76"/>
      <c r="AB523" s="76"/>
      <c r="AC523" s="76"/>
      <c r="AD523" s="76"/>
      <c r="AE523" s="76"/>
      <c r="AF523" s="76"/>
      <c r="AG523" s="76"/>
      <c r="AH523" s="76"/>
      <c r="AI523" s="76"/>
    </row>
    <row r="524" spans="13:35" ht="12.75">
      <c r="M524" s="123"/>
      <c r="N524" s="76"/>
      <c r="O524" s="76"/>
      <c r="P524" s="76"/>
      <c r="Q524" s="76"/>
      <c r="R524" s="76"/>
      <c r="S524" s="76"/>
      <c r="T524" s="76"/>
      <c r="U524" s="76"/>
      <c r="V524" s="76"/>
      <c r="W524" s="76"/>
      <c r="X524" s="76"/>
      <c r="Y524" s="76"/>
      <c r="Z524" s="76"/>
      <c r="AA524" s="76"/>
      <c r="AB524" s="76"/>
      <c r="AC524" s="76"/>
      <c r="AD524" s="76"/>
      <c r="AE524" s="76"/>
      <c r="AF524" s="76"/>
      <c r="AG524" s="76"/>
      <c r="AH524" s="76"/>
      <c r="AI524" s="76"/>
    </row>
    <row r="525" spans="13:35" ht="12.75">
      <c r="M525" s="123"/>
      <c r="N525" s="76"/>
      <c r="O525" s="76"/>
      <c r="P525" s="76"/>
      <c r="Q525" s="76"/>
      <c r="R525" s="76"/>
      <c r="S525" s="76"/>
      <c r="T525" s="76"/>
      <c r="U525" s="76"/>
      <c r="V525" s="76"/>
      <c r="W525" s="76"/>
      <c r="X525" s="76"/>
      <c r="Y525" s="76"/>
      <c r="Z525" s="76"/>
      <c r="AA525" s="76"/>
      <c r="AB525" s="76"/>
      <c r="AC525" s="76"/>
      <c r="AD525" s="76"/>
      <c r="AE525" s="76"/>
      <c r="AF525" s="76"/>
      <c r="AG525" s="76"/>
      <c r="AH525" s="76"/>
      <c r="AI525" s="76"/>
    </row>
    <row r="526" spans="13:35" ht="12.75">
      <c r="M526" s="123"/>
      <c r="N526" s="76"/>
      <c r="O526" s="76"/>
      <c r="P526" s="76"/>
      <c r="Q526" s="76"/>
      <c r="R526" s="76"/>
      <c r="S526" s="76"/>
      <c r="T526" s="76"/>
      <c r="U526" s="76"/>
      <c r="V526" s="76"/>
      <c r="W526" s="76"/>
      <c r="X526" s="76"/>
      <c r="Y526" s="76"/>
      <c r="Z526" s="76"/>
      <c r="AA526" s="76"/>
      <c r="AB526" s="76"/>
      <c r="AC526" s="76"/>
      <c r="AD526" s="76"/>
      <c r="AE526" s="76"/>
      <c r="AF526" s="76"/>
      <c r="AG526" s="76"/>
      <c r="AH526" s="76"/>
      <c r="AI526" s="76"/>
    </row>
    <row r="527" spans="13:35" ht="12.75">
      <c r="M527" s="123"/>
      <c r="N527" s="76"/>
      <c r="O527" s="76"/>
      <c r="P527" s="76"/>
      <c r="Q527" s="76"/>
      <c r="R527" s="76"/>
      <c r="S527" s="76"/>
      <c r="T527" s="76"/>
      <c r="U527" s="76"/>
      <c r="V527" s="76"/>
      <c r="W527" s="76"/>
      <c r="X527" s="76"/>
      <c r="Y527" s="76"/>
      <c r="Z527" s="76"/>
      <c r="AA527" s="76"/>
      <c r="AB527" s="76"/>
      <c r="AC527" s="76"/>
      <c r="AD527" s="76"/>
      <c r="AE527" s="76"/>
      <c r="AF527" s="76"/>
      <c r="AG527" s="76"/>
      <c r="AH527" s="76"/>
      <c r="AI527" s="76"/>
    </row>
    <row r="528" spans="13:35" ht="12.75">
      <c r="M528" s="123"/>
      <c r="N528" s="76"/>
      <c r="O528" s="76"/>
      <c r="P528" s="76"/>
      <c r="Q528" s="76"/>
      <c r="R528" s="76"/>
      <c r="S528" s="76"/>
      <c r="T528" s="76"/>
      <c r="U528" s="76"/>
      <c r="V528" s="76"/>
      <c r="W528" s="76"/>
      <c r="X528" s="76"/>
      <c r="Y528" s="76"/>
      <c r="Z528" s="76"/>
      <c r="AA528" s="76"/>
      <c r="AB528" s="76"/>
      <c r="AC528" s="76"/>
      <c r="AD528" s="76"/>
      <c r="AE528" s="76"/>
      <c r="AF528" s="76"/>
      <c r="AG528" s="76"/>
      <c r="AH528" s="76"/>
      <c r="AI528" s="76"/>
    </row>
    <row r="529" spans="13:35" ht="12.75">
      <c r="M529" s="123"/>
      <c r="N529" s="76"/>
      <c r="O529" s="76"/>
      <c r="P529" s="76"/>
      <c r="Q529" s="76"/>
      <c r="R529" s="76"/>
      <c r="S529" s="76"/>
      <c r="T529" s="76"/>
      <c r="U529" s="76"/>
      <c r="V529" s="76"/>
      <c r="W529" s="76"/>
      <c r="X529" s="76"/>
      <c r="Y529" s="76"/>
      <c r="Z529" s="76"/>
      <c r="AA529" s="76"/>
      <c r="AB529" s="76"/>
      <c r="AC529" s="76"/>
      <c r="AD529" s="76"/>
      <c r="AE529" s="76"/>
      <c r="AF529" s="76"/>
      <c r="AG529" s="76"/>
      <c r="AH529" s="76"/>
      <c r="AI529" s="76"/>
    </row>
    <row r="530" spans="13:35" ht="12.75">
      <c r="M530" s="123"/>
      <c r="N530" s="76"/>
      <c r="O530" s="76"/>
      <c r="P530" s="76"/>
      <c r="Q530" s="76"/>
      <c r="R530" s="76"/>
      <c r="S530" s="76"/>
      <c r="T530" s="76"/>
      <c r="U530" s="76"/>
      <c r="V530" s="76"/>
      <c r="W530" s="76"/>
      <c r="X530" s="76"/>
      <c r="Y530" s="76"/>
      <c r="Z530" s="76"/>
      <c r="AA530" s="76"/>
      <c r="AB530" s="76"/>
      <c r="AC530" s="76"/>
      <c r="AD530" s="76"/>
      <c r="AE530" s="76"/>
      <c r="AF530" s="76"/>
      <c r="AG530" s="76"/>
      <c r="AH530" s="76"/>
      <c r="AI530" s="76"/>
    </row>
    <row r="531" spans="13:35" ht="12.75">
      <c r="M531" s="123"/>
      <c r="N531" s="76"/>
      <c r="O531" s="76"/>
      <c r="P531" s="76"/>
      <c r="Q531" s="76"/>
      <c r="R531" s="76"/>
      <c r="S531" s="76"/>
      <c r="T531" s="76"/>
      <c r="U531" s="76"/>
      <c r="V531" s="76"/>
      <c r="W531" s="76"/>
      <c r="X531" s="76"/>
      <c r="Y531" s="76"/>
      <c r="Z531" s="76"/>
      <c r="AA531" s="76"/>
      <c r="AB531" s="76"/>
      <c r="AC531" s="76"/>
      <c r="AD531" s="76"/>
      <c r="AE531" s="76"/>
      <c r="AF531" s="76"/>
      <c r="AG531" s="76"/>
      <c r="AH531" s="76"/>
      <c r="AI531" s="76"/>
    </row>
    <row r="532" spans="13:35" ht="12.75">
      <c r="M532" s="123"/>
      <c r="N532" s="76"/>
      <c r="O532" s="76"/>
      <c r="P532" s="76"/>
      <c r="Q532" s="76"/>
      <c r="R532" s="76"/>
      <c r="S532" s="76"/>
      <c r="T532" s="76"/>
      <c r="U532" s="76"/>
      <c r="V532" s="76"/>
      <c r="W532" s="76"/>
      <c r="X532" s="76"/>
      <c r="Y532" s="76"/>
      <c r="Z532" s="76"/>
      <c r="AA532" s="76"/>
      <c r="AB532" s="76"/>
      <c r="AC532" s="76"/>
      <c r="AD532" s="76"/>
      <c r="AE532" s="76"/>
      <c r="AF532" s="76"/>
      <c r="AG532" s="76"/>
      <c r="AH532" s="76"/>
      <c r="AI532" s="76"/>
    </row>
    <row r="533" spans="13:35" ht="12.75">
      <c r="M533" s="123"/>
      <c r="N533" s="76"/>
      <c r="O533" s="76"/>
      <c r="P533" s="76"/>
      <c r="Q533" s="76"/>
      <c r="R533" s="76"/>
      <c r="S533" s="76"/>
      <c r="T533" s="76"/>
      <c r="U533" s="76"/>
      <c r="V533" s="76"/>
      <c r="W533" s="76"/>
      <c r="X533" s="76"/>
      <c r="Y533" s="76"/>
      <c r="Z533" s="76"/>
      <c r="AA533" s="76"/>
      <c r="AB533" s="76"/>
      <c r="AC533" s="76"/>
      <c r="AD533" s="76"/>
      <c r="AE533" s="76"/>
      <c r="AF533" s="76"/>
      <c r="AG533" s="76"/>
      <c r="AH533" s="76"/>
      <c r="AI533" s="76"/>
    </row>
    <row r="534" spans="13:35" ht="12.75">
      <c r="M534" s="123"/>
      <c r="N534" s="76"/>
      <c r="O534" s="76"/>
      <c r="P534" s="76"/>
      <c r="Q534" s="76"/>
      <c r="R534" s="76"/>
      <c r="S534" s="76"/>
      <c r="T534" s="76"/>
      <c r="U534" s="76"/>
      <c r="V534" s="76"/>
      <c r="W534" s="76"/>
      <c r="X534" s="76"/>
      <c r="Y534" s="76"/>
      <c r="Z534" s="76"/>
      <c r="AA534" s="76"/>
      <c r="AB534" s="76"/>
      <c r="AC534" s="76"/>
      <c r="AD534" s="76"/>
      <c r="AE534" s="76"/>
      <c r="AF534" s="76"/>
      <c r="AG534" s="76"/>
      <c r="AH534" s="76"/>
      <c r="AI534" s="76"/>
    </row>
    <row r="535" spans="13:35" ht="12.75">
      <c r="M535" s="123"/>
      <c r="N535" s="76"/>
      <c r="O535" s="76"/>
      <c r="P535" s="76"/>
      <c r="Q535" s="76"/>
      <c r="R535" s="76"/>
      <c r="S535" s="76"/>
      <c r="T535" s="76"/>
      <c r="U535" s="76"/>
      <c r="V535" s="76"/>
      <c r="W535" s="76"/>
      <c r="X535" s="76"/>
      <c r="Y535" s="76"/>
      <c r="Z535" s="76"/>
      <c r="AA535" s="76"/>
      <c r="AB535" s="76"/>
      <c r="AC535" s="76"/>
      <c r="AD535" s="76"/>
      <c r="AE535" s="76"/>
      <c r="AF535" s="76"/>
      <c r="AG535" s="76"/>
      <c r="AH535" s="76"/>
      <c r="AI535" s="76"/>
    </row>
    <row r="536" spans="13:35" ht="12.75">
      <c r="M536" s="123"/>
      <c r="N536" s="76"/>
      <c r="O536" s="76"/>
      <c r="P536" s="76"/>
      <c r="Q536" s="76"/>
      <c r="R536" s="76"/>
      <c r="S536" s="76"/>
      <c r="T536" s="76"/>
      <c r="U536" s="76"/>
      <c r="V536" s="76"/>
      <c r="W536" s="76"/>
      <c r="X536" s="76"/>
      <c r="Y536" s="76"/>
      <c r="Z536" s="76"/>
      <c r="AA536" s="76"/>
      <c r="AB536" s="76"/>
      <c r="AC536" s="76"/>
      <c r="AD536" s="76"/>
      <c r="AE536" s="76"/>
      <c r="AF536" s="76"/>
      <c r="AG536" s="76"/>
      <c r="AH536" s="76"/>
      <c r="AI536" s="76"/>
    </row>
    <row r="537" spans="13:35" ht="12.75">
      <c r="M537" s="123"/>
      <c r="N537" s="76"/>
      <c r="O537" s="76"/>
      <c r="P537" s="76"/>
      <c r="Q537" s="76"/>
      <c r="R537" s="76"/>
      <c r="S537" s="76"/>
      <c r="T537" s="76"/>
      <c r="U537" s="76"/>
      <c r="V537" s="76"/>
      <c r="W537" s="76"/>
      <c r="X537" s="76"/>
      <c r="Y537" s="76"/>
      <c r="Z537" s="76"/>
      <c r="AA537" s="76"/>
      <c r="AB537" s="76"/>
      <c r="AC537" s="76"/>
      <c r="AD537" s="76"/>
      <c r="AE537" s="76"/>
      <c r="AF537" s="76"/>
      <c r="AG537" s="76"/>
      <c r="AH537" s="76"/>
      <c r="AI537" s="76"/>
    </row>
    <row r="538" spans="13:35" ht="12.75">
      <c r="M538" s="123"/>
      <c r="N538" s="76"/>
      <c r="O538" s="76"/>
      <c r="P538" s="76"/>
      <c r="Q538" s="76"/>
      <c r="R538" s="76"/>
      <c r="S538" s="76"/>
      <c r="T538" s="76"/>
      <c r="U538" s="76"/>
      <c r="V538" s="76"/>
      <c r="W538" s="76"/>
      <c r="X538" s="76"/>
      <c r="Y538" s="76"/>
      <c r="Z538" s="76"/>
      <c r="AA538" s="76"/>
      <c r="AB538" s="76"/>
      <c r="AC538" s="76"/>
      <c r="AD538" s="76"/>
      <c r="AE538" s="76"/>
      <c r="AF538" s="76"/>
      <c r="AG538" s="76"/>
      <c r="AH538" s="76"/>
      <c r="AI538" s="76"/>
    </row>
    <row r="539" spans="13:35" ht="12.75">
      <c r="M539" s="123"/>
      <c r="N539" s="76"/>
      <c r="O539" s="76"/>
      <c r="P539" s="76"/>
      <c r="Q539" s="76"/>
      <c r="R539" s="76"/>
      <c r="S539" s="76"/>
      <c r="T539" s="76"/>
      <c r="U539" s="76"/>
      <c r="V539" s="76"/>
      <c r="W539" s="76"/>
      <c r="X539" s="76"/>
      <c r="Y539" s="76"/>
      <c r="Z539" s="76"/>
      <c r="AA539" s="76"/>
      <c r="AB539" s="76"/>
      <c r="AC539" s="76"/>
      <c r="AD539" s="76"/>
      <c r="AE539" s="76"/>
      <c r="AF539" s="76"/>
      <c r="AG539" s="76"/>
      <c r="AH539" s="76"/>
      <c r="AI539" s="76"/>
    </row>
    <row r="540" spans="13:35" ht="12.75">
      <c r="M540" s="123"/>
      <c r="N540" s="76"/>
      <c r="O540" s="76"/>
      <c r="P540" s="76"/>
      <c r="Q540" s="76"/>
      <c r="R540" s="76"/>
      <c r="S540" s="76"/>
      <c r="T540" s="76"/>
      <c r="U540" s="76"/>
      <c r="V540" s="76"/>
      <c r="W540" s="76"/>
      <c r="X540" s="76"/>
      <c r="Y540" s="76"/>
      <c r="Z540" s="76"/>
      <c r="AA540" s="76"/>
      <c r="AB540" s="76"/>
      <c r="AC540" s="76"/>
      <c r="AD540" s="76"/>
      <c r="AE540" s="76"/>
      <c r="AF540" s="76"/>
      <c r="AG540" s="76"/>
      <c r="AH540" s="76"/>
      <c r="AI540" s="76"/>
    </row>
    <row r="541" spans="13:35" ht="12.75">
      <c r="M541" s="123"/>
      <c r="N541" s="76"/>
      <c r="O541" s="76"/>
      <c r="P541" s="76"/>
      <c r="Q541" s="76"/>
      <c r="R541" s="76"/>
      <c r="S541" s="76"/>
      <c r="T541" s="76"/>
      <c r="U541" s="76"/>
      <c r="V541" s="76"/>
      <c r="W541" s="76"/>
      <c r="X541" s="76"/>
      <c r="Y541" s="76"/>
      <c r="Z541" s="76"/>
      <c r="AA541" s="76"/>
      <c r="AB541" s="76"/>
      <c r="AC541" s="76"/>
      <c r="AD541" s="76"/>
      <c r="AE541" s="76"/>
      <c r="AF541" s="76"/>
      <c r="AG541" s="76"/>
      <c r="AH541" s="76"/>
      <c r="AI541" s="76"/>
    </row>
    <row r="542" spans="13:35" ht="12.75">
      <c r="M542" s="123"/>
      <c r="N542" s="76"/>
      <c r="O542" s="76"/>
      <c r="P542" s="76"/>
      <c r="Q542" s="76"/>
      <c r="R542" s="76"/>
      <c r="S542" s="76"/>
      <c r="T542" s="76"/>
      <c r="U542" s="76"/>
      <c r="V542" s="76"/>
      <c r="W542" s="76"/>
      <c r="X542" s="76"/>
      <c r="Y542" s="76"/>
      <c r="Z542" s="76"/>
      <c r="AA542" s="76"/>
      <c r="AB542" s="76"/>
      <c r="AC542" s="76"/>
      <c r="AD542" s="76"/>
      <c r="AE542" s="76"/>
      <c r="AF542" s="76"/>
      <c r="AG542" s="76"/>
      <c r="AH542" s="76"/>
      <c r="AI542" s="76"/>
    </row>
    <row r="543" spans="13:35" ht="12.75">
      <c r="M543" s="123"/>
      <c r="N543" s="76"/>
      <c r="O543" s="76"/>
      <c r="P543" s="76"/>
      <c r="Q543" s="76"/>
      <c r="R543" s="76"/>
      <c r="S543" s="76"/>
      <c r="T543" s="76"/>
      <c r="U543" s="76"/>
      <c r="V543" s="76"/>
      <c r="W543" s="76"/>
      <c r="X543" s="76"/>
      <c r="Y543" s="76"/>
      <c r="Z543" s="76"/>
      <c r="AA543" s="76"/>
      <c r="AB543" s="76"/>
      <c r="AC543" s="76"/>
      <c r="AD543" s="76"/>
      <c r="AE543" s="76"/>
      <c r="AF543" s="76"/>
      <c r="AG543" s="76"/>
      <c r="AH543" s="76"/>
      <c r="AI543" s="76"/>
    </row>
    <row r="544" spans="13:35" ht="12.75">
      <c r="M544" s="123"/>
      <c r="N544" s="76"/>
      <c r="O544" s="76"/>
      <c r="P544" s="76"/>
      <c r="Q544" s="76"/>
      <c r="R544" s="76"/>
      <c r="S544" s="76"/>
      <c r="T544" s="76"/>
      <c r="U544" s="76"/>
      <c r="V544" s="76"/>
      <c r="W544" s="76"/>
      <c r="X544" s="76"/>
      <c r="Y544" s="76"/>
      <c r="Z544" s="76"/>
      <c r="AA544" s="76"/>
      <c r="AB544" s="76"/>
      <c r="AC544" s="76"/>
      <c r="AD544" s="76"/>
      <c r="AE544" s="76"/>
      <c r="AF544" s="76"/>
      <c r="AG544" s="76"/>
      <c r="AH544" s="76"/>
      <c r="AI544" s="76"/>
    </row>
    <row r="545" spans="13:35" ht="12.75">
      <c r="M545" s="123"/>
      <c r="N545" s="76"/>
      <c r="O545" s="76"/>
      <c r="P545" s="76"/>
      <c r="Q545" s="76"/>
      <c r="R545" s="76"/>
      <c r="S545" s="76"/>
      <c r="T545" s="76"/>
      <c r="U545" s="76"/>
      <c r="V545" s="76"/>
      <c r="W545" s="76"/>
      <c r="X545" s="76"/>
      <c r="Y545" s="76"/>
      <c r="Z545" s="76"/>
      <c r="AA545" s="76"/>
      <c r="AB545" s="76"/>
      <c r="AC545" s="76"/>
      <c r="AD545" s="76"/>
      <c r="AE545" s="76"/>
      <c r="AF545" s="76"/>
      <c r="AG545" s="76"/>
      <c r="AH545" s="76"/>
      <c r="AI545" s="76"/>
    </row>
    <row r="546" spans="13:35" ht="12.75">
      <c r="M546" s="123"/>
      <c r="N546" s="76"/>
      <c r="O546" s="76"/>
      <c r="P546" s="76"/>
      <c r="Q546" s="76"/>
      <c r="R546" s="76"/>
      <c r="S546" s="76"/>
      <c r="T546" s="76"/>
      <c r="U546" s="76"/>
      <c r="V546" s="76"/>
      <c r="W546" s="76"/>
      <c r="X546" s="76"/>
      <c r="Y546" s="76"/>
      <c r="Z546" s="76"/>
      <c r="AA546" s="76"/>
      <c r="AB546" s="76"/>
      <c r="AC546" s="76"/>
      <c r="AD546" s="76"/>
      <c r="AE546" s="76"/>
      <c r="AF546" s="76"/>
      <c r="AG546" s="76"/>
      <c r="AH546" s="76"/>
      <c r="AI546" s="76"/>
    </row>
    <row r="547" spans="13:35" ht="12.75">
      <c r="M547" s="123"/>
      <c r="N547" s="76"/>
      <c r="O547" s="76"/>
      <c r="P547" s="76"/>
      <c r="Q547" s="76"/>
      <c r="R547" s="76"/>
      <c r="S547" s="76"/>
      <c r="T547" s="76"/>
      <c r="U547" s="76"/>
      <c r="V547" s="76"/>
      <c r="W547" s="76"/>
      <c r="X547" s="76"/>
      <c r="Y547" s="76"/>
      <c r="Z547" s="76"/>
      <c r="AA547" s="76"/>
      <c r="AB547" s="76"/>
      <c r="AC547" s="76"/>
      <c r="AD547" s="76"/>
      <c r="AE547" s="76"/>
      <c r="AF547" s="76"/>
      <c r="AG547" s="76"/>
      <c r="AH547" s="76"/>
      <c r="AI547" s="76"/>
    </row>
    <row r="548" spans="13:35" ht="12.75">
      <c r="M548" s="123"/>
      <c r="N548" s="76"/>
      <c r="O548" s="76"/>
      <c r="P548" s="76"/>
      <c r="Q548" s="76"/>
      <c r="R548" s="76"/>
      <c r="S548" s="76"/>
      <c r="T548" s="76"/>
      <c r="U548" s="76"/>
      <c r="V548" s="76"/>
      <c r="W548" s="76"/>
      <c r="X548" s="76"/>
      <c r="Y548" s="76"/>
      <c r="Z548" s="76"/>
      <c r="AA548" s="76"/>
      <c r="AB548" s="76"/>
      <c r="AC548" s="76"/>
      <c r="AD548" s="76"/>
      <c r="AE548" s="76"/>
      <c r="AF548" s="76"/>
      <c r="AG548" s="76"/>
      <c r="AH548" s="76"/>
      <c r="AI548" s="76"/>
    </row>
    <row r="549" spans="13:35" ht="12.75">
      <c r="M549" s="123"/>
      <c r="N549" s="76"/>
      <c r="O549" s="76"/>
      <c r="P549" s="76"/>
      <c r="Q549" s="76"/>
      <c r="R549" s="76"/>
      <c r="S549" s="76"/>
      <c r="T549" s="76"/>
      <c r="U549" s="76"/>
      <c r="V549" s="76"/>
      <c r="W549" s="76"/>
      <c r="X549" s="76"/>
      <c r="Y549" s="76"/>
      <c r="Z549" s="76"/>
      <c r="AA549" s="76"/>
      <c r="AB549" s="76"/>
      <c r="AC549" s="76"/>
      <c r="AD549" s="76"/>
      <c r="AE549" s="76"/>
      <c r="AF549" s="76"/>
      <c r="AG549" s="76"/>
      <c r="AH549" s="76"/>
      <c r="AI549" s="76"/>
    </row>
    <row r="550" spans="13:35" ht="12.75">
      <c r="M550" s="123"/>
      <c r="N550" s="76"/>
      <c r="O550" s="76"/>
      <c r="P550" s="76"/>
      <c r="Q550" s="76"/>
      <c r="R550" s="76"/>
      <c r="S550" s="76"/>
      <c r="T550" s="76"/>
      <c r="U550" s="76"/>
      <c r="V550" s="76"/>
      <c r="W550" s="76"/>
      <c r="X550" s="76"/>
      <c r="Y550" s="76"/>
      <c r="Z550" s="76"/>
      <c r="AA550" s="76"/>
      <c r="AB550" s="76"/>
      <c r="AC550" s="76"/>
      <c r="AD550" s="76"/>
      <c r="AE550" s="76"/>
      <c r="AF550" s="76"/>
      <c r="AG550" s="76"/>
      <c r="AH550" s="76"/>
      <c r="AI550" s="76"/>
    </row>
    <row r="551" spans="13:35" ht="12.75">
      <c r="M551" s="123"/>
      <c r="N551" s="76"/>
      <c r="O551" s="76"/>
      <c r="P551" s="76"/>
      <c r="Q551" s="76"/>
      <c r="R551" s="76"/>
      <c r="S551" s="76"/>
      <c r="T551" s="76"/>
      <c r="U551" s="76"/>
      <c r="V551" s="76"/>
      <c r="W551" s="76"/>
      <c r="X551" s="76"/>
      <c r="Y551" s="76"/>
      <c r="Z551" s="76"/>
      <c r="AA551" s="76"/>
      <c r="AB551" s="76"/>
      <c r="AC551" s="76"/>
      <c r="AD551" s="76"/>
      <c r="AE551" s="76"/>
      <c r="AF551" s="76"/>
      <c r="AG551" s="76"/>
      <c r="AH551" s="76"/>
      <c r="AI551" s="76"/>
    </row>
    <row r="552" spans="13:35" ht="12.75">
      <c r="M552" s="123"/>
      <c r="N552" s="76"/>
      <c r="O552" s="76"/>
      <c r="P552" s="76"/>
      <c r="Q552" s="76"/>
      <c r="R552" s="76"/>
      <c r="S552" s="76"/>
      <c r="T552" s="76"/>
      <c r="U552" s="76"/>
      <c r="V552" s="76"/>
      <c r="W552" s="76"/>
      <c r="X552" s="76"/>
      <c r="Y552" s="76"/>
      <c r="Z552" s="76"/>
      <c r="AA552" s="76"/>
      <c r="AB552" s="76"/>
      <c r="AC552" s="76"/>
      <c r="AD552" s="76"/>
      <c r="AE552" s="76"/>
      <c r="AF552" s="76"/>
      <c r="AG552" s="76"/>
      <c r="AH552" s="76"/>
      <c r="AI552" s="76"/>
    </row>
    <row r="553" spans="13:35" ht="12.75">
      <c r="M553" s="123"/>
      <c r="N553" s="76"/>
      <c r="O553" s="76"/>
      <c r="P553" s="76"/>
      <c r="Q553" s="76"/>
      <c r="R553" s="76"/>
      <c r="S553" s="76"/>
      <c r="T553" s="76"/>
      <c r="U553" s="76"/>
      <c r="V553" s="76"/>
      <c r="W553" s="76"/>
      <c r="X553" s="76"/>
      <c r="Y553" s="76"/>
      <c r="Z553" s="76"/>
      <c r="AA553" s="76"/>
      <c r="AB553" s="76"/>
      <c r="AC553" s="76"/>
      <c r="AD553" s="76"/>
      <c r="AE553" s="76"/>
      <c r="AF553" s="76"/>
      <c r="AG553" s="76"/>
      <c r="AH553" s="76"/>
      <c r="AI553" s="76"/>
    </row>
    <row r="554" spans="13:35" ht="12.75">
      <c r="M554" s="123"/>
      <c r="N554" s="76"/>
      <c r="O554" s="76"/>
      <c r="P554" s="76"/>
      <c r="Q554" s="76"/>
      <c r="R554" s="76"/>
      <c r="S554" s="76"/>
      <c r="T554" s="76"/>
      <c r="U554" s="76"/>
      <c r="V554" s="76"/>
      <c r="W554" s="76"/>
      <c r="X554" s="76"/>
      <c r="Y554" s="76"/>
      <c r="Z554" s="76"/>
      <c r="AA554" s="76"/>
      <c r="AB554" s="76"/>
      <c r="AC554" s="76"/>
      <c r="AD554" s="76"/>
      <c r="AE554" s="76"/>
      <c r="AF554" s="76"/>
      <c r="AG554" s="76"/>
      <c r="AH554" s="76"/>
      <c r="AI554" s="76"/>
    </row>
    <row r="555" spans="13:35" ht="12.75">
      <c r="M555" s="123"/>
      <c r="N555" s="76"/>
      <c r="O555" s="76"/>
      <c r="P555" s="76"/>
      <c r="Q555" s="76"/>
      <c r="R555" s="76"/>
      <c r="S555" s="76"/>
      <c r="T555" s="76"/>
      <c r="U555" s="76"/>
      <c r="V555" s="76"/>
      <c r="W555" s="76"/>
      <c r="X555" s="76"/>
      <c r="Y555" s="76"/>
      <c r="Z555" s="76"/>
      <c r="AA555" s="76"/>
      <c r="AB555" s="76"/>
      <c r="AC555" s="76"/>
      <c r="AD555" s="76"/>
      <c r="AE555" s="76"/>
      <c r="AF555" s="76"/>
      <c r="AG555" s="76"/>
      <c r="AH555" s="76"/>
      <c r="AI555" s="76"/>
    </row>
    <row r="556" spans="13:35" ht="12.75">
      <c r="M556" s="123"/>
      <c r="N556" s="76"/>
      <c r="O556" s="76"/>
      <c r="P556" s="76"/>
      <c r="Q556" s="76"/>
      <c r="R556" s="76"/>
      <c r="S556" s="76"/>
      <c r="T556" s="76"/>
      <c r="U556" s="76"/>
      <c r="V556" s="76"/>
      <c r="W556" s="76"/>
      <c r="X556" s="76"/>
      <c r="Y556" s="76"/>
      <c r="Z556" s="76"/>
      <c r="AA556" s="76"/>
      <c r="AB556" s="76"/>
      <c r="AC556" s="76"/>
      <c r="AD556" s="76"/>
      <c r="AE556" s="76"/>
      <c r="AF556" s="76"/>
      <c r="AG556" s="76"/>
      <c r="AH556" s="76"/>
      <c r="AI556" s="76"/>
    </row>
    <row r="557" spans="13:35" ht="12.75">
      <c r="M557" s="123"/>
      <c r="N557" s="76"/>
      <c r="O557" s="76"/>
      <c r="P557" s="76"/>
      <c r="Q557" s="76"/>
      <c r="R557" s="76"/>
      <c r="S557" s="76"/>
      <c r="T557" s="76"/>
      <c r="U557" s="76"/>
      <c r="V557" s="76"/>
      <c r="W557" s="76"/>
      <c r="X557" s="76"/>
      <c r="Y557" s="76"/>
      <c r="Z557" s="76"/>
      <c r="AA557" s="76"/>
      <c r="AB557" s="76"/>
      <c r="AC557" s="76"/>
      <c r="AD557" s="76"/>
      <c r="AE557" s="76"/>
      <c r="AF557" s="76"/>
      <c r="AG557" s="76"/>
      <c r="AH557" s="76"/>
      <c r="AI557" s="76"/>
    </row>
    <row r="558" spans="13:35" ht="12.75">
      <c r="M558" s="123"/>
      <c r="N558" s="76"/>
      <c r="O558" s="76"/>
      <c r="P558" s="76"/>
      <c r="Q558" s="76"/>
      <c r="R558" s="76"/>
      <c r="S558" s="76"/>
      <c r="T558" s="76"/>
      <c r="U558" s="76"/>
      <c r="V558" s="76"/>
      <c r="W558" s="76"/>
      <c r="X558" s="76"/>
      <c r="Y558" s="76"/>
      <c r="Z558" s="76"/>
      <c r="AA558" s="76"/>
      <c r="AB558" s="76"/>
      <c r="AC558" s="76"/>
      <c r="AD558" s="76"/>
      <c r="AE558" s="76"/>
      <c r="AF558" s="76"/>
      <c r="AG558" s="76"/>
      <c r="AH558" s="76"/>
      <c r="AI558" s="76"/>
    </row>
    <row r="559" spans="13:35" ht="12.75">
      <c r="M559" s="123"/>
      <c r="N559" s="76"/>
      <c r="O559" s="76"/>
      <c r="P559" s="76"/>
      <c r="Q559" s="76"/>
      <c r="R559" s="76"/>
      <c r="S559" s="76"/>
      <c r="T559" s="76"/>
      <c r="U559" s="76"/>
      <c r="V559" s="76"/>
      <c r="W559" s="76"/>
      <c r="X559" s="76"/>
      <c r="Y559" s="76"/>
      <c r="Z559" s="76"/>
      <c r="AA559" s="76"/>
      <c r="AB559" s="76"/>
      <c r="AC559" s="76"/>
      <c r="AD559" s="76"/>
      <c r="AE559" s="76"/>
      <c r="AF559" s="76"/>
      <c r="AG559" s="76"/>
      <c r="AH559" s="76"/>
      <c r="AI559" s="76"/>
    </row>
    <row r="560" spans="13:35" ht="12.75">
      <c r="M560" s="123"/>
      <c r="N560" s="76"/>
      <c r="O560" s="76"/>
      <c r="P560" s="76"/>
      <c r="Q560" s="76"/>
      <c r="R560" s="76"/>
      <c r="S560" s="76"/>
      <c r="T560" s="76"/>
      <c r="U560" s="76"/>
      <c r="V560" s="76"/>
      <c r="W560" s="76"/>
      <c r="X560" s="76"/>
      <c r="Y560" s="76"/>
      <c r="Z560" s="76"/>
      <c r="AA560" s="76"/>
      <c r="AB560" s="76"/>
      <c r="AC560" s="76"/>
      <c r="AD560" s="76"/>
      <c r="AE560" s="76"/>
      <c r="AF560" s="76"/>
      <c r="AG560" s="76"/>
      <c r="AH560" s="76"/>
      <c r="AI560" s="76"/>
    </row>
    <row r="561" spans="13:35" ht="12.75">
      <c r="M561" s="123"/>
      <c r="N561" s="76"/>
      <c r="O561" s="76"/>
      <c r="P561" s="76"/>
      <c r="Q561" s="76"/>
      <c r="R561" s="76"/>
      <c r="S561" s="76"/>
      <c r="T561" s="76"/>
      <c r="U561" s="76"/>
      <c r="V561" s="76"/>
      <c r="W561" s="76"/>
      <c r="X561" s="76"/>
      <c r="Y561" s="76"/>
      <c r="Z561" s="76"/>
      <c r="AA561" s="76"/>
      <c r="AB561" s="76"/>
      <c r="AC561" s="76"/>
      <c r="AD561" s="76"/>
      <c r="AE561" s="76"/>
      <c r="AF561" s="76"/>
      <c r="AG561" s="76"/>
      <c r="AH561" s="76"/>
      <c r="AI561" s="76"/>
    </row>
    <row r="562" spans="13:35" ht="12.75">
      <c r="M562" s="123"/>
      <c r="N562" s="76"/>
      <c r="O562" s="76"/>
      <c r="P562" s="76"/>
      <c r="Q562" s="76"/>
      <c r="R562" s="76"/>
      <c r="S562" s="76"/>
      <c r="T562" s="76"/>
      <c r="U562" s="76"/>
      <c r="V562" s="76"/>
      <c r="W562" s="76"/>
      <c r="X562" s="76"/>
      <c r="Y562" s="76"/>
      <c r="Z562" s="76"/>
      <c r="AA562" s="76"/>
      <c r="AB562" s="76"/>
      <c r="AC562" s="76"/>
      <c r="AD562" s="76"/>
      <c r="AE562" s="76"/>
      <c r="AF562" s="76"/>
      <c r="AG562" s="76"/>
      <c r="AH562" s="76"/>
      <c r="AI562" s="76"/>
    </row>
    <row r="563" spans="13:35" ht="12.75">
      <c r="M563" s="123"/>
      <c r="N563" s="76"/>
      <c r="O563" s="76"/>
      <c r="P563" s="76"/>
      <c r="Q563" s="76"/>
      <c r="R563" s="76"/>
      <c r="S563" s="76"/>
      <c r="T563" s="76"/>
      <c r="U563" s="76"/>
      <c r="V563" s="76"/>
      <c r="W563" s="76"/>
      <c r="X563" s="76"/>
      <c r="Y563" s="76"/>
      <c r="Z563" s="76"/>
      <c r="AA563" s="76"/>
      <c r="AB563" s="76"/>
      <c r="AC563" s="76"/>
      <c r="AD563" s="76"/>
      <c r="AE563" s="76"/>
      <c r="AF563" s="76"/>
      <c r="AG563" s="76"/>
      <c r="AH563" s="76"/>
      <c r="AI563" s="76"/>
    </row>
    <row r="564" spans="13:35" ht="12.75">
      <c r="M564" s="123"/>
      <c r="N564" s="76"/>
      <c r="O564" s="76"/>
      <c r="P564" s="76"/>
      <c r="Q564" s="76"/>
      <c r="R564" s="76"/>
      <c r="S564" s="76"/>
      <c r="T564" s="76"/>
      <c r="U564" s="76"/>
      <c r="V564" s="76"/>
      <c r="W564" s="76"/>
      <c r="X564" s="76"/>
      <c r="Y564" s="76"/>
      <c r="Z564" s="76"/>
      <c r="AA564" s="76"/>
      <c r="AB564" s="76"/>
      <c r="AC564" s="76"/>
      <c r="AD564" s="76"/>
      <c r="AE564" s="76"/>
      <c r="AF564" s="76"/>
      <c r="AG564" s="76"/>
      <c r="AH564" s="76"/>
      <c r="AI564" s="76"/>
    </row>
    <row r="565" spans="13:35" ht="12.75">
      <c r="M565" s="123"/>
      <c r="N565" s="76"/>
      <c r="O565" s="76"/>
      <c r="P565" s="76"/>
      <c r="Q565" s="76"/>
      <c r="R565" s="76"/>
      <c r="S565" s="76"/>
      <c r="T565" s="76"/>
      <c r="U565" s="76"/>
      <c r="V565" s="76"/>
      <c r="W565" s="76"/>
      <c r="X565" s="76"/>
      <c r="Y565" s="76"/>
      <c r="Z565" s="76"/>
      <c r="AA565" s="76"/>
      <c r="AB565" s="76"/>
      <c r="AC565" s="76"/>
      <c r="AD565" s="76"/>
      <c r="AE565" s="76"/>
      <c r="AF565" s="76"/>
      <c r="AG565" s="76"/>
      <c r="AH565" s="76"/>
      <c r="AI565" s="76"/>
    </row>
    <row r="566" spans="13:35" ht="12.75">
      <c r="M566" s="123"/>
      <c r="N566" s="76"/>
      <c r="O566" s="76"/>
      <c r="P566" s="76"/>
      <c r="Q566" s="76"/>
      <c r="R566" s="76"/>
      <c r="S566" s="76"/>
      <c r="T566" s="76"/>
      <c r="U566" s="76"/>
      <c r="V566" s="76"/>
      <c r="W566" s="76"/>
      <c r="X566" s="76"/>
      <c r="Y566" s="76"/>
      <c r="Z566" s="76"/>
      <c r="AA566" s="76"/>
      <c r="AB566" s="76"/>
      <c r="AC566" s="76"/>
      <c r="AD566" s="76"/>
      <c r="AE566" s="76"/>
      <c r="AF566" s="76"/>
      <c r="AG566" s="76"/>
      <c r="AH566" s="76"/>
      <c r="AI566" s="76"/>
    </row>
    <row r="567" spans="13:35" ht="12.75">
      <c r="M567" s="123"/>
      <c r="N567" s="76"/>
      <c r="O567" s="76"/>
      <c r="P567" s="76"/>
      <c r="Q567" s="76"/>
      <c r="R567" s="76"/>
      <c r="S567" s="76"/>
      <c r="T567" s="76"/>
      <c r="U567" s="76"/>
      <c r="V567" s="76"/>
      <c r="W567" s="76"/>
      <c r="X567" s="76"/>
      <c r="Y567" s="76"/>
      <c r="Z567" s="76"/>
      <c r="AA567" s="76"/>
      <c r="AB567" s="76"/>
      <c r="AC567" s="76"/>
      <c r="AD567" s="76"/>
      <c r="AE567" s="76"/>
      <c r="AF567" s="76"/>
      <c r="AG567" s="76"/>
      <c r="AH567" s="76"/>
      <c r="AI567" s="76"/>
    </row>
    <row r="568" spans="13:35" ht="12.75">
      <c r="M568" s="123"/>
      <c r="N568" s="76"/>
      <c r="O568" s="76"/>
      <c r="P568" s="76"/>
      <c r="Q568" s="76"/>
      <c r="R568" s="76"/>
      <c r="S568" s="76"/>
      <c r="T568" s="76"/>
      <c r="U568" s="76"/>
      <c r="V568" s="76"/>
      <c r="W568" s="76"/>
      <c r="X568" s="76"/>
      <c r="Y568" s="76"/>
      <c r="Z568" s="76"/>
      <c r="AA568" s="76"/>
      <c r="AB568" s="76"/>
      <c r="AC568" s="76"/>
      <c r="AD568" s="76"/>
      <c r="AE568" s="76"/>
      <c r="AF568" s="76"/>
      <c r="AG568" s="76"/>
      <c r="AH568" s="76"/>
      <c r="AI568" s="76"/>
    </row>
    <row r="569" spans="13:35" ht="12.75">
      <c r="M569" s="123"/>
      <c r="N569" s="76"/>
      <c r="O569" s="76"/>
      <c r="P569" s="76"/>
      <c r="Q569" s="76"/>
      <c r="R569" s="76"/>
      <c r="S569" s="76"/>
      <c r="T569" s="76"/>
      <c r="U569" s="76"/>
      <c r="V569" s="76"/>
      <c r="W569" s="76"/>
      <c r="X569" s="76"/>
      <c r="Y569" s="76"/>
      <c r="Z569" s="76"/>
      <c r="AA569" s="76"/>
      <c r="AB569" s="76"/>
      <c r="AC569" s="76"/>
      <c r="AD569" s="76"/>
      <c r="AE569" s="76"/>
      <c r="AF569" s="76"/>
      <c r="AG569" s="76"/>
      <c r="AH569" s="76"/>
      <c r="AI569" s="76"/>
    </row>
    <row r="570" spans="13:35" ht="12.75">
      <c r="M570" s="123"/>
      <c r="N570" s="76"/>
      <c r="O570" s="76"/>
      <c r="P570" s="76"/>
      <c r="Q570" s="76"/>
      <c r="R570" s="76"/>
      <c r="S570" s="76"/>
      <c r="T570" s="76"/>
      <c r="U570" s="76"/>
      <c r="V570" s="76"/>
      <c r="W570" s="76"/>
      <c r="X570" s="76"/>
      <c r="Y570" s="76"/>
      <c r="Z570" s="76"/>
      <c r="AA570" s="76"/>
      <c r="AB570" s="76"/>
      <c r="AC570" s="76"/>
      <c r="AD570" s="76"/>
      <c r="AE570" s="76"/>
      <c r="AF570" s="76"/>
      <c r="AG570" s="76"/>
      <c r="AH570" s="76"/>
      <c r="AI570" s="76"/>
    </row>
    <row r="571" spans="13:35" ht="12.75">
      <c r="M571" s="123"/>
      <c r="N571" s="76"/>
      <c r="O571" s="76"/>
      <c r="P571" s="76"/>
      <c r="Q571" s="76"/>
      <c r="R571" s="76"/>
      <c r="S571" s="76"/>
      <c r="T571" s="76"/>
      <c r="U571" s="76"/>
      <c r="V571" s="76"/>
      <c r="W571" s="76"/>
      <c r="X571" s="76"/>
      <c r="Y571" s="76"/>
      <c r="Z571" s="76"/>
      <c r="AA571" s="76"/>
      <c r="AB571" s="76"/>
      <c r="AC571" s="76"/>
      <c r="AD571" s="76"/>
      <c r="AE571" s="76"/>
      <c r="AF571" s="76"/>
      <c r="AG571" s="76"/>
      <c r="AH571" s="76"/>
      <c r="AI571" s="76"/>
    </row>
    <row r="572" spans="13:35" ht="12.75">
      <c r="M572" s="123"/>
      <c r="N572" s="76"/>
      <c r="O572" s="76"/>
      <c r="P572" s="76"/>
      <c r="Q572" s="76"/>
      <c r="R572" s="76"/>
      <c r="S572" s="76"/>
      <c r="T572" s="76"/>
      <c r="U572" s="76"/>
      <c r="V572" s="76"/>
      <c r="W572" s="76"/>
      <c r="X572" s="76"/>
      <c r="Y572" s="76"/>
      <c r="Z572" s="76"/>
      <c r="AA572" s="76"/>
      <c r="AB572" s="76"/>
      <c r="AC572" s="76"/>
      <c r="AD572" s="76"/>
      <c r="AE572" s="76"/>
      <c r="AF572" s="76"/>
      <c r="AG572" s="76"/>
      <c r="AH572" s="76"/>
      <c r="AI572" s="76"/>
    </row>
    <row r="573" spans="13:35" ht="12.75">
      <c r="M573" s="123"/>
      <c r="N573" s="76"/>
      <c r="O573" s="76"/>
      <c r="P573" s="76"/>
      <c r="Q573" s="76"/>
      <c r="R573" s="76"/>
      <c r="S573" s="76"/>
      <c r="T573" s="76"/>
      <c r="U573" s="76"/>
      <c r="V573" s="76"/>
      <c r="W573" s="76"/>
      <c r="X573" s="76"/>
      <c r="Y573" s="76"/>
      <c r="Z573" s="76"/>
      <c r="AA573" s="76"/>
      <c r="AB573" s="76"/>
      <c r="AC573" s="76"/>
      <c r="AD573" s="76"/>
      <c r="AE573" s="76"/>
      <c r="AF573" s="76"/>
      <c r="AG573" s="76"/>
      <c r="AH573" s="76"/>
      <c r="AI573" s="76"/>
    </row>
    <row r="574" spans="13:35" ht="12.75">
      <c r="M574" s="123"/>
      <c r="N574" s="76"/>
      <c r="O574" s="76"/>
      <c r="P574" s="76"/>
      <c r="Q574" s="76"/>
      <c r="R574" s="76"/>
      <c r="S574" s="76"/>
      <c r="T574" s="76"/>
      <c r="U574" s="76"/>
      <c r="V574" s="76"/>
      <c r="W574" s="76"/>
      <c r="X574" s="76"/>
      <c r="Y574" s="76"/>
      <c r="Z574" s="76"/>
      <c r="AA574" s="76"/>
      <c r="AB574" s="76"/>
      <c r="AC574" s="76"/>
      <c r="AD574" s="76"/>
      <c r="AE574" s="76"/>
      <c r="AF574" s="76"/>
      <c r="AG574" s="76"/>
      <c r="AH574" s="76"/>
      <c r="AI574" s="76"/>
    </row>
    <row r="575" spans="13:35" ht="12.75">
      <c r="M575" s="123"/>
      <c r="N575" s="76"/>
      <c r="O575" s="76"/>
      <c r="P575" s="76"/>
      <c r="Q575" s="76"/>
      <c r="R575" s="76"/>
      <c r="S575" s="76"/>
      <c r="T575" s="76"/>
      <c r="U575" s="76"/>
      <c r="V575" s="76"/>
      <c r="W575" s="76"/>
      <c r="X575" s="76"/>
      <c r="Y575" s="76"/>
      <c r="Z575" s="76"/>
      <c r="AA575" s="76"/>
      <c r="AB575" s="76"/>
      <c r="AC575" s="76"/>
      <c r="AD575" s="76"/>
      <c r="AE575" s="76"/>
      <c r="AF575" s="76"/>
      <c r="AG575" s="76"/>
      <c r="AH575" s="76"/>
      <c r="AI575" s="76"/>
    </row>
    <row r="576" spans="13:35" ht="12.75">
      <c r="M576" s="123"/>
      <c r="N576" s="76"/>
      <c r="O576" s="76"/>
      <c r="P576" s="76"/>
      <c r="Q576" s="76"/>
      <c r="R576" s="76"/>
      <c r="S576" s="76"/>
      <c r="T576" s="76"/>
      <c r="U576" s="76"/>
      <c r="V576" s="76"/>
      <c r="W576" s="76"/>
      <c r="X576" s="76"/>
      <c r="Y576" s="76"/>
      <c r="Z576" s="76"/>
      <c r="AA576" s="76"/>
      <c r="AB576" s="76"/>
      <c r="AC576" s="76"/>
      <c r="AD576" s="76"/>
      <c r="AE576" s="76"/>
      <c r="AF576" s="76"/>
      <c r="AG576" s="76"/>
      <c r="AH576" s="76"/>
      <c r="AI576" s="76"/>
    </row>
    <row r="577" spans="13:35" ht="12.75">
      <c r="M577" s="123"/>
      <c r="N577" s="76"/>
      <c r="O577" s="76"/>
      <c r="P577" s="76"/>
      <c r="Q577" s="76"/>
      <c r="R577" s="76"/>
      <c r="S577" s="76"/>
      <c r="T577" s="76"/>
      <c r="U577" s="76"/>
      <c r="V577" s="76"/>
      <c r="W577" s="76"/>
      <c r="X577" s="76"/>
      <c r="Y577" s="76"/>
      <c r="Z577" s="76"/>
      <c r="AA577" s="76"/>
      <c r="AB577" s="76"/>
      <c r="AC577" s="76"/>
      <c r="AD577" s="76"/>
      <c r="AE577" s="76"/>
      <c r="AF577" s="76"/>
      <c r="AG577" s="76"/>
      <c r="AH577" s="76"/>
      <c r="AI577" s="76"/>
    </row>
    <row r="578" spans="13:35" ht="12.75">
      <c r="M578" s="123"/>
      <c r="N578" s="76"/>
      <c r="O578" s="76"/>
      <c r="P578" s="76"/>
      <c r="Q578" s="76"/>
      <c r="R578" s="76"/>
      <c r="S578" s="76"/>
      <c r="T578" s="76"/>
      <c r="U578" s="76"/>
      <c r="V578" s="76"/>
      <c r="W578" s="76"/>
      <c r="X578" s="76"/>
      <c r="Y578" s="76"/>
      <c r="Z578" s="76"/>
      <c r="AA578" s="76"/>
      <c r="AB578" s="76"/>
      <c r="AC578" s="76"/>
      <c r="AD578" s="76"/>
      <c r="AE578" s="76"/>
      <c r="AF578" s="76"/>
      <c r="AG578" s="76"/>
      <c r="AH578" s="76"/>
      <c r="AI578" s="76"/>
    </row>
    <row r="579" spans="13:35" ht="12.75">
      <c r="M579" s="123"/>
      <c r="N579" s="76"/>
      <c r="O579" s="76"/>
      <c r="P579" s="76"/>
      <c r="Q579" s="76"/>
      <c r="R579" s="76"/>
      <c r="S579" s="76"/>
      <c r="T579" s="76"/>
      <c r="U579" s="76"/>
      <c r="V579" s="76"/>
      <c r="W579" s="76"/>
      <c r="X579" s="76"/>
      <c r="Y579" s="76"/>
      <c r="Z579" s="76"/>
      <c r="AA579" s="76"/>
      <c r="AB579" s="76"/>
      <c r="AC579" s="76"/>
      <c r="AD579" s="76"/>
      <c r="AE579" s="76"/>
      <c r="AF579" s="76"/>
      <c r="AG579" s="76"/>
      <c r="AH579" s="76"/>
      <c r="AI579" s="76"/>
    </row>
    <row r="580" spans="13:35" ht="12.75">
      <c r="M580" s="123"/>
      <c r="N580" s="76"/>
      <c r="O580" s="76"/>
      <c r="P580" s="76"/>
      <c r="Q580" s="76"/>
      <c r="R580" s="76"/>
      <c r="S580" s="76"/>
      <c r="T580" s="76"/>
      <c r="U580" s="76"/>
      <c r="V580" s="76"/>
      <c r="W580" s="76"/>
      <c r="X580" s="76"/>
      <c r="Y580" s="76"/>
      <c r="Z580" s="76"/>
      <c r="AA580" s="76"/>
      <c r="AB580" s="76"/>
      <c r="AC580" s="76"/>
      <c r="AD580" s="76"/>
      <c r="AE580" s="76"/>
      <c r="AF580" s="76"/>
      <c r="AG580" s="76"/>
      <c r="AH580" s="76"/>
      <c r="AI580" s="76"/>
    </row>
    <row r="581" spans="13:35" ht="12.75">
      <c r="M581" s="123"/>
      <c r="N581" s="76"/>
      <c r="O581" s="76"/>
      <c r="P581" s="76"/>
      <c r="Q581" s="76"/>
      <c r="R581" s="76"/>
      <c r="S581" s="76"/>
      <c r="T581" s="76"/>
      <c r="U581" s="76"/>
      <c r="V581" s="76"/>
      <c r="W581" s="76"/>
      <c r="X581" s="76"/>
      <c r="Y581" s="76"/>
      <c r="Z581" s="76"/>
      <c r="AA581" s="76"/>
      <c r="AB581" s="76"/>
      <c r="AC581" s="76"/>
      <c r="AD581" s="76"/>
      <c r="AE581" s="76"/>
      <c r="AF581" s="76"/>
      <c r="AG581" s="76"/>
      <c r="AH581" s="76"/>
      <c r="AI581" s="76"/>
    </row>
    <row r="582" spans="13:35" ht="12.75">
      <c r="M582" s="123"/>
      <c r="N582" s="76"/>
      <c r="O582" s="76"/>
      <c r="P582" s="76"/>
      <c r="Q582" s="76"/>
      <c r="R582" s="76"/>
      <c r="S582" s="76"/>
      <c r="T582" s="76"/>
      <c r="U582" s="76"/>
      <c r="V582" s="76"/>
      <c r="W582" s="76"/>
      <c r="X582" s="76"/>
      <c r="Y582" s="76"/>
      <c r="Z582" s="76"/>
      <c r="AA582" s="76"/>
      <c r="AB582" s="76"/>
      <c r="AC582" s="76"/>
      <c r="AD582" s="76"/>
      <c r="AE582" s="76"/>
      <c r="AF582" s="76"/>
      <c r="AG582" s="76"/>
      <c r="AH582" s="76"/>
      <c r="AI582" s="76"/>
    </row>
    <row r="583" spans="13:35" ht="12.75">
      <c r="M583" s="123"/>
      <c r="N583" s="76"/>
      <c r="O583" s="76"/>
      <c r="P583" s="76"/>
      <c r="Q583" s="76"/>
      <c r="R583" s="76"/>
      <c r="S583" s="76"/>
      <c r="T583" s="76"/>
      <c r="U583" s="76"/>
      <c r="V583" s="76"/>
      <c r="W583" s="76"/>
      <c r="X583" s="76"/>
      <c r="Y583" s="76"/>
      <c r="Z583" s="76"/>
      <c r="AA583" s="76"/>
      <c r="AB583" s="76"/>
      <c r="AC583" s="76"/>
      <c r="AD583" s="76"/>
      <c r="AE583" s="76"/>
      <c r="AF583" s="76"/>
      <c r="AG583" s="76"/>
      <c r="AH583" s="76"/>
      <c r="AI583" s="76"/>
    </row>
    <row r="584" spans="13:35" ht="12.75">
      <c r="M584" s="123"/>
      <c r="N584" s="76"/>
      <c r="O584" s="76"/>
      <c r="P584" s="76"/>
      <c r="Q584" s="76"/>
      <c r="R584" s="76"/>
      <c r="S584" s="76"/>
      <c r="T584" s="76"/>
      <c r="U584" s="76"/>
      <c r="V584" s="76"/>
      <c r="W584" s="76"/>
      <c r="X584" s="76"/>
      <c r="Y584" s="76"/>
      <c r="Z584" s="76"/>
      <c r="AA584" s="76"/>
      <c r="AB584" s="76"/>
      <c r="AC584" s="76"/>
      <c r="AD584" s="76"/>
      <c r="AE584" s="76"/>
      <c r="AF584" s="76"/>
      <c r="AG584" s="76"/>
      <c r="AH584" s="76"/>
      <c r="AI584" s="76"/>
    </row>
    <row r="585" spans="13:35" ht="12.75">
      <c r="M585" s="123"/>
      <c r="N585" s="76"/>
      <c r="O585" s="76"/>
      <c r="P585" s="76"/>
      <c r="Q585" s="76"/>
      <c r="R585" s="76"/>
      <c r="S585" s="76"/>
      <c r="T585" s="76"/>
      <c r="U585" s="76"/>
      <c r="V585" s="76"/>
      <c r="W585" s="76"/>
      <c r="X585" s="76"/>
      <c r="Y585" s="76"/>
      <c r="Z585" s="76"/>
      <c r="AA585" s="76"/>
      <c r="AB585" s="76"/>
      <c r="AC585" s="76"/>
      <c r="AD585" s="76"/>
      <c r="AE585" s="76"/>
      <c r="AF585" s="76"/>
      <c r="AG585" s="76"/>
      <c r="AH585" s="76"/>
      <c r="AI585" s="76"/>
    </row>
    <row r="586" spans="13:35" ht="12.75">
      <c r="M586" s="123"/>
      <c r="N586" s="76"/>
      <c r="O586" s="76"/>
      <c r="P586" s="76"/>
      <c r="Q586" s="76"/>
      <c r="R586" s="76"/>
      <c r="S586" s="76"/>
      <c r="T586" s="76"/>
      <c r="U586" s="76"/>
      <c r="V586" s="76"/>
      <c r="W586" s="76"/>
      <c r="X586" s="76"/>
      <c r="Y586" s="76"/>
      <c r="Z586" s="76"/>
      <c r="AA586" s="76"/>
      <c r="AB586" s="76"/>
      <c r="AC586" s="76"/>
      <c r="AD586" s="76"/>
      <c r="AE586" s="76"/>
      <c r="AF586" s="76"/>
      <c r="AG586" s="76"/>
      <c r="AH586" s="76"/>
      <c r="AI586" s="76"/>
    </row>
    <row r="587" spans="13:35" ht="12.75">
      <c r="M587" s="123"/>
      <c r="N587" s="76"/>
      <c r="O587" s="76"/>
      <c r="P587" s="76"/>
      <c r="Q587" s="76"/>
      <c r="R587" s="76"/>
      <c r="S587" s="76"/>
      <c r="T587" s="76"/>
      <c r="U587" s="76"/>
      <c r="V587" s="76"/>
      <c r="W587" s="76"/>
      <c r="X587" s="76"/>
      <c r="Y587" s="76"/>
      <c r="Z587" s="76"/>
      <c r="AA587" s="76"/>
      <c r="AB587" s="76"/>
      <c r="AC587" s="76"/>
      <c r="AD587" s="76"/>
      <c r="AE587" s="76"/>
      <c r="AF587" s="76"/>
      <c r="AG587" s="76"/>
      <c r="AH587" s="76"/>
      <c r="AI587" s="76"/>
    </row>
    <row r="588" spans="13:35" ht="12.75">
      <c r="M588" s="123"/>
      <c r="N588" s="76"/>
      <c r="O588" s="76"/>
      <c r="P588" s="76"/>
      <c r="Q588" s="76"/>
      <c r="R588" s="76"/>
      <c r="S588" s="76"/>
      <c r="T588" s="76"/>
      <c r="U588" s="76"/>
      <c r="V588" s="76"/>
      <c r="W588" s="76"/>
      <c r="X588" s="76"/>
      <c r="Y588" s="76"/>
      <c r="Z588" s="76"/>
      <c r="AA588" s="76"/>
      <c r="AB588" s="76"/>
      <c r="AC588" s="76"/>
      <c r="AD588" s="76"/>
      <c r="AE588" s="76"/>
      <c r="AF588" s="76"/>
      <c r="AG588" s="76"/>
      <c r="AH588" s="76"/>
      <c r="AI588" s="76"/>
    </row>
    <row r="589" spans="13:35" ht="12.75">
      <c r="M589" s="123"/>
      <c r="N589" s="76"/>
      <c r="O589" s="76"/>
      <c r="P589" s="76"/>
      <c r="Q589" s="76"/>
      <c r="R589" s="76"/>
      <c r="S589" s="76"/>
      <c r="T589" s="76"/>
      <c r="U589" s="76"/>
      <c r="V589" s="76"/>
      <c r="W589" s="76"/>
      <c r="X589" s="76"/>
      <c r="Y589" s="76"/>
      <c r="Z589" s="76"/>
      <c r="AA589" s="76"/>
      <c r="AB589" s="76"/>
      <c r="AC589" s="76"/>
      <c r="AD589" s="76"/>
      <c r="AE589" s="76"/>
      <c r="AF589" s="76"/>
      <c r="AG589" s="76"/>
      <c r="AH589" s="76"/>
      <c r="AI589" s="76"/>
    </row>
    <row r="590" spans="13:35" ht="12.75">
      <c r="M590" s="123"/>
      <c r="N590" s="76"/>
      <c r="O590" s="76"/>
      <c r="P590" s="76"/>
      <c r="Q590" s="76"/>
      <c r="R590" s="76"/>
      <c r="S590" s="76"/>
      <c r="T590" s="76"/>
      <c r="U590" s="76"/>
      <c r="V590" s="76"/>
      <c r="W590" s="76"/>
      <c r="X590" s="76"/>
      <c r="Y590" s="76"/>
      <c r="Z590" s="76"/>
      <c r="AA590" s="76"/>
      <c r="AB590" s="76"/>
      <c r="AC590" s="76"/>
      <c r="AD590" s="76"/>
      <c r="AE590" s="76"/>
      <c r="AF590" s="76"/>
      <c r="AG590" s="76"/>
      <c r="AH590" s="76"/>
      <c r="AI590" s="76"/>
    </row>
    <row r="591" spans="13:35" ht="12.75">
      <c r="M591" s="123"/>
      <c r="N591" s="76"/>
      <c r="O591" s="76"/>
      <c r="P591" s="76"/>
      <c r="Q591" s="76"/>
      <c r="R591" s="76"/>
      <c r="S591" s="76"/>
      <c r="T591" s="76"/>
      <c r="U591" s="76"/>
      <c r="V591" s="76"/>
      <c r="W591" s="76"/>
      <c r="X591" s="76"/>
      <c r="Y591" s="76"/>
      <c r="Z591" s="76"/>
      <c r="AA591" s="76"/>
      <c r="AB591" s="76"/>
      <c r="AC591" s="76"/>
      <c r="AD591" s="76"/>
      <c r="AE591" s="76"/>
      <c r="AF591" s="76"/>
      <c r="AG591" s="76"/>
      <c r="AH591" s="76"/>
      <c r="AI591" s="76"/>
    </row>
    <row r="592" spans="13:35" ht="12.75">
      <c r="M592" s="123"/>
      <c r="N592" s="76"/>
      <c r="O592" s="76"/>
      <c r="P592" s="76"/>
      <c r="Q592" s="76"/>
      <c r="R592" s="76"/>
      <c r="S592" s="76"/>
      <c r="T592" s="76"/>
      <c r="U592" s="76"/>
      <c r="V592" s="76"/>
      <c r="W592" s="76"/>
      <c r="X592" s="76"/>
      <c r="Y592" s="76"/>
      <c r="Z592" s="76"/>
      <c r="AA592" s="76"/>
      <c r="AB592" s="76"/>
      <c r="AC592" s="76"/>
      <c r="AD592" s="76"/>
      <c r="AE592" s="76"/>
      <c r="AF592" s="76"/>
      <c r="AG592" s="76"/>
      <c r="AH592" s="76"/>
      <c r="AI592" s="76"/>
    </row>
    <row r="593" spans="13:35" ht="12.75">
      <c r="M593" s="123"/>
      <c r="N593" s="76"/>
      <c r="O593" s="76"/>
      <c r="P593" s="76"/>
      <c r="Q593" s="76"/>
      <c r="R593" s="76"/>
      <c r="S593" s="76"/>
      <c r="T593" s="76"/>
      <c r="U593" s="76"/>
      <c r="V593" s="76"/>
      <c r="W593" s="76"/>
      <c r="X593" s="76"/>
      <c r="Y593" s="76"/>
      <c r="Z593" s="76"/>
      <c r="AA593" s="76"/>
      <c r="AB593" s="76"/>
      <c r="AC593" s="76"/>
      <c r="AD593" s="76"/>
      <c r="AE593" s="76"/>
      <c r="AF593" s="76"/>
      <c r="AG593" s="76"/>
      <c r="AH593" s="76"/>
      <c r="AI593" s="76"/>
    </row>
    <row r="594" spans="13:35" ht="12.75">
      <c r="M594" s="123"/>
      <c r="N594" s="76"/>
      <c r="O594" s="76"/>
      <c r="P594" s="76"/>
      <c r="Q594" s="76"/>
      <c r="R594" s="76"/>
      <c r="S594" s="76"/>
      <c r="T594" s="76"/>
      <c r="U594" s="76"/>
      <c r="V594" s="76"/>
      <c r="W594" s="76"/>
      <c r="X594" s="76"/>
      <c r="Y594" s="76"/>
      <c r="Z594" s="76"/>
      <c r="AA594" s="76"/>
      <c r="AB594" s="76"/>
      <c r="AC594" s="76"/>
      <c r="AD594" s="76"/>
      <c r="AE594" s="76"/>
      <c r="AF594" s="76"/>
      <c r="AG594" s="76"/>
      <c r="AH594" s="76"/>
      <c r="AI594" s="76"/>
    </row>
    <row r="595" spans="13:35" ht="12.75">
      <c r="M595" s="123"/>
      <c r="N595" s="76"/>
      <c r="O595" s="76"/>
      <c r="P595" s="76"/>
      <c r="Q595" s="76"/>
      <c r="R595" s="76"/>
      <c r="S595" s="76"/>
      <c r="T595" s="76"/>
      <c r="U595" s="76"/>
      <c r="V595" s="76"/>
      <c r="W595" s="76"/>
      <c r="X595" s="76"/>
      <c r="Y595" s="76"/>
      <c r="Z595" s="76"/>
      <c r="AA595" s="76"/>
      <c r="AB595" s="76"/>
      <c r="AC595" s="76"/>
      <c r="AD595" s="76"/>
      <c r="AE595" s="76"/>
      <c r="AF595" s="76"/>
      <c r="AG595" s="76"/>
      <c r="AH595" s="76"/>
      <c r="AI595" s="76"/>
    </row>
    <row r="596" spans="13:35" ht="12.75">
      <c r="M596" s="123"/>
      <c r="N596" s="76"/>
      <c r="O596" s="76"/>
      <c r="P596" s="76"/>
      <c r="Q596" s="76"/>
      <c r="R596" s="76"/>
      <c r="S596" s="76"/>
      <c r="T596" s="76"/>
      <c r="U596" s="76"/>
      <c r="V596" s="76"/>
      <c r="W596" s="76"/>
      <c r="X596" s="76"/>
      <c r="Y596" s="76"/>
      <c r="Z596" s="76"/>
      <c r="AA596" s="76"/>
      <c r="AB596" s="76"/>
      <c r="AC596" s="76"/>
      <c r="AD596" s="76"/>
      <c r="AE596" s="76"/>
      <c r="AF596" s="76"/>
      <c r="AG596" s="76"/>
      <c r="AH596" s="76"/>
      <c r="AI596" s="76"/>
    </row>
    <row r="597" spans="13:35" ht="12.75">
      <c r="M597" s="123"/>
      <c r="N597" s="76"/>
      <c r="O597" s="76"/>
      <c r="P597" s="76"/>
      <c r="Q597" s="76"/>
      <c r="R597" s="76"/>
      <c r="S597" s="76"/>
      <c r="T597" s="76"/>
      <c r="U597" s="76"/>
      <c r="V597" s="76"/>
      <c r="W597" s="76"/>
      <c r="X597" s="76"/>
      <c r="Y597" s="76"/>
      <c r="Z597" s="76"/>
      <c r="AA597" s="76"/>
      <c r="AB597" s="76"/>
      <c r="AC597" s="76"/>
      <c r="AD597" s="76"/>
      <c r="AE597" s="76"/>
      <c r="AF597" s="76"/>
      <c r="AG597" s="76"/>
      <c r="AH597" s="76"/>
      <c r="AI597" s="76"/>
    </row>
    <row r="598" spans="13:35" ht="12.75">
      <c r="M598" s="123"/>
      <c r="N598" s="76"/>
      <c r="O598" s="76"/>
      <c r="P598" s="76"/>
      <c r="Q598" s="76"/>
      <c r="R598" s="76"/>
      <c r="S598" s="76"/>
      <c r="T598" s="76"/>
      <c r="U598" s="76"/>
      <c r="V598" s="76"/>
      <c r="W598" s="76"/>
      <c r="X598" s="76"/>
      <c r="Y598" s="76"/>
      <c r="Z598" s="76"/>
      <c r="AA598" s="76"/>
      <c r="AB598" s="76"/>
      <c r="AC598" s="76"/>
      <c r="AD598" s="76"/>
      <c r="AE598" s="76"/>
      <c r="AF598" s="76"/>
      <c r="AG598" s="76"/>
      <c r="AH598" s="76"/>
      <c r="AI598" s="76"/>
    </row>
    <row r="599" spans="13:35" ht="12.75">
      <c r="M599" s="123"/>
      <c r="N599" s="76"/>
      <c r="O599" s="76"/>
      <c r="P599" s="76"/>
      <c r="Q599" s="76"/>
      <c r="R599" s="76"/>
      <c r="S599" s="76"/>
      <c r="T599" s="76"/>
      <c r="U599" s="76"/>
      <c r="V599" s="76"/>
      <c r="W599" s="76"/>
      <c r="X599" s="76"/>
      <c r="Y599" s="76"/>
      <c r="Z599" s="76"/>
      <c r="AA599" s="76"/>
      <c r="AB599" s="76"/>
      <c r="AC599" s="76"/>
      <c r="AD599" s="76"/>
      <c r="AE599" s="76"/>
      <c r="AF599" s="76"/>
      <c r="AG599" s="76"/>
      <c r="AH599" s="76"/>
      <c r="AI599" s="76"/>
    </row>
    <row r="600" spans="13:35" ht="12.75">
      <c r="M600" s="123"/>
      <c r="N600" s="76"/>
      <c r="O600" s="76"/>
      <c r="P600" s="76"/>
      <c r="Q600" s="76"/>
      <c r="R600" s="76"/>
      <c r="S600" s="76"/>
      <c r="T600" s="76"/>
      <c r="U600" s="76"/>
      <c r="V600" s="76"/>
      <c r="W600" s="76"/>
      <c r="X600" s="76"/>
      <c r="Y600" s="76"/>
      <c r="Z600" s="76"/>
      <c r="AA600" s="76"/>
      <c r="AB600" s="76"/>
      <c r="AC600" s="76"/>
      <c r="AD600" s="76"/>
      <c r="AE600" s="76"/>
      <c r="AF600" s="76"/>
      <c r="AG600" s="76"/>
      <c r="AH600" s="76"/>
      <c r="AI600" s="76"/>
    </row>
    <row r="601" spans="13:35" ht="12.75">
      <c r="M601" s="123"/>
      <c r="N601" s="76"/>
      <c r="O601" s="76"/>
      <c r="P601" s="76"/>
      <c r="Q601" s="76"/>
      <c r="R601" s="76"/>
      <c r="S601" s="76"/>
      <c r="T601" s="76"/>
      <c r="U601" s="76"/>
      <c r="V601" s="76"/>
      <c r="W601" s="76"/>
      <c r="X601" s="76"/>
      <c r="Y601" s="76"/>
      <c r="Z601" s="76"/>
      <c r="AA601" s="76"/>
      <c r="AB601" s="76"/>
      <c r="AC601" s="76"/>
      <c r="AD601" s="76"/>
      <c r="AE601" s="76"/>
      <c r="AF601" s="76"/>
      <c r="AG601" s="76"/>
      <c r="AH601" s="76"/>
      <c r="AI601" s="76"/>
    </row>
    <row r="602" spans="13:35" ht="12.75">
      <c r="M602" s="123"/>
      <c r="N602" s="76"/>
      <c r="O602" s="76"/>
      <c r="P602" s="76"/>
      <c r="Q602" s="76"/>
      <c r="R602" s="76"/>
      <c r="S602" s="76"/>
      <c r="T602" s="76"/>
      <c r="U602" s="76"/>
      <c r="V602" s="76"/>
      <c r="W602" s="76"/>
      <c r="X602" s="76"/>
      <c r="Y602" s="76"/>
      <c r="Z602" s="76"/>
      <c r="AA602" s="76"/>
      <c r="AB602" s="76"/>
      <c r="AC602" s="76"/>
      <c r="AD602" s="76"/>
      <c r="AE602" s="76"/>
      <c r="AF602" s="76"/>
      <c r="AG602" s="76"/>
      <c r="AH602" s="76"/>
      <c r="AI602" s="76"/>
    </row>
    <row r="603" spans="13:35" ht="12.75">
      <c r="M603" s="123"/>
      <c r="N603" s="76"/>
      <c r="O603" s="76"/>
      <c r="P603" s="76"/>
      <c r="Q603" s="76"/>
      <c r="R603" s="76"/>
      <c r="S603" s="76"/>
      <c r="T603" s="76"/>
      <c r="U603" s="76"/>
      <c r="V603" s="76"/>
      <c r="W603" s="76"/>
      <c r="X603" s="76"/>
      <c r="Y603" s="76"/>
      <c r="Z603" s="76"/>
      <c r="AA603" s="76"/>
      <c r="AB603" s="76"/>
      <c r="AC603" s="76"/>
      <c r="AD603" s="76"/>
      <c r="AE603" s="76"/>
      <c r="AF603" s="76"/>
      <c r="AG603" s="76"/>
      <c r="AH603" s="76"/>
      <c r="AI603" s="76"/>
    </row>
    <row r="604" spans="13:35" ht="12.75">
      <c r="M604" s="123"/>
      <c r="N604" s="76"/>
      <c r="O604" s="76"/>
      <c r="P604" s="76"/>
      <c r="Q604" s="76"/>
      <c r="R604" s="76"/>
      <c r="S604" s="76"/>
      <c r="T604" s="76"/>
      <c r="U604" s="76"/>
      <c r="V604" s="76"/>
      <c r="W604" s="76"/>
      <c r="X604" s="76"/>
      <c r="Y604" s="76"/>
      <c r="Z604" s="76"/>
      <c r="AA604" s="76"/>
      <c r="AB604" s="76"/>
      <c r="AC604" s="76"/>
      <c r="AD604" s="76"/>
      <c r="AE604" s="76"/>
      <c r="AF604" s="76"/>
      <c r="AG604" s="76"/>
      <c r="AH604" s="76"/>
      <c r="AI604" s="76"/>
    </row>
    <row r="605" spans="13:35" ht="12.75">
      <c r="M605" s="123"/>
      <c r="N605" s="76"/>
      <c r="O605" s="76"/>
      <c r="P605" s="76"/>
      <c r="Q605" s="76"/>
      <c r="R605" s="76"/>
      <c r="S605" s="76"/>
      <c r="T605" s="76"/>
      <c r="U605" s="76"/>
      <c r="V605" s="76"/>
      <c r="W605" s="76"/>
      <c r="X605" s="76"/>
      <c r="Y605" s="76"/>
      <c r="Z605" s="76"/>
      <c r="AA605" s="76"/>
      <c r="AB605" s="76"/>
      <c r="AC605" s="76"/>
      <c r="AD605" s="76"/>
      <c r="AE605" s="76"/>
      <c r="AF605" s="76"/>
      <c r="AG605" s="76"/>
      <c r="AH605" s="76"/>
      <c r="AI605" s="76"/>
    </row>
    <row r="606" spans="13:35" ht="12.75">
      <c r="M606" s="123"/>
      <c r="N606" s="76"/>
      <c r="O606" s="76"/>
      <c r="P606" s="76"/>
      <c r="Q606" s="76"/>
      <c r="R606" s="76"/>
      <c r="S606" s="76"/>
      <c r="T606" s="76"/>
      <c r="U606" s="76"/>
      <c r="V606" s="76"/>
      <c r="W606" s="76"/>
      <c r="X606" s="76"/>
      <c r="Y606" s="76"/>
      <c r="Z606" s="76"/>
      <c r="AA606" s="76"/>
      <c r="AB606" s="76"/>
      <c r="AC606" s="76"/>
      <c r="AD606" s="76"/>
      <c r="AE606" s="76"/>
      <c r="AF606" s="76"/>
      <c r="AG606" s="76"/>
      <c r="AH606" s="76"/>
      <c r="AI606" s="76"/>
    </row>
    <row r="607" spans="13:35" ht="12.75">
      <c r="M607" s="123"/>
      <c r="N607" s="76"/>
      <c r="O607" s="76"/>
      <c r="P607" s="76"/>
      <c r="Q607" s="76"/>
      <c r="R607" s="76"/>
      <c r="S607" s="76"/>
      <c r="T607" s="76"/>
      <c r="U607" s="76"/>
      <c r="V607" s="76"/>
      <c r="W607" s="76"/>
      <c r="X607" s="76"/>
      <c r="Y607" s="76"/>
      <c r="Z607" s="76"/>
      <c r="AA607" s="76"/>
      <c r="AB607" s="76"/>
      <c r="AC607" s="76"/>
      <c r="AD607" s="76"/>
      <c r="AE607" s="76"/>
      <c r="AF607" s="76"/>
      <c r="AG607" s="76"/>
      <c r="AH607" s="76"/>
      <c r="AI607" s="76"/>
    </row>
    <row r="608" spans="13:35" ht="12.75">
      <c r="M608" s="123"/>
      <c r="N608" s="76"/>
      <c r="O608" s="76"/>
      <c r="P608" s="76"/>
      <c r="Q608" s="76"/>
      <c r="R608" s="76"/>
      <c r="S608" s="76"/>
      <c r="T608" s="76"/>
      <c r="U608" s="76"/>
      <c r="V608" s="76"/>
      <c r="W608" s="76"/>
      <c r="X608" s="76"/>
      <c r="Y608" s="76"/>
      <c r="Z608" s="76"/>
      <c r="AA608" s="76"/>
      <c r="AB608" s="76"/>
      <c r="AC608" s="76"/>
      <c r="AD608" s="76"/>
      <c r="AE608" s="76"/>
      <c r="AF608" s="76"/>
      <c r="AG608" s="76"/>
      <c r="AH608" s="76"/>
      <c r="AI608" s="76"/>
    </row>
    <row r="609" spans="13:35" ht="12.75">
      <c r="M609" s="123"/>
      <c r="N609" s="76"/>
      <c r="O609" s="76"/>
      <c r="P609" s="76"/>
      <c r="Q609" s="76"/>
      <c r="R609" s="76"/>
      <c r="S609" s="76"/>
      <c r="T609" s="76"/>
      <c r="U609" s="76"/>
      <c r="V609" s="76"/>
      <c r="W609" s="76"/>
      <c r="X609" s="76"/>
      <c r="Y609" s="76"/>
      <c r="Z609" s="76"/>
      <c r="AA609" s="76"/>
      <c r="AB609" s="76"/>
      <c r="AC609" s="76"/>
      <c r="AD609" s="76"/>
      <c r="AE609" s="76"/>
      <c r="AF609" s="76"/>
      <c r="AG609" s="76"/>
      <c r="AH609" s="76"/>
      <c r="AI609" s="76"/>
    </row>
    <row r="610" spans="13:35" ht="12.75">
      <c r="M610" s="123"/>
      <c r="N610" s="76"/>
      <c r="O610" s="76"/>
      <c r="P610" s="76"/>
      <c r="Q610" s="76"/>
      <c r="R610" s="76"/>
      <c r="S610" s="76"/>
      <c r="T610" s="76"/>
      <c r="U610" s="76"/>
      <c r="V610" s="76"/>
      <c r="W610" s="76"/>
      <c r="X610" s="76"/>
      <c r="Y610" s="76"/>
      <c r="Z610" s="76"/>
      <c r="AA610" s="76"/>
      <c r="AB610" s="76"/>
      <c r="AC610" s="76"/>
      <c r="AD610" s="76"/>
      <c r="AE610" s="76"/>
      <c r="AF610" s="76"/>
      <c r="AG610" s="76"/>
      <c r="AH610" s="76"/>
      <c r="AI610" s="76"/>
    </row>
    <row r="611" spans="13:35" ht="12.75">
      <c r="M611" s="123"/>
      <c r="N611" s="76"/>
      <c r="O611" s="76"/>
      <c r="P611" s="76"/>
      <c r="Q611" s="76"/>
      <c r="R611" s="76"/>
      <c r="S611" s="76"/>
      <c r="T611" s="76"/>
      <c r="U611" s="76"/>
      <c r="V611" s="76"/>
      <c r="W611" s="76"/>
      <c r="X611" s="76"/>
      <c r="Y611" s="76"/>
      <c r="Z611" s="76"/>
      <c r="AA611" s="76"/>
      <c r="AB611" s="76"/>
      <c r="AC611" s="76"/>
      <c r="AD611" s="76"/>
      <c r="AE611" s="76"/>
      <c r="AF611" s="76"/>
      <c r="AG611" s="76"/>
      <c r="AH611" s="76"/>
      <c r="AI611" s="76"/>
    </row>
    <row r="612" spans="13:35" ht="12.75">
      <c r="M612" s="123"/>
      <c r="N612" s="76"/>
      <c r="O612" s="76"/>
      <c r="P612" s="76"/>
      <c r="Q612" s="76"/>
      <c r="R612" s="76"/>
      <c r="S612" s="76"/>
      <c r="T612" s="76"/>
      <c r="U612" s="76"/>
      <c r="V612" s="76"/>
      <c r="W612" s="76"/>
      <c r="X612" s="76"/>
      <c r="Y612" s="76"/>
      <c r="Z612" s="76"/>
      <c r="AA612" s="76"/>
      <c r="AB612" s="76"/>
      <c r="AC612" s="76"/>
      <c r="AD612" s="76"/>
      <c r="AE612" s="76"/>
      <c r="AF612" s="76"/>
      <c r="AG612" s="76"/>
      <c r="AH612" s="76"/>
      <c r="AI612" s="76"/>
    </row>
    <row r="613" spans="13:35" ht="12.75">
      <c r="M613" s="123"/>
      <c r="N613" s="76"/>
      <c r="O613" s="76"/>
      <c r="P613" s="76"/>
      <c r="Q613" s="76"/>
      <c r="R613" s="76"/>
      <c r="S613" s="76"/>
      <c r="T613" s="76"/>
      <c r="U613" s="76"/>
      <c r="V613" s="76"/>
      <c r="W613" s="76"/>
      <c r="X613" s="76"/>
      <c r="Y613" s="76"/>
      <c r="Z613" s="76"/>
      <c r="AA613" s="76"/>
      <c r="AB613" s="76"/>
      <c r="AC613" s="76"/>
      <c r="AD613" s="76"/>
      <c r="AE613" s="76"/>
      <c r="AF613" s="76"/>
      <c r="AG613" s="76"/>
      <c r="AH613" s="76"/>
      <c r="AI613" s="76"/>
    </row>
    <row r="614" spans="13:35" ht="12.75">
      <c r="M614" s="123"/>
      <c r="N614" s="76"/>
      <c r="O614" s="76"/>
      <c r="P614" s="76"/>
      <c r="Q614" s="76"/>
      <c r="R614" s="76"/>
      <c r="S614" s="76"/>
      <c r="T614" s="76"/>
      <c r="U614" s="76"/>
      <c r="V614" s="76"/>
      <c r="W614" s="76"/>
      <c r="X614" s="76"/>
      <c r="Y614" s="76"/>
      <c r="Z614" s="76"/>
      <c r="AA614" s="76"/>
      <c r="AB614" s="76"/>
      <c r="AC614" s="76"/>
      <c r="AD614" s="76"/>
      <c r="AE614" s="76"/>
      <c r="AF614" s="76"/>
      <c r="AG614" s="76"/>
      <c r="AH614" s="76"/>
      <c r="AI614" s="76"/>
    </row>
    <row r="615" spans="13:35" ht="12.75">
      <c r="M615" s="123"/>
      <c r="N615" s="76"/>
      <c r="O615" s="76"/>
      <c r="P615" s="76"/>
      <c r="Q615" s="76"/>
      <c r="R615" s="76"/>
      <c r="S615" s="76"/>
      <c r="T615" s="76"/>
      <c r="U615" s="76"/>
      <c r="V615" s="76"/>
      <c r="W615" s="76"/>
      <c r="X615" s="76"/>
      <c r="Y615" s="76"/>
      <c r="Z615" s="76"/>
      <c r="AA615" s="76"/>
      <c r="AB615" s="76"/>
      <c r="AC615" s="76"/>
      <c r="AD615" s="76"/>
      <c r="AE615" s="76"/>
      <c r="AF615" s="76"/>
      <c r="AG615" s="76"/>
      <c r="AH615" s="76"/>
      <c r="AI615" s="76"/>
    </row>
    <row r="616" spans="13:35" ht="12.75">
      <c r="M616" s="123"/>
      <c r="N616" s="76"/>
      <c r="O616" s="76"/>
      <c r="P616" s="76"/>
      <c r="Q616" s="76"/>
      <c r="R616" s="76"/>
      <c r="S616" s="76"/>
      <c r="T616" s="76"/>
      <c r="U616" s="76"/>
      <c r="V616" s="76"/>
      <c r="W616" s="76"/>
      <c r="X616" s="76"/>
      <c r="Y616" s="76"/>
      <c r="Z616" s="76"/>
      <c r="AA616" s="76"/>
      <c r="AB616" s="76"/>
      <c r="AC616" s="76"/>
      <c r="AD616" s="76"/>
      <c r="AE616" s="76"/>
      <c r="AF616" s="76"/>
      <c r="AG616" s="76"/>
      <c r="AH616" s="76"/>
      <c r="AI616" s="76"/>
    </row>
    <row r="617" spans="13:35" ht="12.75">
      <c r="M617" s="123"/>
      <c r="N617" s="76"/>
      <c r="O617" s="76"/>
      <c r="P617" s="76"/>
      <c r="Q617" s="76"/>
      <c r="R617" s="76"/>
      <c r="S617" s="76"/>
      <c r="T617" s="76"/>
      <c r="U617" s="76"/>
      <c r="V617" s="76"/>
      <c r="W617" s="76"/>
      <c r="X617" s="76"/>
      <c r="Y617" s="76"/>
      <c r="Z617" s="76"/>
      <c r="AA617" s="76"/>
      <c r="AB617" s="76"/>
      <c r="AC617" s="76"/>
      <c r="AD617" s="76"/>
      <c r="AE617" s="76"/>
      <c r="AF617" s="76"/>
      <c r="AG617" s="76"/>
      <c r="AH617" s="76"/>
      <c r="AI617" s="76"/>
    </row>
    <row r="618" spans="13:35" ht="12.75">
      <c r="M618" s="123"/>
      <c r="N618" s="76"/>
      <c r="O618" s="76"/>
      <c r="P618" s="76"/>
      <c r="Q618" s="76"/>
      <c r="R618" s="76"/>
      <c r="S618" s="76"/>
      <c r="T618" s="76"/>
      <c r="U618" s="76"/>
      <c r="V618" s="76"/>
      <c r="W618" s="76"/>
      <c r="X618" s="76"/>
      <c r="Y618" s="76"/>
      <c r="Z618" s="76"/>
      <c r="AA618" s="76"/>
      <c r="AB618" s="76"/>
      <c r="AC618" s="76"/>
      <c r="AD618" s="76"/>
      <c r="AE618" s="76"/>
      <c r="AF618" s="76"/>
      <c r="AG618" s="76"/>
      <c r="AH618" s="76"/>
      <c r="AI618" s="76"/>
    </row>
    <row r="619" spans="13:35" ht="12.75">
      <c r="M619" s="123"/>
      <c r="N619" s="76"/>
      <c r="O619" s="76"/>
      <c r="P619" s="76"/>
      <c r="Q619" s="76"/>
      <c r="R619" s="76"/>
      <c r="S619" s="76"/>
      <c r="T619" s="76"/>
      <c r="U619" s="76"/>
      <c r="V619" s="76"/>
      <c r="W619" s="76"/>
      <c r="X619" s="76"/>
      <c r="Y619" s="76"/>
      <c r="Z619" s="76"/>
      <c r="AA619" s="76"/>
      <c r="AB619" s="76"/>
      <c r="AC619" s="76"/>
      <c r="AD619" s="76"/>
      <c r="AE619" s="76"/>
      <c r="AF619" s="76"/>
      <c r="AG619" s="76"/>
      <c r="AH619" s="76"/>
      <c r="AI619" s="76"/>
    </row>
    <row r="620" spans="13:35" ht="12.75">
      <c r="M620" s="123"/>
      <c r="N620" s="76"/>
      <c r="O620" s="76"/>
      <c r="P620" s="76"/>
      <c r="Q620" s="76"/>
      <c r="R620" s="76"/>
      <c r="S620" s="76"/>
      <c r="T620" s="76"/>
      <c r="U620" s="76"/>
      <c r="V620" s="76"/>
      <c r="W620" s="76"/>
      <c r="X620" s="76"/>
      <c r="Y620" s="76"/>
      <c r="Z620" s="76"/>
      <c r="AA620" s="76"/>
      <c r="AB620" s="76"/>
      <c r="AC620" s="76"/>
      <c r="AD620" s="76"/>
      <c r="AE620" s="76"/>
      <c r="AF620" s="76"/>
      <c r="AG620" s="76"/>
      <c r="AH620" s="76"/>
      <c r="AI620" s="76"/>
    </row>
    <row r="621" spans="13:35" ht="12.75">
      <c r="M621" s="123"/>
      <c r="N621" s="76"/>
      <c r="O621" s="76"/>
      <c r="P621" s="76"/>
      <c r="Q621" s="76"/>
      <c r="R621" s="76"/>
      <c r="S621" s="76"/>
      <c r="T621" s="76"/>
      <c r="U621" s="76"/>
      <c r="V621" s="76"/>
      <c r="W621" s="76"/>
      <c r="X621" s="76"/>
      <c r="Y621" s="76"/>
      <c r="Z621" s="76"/>
      <c r="AA621" s="76"/>
      <c r="AB621" s="76"/>
      <c r="AC621" s="76"/>
      <c r="AD621" s="76"/>
      <c r="AE621" s="76"/>
      <c r="AF621" s="76"/>
      <c r="AG621" s="76"/>
      <c r="AH621" s="76"/>
      <c r="AI621" s="76"/>
    </row>
    <row r="622" spans="13:35" ht="12.75">
      <c r="M622" s="123"/>
      <c r="N622" s="76"/>
      <c r="O622" s="76"/>
      <c r="P622" s="76"/>
      <c r="Q622" s="76"/>
      <c r="R622" s="76"/>
      <c r="S622" s="76"/>
      <c r="T622" s="76"/>
      <c r="U622" s="76"/>
      <c r="V622" s="76"/>
      <c r="W622" s="76"/>
      <c r="X622" s="76"/>
      <c r="Y622" s="76"/>
      <c r="Z622" s="76"/>
      <c r="AA622" s="76"/>
      <c r="AB622" s="76"/>
      <c r="AC622" s="76"/>
      <c r="AD622" s="76"/>
      <c r="AE622" s="76"/>
      <c r="AF622" s="76"/>
      <c r="AG622" s="76"/>
      <c r="AH622" s="76"/>
      <c r="AI622" s="76"/>
    </row>
    <row r="623" spans="13:35" ht="12.75">
      <c r="M623" s="123"/>
      <c r="N623" s="76"/>
      <c r="O623" s="76"/>
      <c r="P623" s="76"/>
      <c r="Q623" s="76"/>
      <c r="R623" s="76"/>
      <c r="S623" s="76"/>
      <c r="T623" s="76"/>
      <c r="U623" s="76"/>
      <c r="V623" s="76"/>
      <c r="W623" s="76"/>
      <c r="X623" s="76"/>
      <c r="Y623" s="76"/>
      <c r="Z623" s="76"/>
      <c r="AA623" s="76"/>
      <c r="AB623" s="76"/>
      <c r="AC623" s="76"/>
      <c r="AD623" s="76"/>
      <c r="AE623" s="76"/>
      <c r="AF623" s="76"/>
      <c r="AG623" s="76"/>
      <c r="AH623" s="76"/>
      <c r="AI623" s="76"/>
    </row>
    <row r="624" spans="13:35" ht="12.75">
      <c r="M624" s="123"/>
      <c r="N624" s="76"/>
      <c r="O624" s="76"/>
      <c r="P624" s="76"/>
      <c r="Q624" s="76"/>
      <c r="R624" s="76"/>
      <c r="S624" s="76"/>
      <c r="T624" s="76"/>
      <c r="U624" s="76"/>
      <c r="V624" s="76"/>
      <c r="W624" s="76"/>
      <c r="X624" s="76"/>
      <c r="Y624" s="76"/>
      <c r="Z624" s="76"/>
      <c r="AA624" s="76"/>
      <c r="AB624" s="76"/>
      <c r="AC624" s="76"/>
      <c r="AD624" s="76"/>
      <c r="AE624" s="76"/>
      <c r="AF624" s="76"/>
      <c r="AG624" s="76"/>
      <c r="AH624" s="76"/>
      <c r="AI624" s="76"/>
    </row>
    <row r="625" spans="13:35" ht="12.75">
      <c r="M625" s="123"/>
      <c r="N625" s="76"/>
      <c r="O625" s="76"/>
      <c r="P625" s="76"/>
      <c r="Q625" s="76"/>
      <c r="R625" s="76"/>
      <c r="S625" s="76"/>
      <c r="T625" s="76"/>
      <c r="U625" s="76"/>
      <c r="V625" s="76"/>
      <c r="W625" s="76"/>
      <c r="X625" s="76"/>
      <c r="Y625" s="76"/>
      <c r="Z625" s="76"/>
      <c r="AA625" s="76"/>
      <c r="AB625" s="76"/>
      <c r="AC625" s="76"/>
      <c r="AD625" s="76"/>
      <c r="AE625" s="76"/>
      <c r="AF625" s="76"/>
      <c r="AG625" s="76"/>
      <c r="AH625" s="76"/>
      <c r="AI625" s="76"/>
    </row>
    <row r="626" spans="13:35" ht="12.75">
      <c r="M626" s="123"/>
      <c r="N626" s="76"/>
      <c r="O626" s="76"/>
      <c r="P626" s="76"/>
      <c r="Q626" s="76"/>
      <c r="R626" s="76"/>
      <c r="S626" s="76"/>
      <c r="T626" s="76"/>
      <c r="U626" s="76"/>
      <c r="V626" s="76"/>
      <c r="W626" s="76"/>
      <c r="X626" s="76"/>
      <c r="Y626" s="76"/>
      <c r="Z626" s="76"/>
      <c r="AA626" s="76"/>
      <c r="AB626" s="76"/>
      <c r="AC626" s="76"/>
      <c r="AD626" s="76"/>
      <c r="AE626" s="76"/>
      <c r="AF626" s="76"/>
      <c r="AG626" s="76"/>
      <c r="AH626" s="76"/>
      <c r="AI626" s="76"/>
    </row>
    <row r="627" spans="13:35" ht="12.75">
      <c r="M627" s="123"/>
      <c r="N627" s="76"/>
      <c r="O627" s="76"/>
      <c r="P627" s="76"/>
      <c r="Q627" s="76"/>
      <c r="R627" s="76"/>
      <c r="S627" s="76"/>
      <c r="T627" s="76"/>
      <c r="U627" s="76"/>
      <c r="V627" s="76"/>
      <c r="W627" s="76"/>
      <c r="X627" s="76"/>
      <c r="Y627" s="76"/>
      <c r="Z627" s="76"/>
      <c r="AA627" s="76"/>
      <c r="AB627" s="76"/>
      <c r="AC627" s="76"/>
      <c r="AD627" s="76"/>
      <c r="AE627" s="76"/>
      <c r="AF627" s="76"/>
      <c r="AG627" s="76"/>
      <c r="AH627" s="76"/>
      <c r="AI627" s="76"/>
    </row>
    <row r="628" spans="13:35" ht="12.75">
      <c r="M628" s="123"/>
      <c r="N628" s="76"/>
      <c r="O628" s="76"/>
      <c r="P628" s="76"/>
      <c r="Q628" s="76"/>
      <c r="R628" s="76"/>
      <c r="S628" s="76"/>
      <c r="T628" s="76"/>
      <c r="U628" s="76"/>
      <c r="V628" s="76"/>
      <c r="W628" s="76"/>
      <c r="X628" s="76"/>
      <c r="Y628" s="76"/>
      <c r="Z628" s="76"/>
      <c r="AA628" s="76"/>
      <c r="AB628" s="76"/>
      <c r="AC628" s="76"/>
      <c r="AD628" s="76"/>
      <c r="AE628" s="76"/>
      <c r="AF628" s="76"/>
      <c r="AG628" s="76"/>
      <c r="AH628" s="76"/>
      <c r="AI628" s="76"/>
    </row>
    <row r="629" spans="13:35" ht="12.75">
      <c r="M629" s="123"/>
      <c r="N629" s="76"/>
      <c r="O629" s="76"/>
      <c r="P629" s="76"/>
      <c r="Q629" s="76"/>
      <c r="R629" s="76"/>
      <c r="S629" s="76"/>
      <c r="T629" s="76"/>
      <c r="U629" s="76"/>
      <c r="V629" s="76"/>
      <c r="W629" s="76"/>
      <c r="X629" s="76"/>
      <c r="Y629" s="76"/>
      <c r="Z629" s="76"/>
      <c r="AA629" s="76"/>
      <c r="AB629" s="76"/>
      <c r="AC629" s="76"/>
      <c r="AD629" s="76"/>
      <c r="AE629" s="76"/>
      <c r="AF629" s="76"/>
      <c r="AG629" s="76"/>
      <c r="AH629" s="76"/>
      <c r="AI629" s="76"/>
    </row>
    <row r="630" spans="13:35" ht="12.75">
      <c r="M630" s="123"/>
      <c r="N630" s="76"/>
      <c r="O630" s="76"/>
      <c r="P630" s="76"/>
      <c r="Q630" s="76"/>
      <c r="R630" s="76"/>
      <c r="S630" s="76"/>
      <c r="T630" s="76"/>
      <c r="U630" s="76"/>
      <c r="V630" s="76"/>
      <c r="W630" s="76"/>
      <c r="X630" s="76"/>
      <c r="Y630" s="76"/>
      <c r="Z630" s="76"/>
      <c r="AA630" s="76"/>
      <c r="AB630" s="76"/>
      <c r="AC630" s="76"/>
      <c r="AD630" s="76"/>
      <c r="AE630" s="76"/>
      <c r="AF630" s="76"/>
      <c r="AG630" s="76"/>
      <c r="AH630" s="76"/>
      <c r="AI630" s="76"/>
    </row>
    <row r="631" spans="13:35" ht="12.75">
      <c r="M631" s="123"/>
      <c r="N631" s="76"/>
      <c r="O631" s="76"/>
      <c r="P631" s="76"/>
      <c r="Q631" s="76"/>
      <c r="R631" s="76"/>
      <c r="S631" s="76"/>
      <c r="T631" s="76"/>
      <c r="U631" s="76"/>
      <c r="V631" s="76"/>
      <c r="W631" s="76"/>
      <c r="X631" s="76"/>
      <c r="Y631" s="76"/>
      <c r="Z631" s="76"/>
      <c r="AA631" s="76"/>
      <c r="AB631" s="76"/>
      <c r="AC631" s="76"/>
      <c r="AD631" s="76"/>
      <c r="AE631" s="76"/>
      <c r="AF631" s="76"/>
      <c r="AG631" s="76"/>
      <c r="AH631" s="76"/>
      <c r="AI631" s="76"/>
    </row>
    <row r="632" spans="13:35" ht="12.75">
      <c r="M632" s="123"/>
      <c r="N632" s="76"/>
      <c r="O632" s="76"/>
      <c r="P632" s="76"/>
      <c r="Q632" s="76"/>
      <c r="R632" s="76"/>
      <c r="S632" s="76"/>
      <c r="T632" s="76"/>
      <c r="U632" s="76"/>
      <c r="V632" s="76"/>
      <c r="W632" s="76"/>
      <c r="X632" s="76"/>
      <c r="Y632" s="76"/>
      <c r="Z632" s="76"/>
      <c r="AA632" s="76"/>
      <c r="AB632" s="76"/>
      <c r="AC632" s="76"/>
      <c r="AD632" s="76"/>
      <c r="AE632" s="76"/>
      <c r="AF632" s="76"/>
      <c r="AG632" s="76"/>
      <c r="AH632" s="76"/>
      <c r="AI632" s="76"/>
    </row>
    <row r="633" spans="13:35" ht="12.75">
      <c r="M633" s="123"/>
      <c r="N633" s="76"/>
      <c r="O633" s="76"/>
      <c r="P633" s="76"/>
      <c r="Q633" s="76"/>
      <c r="R633" s="76"/>
      <c r="S633" s="76"/>
      <c r="T633" s="76"/>
      <c r="U633" s="76"/>
      <c r="V633" s="76"/>
      <c r="W633" s="76"/>
      <c r="X633" s="76"/>
      <c r="Y633" s="76"/>
      <c r="Z633" s="76"/>
      <c r="AA633" s="76"/>
      <c r="AB633" s="76"/>
      <c r="AC633" s="76"/>
      <c r="AD633" s="76"/>
      <c r="AE633" s="76"/>
      <c r="AF633" s="76"/>
      <c r="AG633" s="76"/>
      <c r="AH633" s="76"/>
      <c r="AI633" s="76"/>
    </row>
    <row r="634" spans="13:35" ht="12.75">
      <c r="M634" s="123"/>
      <c r="N634" s="76"/>
      <c r="O634" s="76"/>
      <c r="P634" s="76"/>
      <c r="Q634" s="76"/>
      <c r="R634" s="76"/>
      <c r="S634" s="76"/>
      <c r="T634" s="76"/>
      <c r="U634" s="76"/>
      <c r="V634" s="76"/>
      <c r="W634" s="76"/>
      <c r="X634" s="76"/>
      <c r="Y634" s="76"/>
      <c r="Z634" s="76"/>
      <c r="AA634" s="76"/>
      <c r="AB634" s="76"/>
      <c r="AC634" s="76"/>
      <c r="AD634" s="76"/>
      <c r="AE634" s="76"/>
      <c r="AF634" s="76"/>
      <c r="AG634" s="76"/>
      <c r="AH634" s="76"/>
      <c r="AI634" s="76"/>
    </row>
    <row r="635" spans="13:35" ht="12.75">
      <c r="M635" s="123"/>
      <c r="N635" s="76"/>
      <c r="O635" s="76"/>
      <c r="P635" s="76"/>
      <c r="Q635" s="76"/>
      <c r="R635" s="76"/>
      <c r="S635" s="76"/>
      <c r="T635" s="76"/>
      <c r="U635" s="76"/>
      <c r="V635" s="76"/>
      <c r="W635" s="76"/>
      <c r="X635" s="76"/>
      <c r="Y635" s="76"/>
      <c r="Z635" s="76"/>
      <c r="AA635" s="76"/>
      <c r="AB635" s="76"/>
      <c r="AC635" s="76"/>
      <c r="AD635" s="76"/>
      <c r="AE635" s="76"/>
      <c r="AF635" s="76"/>
      <c r="AG635" s="76"/>
      <c r="AH635" s="76"/>
      <c r="AI635" s="76"/>
    </row>
    <row r="636" spans="13:35" ht="12.75">
      <c r="M636" s="123"/>
      <c r="N636" s="76"/>
      <c r="O636" s="76"/>
      <c r="P636" s="76"/>
      <c r="Q636" s="76"/>
      <c r="R636" s="76"/>
      <c r="S636" s="76"/>
      <c r="T636" s="76"/>
      <c r="U636" s="76"/>
      <c r="V636" s="76"/>
      <c r="W636" s="76"/>
      <c r="X636" s="76"/>
      <c r="Y636" s="76"/>
      <c r="Z636" s="76"/>
      <c r="AA636" s="76"/>
      <c r="AB636" s="76"/>
      <c r="AC636" s="76"/>
      <c r="AD636" s="76"/>
      <c r="AE636" s="76"/>
      <c r="AF636" s="76"/>
      <c r="AG636" s="76"/>
      <c r="AH636" s="76"/>
      <c r="AI636" s="76"/>
    </row>
    <row r="637" spans="13:35" ht="12.75">
      <c r="M637" s="123"/>
      <c r="N637" s="76"/>
      <c r="O637" s="76"/>
      <c r="P637" s="76"/>
      <c r="Q637" s="76"/>
      <c r="R637" s="76"/>
      <c r="S637" s="76"/>
      <c r="T637" s="76"/>
      <c r="U637" s="76"/>
      <c r="V637" s="76"/>
      <c r="W637" s="76"/>
      <c r="X637" s="76"/>
      <c r="Y637" s="76"/>
      <c r="Z637" s="76"/>
      <c r="AA637" s="76"/>
      <c r="AB637" s="76"/>
      <c r="AC637" s="76"/>
      <c r="AD637" s="76"/>
      <c r="AE637" s="76"/>
      <c r="AF637" s="76"/>
      <c r="AG637" s="76"/>
      <c r="AH637" s="76"/>
      <c r="AI637" s="76"/>
    </row>
    <row r="638" spans="13:35" ht="12.75">
      <c r="M638" s="123"/>
      <c r="N638" s="76"/>
      <c r="O638" s="76"/>
      <c r="P638" s="76"/>
      <c r="Q638" s="76"/>
      <c r="R638" s="76"/>
      <c r="S638" s="76"/>
      <c r="T638" s="76"/>
      <c r="U638" s="76"/>
      <c r="V638" s="76"/>
      <c r="W638" s="76"/>
      <c r="X638" s="76"/>
      <c r="Y638" s="76"/>
      <c r="Z638" s="76"/>
      <c r="AA638" s="76"/>
      <c r="AB638" s="76"/>
      <c r="AC638" s="76"/>
      <c r="AD638" s="76"/>
      <c r="AE638" s="76"/>
      <c r="AF638" s="76"/>
      <c r="AG638" s="76"/>
      <c r="AH638" s="76"/>
      <c r="AI638" s="76"/>
    </row>
    <row r="639" spans="13:35" ht="12.75">
      <c r="M639" s="123"/>
      <c r="N639" s="76"/>
      <c r="O639" s="76"/>
      <c r="P639" s="76"/>
      <c r="Q639" s="76"/>
      <c r="R639" s="76"/>
      <c r="S639" s="76"/>
      <c r="T639" s="76"/>
      <c r="U639" s="76"/>
      <c r="V639" s="76"/>
      <c r="W639" s="76"/>
      <c r="X639" s="76"/>
      <c r="Y639" s="76"/>
      <c r="Z639" s="76"/>
      <c r="AA639" s="76"/>
      <c r="AB639" s="76"/>
      <c r="AC639" s="76"/>
      <c r="AD639" s="76"/>
      <c r="AE639" s="76"/>
      <c r="AF639" s="76"/>
      <c r="AG639" s="76"/>
      <c r="AH639" s="76"/>
      <c r="AI639" s="76"/>
    </row>
    <row r="640" spans="13:35" ht="12.75">
      <c r="M640" s="123"/>
      <c r="N640" s="76"/>
      <c r="O640" s="76"/>
      <c r="P640" s="76"/>
      <c r="Q640" s="76"/>
      <c r="R640" s="76"/>
      <c r="S640" s="76"/>
      <c r="T640" s="76"/>
      <c r="U640" s="76"/>
      <c r="V640" s="76"/>
      <c r="W640" s="76"/>
      <c r="X640" s="76"/>
      <c r="Y640" s="76"/>
      <c r="Z640" s="76"/>
      <c r="AA640" s="76"/>
      <c r="AB640" s="76"/>
      <c r="AC640" s="76"/>
      <c r="AD640" s="76"/>
      <c r="AE640" s="76"/>
      <c r="AF640" s="76"/>
      <c r="AG640" s="76"/>
      <c r="AH640" s="76"/>
      <c r="AI640" s="76"/>
    </row>
    <row r="641" spans="13:35" ht="12.75">
      <c r="M641" s="123"/>
      <c r="N641" s="76"/>
      <c r="O641" s="76"/>
      <c r="P641" s="76"/>
      <c r="Q641" s="76"/>
      <c r="R641" s="76"/>
      <c r="S641" s="76"/>
      <c r="T641" s="76"/>
      <c r="U641" s="76"/>
      <c r="V641" s="76"/>
      <c r="W641" s="76"/>
      <c r="X641" s="76"/>
      <c r="Y641" s="76"/>
      <c r="Z641" s="76"/>
      <c r="AA641" s="76"/>
      <c r="AB641" s="76"/>
      <c r="AC641" s="76"/>
      <c r="AD641" s="76"/>
      <c r="AE641" s="76"/>
      <c r="AF641" s="76"/>
      <c r="AG641" s="76"/>
      <c r="AH641" s="76"/>
      <c r="AI641" s="76"/>
    </row>
    <row r="642" spans="13:35" ht="12.75">
      <c r="M642" s="123"/>
      <c r="N642" s="76"/>
      <c r="O642" s="76"/>
      <c r="P642" s="76"/>
      <c r="Q642" s="76"/>
      <c r="R642" s="76"/>
      <c r="S642" s="76"/>
      <c r="T642" s="76"/>
      <c r="U642" s="76"/>
      <c r="V642" s="76"/>
      <c r="W642" s="76"/>
      <c r="X642" s="76"/>
      <c r="Y642" s="76"/>
      <c r="Z642" s="76"/>
      <c r="AA642" s="76"/>
      <c r="AB642" s="76"/>
      <c r="AC642" s="76"/>
      <c r="AD642" s="76"/>
      <c r="AE642" s="76"/>
      <c r="AF642" s="76"/>
      <c r="AG642" s="76"/>
      <c r="AH642" s="76"/>
      <c r="AI642" s="76"/>
    </row>
    <row r="643" spans="13:35" ht="12.75">
      <c r="M643" s="123"/>
      <c r="N643" s="76"/>
      <c r="O643" s="76"/>
      <c r="P643" s="76"/>
      <c r="Q643" s="76"/>
      <c r="R643" s="76"/>
      <c r="S643" s="76"/>
      <c r="T643" s="76"/>
      <c r="U643" s="76"/>
      <c r="V643" s="76"/>
      <c r="W643" s="76"/>
      <c r="X643" s="76"/>
      <c r="Y643" s="76"/>
      <c r="Z643" s="76"/>
      <c r="AA643" s="76"/>
      <c r="AB643" s="76"/>
      <c r="AC643" s="76"/>
      <c r="AD643" s="76"/>
      <c r="AE643" s="76"/>
      <c r="AF643" s="76"/>
      <c r="AG643" s="76"/>
      <c r="AH643" s="76"/>
      <c r="AI643" s="76"/>
    </row>
    <row r="644" spans="13:35" ht="12.75">
      <c r="M644" s="123"/>
      <c r="N644" s="76"/>
      <c r="O644" s="76"/>
      <c r="P644" s="76"/>
      <c r="Q644" s="76"/>
      <c r="R644" s="76"/>
      <c r="S644" s="76"/>
      <c r="T644" s="76"/>
      <c r="U644" s="76"/>
      <c r="V644" s="76"/>
      <c r="W644" s="76"/>
      <c r="X644" s="76"/>
      <c r="Y644" s="76"/>
      <c r="Z644" s="76"/>
      <c r="AA644" s="76"/>
      <c r="AB644" s="76"/>
      <c r="AC644" s="76"/>
      <c r="AD644" s="76"/>
      <c r="AE644" s="76"/>
      <c r="AF644" s="76"/>
      <c r="AG644" s="76"/>
      <c r="AH644" s="76"/>
      <c r="AI644" s="76"/>
    </row>
    <row r="645" spans="13:35" ht="12.75">
      <c r="M645" s="123"/>
      <c r="N645" s="76"/>
      <c r="O645" s="76"/>
      <c r="P645" s="76"/>
      <c r="Q645" s="76"/>
      <c r="R645" s="76"/>
      <c r="S645" s="76"/>
      <c r="T645" s="76"/>
      <c r="U645" s="76"/>
      <c r="V645" s="76"/>
      <c r="W645" s="76"/>
      <c r="X645" s="76"/>
      <c r="Y645" s="76"/>
      <c r="Z645" s="76"/>
      <c r="AA645" s="76"/>
      <c r="AB645" s="76"/>
      <c r="AC645" s="76"/>
      <c r="AD645" s="76"/>
      <c r="AE645" s="76"/>
      <c r="AF645" s="76"/>
      <c r="AG645" s="76"/>
      <c r="AH645" s="76"/>
      <c r="AI645" s="76"/>
    </row>
    <row r="646" spans="13:35" ht="12.75">
      <c r="M646" s="123"/>
      <c r="N646" s="76"/>
      <c r="O646" s="76"/>
      <c r="P646" s="76"/>
      <c r="Q646" s="76"/>
      <c r="R646" s="76"/>
      <c r="S646" s="76"/>
      <c r="T646" s="76"/>
      <c r="U646" s="76"/>
      <c r="V646" s="76"/>
      <c r="W646" s="76"/>
      <c r="X646" s="76"/>
      <c r="Y646" s="76"/>
      <c r="Z646" s="76"/>
      <c r="AA646" s="76"/>
      <c r="AB646" s="76"/>
      <c r="AC646" s="76"/>
      <c r="AD646" s="76"/>
      <c r="AE646" s="76"/>
      <c r="AF646" s="76"/>
      <c r="AG646" s="76"/>
      <c r="AH646" s="76"/>
      <c r="AI646" s="76"/>
    </row>
    <row r="647" spans="13:35" ht="12.75">
      <c r="M647" s="123"/>
      <c r="N647" s="76"/>
      <c r="O647" s="76"/>
      <c r="P647" s="76"/>
      <c r="Q647" s="76"/>
      <c r="R647" s="76"/>
      <c r="S647" s="76"/>
      <c r="T647" s="76"/>
      <c r="U647" s="76"/>
      <c r="V647" s="76"/>
      <c r="W647" s="76"/>
      <c r="X647" s="76"/>
      <c r="Y647" s="76"/>
      <c r="Z647" s="76"/>
      <c r="AA647" s="76"/>
      <c r="AB647" s="76"/>
      <c r="AC647" s="76"/>
      <c r="AD647" s="76"/>
      <c r="AE647" s="76"/>
      <c r="AF647" s="76"/>
      <c r="AG647" s="76"/>
      <c r="AH647" s="76"/>
      <c r="AI647" s="76"/>
    </row>
    <row r="648" spans="13:35" ht="12.75">
      <c r="M648" s="123"/>
      <c r="N648" s="76"/>
      <c r="O648" s="76"/>
      <c r="P648" s="76"/>
      <c r="Q648" s="76"/>
      <c r="R648" s="76"/>
      <c r="S648" s="76"/>
      <c r="T648" s="76"/>
      <c r="U648" s="76"/>
      <c r="V648" s="76"/>
      <c r="W648" s="76"/>
      <c r="X648" s="76"/>
      <c r="Y648" s="76"/>
      <c r="Z648" s="76"/>
      <c r="AA648" s="76"/>
      <c r="AB648" s="76"/>
      <c r="AC648" s="76"/>
      <c r="AD648" s="76"/>
      <c r="AE648" s="76"/>
      <c r="AF648" s="76"/>
      <c r="AG648" s="76"/>
      <c r="AH648" s="76"/>
      <c r="AI648" s="76"/>
    </row>
    <row r="649" spans="13:35" ht="12.75">
      <c r="M649" s="123"/>
      <c r="N649" s="76"/>
      <c r="O649" s="76"/>
      <c r="P649" s="76"/>
      <c r="Q649" s="76"/>
      <c r="R649" s="76"/>
      <c r="S649" s="76"/>
      <c r="T649" s="76"/>
      <c r="U649" s="76"/>
      <c r="V649" s="76"/>
      <c r="W649" s="76"/>
      <c r="X649" s="76"/>
      <c r="Y649" s="76"/>
      <c r="Z649" s="76"/>
      <c r="AA649" s="76"/>
      <c r="AB649" s="76"/>
      <c r="AC649" s="76"/>
      <c r="AD649" s="76"/>
      <c r="AE649" s="76"/>
      <c r="AF649" s="76"/>
      <c r="AG649" s="76"/>
      <c r="AH649" s="76"/>
      <c r="AI649" s="76"/>
    </row>
    <row r="650" spans="13:35" ht="12.75">
      <c r="M650" s="123"/>
      <c r="N650" s="76"/>
      <c r="O650" s="76"/>
      <c r="P650" s="76"/>
      <c r="Q650" s="76"/>
      <c r="R650" s="76"/>
      <c r="S650" s="76"/>
      <c r="T650" s="76"/>
      <c r="U650" s="76"/>
      <c r="V650" s="76"/>
      <c r="W650" s="76"/>
      <c r="X650" s="76"/>
      <c r="Y650" s="76"/>
      <c r="Z650" s="76"/>
      <c r="AA650" s="76"/>
      <c r="AB650" s="76"/>
      <c r="AC650" s="76"/>
      <c r="AD650" s="76"/>
      <c r="AE650" s="76"/>
      <c r="AF650" s="76"/>
      <c r="AG650" s="76"/>
      <c r="AH650" s="76"/>
      <c r="AI650" s="76"/>
    </row>
    <row r="651" spans="13:35" ht="12.75">
      <c r="M651" s="123"/>
      <c r="N651" s="76"/>
      <c r="O651" s="76"/>
      <c r="P651" s="76"/>
      <c r="Q651" s="76"/>
      <c r="R651" s="76"/>
      <c r="S651" s="76"/>
      <c r="T651" s="76"/>
      <c r="U651" s="76"/>
      <c r="V651" s="76"/>
      <c r="W651" s="76"/>
      <c r="X651" s="76"/>
      <c r="Y651" s="76"/>
      <c r="Z651" s="76"/>
      <c r="AA651" s="76"/>
      <c r="AB651" s="76"/>
      <c r="AC651" s="76"/>
      <c r="AD651" s="76"/>
      <c r="AE651" s="76"/>
      <c r="AF651" s="76"/>
      <c r="AG651" s="76"/>
      <c r="AH651" s="76"/>
      <c r="AI651" s="76"/>
    </row>
    <row r="652" spans="13:35" ht="12.75">
      <c r="M652" s="123"/>
      <c r="N652" s="76"/>
      <c r="O652" s="76"/>
      <c r="P652" s="76"/>
      <c r="Q652" s="76"/>
      <c r="R652" s="76"/>
      <c r="S652" s="76"/>
      <c r="T652" s="76"/>
      <c r="U652" s="76"/>
      <c r="V652" s="76"/>
      <c r="W652" s="76"/>
      <c r="X652" s="76"/>
      <c r="Y652" s="76"/>
      <c r="Z652" s="76"/>
      <c r="AA652" s="76"/>
      <c r="AB652" s="76"/>
      <c r="AC652" s="76"/>
      <c r="AD652" s="76"/>
      <c r="AE652" s="76"/>
      <c r="AF652" s="76"/>
      <c r="AG652" s="76"/>
      <c r="AH652" s="76"/>
      <c r="AI652" s="76"/>
    </row>
    <row r="653" spans="13:35" ht="12.75">
      <c r="M653" s="123"/>
      <c r="N653" s="76"/>
      <c r="O653" s="76"/>
      <c r="P653" s="76"/>
      <c r="Q653" s="76"/>
      <c r="R653" s="76"/>
      <c r="S653" s="76"/>
      <c r="T653" s="76"/>
      <c r="U653" s="76"/>
      <c r="V653" s="76"/>
      <c r="W653" s="76"/>
      <c r="X653" s="76"/>
      <c r="Y653" s="76"/>
      <c r="Z653" s="76"/>
      <c r="AA653" s="76"/>
      <c r="AB653" s="76"/>
      <c r="AC653" s="76"/>
      <c r="AD653" s="76"/>
      <c r="AE653" s="76"/>
      <c r="AF653" s="76"/>
      <c r="AG653" s="76"/>
      <c r="AH653" s="76"/>
      <c r="AI653" s="76"/>
    </row>
    <row r="654" spans="13:35" ht="12.75">
      <c r="M654" s="123"/>
      <c r="N654" s="76"/>
      <c r="O654" s="76"/>
      <c r="P654" s="76"/>
      <c r="Q654" s="76"/>
      <c r="R654" s="76"/>
      <c r="S654" s="76"/>
      <c r="T654" s="76"/>
      <c r="U654" s="76"/>
      <c r="V654" s="76"/>
      <c r="W654" s="76"/>
      <c r="X654" s="76"/>
      <c r="Y654" s="76"/>
      <c r="Z654" s="76"/>
      <c r="AA654" s="76"/>
      <c r="AB654" s="76"/>
      <c r="AC654" s="76"/>
      <c r="AD654" s="76"/>
      <c r="AE654" s="76"/>
      <c r="AF654" s="76"/>
      <c r="AG654" s="76"/>
      <c r="AH654" s="76"/>
      <c r="AI654" s="76"/>
    </row>
    <row r="655" spans="13:35" ht="12.75">
      <c r="M655" s="123"/>
      <c r="N655" s="76"/>
      <c r="O655" s="76"/>
      <c r="P655" s="76"/>
      <c r="Q655" s="76"/>
      <c r="R655" s="76"/>
      <c r="S655" s="76"/>
      <c r="T655" s="76"/>
      <c r="U655" s="76"/>
      <c r="V655" s="76"/>
      <c r="W655" s="76"/>
      <c r="X655" s="76"/>
      <c r="Y655" s="76"/>
      <c r="Z655" s="76"/>
      <c r="AA655" s="76"/>
      <c r="AB655" s="76"/>
      <c r="AC655" s="76"/>
      <c r="AD655" s="76"/>
      <c r="AE655" s="76"/>
      <c r="AF655" s="76"/>
      <c r="AG655" s="76"/>
      <c r="AH655" s="76"/>
      <c r="AI655" s="76"/>
    </row>
    <row r="656" spans="13:35" ht="12.75">
      <c r="M656" s="123"/>
      <c r="N656" s="76"/>
      <c r="O656" s="76"/>
      <c r="P656" s="76"/>
      <c r="Q656" s="76"/>
      <c r="R656" s="76"/>
      <c r="S656" s="76"/>
      <c r="T656" s="76"/>
      <c r="U656" s="76"/>
      <c r="V656" s="76"/>
      <c r="W656" s="76"/>
      <c r="X656" s="76"/>
      <c r="Y656" s="76"/>
      <c r="Z656" s="76"/>
      <c r="AA656" s="76"/>
      <c r="AB656" s="76"/>
      <c r="AC656" s="76"/>
      <c r="AD656" s="76"/>
      <c r="AE656" s="76"/>
      <c r="AF656" s="76"/>
      <c r="AG656" s="76"/>
      <c r="AH656" s="76"/>
      <c r="AI656" s="76"/>
    </row>
    <row r="657" spans="13:35" ht="12.75">
      <c r="M657" s="123"/>
      <c r="N657" s="76"/>
      <c r="O657" s="76"/>
      <c r="P657" s="76"/>
      <c r="Q657" s="76"/>
      <c r="R657" s="76"/>
      <c r="S657" s="76"/>
      <c r="T657" s="76"/>
      <c r="U657" s="76"/>
      <c r="V657" s="76"/>
      <c r="W657" s="76"/>
      <c r="X657" s="76"/>
      <c r="Y657" s="76"/>
      <c r="Z657" s="76"/>
      <c r="AA657" s="76"/>
      <c r="AB657" s="76"/>
      <c r="AC657" s="76"/>
      <c r="AD657" s="76"/>
      <c r="AE657" s="76"/>
      <c r="AF657" s="76"/>
      <c r="AG657" s="76"/>
      <c r="AH657" s="76"/>
      <c r="AI657" s="76"/>
    </row>
    <row r="658" spans="13:35" ht="12.75">
      <c r="M658" s="123"/>
      <c r="N658" s="76"/>
      <c r="O658" s="76"/>
      <c r="P658" s="76"/>
      <c r="Q658" s="76"/>
      <c r="R658" s="76"/>
      <c r="S658" s="76"/>
      <c r="T658" s="76"/>
      <c r="U658" s="76"/>
      <c r="V658" s="76"/>
      <c r="W658" s="76"/>
      <c r="X658" s="76"/>
      <c r="Y658" s="76"/>
      <c r="Z658" s="76"/>
      <c r="AA658" s="76"/>
      <c r="AB658" s="76"/>
      <c r="AC658" s="76"/>
      <c r="AD658" s="76"/>
      <c r="AE658" s="76"/>
      <c r="AF658" s="76"/>
      <c r="AG658" s="76"/>
      <c r="AH658" s="76"/>
      <c r="AI658" s="76"/>
    </row>
    <row r="659" spans="13:35" ht="12.75">
      <c r="M659" s="123"/>
      <c r="N659" s="76"/>
      <c r="O659" s="76"/>
      <c r="P659" s="76"/>
      <c r="Q659" s="76"/>
      <c r="R659" s="76"/>
      <c r="S659" s="76"/>
      <c r="T659" s="76"/>
      <c r="U659" s="76"/>
      <c r="V659" s="76"/>
      <c r="W659" s="76"/>
      <c r="X659" s="76"/>
      <c r="Y659" s="76"/>
      <c r="Z659" s="76"/>
      <c r="AA659" s="76"/>
      <c r="AB659" s="76"/>
      <c r="AC659" s="76"/>
      <c r="AD659" s="76"/>
      <c r="AE659" s="76"/>
      <c r="AF659" s="76"/>
      <c r="AG659" s="76"/>
      <c r="AH659" s="76"/>
      <c r="AI659" s="76"/>
    </row>
    <row r="660" spans="13:35" ht="12.75">
      <c r="M660" s="123"/>
      <c r="N660" s="76"/>
      <c r="O660" s="76"/>
      <c r="P660" s="76"/>
      <c r="Q660" s="76"/>
      <c r="R660" s="76"/>
      <c r="S660" s="76"/>
      <c r="T660" s="76"/>
      <c r="U660" s="76"/>
      <c r="V660" s="76"/>
      <c r="W660" s="76"/>
      <c r="X660" s="76"/>
      <c r="Y660" s="76"/>
      <c r="Z660" s="76"/>
      <c r="AA660" s="76"/>
      <c r="AB660" s="76"/>
      <c r="AC660" s="76"/>
      <c r="AD660" s="76"/>
      <c r="AE660" s="76"/>
      <c r="AF660" s="76"/>
      <c r="AG660" s="76"/>
      <c r="AH660" s="76"/>
      <c r="AI660" s="76"/>
    </row>
    <row r="661" spans="13:35" ht="12.75">
      <c r="M661" s="123"/>
      <c r="N661" s="76"/>
      <c r="O661" s="76"/>
      <c r="P661" s="76"/>
      <c r="Q661" s="76"/>
      <c r="R661" s="76"/>
      <c r="S661" s="76"/>
      <c r="T661" s="76"/>
      <c r="U661" s="76"/>
      <c r="V661" s="76"/>
      <c r="W661" s="76"/>
      <c r="X661" s="76"/>
      <c r="Y661" s="76"/>
      <c r="Z661" s="76"/>
      <c r="AA661" s="76"/>
      <c r="AB661" s="76"/>
      <c r="AC661" s="76"/>
      <c r="AD661" s="76"/>
      <c r="AE661" s="76"/>
      <c r="AF661" s="76"/>
      <c r="AG661" s="76"/>
      <c r="AH661" s="76"/>
      <c r="AI661" s="76"/>
    </row>
    <row r="662" spans="13:35" ht="12.75">
      <c r="M662" s="123"/>
      <c r="N662" s="76"/>
      <c r="O662" s="76"/>
      <c r="P662" s="76"/>
      <c r="Q662" s="76"/>
      <c r="R662" s="76"/>
      <c r="S662" s="76"/>
      <c r="T662" s="76"/>
      <c r="U662" s="76"/>
      <c r="V662" s="76"/>
      <c r="W662" s="76"/>
      <c r="X662" s="76"/>
      <c r="Y662" s="76"/>
      <c r="Z662" s="76"/>
      <c r="AA662" s="76"/>
      <c r="AB662" s="76"/>
      <c r="AC662" s="76"/>
      <c r="AD662" s="76"/>
      <c r="AE662" s="76"/>
      <c r="AF662" s="76"/>
      <c r="AG662" s="76"/>
      <c r="AH662" s="76"/>
      <c r="AI662" s="76"/>
    </row>
    <row r="663" spans="13:35" ht="12.75">
      <c r="M663" s="123"/>
      <c r="N663" s="76"/>
      <c r="O663" s="76"/>
      <c r="P663" s="76"/>
      <c r="Q663" s="76"/>
      <c r="R663" s="76"/>
      <c r="S663" s="76"/>
      <c r="T663" s="76"/>
      <c r="U663" s="76"/>
      <c r="V663" s="76"/>
      <c r="W663" s="76"/>
      <c r="X663" s="76"/>
      <c r="Y663" s="76"/>
      <c r="Z663" s="76"/>
      <c r="AA663" s="76"/>
      <c r="AB663" s="76"/>
      <c r="AC663" s="76"/>
      <c r="AD663" s="76"/>
      <c r="AE663" s="76"/>
      <c r="AF663" s="76"/>
      <c r="AG663" s="76"/>
      <c r="AH663" s="76"/>
      <c r="AI663" s="76"/>
    </row>
    <row r="664" spans="13:35" ht="12.75">
      <c r="M664" s="123"/>
      <c r="N664" s="76"/>
      <c r="O664" s="76"/>
      <c r="P664" s="76"/>
      <c r="Q664" s="76"/>
      <c r="R664" s="76"/>
      <c r="S664" s="76"/>
      <c r="T664" s="76"/>
      <c r="U664" s="76"/>
      <c r="V664" s="76"/>
      <c r="W664" s="76"/>
      <c r="X664" s="76"/>
      <c r="Y664" s="76"/>
      <c r="Z664" s="76"/>
      <c r="AA664" s="76"/>
      <c r="AB664" s="76"/>
      <c r="AC664" s="76"/>
      <c r="AD664" s="76"/>
      <c r="AE664" s="76"/>
      <c r="AF664" s="76"/>
      <c r="AG664" s="76"/>
      <c r="AH664" s="76"/>
      <c r="AI664" s="76"/>
    </row>
    <row r="665" spans="13:35" ht="12.75">
      <c r="M665" s="123"/>
      <c r="N665" s="76"/>
      <c r="O665" s="76"/>
      <c r="P665" s="76"/>
      <c r="Q665" s="76"/>
      <c r="R665" s="76"/>
      <c r="S665" s="76"/>
      <c r="T665" s="76"/>
      <c r="U665" s="76"/>
      <c r="V665" s="76"/>
      <c r="W665" s="76"/>
      <c r="X665" s="76"/>
      <c r="Y665" s="76"/>
      <c r="Z665" s="76"/>
      <c r="AA665" s="76"/>
      <c r="AB665" s="76"/>
      <c r="AC665" s="76"/>
      <c r="AD665" s="76"/>
      <c r="AE665" s="76"/>
      <c r="AF665" s="76"/>
      <c r="AG665" s="76"/>
      <c r="AH665" s="76"/>
      <c r="AI665" s="76"/>
    </row>
    <row r="666" spans="13:35" ht="12.75">
      <c r="M666" s="123"/>
      <c r="N666" s="76"/>
      <c r="O666" s="76"/>
      <c r="P666" s="76"/>
      <c r="Q666" s="76"/>
      <c r="R666" s="76"/>
      <c r="S666" s="76"/>
      <c r="T666" s="76"/>
      <c r="U666" s="76"/>
      <c r="V666" s="76"/>
      <c r="W666" s="76"/>
      <c r="X666" s="76"/>
      <c r="Y666" s="76"/>
      <c r="Z666" s="76"/>
      <c r="AA666" s="76"/>
      <c r="AB666" s="76"/>
      <c r="AC666" s="76"/>
      <c r="AD666" s="76"/>
      <c r="AE666" s="76"/>
      <c r="AF666" s="76"/>
      <c r="AG666" s="76"/>
      <c r="AH666" s="76"/>
      <c r="AI666" s="76"/>
    </row>
    <row r="667" spans="13:35" ht="12.75">
      <c r="M667" s="123"/>
      <c r="N667" s="76"/>
      <c r="O667" s="76"/>
      <c r="P667" s="76"/>
      <c r="Q667" s="76"/>
      <c r="R667" s="76"/>
      <c r="S667" s="76"/>
      <c r="T667" s="76"/>
      <c r="U667" s="76"/>
      <c r="V667" s="76"/>
      <c r="W667" s="76"/>
      <c r="X667" s="76"/>
      <c r="Y667" s="76"/>
      <c r="Z667" s="76"/>
      <c r="AA667" s="76"/>
      <c r="AB667" s="76"/>
      <c r="AC667" s="76"/>
      <c r="AD667" s="76"/>
      <c r="AE667" s="76"/>
      <c r="AF667" s="76"/>
      <c r="AG667" s="76"/>
      <c r="AH667" s="76"/>
      <c r="AI667" s="76"/>
    </row>
    <row r="668" spans="13:35" ht="12.75">
      <c r="M668" s="123"/>
      <c r="N668" s="76"/>
      <c r="O668" s="76"/>
      <c r="P668" s="76"/>
      <c r="Q668" s="76"/>
      <c r="R668" s="76"/>
      <c r="S668" s="76"/>
      <c r="T668" s="76"/>
      <c r="U668" s="76"/>
      <c r="V668" s="76"/>
      <c r="W668" s="76"/>
      <c r="X668" s="76"/>
      <c r="Y668" s="76"/>
      <c r="Z668" s="76"/>
      <c r="AA668" s="76"/>
      <c r="AB668" s="76"/>
      <c r="AC668" s="76"/>
      <c r="AD668" s="76"/>
      <c r="AE668" s="76"/>
      <c r="AF668" s="76"/>
      <c r="AG668" s="76"/>
      <c r="AH668" s="76"/>
      <c r="AI668" s="76"/>
    </row>
    <row r="669" spans="13:35" ht="12.75">
      <c r="M669" s="123"/>
      <c r="N669" s="76"/>
      <c r="O669" s="76"/>
      <c r="P669" s="76"/>
      <c r="Q669" s="76"/>
      <c r="R669" s="76"/>
      <c r="S669" s="76"/>
      <c r="T669" s="76"/>
      <c r="U669" s="76"/>
      <c r="V669" s="76"/>
      <c r="W669" s="76"/>
      <c r="X669" s="76"/>
      <c r="Y669" s="76"/>
      <c r="Z669" s="76"/>
      <c r="AA669" s="76"/>
      <c r="AB669" s="76"/>
      <c r="AC669" s="76"/>
      <c r="AD669" s="76"/>
      <c r="AE669" s="76"/>
      <c r="AF669" s="76"/>
      <c r="AG669" s="76"/>
      <c r="AH669" s="76"/>
      <c r="AI669" s="76"/>
    </row>
    <row r="670" spans="13:35" ht="12.75">
      <c r="M670" s="123"/>
      <c r="N670" s="76"/>
      <c r="O670" s="76"/>
      <c r="P670" s="76"/>
      <c r="Q670" s="76"/>
      <c r="R670" s="76"/>
      <c r="S670" s="76"/>
      <c r="T670" s="76"/>
      <c r="U670" s="76"/>
      <c r="V670" s="76"/>
      <c r="W670" s="76"/>
      <c r="X670" s="76"/>
      <c r="Y670" s="76"/>
      <c r="Z670" s="76"/>
      <c r="AA670" s="76"/>
      <c r="AB670" s="76"/>
      <c r="AC670" s="76"/>
      <c r="AD670" s="76"/>
      <c r="AE670" s="76"/>
      <c r="AF670" s="76"/>
      <c r="AG670" s="76"/>
      <c r="AH670" s="76"/>
      <c r="AI670" s="76"/>
    </row>
    <row r="671" spans="13:35" ht="12.75">
      <c r="M671" s="123"/>
      <c r="N671" s="76"/>
      <c r="O671" s="76"/>
      <c r="P671" s="76"/>
      <c r="Q671" s="76"/>
      <c r="R671" s="76"/>
      <c r="S671" s="76"/>
      <c r="T671" s="76"/>
      <c r="U671" s="76"/>
      <c r="V671" s="76"/>
      <c r="W671" s="76"/>
      <c r="X671" s="76"/>
      <c r="Y671" s="76"/>
      <c r="Z671" s="76"/>
      <c r="AA671" s="76"/>
      <c r="AB671" s="76"/>
      <c r="AC671" s="76"/>
      <c r="AD671" s="76"/>
      <c r="AE671" s="76"/>
      <c r="AF671" s="76"/>
      <c r="AG671" s="76"/>
      <c r="AH671" s="76"/>
      <c r="AI671" s="76"/>
    </row>
    <row r="672" spans="13:35" ht="12.75">
      <c r="M672" s="123"/>
      <c r="N672" s="76"/>
      <c r="O672" s="76"/>
      <c r="P672" s="76"/>
      <c r="Q672" s="76"/>
      <c r="R672" s="76"/>
      <c r="S672" s="76"/>
      <c r="T672" s="76"/>
      <c r="U672" s="76"/>
      <c r="V672" s="76"/>
      <c r="W672" s="76"/>
      <c r="X672" s="76"/>
      <c r="Y672" s="76"/>
      <c r="Z672" s="76"/>
      <c r="AA672" s="76"/>
      <c r="AB672" s="76"/>
      <c r="AC672" s="76"/>
      <c r="AD672" s="76"/>
      <c r="AE672" s="76"/>
      <c r="AF672" s="76"/>
      <c r="AG672" s="76"/>
      <c r="AH672" s="76"/>
      <c r="AI672" s="76"/>
    </row>
    <row r="673" spans="13:35" ht="12.75">
      <c r="M673" s="123"/>
      <c r="N673" s="76"/>
      <c r="O673" s="76"/>
      <c r="P673" s="76"/>
      <c r="Q673" s="76"/>
      <c r="R673" s="76"/>
      <c r="S673" s="76"/>
      <c r="T673" s="76"/>
      <c r="U673" s="76"/>
      <c r="V673" s="76"/>
      <c r="W673" s="76"/>
      <c r="X673" s="76"/>
      <c r="Y673" s="76"/>
      <c r="Z673" s="76"/>
      <c r="AA673" s="76"/>
      <c r="AB673" s="76"/>
      <c r="AC673" s="76"/>
      <c r="AD673" s="76"/>
      <c r="AE673" s="76"/>
      <c r="AF673" s="76"/>
      <c r="AG673" s="76"/>
      <c r="AH673" s="76"/>
      <c r="AI673" s="76"/>
    </row>
    <row r="674" spans="13:35" ht="12.75">
      <c r="M674" s="123"/>
      <c r="N674" s="76"/>
      <c r="O674" s="76"/>
      <c r="P674" s="76"/>
      <c r="Q674" s="76"/>
      <c r="R674" s="76"/>
      <c r="S674" s="76"/>
      <c r="T674" s="76"/>
      <c r="U674" s="76"/>
      <c r="V674" s="76"/>
      <c r="W674" s="76"/>
      <c r="X674" s="76"/>
      <c r="Y674" s="76"/>
      <c r="Z674" s="76"/>
      <c r="AA674" s="76"/>
      <c r="AB674" s="76"/>
      <c r="AC674" s="76"/>
      <c r="AD674" s="76"/>
      <c r="AE674" s="76"/>
      <c r="AF674" s="76"/>
      <c r="AG674" s="76"/>
      <c r="AH674" s="76"/>
      <c r="AI674" s="76"/>
    </row>
    <row r="675" spans="13:35" ht="12.75">
      <c r="M675" s="123"/>
      <c r="N675" s="76"/>
      <c r="O675" s="76"/>
      <c r="P675" s="76"/>
      <c r="Q675" s="76"/>
      <c r="R675" s="76"/>
      <c r="S675" s="76"/>
      <c r="T675" s="76"/>
      <c r="U675" s="76"/>
      <c r="V675" s="76"/>
      <c r="W675" s="76"/>
      <c r="X675" s="76"/>
      <c r="Y675" s="76"/>
      <c r="Z675" s="76"/>
      <c r="AA675" s="76"/>
      <c r="AB675" s="76"/>
      <c r="AC675" s="76"/>
      <c r="AD675" s="76"/>
      <c r="AE675" s="76"/>
      <c r="AF675" s="76"/>
      <c r="AG675" s="76"/>
      <c r="AH675" s="76"/>
      <c r="AI675" s="76"/>
    </row>
    <row r="676" spans="13:35" ht="12.75">
      <c r="M676" s="123"/>
      <c r="N676" s="76"/>
      <c r="O676" s="76"/>
      <c r="P676" s="76"/>
      <c r="Q676" s="76"/>
      <c r="R676" s="76"/>
      <c r="S676" s="76"/>
      <c r="T676" s="76"/>
      <c r="U676" s="76"/>
      <c r="V676" s="76"/>
      <c r="W676" s="76"/>
      <c r="X676" s="76"/>
      <c r="Y676" s="76"/>
      <c r="Z676" s="76"/>
      <c r="AA676" s="76"/>
      <c r="AB676" s="76"/>
      <c r="AC676" s="76"/>
      <c r="AD676" s="76"/>
      <c r="AE676" s="76"/>
      <c r="AF676" s="76"/>
      <c r="AG676" s="76"/>
      <c r="AH676" s="76"/>
      <c r="AI676" s="76"/>
    </row>
    <row r="677" spans="13:35" ht="12.75">
      <c r="M677" s="123"/>
      <c r="N677" s="76"/>
      <c r="O677" s="76"/>
      <c r="P677" s="76"/>
      <c r="Q677" s="76"/>
      <c r="R677" s="76"/>
      <c r="S677" s="76"/>
      <c r="T677" s="76"/>
      <c r="U677" s="76"/>
      <c r="V677" s="76"/>
      <c r="W677" s="76"/>
      <c r="X677" s="76"/>
      <c r="Y677" s="76"/>
      <c r="Z677" s="76"/>
      <c r="AA677" s="76"/>
      <c r="AB677" s="76"/>
      <c r="AC677" s="76"/>
      <c r="AD677" s="76"/>
      <c r="AE677" s="76"/>
      <c r="AF677" s="76"/>
      <c r="AG677" s="76"/>
      <c r="AH677" s="76"/>
      <c r="AI677" s="76"/>
    </row>
    <row r="678" spans="13:35" ht="12.75">
      <c r="M678" s="123"/>
      <c r="N678" s="76"/>
      <c r="O678" s="76"/>
      <c r="P678" s="76"/>
      <c r="Q678" s="76"/>
      <c r="R678" s="76"/>
      <c r="S678" s="76"/>
      <c r="T678" s="76"/>
      <c r="U678" s="76"/>
      <c r="V678" s="76"/>
      <c r="W678" s="76"/>
      <c r="X678" s="76"/>
      <c r="Y678" s="76"/>
      <c r="Z678" s="76"/>
      <c r="AA678" s="76"/>
      <c r="AB678" s="76"/>
      <c r="AC678" s="76"/>
      <c r="AD678" s="76"/>
      <c r="AE678" s="76"/>
      <c r="AF678" s="76"/>
      <c r="AG678" s="76"/>
      <c r="AH678" s="76"/>
      <c r="AI678" s="76"/>
    </row>
    <row r="679" spans="13:35" ht="12.75">
      <c r="M679" s="123"/>
      <c r="N679" s="76"/>
      <c r="O679" s="76"/>
      <c r="P679" s="76"/>
      <c r="Q679" s="76"/>
      <c r="R679" s="76"/>
      <c r="S679" s="76"/>
      <c r="T679" s="76"/>
      <c r="U679" s="76"/>
      <c r="V679" s="76"/>
      <c r="W679" s="76"/>
      <c r="X679" s="76"/>
      <c r="Y679" s="76"/>
      <c r="Z679" s="76"/>
      <c r="AA679" s="76"/>
      <c r="AB679" s="76"/>
      <c r="AC679" s="76"/>
      <c r="AD679" s="76"/>
      <c r="AE679" s="76"/>
      <c r="AF679" s="76"/>
      <c r="AG679" s="76"/>
      <c r="AH679" s="76"/>
      <c r="AI679" s="76"/>
    </row>
    <row r="680" spans="13:35" ht="12.75">
      <c r="M680" s="123"/>
      <c r="N680" s="76"/>
      <c r="O680" s="76"/>
      <c r="P680" s="76"/>
      <c r="Q680" s="76"/>
      <c r="R680" s="76"/>
      <c r="S680" s="76"/>
      <c r="T680" s="76"/>
      <c r="U680" s="76"/>
      <c r="V680" s="76"/>
      <c r="W680" s="76"/>
      <c r="X680" s="76"/>
      <c r="Y680" s="76"/>
      <c r="Z680" s="76"/>
      <c r="AA680" s="76"/>
      <c r="AB680" s="76"/>
      <c r="AC680" s="76"/>
      <c r="AD680" s="76"/>
      <c r="AE680" s="76"/>
      <c r="AF680" s="76"/>
      <c r="AG680" s="76"/>
      <c r="AH680" s="76"/>
      <c r="AI680" s="76"/>
    </row>
    <row r="681" spans="13:35" ht="12.75">
      <c r="M681" s="123"/>
      <c r="N681" s="76"/>
      <c r="O681" s="76"/>
      <c r="P681" s="76"/>
      <c r="Q681" s="76"/>
      <c r="R681" s="76"/>
      <c r="S681" s="76"/>
      <c r="T681" s="76"/>
      <c r="U681" s="76"/>
      <c r="V681" s="76"/>
      <c r="W681" s="76"/>
      <c r="X681" s="76"/>
      <c r="Y681" s="76"/>
      <c r="Z681" s="76"/>
      <c r="AA681" s="76"/>
      <c r="AB681" s="76"/>
      <c r="AC681" s="76"/>
      <c r="AD681" s="76"/>
      <c r="AE681" s="76"/>
      <c r="AF681" s="76"/>
      <c r="AG681" s="76"/>
      <c r="AH681" s="76"/>
      <c r="AI681" s="76"/>
    </row>
    <row r="682" spans="13:35" ht="12.75">
      <c r="M682" s="123"/>
      <c r="N682" s="76"/>
      <c r="O682" s="76"/>
      <c r="P682" s="76"/>
      <c r="Q682" s="76"/>
      <c r="R682" s="76"/>
      <c r="S682" s="76"/>
      <c r="T682" s="76"/>
      <c r="U682" s="76"/>
      <c r="V682" s="76"/>
      <c r="W682" s="76"/>
      <c r="X682" s="76"/>
      <c r="Y682" s="76"/>
      <c r="Z682" s="76"/>
      <c r="AA682" s="76"/>
      <c r="AB682" s="76"/>
      <c r="AC682" s="76"/>
      <c r="AD682" s="76"/>
      <c r="AE682" s="76"/>
      <c r="AF682" s="76"/>
      <c r="AG682" s="76"/>
      <c r="AH682" s="76"/>
      <c r="AI682" s="76"/>
    </row>
    <row r="683" spans="13:35" ht="12.75">
      <c r="M683" s="123"/>
      <c r="N683" s="76"/>
      <c r="O683" s="76"/>
      <c r="P683" s="76"/>
      <c r="Q683" s="76"/>
      <c r="R683" s="76"/>
      <c r="S683" s="76"/>
      <c r="T683" s="76"/>
      <c r="U683" s="76"/>
      <c r="V683" s="76"/>
      <c r="W683" s="76"/>
      <c r="X683" s="76"/>
      <c r="Y683" s="76"/>
      <c r="Z683" s="76"/>
      <c r="AA683" s="76"/>
      <c r="AB683" s="76"/>
      <c r="AC683" s="76"/>
      <c r="AD683" s="76"/>
      <c r="AE683" s="76"/>
      <c r="AF683" s="76"/>
      <c r="AG683" s="76"/>
      <c r="AH683" s="76"/>
      <c r="AI683" s="76"/>
    </row>
    <row r="684" spans="13:35" ht="12.75">
      <c r="M684" s="123"/>
      <c r="N684" s="76"/>
      <c r="O684" s="76"/>
      <c r="P684" s="76"/>
      <c r="Q684" s="76"/>
      <c r="R684" s="76"/>
      <c r="S684" s="76"/>
      <c r="T684" s="76"/>
      <c r="U684" s="76"/>
      <c r="V684" s="76"/>
      <c r="W684" s="76"/>
      <c r="X684" s="76"/>
      <c r="Y684" s="76"/>
      <c r="Z684" s="76"/>
      <c r="AA684" s="76"/>
      <c r="AB684" s="76"/>
      <c r="AC684" s="76"/>
      <c r="AD684" s="76"/>
      <c r="AE684" s="76"/>
      <c r="AF684" s="76"/>
      <c r="AG684" s="76"/>
      <c r="AH684" s="76"/>
      <c r="AI684" s="76"/>
    </row>
    <row r="685" spans="13:35" ht="12.75">
      <c r="M685" s="123"/>
      <c r="N685" s="76"/>
      <c r="O685" s="76"/>
      <c r="P685" s="76"/>
      <c r="Q685" s="76"/>
      <c r="R685" s="76"/>
      <c r="S685" s="76"/>
      <c r="T685" s="76"/>
      <c r="U685" s="76"/>
      <c r="V685" s="76"/>
      <c r="W685" s="76"/>
      <c r="X685" s="76"/>
      <c r="Y685" s="76"/>
      <c r="Z685" s="76"/>
      <c r="AA685" s="76"/>
      <c r="AB685" s="76"/>
      <c r="AC685" s="76"/>
      <c r="AD685" s="76"/>
      <c r="AE685" s="76"/>
      <c r="AF685" s="76"/>
      <c r="AG685" s="76"/>
      <c r="AH685" s="76"/>
      <c r="AI685" s="76"/>
    </row>
    <row r="686" spans="13:35" ht="12.75">
      <c r="M686" s="123"/>
      <c r="N686" s="76"/>
      <c r="O686" s="76"/>
      <c r="P686" s="76"/>
      <c r="Q686" s="76"/>
      <c r="R686" s="76"/>
      <c r="S686" s="76"/>
      <c r="T686" s="76"/>
      <c r="U686" s="76"/>
      <c r="V686" s="76"/>
      <c r="W686" s="76"/>
      <c r="X686" s="76"/>
      <c r="Y686" s="76"/>
      <c r="Z686" s="76"/>
      <c r="AA686" s="76"/>
      <c r="AB686" s="76"/>
      <c r="AC686" s="76"/>
      <c r="AD686" s="76"/>
      <c r="AE686" s="76"/>
      <c r="AF686" s="76"/>
      <c r="AG686" s="76"/>
      <c r="AH686" s="76"/>
      <c r="AI686" s="76"/>
    </row>
    <row r="687" spans="13:35" ht="12.75">
      <c r="M687" s="123"/>
      <c r="N687" s="76"/>
      <c r="O687" s="76"/>
      <c r="P687" s="76"/>
      <c r="Q687" s="76"/>
      <c r="R687" s="76"/>
      <c r="S687" s="76"/>
      <c r="T687" s="76"/>
      <c r="U687" s="76"/>
      <c r="V687" s="76"/>
      <c r="W687" s="76"/>
      <c r="X687" s="76"/>
      <c r="Y687" s="76"/>
      <c r="Z687" s="76"/>
      <c r="AA687" s="76"/>
      <c r="AB687" s="76"/>
      <c r="AC687" s="76"/>
      <c r="AD687" s="76"/>
      <c r="AE687" s="76"/>
      <c r="AF687" s="76"/>
      <c r="AG687" s="76"/>
      <c r="AH687" s="76"/>
      <c r="AI687" s="76"/>
    </row>
    <row r="688" spans="13:35" ht="12.75">
      <c r="M688" s="123"/>
      <c r="N688" s="76"/>
      <c r="O688" s="76"/>
      <c r="P688" s="76"/>
      <c r="Q688" s="76"/>
      <c r="R688" s="76"/>
      <c r="S688" s="76"/>
      <c r="T688" s="76"/>
      <c r="U688" s="76"/>
      <c r="V688" s="76"/>
      <c r="W688" s="76"/>
      <c r="X688" s="76"/>
      <c r="Y688" s="76"/>
      <c r="Z688" s="76"/>
      <c r="AA688" s="76"/>
      <c r="AB688" s="76"/>
      <c r="AC688" s="76"/>
      <c r="AD688" s="76"/>
      <c r="AE688" s="76"/>
      <c r="AF688" s="76"/>
      <c r="AG688" s="76"/>
      <c r="AH688" s="76"/>
      <c r="AI688" s="76"/>
    </row>
    <row r="689" spans="13:35" ht="12.75">
      <c r="M689" s="123"/>
      <c r="N689" s="76"/>
      <c r="O689" s="76"/>
      <c r="P689" s="76"/>
      <c r="Q689" s="76"/>
      <c r="R689" s="76"/>
      <c r="S689" s="76"/>
      <c r="T689" s="76"/>
      <c r="U689" s="76"/>
      <c r="V689" s="76"/>
      <c r="W689" s="76"/>
      <c r="X689" s="76"/>
      <c r="Y689" s="76"/>
      <c r="Z689" s="76"/>
      <c r="AA689" s="76"/>
      <c r="AB689" s="76"/>
      <c r="AC689" s="76"/>
      <c r="AD689" s="76"/>
      <c r="AE689" s="76"/>
      <c r="AF689" s="76"/>
      <c r="AG689" s="76"/>
      <c r="AH689" s="76"/>
      <c r="AI689" s="76"/>
    </row>
    <row r="690" spans="13:35" ht="12.75">
      <c r="M690" s="123"/>
      <c r="N690" s="76"/>
      <c r="O690" s="76"/>
      <c r="P690" s="76"/>
      <c r="Q690" s="76"/>
      <c r="R690" s="76"/>
      <c r="S690" s="76"/>
      <c r="T690" s="76"/>
      <c r="U690" s="76"/>
      <c r="V690" s="76"/>
      <c r="W690" s="76"/>
      <c r="X690" s="76"/>
      <c r="Y690" s="76"/>
      <c r="Z690" s="76"/>
      <c r="AA690" s="76"/>
      <c r="AB690" s="76"/>
      <c r="AC690" s="76"/>
      <c r="AD690" s="76"/>
      <c r="AE690" s="76"/>
      <c r="AF690" s="76"/>
      <c r="AG690" s="76"/>
      <c r="AH690" s="76"/>
      <c r="AI690" s="76"/>
    </row>
    <row r="691" spans="13:35" ht="12.75">
      <c r="M691" s="123"/>
      <c r="N691" s="76"/>
      <c r="O691" s="76"/>
      <c r="P691" s="76"/>
      <c r="Q691" s="76"/>
      <c r="R691" s="76"/>
      <c r="S691" s="76"/>
      <c r="T691" s="76"/>
      <c r="U691" s="76"/>
      <c r="V691" s="76"/>
      <c r="W691" s="76"/>
      <c r="X691" s="76"/>
      <c r="Y691" s="76"/>
      <c r="Z691" s="76"/>
      <c r="AA691" s="76"/>
      <c r="AB691" s="76"/>
      <c r="AC691" s="76"/>
      <c r="AD691" s="76"/>
      <c r="AE691" s="76"/>
      <c r="AF691" s="76"/>
      <c r="AG691" s="76"/>
      <c r="AH691" s="76"/>
      <c r="AI691" s="76"/>
    </row>
    <row r="692" spans="13:35" ht="12.75">
      <c r="M692" s="123"/>
      <c r="N692" s="76"/>
      <c r="O692" s="76"/>
      <c r="P692" s="76"/>
      <c r="Q692" s="76"/>
      <c r="R692" s="76"/>
      <c r="S692" s="76"/>
      <c r="T692" s="76"/>
      <c r="U692" s="76"/>
      <c r="V692" s="76"/>
      <c r="W692" s="76"/>
      <c r="X692" s="76"/>
      <c r="Y692" s="76"/>
      <c r="Z692" s="76"/>
      <c r="AA692" s="76"/>
      <c r="AB692" s="76"/>
      <c r="AC692" s="76"/>
      <c r="AD692" s="76"/>
      <c r="AE692" s="76"/>
      <c r="AF692" s="76"/>
      <c r="AG692" s="76"/>
      <c r="AH692" s="76"/>
      <c r="AI692" s="76"/>
    </row>
    <row r="693" spans="13:35" ht="12.75">
      <c r="M693" s="123"/>
      <c r="N693" s="76"/>
      <c r="O693" s="76"/>
      <c r="P693" s="76"/>
      <c r="Q693" s="76"/>
      <c r="R693" s="76"/>
      <c r="S693" s="76"/>
      <c r="T693" s="76"/>
      <c r="U693" s="76"/>
      <c r="V693" s="76"/>
      <c r="W693" s="76"/>
      <c r="X693" s="76"/>
      <c r="Y693" s="76"/>
      <c r="Z693" s="76"/>
      <c r="AA693" s="76"/>
      <c r="AB693" s="76"/>
      <c r="AC693" s="76"/>
      <c r="AD693" s="76"/>
      <c r="AE693" s="76"/>
      <c r="AF693" s="76"/>
      <c r="AG693" s="76"/>
      <c r="AH693" s="76"/>
      <c r="AI693" s="76"/>
    </row>
    <row r="694" spans="13:35" ht="12.75">
      <c r="M694" s="123"/>
      <c r="N694" s="76"/>
      <c r="O694" s="76"/>
      <c r="P694" s="76"/>
      <c r="Q694" s="76"/>
      <c r="R694" s="76"/>
      <c r="S694" s="76"/>
      <c r="T694" s="76"/>
      <c r="U694" s="76"/>
      <c r="V694" s="76"/>
      <c r="W694" s="76"/>
      <c r="X694" s="76"/>
      <c r="Y694" s="76"/>
      <c r="Z694" s="76"/>
      <c r="AA694" s="76"/>
      <c r="AB694" s="76"/>
      <c r="AC694" s="76"/>
      <c r="AD694" s="76"/>
      <c r="AE694" s="76"/>
      <c r="AF694" s="76"/>
      <c r="AG694" s="76"/>
      <c r="AH694" s="76"/>
      <c r="AI694" s="76"/>
    </row>
    <row r="695" spans="13:35" ht="12.75">
      <c r="M695" s="123"/>
      <c r="N695" s="76"/>
      <c r="O695" s="76"/>
      <c r="P695" s="76"/>
      <c r="Q695" s="76"/>
      <c r="R695" s="76"/>
      <c r="S695" s="76"/>
      <c r="T695" s="76"/>
      <c r="U695" s="76"/>
      <c r="V695" s="76"/>
      <c r="W695" s="76"/>
      <c r="X695" s="76"/>
      <c r="Y695" s="76"/>
      <c r="Z695" s="76"/>
      <c r="AA695" s="76"/>
      <c r="AB695" s="76"/>
      <c r="AC695" s="76"/>
      <c r="AD695" s="76"/>
      <c r="AE695" s="76"/>
      <c r="AF695" s="76"/>
      <c r="AG695" s="76"/>
      <c r="AH695" s="76"/>
      <c r="AI695" s="76"/>
    </row>
    <row r="696" spans="13:35" ht="12.75">
      <c r="M696" s="123"/>
      <c r="N696" s="76"/>
      <c r="O696" s="76"/>
      <c r="P696" s="76"/>
      <c r="Q696" s="76"/>
      <c r="R696" s="76"/>
      <c r="S696" s="76"/>
      <c r="T696" s="76"/>
      <c r="U696" s="76"/>
      <c r="V696" s="76"/>
      <c r="W696" s="76"/>
      <c r="X696" s="76"/>
      <c r="Y696" s="76"/>
      <c r="Z696" s="76"/>
      <c r="AA696" s="76"/>
      <c r="AB696" s="76"/>
      <c r="AC696" s="76"/>
      <c r="AD696" s="76"/>
      <c r="AE696" s="76"/>
      <c r="AF696" s="76"/>
      <c r="AG696" s="76"/>
      <c r="AH696" s="76"/>
      <c r="AI696" s="76"/>
    </row>
    <row r="697" spans="13:35" ht="12.75">
      <c r="M697" s="123"/>
      <c r="N697" s="76"/>
      <c r="O697" s="76"/>
      <c r="P697" s="76"/>
      <c r="Q697" s="76"/>
      <c r="R697" s="76"/>
      <c r="S697" s="76"/>
      <c r="T697" s="76"/>
      <c r="U697" s="76"/>
      <c r="V697" s="76"/>
      <c r="W697" s="76"/>
      <c r="X697" s="76"/>
      <c r="Y697" s="76"/>
      <c r="Z697" s="76"/>
      <c r="AA697" s="76"/>
      <c r="AB697" s="76"/>
      <c r="AC697" s="76"/>
      <c r="AD697" s="76"/>
      <c r="AE697" s="76"/>
      <c r="AF697" s="76"/>
      <c r="AG697" s="76"/>
      <c r="AH697" s="76"/>
      <c r="AI697" s="76"/>
    </row>
    <row r="698" spans="13:35" ht="12.75">
      <c r="M698" s="123"/>
      <c r="N698" s="76"/>
      <c r="O698" s="76"/>
      <c r="P698" s="76"/>
      <c r="Q698" s="76"/>
      <c r="R698" s="76"/>
      <c r="S698" s="76"/>
      <c r="T698" s="76"/>
      <c r="U698" s="76"/>
      <c r="V698" s="76"/>
      <c r="W698" s="76"/>
      <c r="X698" s="76"/>
      <c r="Y698" s="76"/>
      <c r="Z698" s="76"/>
      <c r="AA698" s="76"/>
      <c r="AB698" s="76"/>
      <c r="AC698" s="76"/>
      <c r="AD698" s="76"/>
      <c r="AE698" s="76"/>
      <c r="AF698" s="76"/>
      <c r="AG698" s="76"/>
      <c r="AH698" s="76"/>
      <c r="AI698" s="76"/>
    </row>
    <row r="699" spans="13:35" ht="12.75">
      <c r="M699" s="123"/>
      <c r="N699" s="76"/>
      <c r="O699" s="76"/>
      <c r="P699" s="76"/>
      <c r="Q699" s="76"/>
      <c r="R699" s="76"/>
      <c r="S699" s="76"/>
      <c r="T699" s="76"/>
      <c r="U699" s="76"/>
      <c r="V699" s="76"/>
      <c r="W699" s="76"/>
      <c r="X699" s="76"/>
      <c r="Y699" s="76"/>
      <c r="Z699" s="76"/>
      <c r="AA699" s="76"/>
      <c r="AB699" s="76"/>
      <c r="AC699" s="76"/>
      <c r="AD699" s="76"/>
      <c r="AE699" s="76"/>
      <c r="AF699" s="76"/>
      <c r="AG699" s="76"/>
      <c r="AH699" s="76"/>
      <c r="AI699" s="76"/>
    </row>
    <row r="700" spans="13:35" ht="12.75">
      <c r="M700" s="123"/>
      <c r="N700" s="76"/>
      <c r="O700" s="76"/>
      <c r="P700" s="76"/>
      <c r="Q700" s="76"/>
      <c r="R700" s="76"/>
      <c r="S700" s="76"/>
      <c r="T700" s="76"/>
      <c r="U700" s="76"/>
      <c r="V700" s="76"/>
      <c r="W700" s="76"/>
      <c r="X700" s="76"/>
      <c r="Y700" s="76"/>
      <c r="Z700" s="76"/>
      <c r="AA700" s="76"/>
      <c r="AB700" s="76"/>
      <c r="AC700" s="76"/>
      <c r="AD700" s="76"/>
      <c r="AE700" s="76"/>
      <c r="AF700" s="76"/>
      <c r="AG700" s="76"/>
      <c r="AH700" s="76"/>
      <c r="AI700" s="76"/>
    </row>
    <row r="701" spans="13:35" ht="12.75">
      <c r="M701" s="123"/>
      <c r="N701" s="76"/>
      <c r="O701" s="76"/>
      <c r="P701" s="76"/>
      <c r="Q701" s="76"/>
      <c r="R701" s="76"/>
      <c r="S701" s="76"/>
      <c r="T701" s="76"/>
      <c r="U701" s="76"/>
      <c r="V701" s="76"/>
      <c r="W701" s="76"/>
      <c r="X701" s="76"/>
      <c r="Y701" s="76"/>
      <c r="Z701" s="76"/>
      <c r="AA701" s="76"/>
      <c r="AB701" s="76"/>
      <c r="AC701" s="76"/>
      <c r="AD701" s="76"/>
      <c r="AE701" s="76"/>
      <c r="AF701" s="76"/>
      <c r="AG701" s="76"/>
      <c r="AH701" s="76"/>
      <c r="AI701" s="76"/>
    </row>
    <row r="702" spans="13:35" ht="12.75">
      <c r="M702" s="123"/>
      <c r="N702" s="76"/>
      <c r="O702" s="76"/>
      <c r="P702" s="76"/>
      <c r="Q702" s="76"/>
      <c r="R702" s="76"/>
      <c r="S702" s="76"/>
      <c r="T702" s="76"/>
      <c r="U702" s="76"/>
      <c r="V702" s="76"/>
      <c r="W702" s="76"/>
      <c r="X702" s="76"/>
      <c r="Y702" s="76"/>
      <c r="Z702" s="76"/>
      <c r="AA702" s="76"/>
      <c r="AB702" s="76"/>
      <c r="AC702" s="76"/>
      <c r="AD702" s="76"/>
      <c r="AE702" s="76"/>
      <c r="AF702" s="76"/>
      <c r="AG702" s="76"/>
      <c r="AH702" s="76"/>
      <c r="AI702" s="76"/>
    </row>
    <row r="703" spans="13:35" ht="12.75">
      <c r="M703" s="123"/>
      <c r="N703" s="76"/>
      <c r="O703" s="76"/>
      <c r="P703" s="76"/>
      <c r="Q703" s="76"/>
      <c r="R703" s="76"/>
      <c r="S703" s="76"/>
      <c r="T703" s="76"/>
      <c r="U703" s="76"/>
      <c r="V703" s="76"/>
      <c r="W703" s="76"/>
      <c r="X703" s="76"/>
      <c r="Y703" s="76"/>
      <c r="Z703" s="76"/>
      <c r="AA703" s="76"/>
      <c r="AB703" s="76"/>
      <c r="AC703" s="76"/>
      <c r="AD703" s="76"/>
      <c r="AE703" s="76"/>
      <c r="AF703" s="76"/>
      <c r="AG703" s="76"/>
      <c r="AH703" s="76"/>
      <c r="AI703" s="76"/>
    </row>
    <row r="704" spans="13:35" ht="12.75">
      <c r="M704" s="123"/>
      <c r="N704" s="76"/>
      <c r="O704" s="76"/>
      <c r="P704" s="76"/>
      <c r="Q704" s="76"/>
      <c r="R704" s="76"/>
      <c r="S704" s="76"/>
      <c r="T704" s="76"/>
      <c r="U704" s="76"/>
      <c r="V704" s="76"/>
      <c r="W704" s="76"/>
      <c r="X704" s="76"/>
      <c r="Y704" s="76"/>
      <c r="Z704" s="76"/>
      <c r="AA704" s="76"/>
      <c r="AB704" s="76"/>
      <c r="AC704" s="76"/>
      <c r="AD704" s="76"/>
      <c r="AE704" s="76"/>
      <c r="AF704" s="76"/>
      <c r="AG704" s="76"/>
      <c r="AH704" s="76"/>
      <c r="AI704" s="76"/>
    </row>
    <row r="705" spans="13:35" ht="12.75">
      <c r="M705" s="123"/>
      <c r="N705" s="76"/>
      <c r="O705" s="76"/>
      <c r="P705" s="76"/>
      <c r="Q705" s="76"/>
      <c r="R705" s="76"/>
      <c r="S705" s="76"/>
      <c r="T705" s="76"/>
      <c r="U705" s="76"/>
      <c r="V705" s="76"/>
      <c r="W705" s="76"/>
      <c r="X705" s="76"/>
      <c r="Y705" s="76"/>
      <c r="Z705" s="76"/>
      <c r="AA705" s="76"/>
      <c r="AB705" s="76"/>
      <c r="AC705" s="76"/>
      <c r="AD705" s="76"/>
      <c r="AE705" s="76"/>
      <c r="AF705" s="76"/>
      <c r="AG705" s="76"/>
      <c r="AH705" s="76"/>
      <c r="AI705" s="76"/>
    </row>
    <row r="706" spans="13:35" ht="12.75">
      <c r="M706" s="123"/>
      <c r="N706" s="76"/>
      <c r="O706" s="76"/>
      <c r="P706" s="76"/>
      <c r="Q706" s="76"/>
      <c r="R706" s="76"/>
      <c r="S706" s="76"/>
      <c r="T706" s="76"/>
      <c r="U706" s="76"/>
      <c r="V706" s="76"/>
      <c r="W706" s="76"/>
      <c r="X706" s="76"/>
      <c r="Y706" s="76"/>
      <c r="Z706" s="76"/>
      <c r="AA706" s="76"/>
      <c r="AB706" s="76"/>
      <c r="AC706" s="76"/>
      <c r="AD706" s="76"/>
      <c r="AE706" s="76"/>
      <c r="AF706" s="76"/>
      <c r="AG706" s="76"/>
      <c r="AH706" s="76"/>
      <c r="AI706" s="76"/>
    </row>
    <row r="707" spans="13:35" ht="12.75">
      <c r="M707" s="123"/>
      <c r="N707" s="76"/>
      <c r="O707" s="76"/>
      <c r="P707" s="76"/>
      <c r="Q707" s="76"/>
      <c r="R707" s="76"/>
      <c r="S707" s="76"/>
      <c r="T707" s="76"/>
      <c r="U707" s="76"/>
      <c r="V707" s="76"/>
      <c r="W707" s="76"/>
      <c r="X707" s="76"/>
      <c r="Y707" s="76"/>
      <c r="Z707" s="76"/>
      <c r="AA707" s="76"/>
      <c r="AB707" s="76"/>
      <c r="AC707" s="76"/>
      <c r="AD707" s="76"/>
      <c r="AE707" s="76"/>
      <c r="AF707" s="76"/>
      <c r="AG707" s="76"/>
      <c r="AH707" s="76"/>
      <c r="AI707" s="76"/>
    </row>
    <row r="708" spans="13:35" ht="12.75">
      <c r="M708" s="123"/>
      <c r="N708" s="76"/>
      <c r="O708" s="76"/>
      <c r="P708" s="76"/>
      <c r="Q708" s="76"/>
      <c r="R708" s="76"/>
      <c r="S708" s="76"/>
      <c r="T708" s="76"/>
      <c r="U708" s="76"/>
      <c r="V708" s="76"/>
      <c r="W708" s="76"/>
      <c r="X708" s="76"/>
      <c r="Y708" s="76"/>
      <c r="Z708" s="76"/>
      <c r="AA708" s="76"/>
      <c r="AB708" s="76"/>
      <c r="AC708" s="76"/>
      <c r="AD708" s="76"/>
      <c r="AE708" s="76"/>
      <c r="AF708" s="76"/>
      <c r="AG708" s="76"/>
      <c r="AH708" s="76"/>
      <c r="AI708" s="76"/>
    </row>
    <row r="709" spans="13:35" ht="12.75">
      <c r="M709" s="123"/>
      <c r="N709" s="76"/>
      <c r="O709" s="76"/>
      <c r="P709" s="76"/>
      <c r="Q709" s="76"/>
      <c r="R709" s="76"/>
      <c r="S709" s="76"/>
      <c r="T709" s="76"/>
      <c r="U709" s="76"/>
      <c r="V709" s="76"/>
      <c r="W709" s="76"/>
      <c r="X709" s="76"/>
      <c r="Y709" s="76"/>
      <c r="Z709" s="76"/>
      <c r="AA709" s="76"/>
      <c r="AB709" s="76"/>
      <c r="AC709" s="76"/>
      <c r="AD709" s="76"/>
      <c r="AE709" s="76"/>
      <c r="AF709" s="76"/>
      <c r="AG709" s="76"/>
      <c r="AH709" s="76"/>
      <c r="AI709" s="76"/>
    </row>
    <row r="710" spans="13:35" ht="12.75">
      <c r="M710" s="123"/>
      <c r="N710" s="76"/>
      <c r="O710" s="76"/>
      <c r="P710" s="76"/>
      <c r="Q710" s="76"/>
      <c r="R710" s="76"/>
      <c r="S710" s="76"/>
      <c r="T710" s="76"/>
      <c r="U710" s="76"/>
      <c r="V710" s="76"/>
      <c r="W710" s="76"/>
      <c r="X710" s="76"/>
      <c r="Y710" s="76"/>
      <c r="Z710" s="76"/>
      <c r="AA710" s="76"/>
      <c r="AB710" s="76"/>
      <c r="AC710" s="76"/>
      <c r="AD710" s="76"/>
      <c r="AE710" s="76"/>
      <c r="AF710" s="76"/>
      <c r="AG710" s="76"/>
      <c r="AH710" s="76"/>
      <c r="AI710" s="76"/>
    </row>
    <row r="711" spans="13:35" ht="12.75">
      <c r="M711" s="123"/>
      <c r="N711" s="76"/>
      <c r="O711" s="76"/>
      <c r="P711" s="76"/>
      <c r="Q711" s="76"/>
      <c r="R711" s="76"/>
      <c r="S711" s="76"/>
      <c r="T711" s="76"/>
      <c r="U711" s="76"/>
      <c r="V711" s="76"/>
      <c r="W711" s="76"/>
      <c r="X711" s="76"/>
      <c r="Y711" s="76"/>
      <c r="Z711" s="76"/>
      <c r="AA711" s="76"/>
      <c r="AB711" s="76"/>
      <c r="AC711" s="76"/>
      <c r="AD711" s="76"/>
      <c r="AE711" s="76"/>
      <c r="AF711" s="76"/>
      <c r="AG711" s="76"/>
      <c r="AH711" s="76"/>
      <c r="AI711" s="76"/>
    </row>
    <row r="712" spans="13:35" ht="12.75">
      <c r="M712" s="123"/>
      <c r="N712" s="76"/>
      <c r="O712" s="76"/>
      <c r="P712" s="76"/>
      <c r="Q712" s="76"/>
      <c r="R712" s="76"/>
      <c r="S712" s="76"/>
      <c r="T712" s="76"/>
      <c r="U712" s="76"/>
      <c r="V712" s="76"/>
      <c r="W712" s="76"/>
      <c r="X712" s="76"/>
      <c r="Y712" s="76"/>
      <c r="Z712" s="76"/>
      <c r="AA712" s="76"/>
      <c r="AB712" s="76"/>
      <c r="AC712" s="76"/>
      <c r="AD712" s="76"/>
      <c r="AE712" s="76"/>
      <c r="AF712" s="76"/>
      <c r="AG712" s="76"/>
      <c r="AH712" s="76"/>
      <c r="AI712" s="76"/>
    </row>
    <row r="713" spans="13:35" ht="12.75">
      <c r="M713" s="123"/>
      <c r="N713" s="76"/>
      <c r="O713" s="76"/>
      <c r="P713" s="76"/>
      <c r="Q713" s="76"/>
      <c r="R713" s="76"/>
      <c r="S713" s="76"/>
      <c r="T713" s="76"/>
      <c r="U713" s="76"/>
      <c r="V713" s="76"/>
      <c r="W713" s="76"/>
      <c r="X713" s="76"/>
      <c r="Y713" s="76"/>
      <c r="Z713" s="76"/>
      <c r="AA713" s="76"/>
      <c r="AB713" s="76"/>
      <c r="AC713" s="76"/>
      <c r="AD713" s="76"/>
      <c r="AE713" s="76"/>
      <c r="AF713" s="76"/>
      <c r="AG713" s="76"/>
      <c r="AH713" s="76"/>
      <c r="AI713" s="76"/>
    </row>
    <row r="714" spans="13:35" ht="12.75">
      <c r="M714" s="123"/>
      <c r="N714" s="76"/>
      <c r="O714" s="76"/>
      <c r="P714" s="76"/>
      <c r="Q714" s="76"/>
      <c r="R714" s="76"/>
      <c r="S714" s="76"/>
      <c r="T714" s="76"/>
      <c r="U714" s="76"/>
      <c r="V714" s="76"/>
      <c r="W714" s="76"/>
      <c r="X714" s="76"/>
      <c r="Y714" s="76"/>
      <c r="Z714" s="76"/>
      <c r="AA714" s="76"/>
      <c r="AB714" s="76"/>
      <c r="AC714" s="76"/>
      <c r="AD714" s="76"/>
      <c r="AE714" s="76"/>
      <c r="AF714" s="76"/>
      <c r="AG714" s="76"/>
      <c r="AH714" s="76"/>
      <c r="AI714" s="76"/>
    </row>
    <row r="715" spans="13:35" ht="12.75">
      <c r="M715" s="123"/>
      <c r="N715" s="76"/>
      <c r="O715" s="76"/>
      <c r="P715" s="76"/>
      <c r="Q715" s="76"/>
      <c r="R715" s="76"/>
      <c r="S715" s="76"/>
      <c r="T715" s="76"/>
      <c r="U715" s="76"/>
      <c r="V715" s="76"/>
      <c r="W715" s="76"/>
      <c r="X715" s="76"/>
      <c r="Y715" s="76"/>
      <c r="Z715" s="76"/>
      <c r="AA715" s="76"/>
      <c r="AB715" s="76"/>
      <c r="AC715" s="76"/>
      <c r="AD715" s="76"/>
      <c r="AE715" s="76"/>
      <c r="AF715" s="76"/>
      <c r="AG715" s="76"/>
      <c r="AH715" s="76"/>
      <c r="AI715" s="76"/>
    </row>
    <row r="716" spans="13:35" ht="12.75">
      <c r="M716" s="123"/>
      <c r="N716" s="76"/>
      <c r="O716" s="76"/>
      <c r="P716" s="76"/>
      <c r="Q716" s="76"/>
      <c r="R716" s="76"/>
      <c r="S716" s="76"/>
      <c r="T716" s="76"/>
      <c r="U716" s="76"/>
      <c r="V716" s="76"/>
      <c r="W716" s="76"/>
      <c r="X716" s="76"/>
      <c r="Y716" s="76"/>
      <c r="Z716" s="76"/>
      <c r="AA716" s="76"/>
      <c r="AB716" s="76"/>
      <c r="AC716" s="76"/>
      <c r="AD716" s="76"/>
      <c r="AE716" s="76"/>
      <c r="AF716" s="76"/>
      <c r="AG716" s="76"/>
      <c r="AH716" s="76"/>
      <c r="AI716" s="76"/>
    </row>
    <row r="717" spans="13:35" ht="12.75">
      <c r="M717" s="123"/>
      <c r="N717" s="76"/>
      <c r="O717" s="76"/>
      <c r="P717" s="76"/>
      <c r="Q717" s="76"/>
      <c r="R717" s="76"/>
      <c r="S717" s="76"/>
      <c r="T717" s="76"/>
      <c r="U717" s="76"/>
      <c r="V717" s="76"/>
      <c r="W717" s="76"/>
      <c r="X717" s="76"/>
      <c r="Y717" s="76"/>
      <c r="Z717" s="76"/>
      <c r="AA717" s="76"/>
      <c r="AB717" s="76"/>
      <c r="AC717" s="76"/>
      <c r="AD717" s="76"/>
      <c r="AE717" s="76"/>
      <c r="AF717" s="76"/>
      <c r="AG717" s="76"/>
      <c r="AH717" s="76"/>
      <c r="AI717" s="76"/>
    </row>
    <row r="718" spans="13:35" ht="12.75">
      <c r="M718" s="123"/>
      <c r="N718" s="76"/>
      <c r="O718" s="76"/>
      <c r="P718" s="76"/>
      <c r="Q718" s="76"/>
      <c r="R718" s="76"/>
      <c r="S718" s="76"/>
      <c r="T718" s="76"/>
      <c r="U718" s="76"/>
      <c r="V718" s="76"/>
      <c r="W718" s="76"/>
      <c r="X718" s="76"/>
      <c r="Y718" s="76"/>
      <c r="Z718" s="76"/>
      <c r="AA718" s="76"/>
      <c r="AB718" s="76"/>
      <c r="AC718" s="76"/>
      <c r="AD718" s="76"/>
      <c r="AE718" s="76"/>
      <c r="AF718" s="76"/>
      <c r="AG718" s="76"/>
      <c r="AH718" s="76"/>
      <c r="AI718" s="76"/>
    </row>
    <row r="719" spans="13:35" ht="12.75">
      <c r="M719" s="123"/>
      <c r="N719" s="76"/>
      <c r="O719" s="76"/>
      <c r="P719" s="76"/>
      <c r="Q719" s="76"/>
      <c r="R719" s="76"/>
      <c r="S719" s="76"/>
      <c r="T719" s="76"/>
      <c r="U719" s="76"/>
      <c r="V719" s="76"/>
      <c r="W719" s="76"/>
      <c r="X719" s="76"/>
      <c r="Y719" s="76"/>
      <c r="Z719" s="76"/>
      <c r="AA719" s="76"/>
      <c r="AB719" s="76"/>
      <c r="AC719" s="76"/>
      <c r="AD719" s="76"/>
      <c r="AE719" s="76"/>
      <c r="AF719" s="76"/>
      <c r="AG719" s="76"/>
      <c r="AH719" s="76"/>
      <c r="AI719" s="76"/>
    </row>
    <row r="720" spans="13:35" ht="12.75">
      <c r="M720" s="123"/>
      <c r="N720" s="76"/>
      <c r="O720" s="76"/>
      <c r="P720" s="76"/>
      <c r="Q720" s="76"/>
      <c r="R720" s="76"/>
      <c r="S720" s="76"/>
      <c r="T720" s="76"/>
      <c r="U720" s="76"/>
      <c r="V720" s="76"/>
      <c r="W720" s="76"/>
      <c r="X720" s="76"/>
      <c r="Y720" s="76"/>
      <c r="Z720" s="76"/>
      <c r="AA720" s="76"/>
      <c r="AB720" s="76"/>
      <c r="AC720" s="76"/>
      <c r="AD720" s="76"/>
      <c r="AE720" s="76"/>
      <c r="AF720" s="76"/>
      <c r="AG720" s="76"/>
      <c r="AH720" s="76"/>
      <c r="AI720" s="76"/>
    </row>
    <row r="721" spans="13:35" ht="12.75">
      <c r="M721" s="123"/>
      <c r="N721" s="76"/>
      <c r="O721" s="76"/>
      <c r="P721" s="76"/>
      <c r="Q721" s="76"/>
      <c r="R721" s="76"/>
      <c r="S721" s="76"/>
      <c r="T721" s="76"/>
      <c r="U721" s="76"/>
      <c r="V721" s="76"/>
      <c r="W721" s="76"/>
      <c r="X721" s="76"/>
      <c r="Y721" s="76"/>
      <c r="Z721" s="76"/>
      <c r="AA721" s="76"/>
      <c r="AB721" s="76"/>
      <c r="AC721" s="76"/>
      <c r="AD721" s="76"/>
      <c r="AE721" s="76"/>
      <c r="AF721" s="76"/>
      <c r="AG721" s="76"/>
      <c r="AH721" s="76"/>
      <c r="AI721" s="76"/>
    </row>
    <row r="722" spans="13:35" ht="12.75">
      <c r="M722" s="123"/>
      <c r="N722" s="76"/>
      <c r="O722" s="76"/>
      <c r="P722" s="76"/>
      <c r="Q722" s="76"/>
      <c r="R722" s="76"/>
      <c r="S722" s="76"/>
      <c r="T722" s="76"/>
      <c r="U722" s="76"/>
      <c r="V722" s="76"/>
      <c r="W722" s="76"/>
      <c r="X722" s="76"/>
      <c r="Y722" s="76"/>
      <c r="Z722" s="76"/>
      <c r="AA722" s="76"/>
      <c r="AB722" s="76"/>
      <c r="AC722" s="76"/>
      <c r="AD722" s="76"/>
      <c r="AE722" s="76"/>
      <c r="AF722" s="76"/>
      <c r="AG722" s="76"/>
      <c r="AH722" s="76"/>
      <c r="AI722" s="76"/>
    </row>
    <row r="723" spans="13:35" ht="12.75">
      <c r="M723" s="123"/>
      <c r="N723" s="76"/>
      <c r="O723" s="76"/>
      <c r="P723" s="76"/>
      <c r="Q723" s="76"/>
      <c r="R723" s="76"/>
      <c r="S723" s="76"/>
      <c r="T723" s="76"/>
      <c r="U723" s="76"/>
      <c r="V723" s="76"/>
      <c r="W723" s="76"/>
      <c r="X723" s="76"/>
      <c r="Y723" s="76"/>
      <c r="Z723" s="76"/>
      <c r="AA723" s="76"/>
      <c r="AB723" s="76"/>
      <c r="AC723" s="76"/>
      <c r="AD723" s="76"/>
      <c r="AE723" s="76"/>
      <c r="AF723" s="76"/>
      <c r="AG723" s="76"/>
      <c r="AH723" s="76"/>
      <c r="AI723" s="76"/>
    </row>
    <row r="724" spans="13:35" ht="12.75">
      <c r="M724" s="123"/>
      <c r="N724" s="76"/>
      <c r="O724" s="76"/>
      <c r="P724" s="76"/>
      <c r="Q724" s="76"/>
      <c r="R724" s="76"/>
      <c r="S724" s="76"/>
      <c r="T724" s="76"/>
      <c r="U724" s="76"/>
      <c r="V724" s="76"/>
      <c r="W724" s="76"/>
      <c r="X724" s="76"/>
      <c r="Y724" s="76"/>
      <c r="Z724" s="76"/>
      <c r="AA724" s="76"/>
      <c r="AB724" s="76"/>
      <c r="AC724" s="76"/>
      <c r="AD724" s="76"/>
      <c r="AE724" s="76"/>
      <c r="AF724" s="76"/>
      <c r="AG724" s="76"/>
      <c r="AH724" s="76"/>
      <c r="AI724" s="76"/>
    </row>
    <row r="725" spans="13:35" ht="12.75">
      <c r="M725" s="123"/>
      <c r="N725" s="76"/>
      <c r="O725" s="76"/>
      <c r="P725" s="76"/>
      <c r="Q725" s="76"/>
      <c r="R725" s="76"/>
      <c r="S725" s="76"/>
      <c r="T725" s="76"/>
      <c r="U725" s="76"/>
      <c r="V725" s="76"/>
      <c r="W725" s="76"/>
      <c r="X725" s="76"/>
      <c r="Y725" s="76"/>
      <c r="Z725" s="76"/>
      <c r="AA725" s="76"/>
      <c r="AB725" s="76"/>
      <c r="AC725" s="76"/>
      <c r="AD725" s="76"/>
      <c r="AE725" s="76"/>
      <c r="AF725" s="76"/>
      <c r="AG725" s="76"/>
      <c r="AH725" s="76"/>
      <c r="AI725" s="76"/>
    </row>
    <row r="726" spans="13:35" ht="12.75">
      <c r="M726" s="123"/>
      <c r="N726" s="76"/>
      <c r="O726" s="76"/>
      <c r="P726" s="76"/>
      <c r="Q726" s="76"/>
      <c r="R726" s="76"/>
      <c r="S726" s="76"/>
      <c r="T726" s="76"/>
      <c r="U726" s="76"/>
      <c r="V726" s="76"/>
      <c r="W726" s="76"/>
      <c r="X726" s="76"/>
      <c r="Y726" s="76"/>
      <c r="Z726" s="76"/>
      <c r="AA726" s="76"/>
      <c r="AB726" s="76"/>
      <c r="AC726" s="76"/>
      <c r="AD726" s="76"/>
      <c r="AE726" s="76"/>
      <c r="AF726" s="76"/>
      <c r="AG726" s="76"/>
      <c r="AH726" s="76"/>
      <c r="AI726" s="76"/>
    </row>
    <row r="727" spans="13:35" ht="12.75">
      <c r="M727" s="123"/>
      <c r="N727" s="76"/>
      <c r="O727" s="76"/>
      <c r="P727" s="76"/>
      <c r="Q727" s="76"/>
      <c r="R727" s="76"/>
      <c r="S727" s="76"/>
      <c r="T727" s="76"/>
      <c r="U727" s="76"/>
      <c r="V727" s="76"/>
      <c r="W727" s="76"/>
      <c r="X727" s="76"/>
      <c r="Y727" s="76"/>
      <c r="Z727" s="76"/>
      <c r="AA727" s="76"/>
      <c r="AB727" s="76"/>
      <c r="AC727" s="76"/>
      <c r="AD727" s="76"/>
      <c r="AE727" s="76"/>
      <c r="AF727" s="76"/>
      <c r="AG727" s="76"/>
      <c r="AH727" s="76"/>
      <c r="AI727" s="76"/>
    </row>
    <row r="728" spans="13:35" ht="12.75">
      <c r="M728" s="123"/>
      <c r="N728" s="76"/>
      <c r="O728" s="76"/>
      <c r="P728" s="76"/>
      <c r="Q728" s="76"/>
      <c r="R728" s="76"/>
      <c r="S728" s="76"/>
      <c r="T728" s="76"/>
      <c r="U728" s="76"/>
      <c r="V728" s="76"/>
      <c r="W728" s="76"/>
      <c r="X728" s="76"/>
      <c r="Y728" s="76"/>
      <c r="Z728" s="76"/>
      <c r="AA728" s="76"/>
      <c r="AB728" s="76"/>
      <c r="AC728" s="76"/>
      <c r="AD728" s="76"/>
      <c r="AE728" s="76"/>
      <c r="AF728" s="76"/>
      <c r="AG728" s="76"/>
      <c r="AH728" s="76"/>
      <c r="AI728" s="76"/>
    </row>
  </sheetData>
  <sheetProtection/>
  <mergeCells count="105">
    <mergeCell ref="B354:M354"/>
    <mergeCell ref="B355:M355"/>
    <mergeCell ref="F357:H357"/>
    <mergeCell ref="I357:M357"/>
    <mergeCell ref="F358:G358"/>
    <mergeCell ref="I358:J358"/>
    <mergeCell ref="F390:G390"/>
    <mergeCell ref="I390:J390"/>
    <mergeCell ref="B1:M1"/>
    <mergeCell ref="B2:M2"/>
    <mergeCell ref="B3:M3"/>
    <mergeCell ref="F5:H5"/>
    <mergeCell ref="I5:M5"/>
    <mergeCell ref="F6:G6"/>
    <mergeCell ref="I6:J6"/>
    <mergeCell ref="B353:M353"/>
    <mergeCell ref="B444:M444"/>
    <mergeCell ref="B418:M418"/>
    <mergeCell ref="B419:M419"/>
    <mergeCell ref="B417:M417"/>
    <mergeCell ref="B445:M445"/>
    <mergeCell ref="F422:G422"/>
    <mergeCell ref="I422:J422"/>
    <mergeCell ref="F421:H421"/>
    <mergeCell ref="I421:M421"/>
    <mergeCell ref="I326:J326"/>
    <mergeCell ref="F325:H325"/>
    <mergeCell ref="F326:G326"/>
    <mergeCell ref="B323:M323"/>
    <mergeCell ref="I325:M325"/>
    <mergeCell ref="I389:M389"/>
    <mergeCell ref="B385:M385"/>
    <mergeCell ref="F389:H389"/>
    <mergeCell ref="B386:M386"/>
    <mergeCell ref="B387:M387"/>
    <mergeCell ref="F134:G134"/>
    <mergeCell ref="I134:J134"/>
    <mergeCell ref="F165:H165"/>
    <mergeCell ref="F262:G262"/>
    <mergeCell ref="I262:J262"/>
    <mergeCell ref="F261:H261"/>
    <mergeCell ref="F230:G230"/>
    <mergeCell ref="I230:J230"/>
    <mergeCell ref="B163:M163"/>
    <mergeCell ref="I197:M197"/>
    <mergeCell ref="B65:M65"/>
    <mergeCell ref="I69:M69"/>
    <mergeCell ref="B131:M131"/>
    <mergeCell ref="B130:M130"/>
    <mergeCell ref="B129:M129"/>
    <mergeCell ref="F70:G70"/>
    <mergeCell ref="B97:M97"/>
    <mergeCell ref="B98:M98"/>
    <mergeCell ref="B99:M99"/>
    <mergeCell ref="F38:G38"/>
    <mergeCell ref="I38:J38"/>
    <mergeCell ref="F102:G102"/>
    <mergeCell ref="I102:J102"/>
    <mergeCell ref="F101:H101"/>
    <mergeCell ref="F69:H69"/>
    <mergeCell ref="I70:J70"/>
    <mergeCell ref="B66:M66"/>
    <mergeCell ref="B67:M67"/>
    <mergeCell ref="I101:M101"/>
    <mergeCell ref="F448:H448"/>
    <mergeCell ref="F449:G449"/>
    <mergeCell ref="I449:J449"/>
    <mergeCell ref="B446:M446"/>
    <mergeCell ref="I448:M448"/>
    <mergeCell ref="B33:M33"/>
    <mergeCell ref="B34:M34"/>
    <mergeCell ref="B35:M35"/>
    <mergeCell ref="I37:M37"/>
    <mergeCell ref="F37:H37"/>
    <mergeCell ref="B194:M194"/>
    <mergeCell ref="B195:M195"/>
    <mergeCell ref="I133:M133"/>
    <mergeCell ref="I165:M165"/>
    <mergeCell ref="B161:M161"/>
    <mergeCell ref="B162:M162"/>
    <mergeCell ref="I166:J166"/>
    <mergeCell ref="F166:G166"/>
    <mergeCell ref="B193:M193"/>
    <mergeCell ref="F133:H133"/>
    <mergeCell ref="F197:H197"/>
    <mergeCell ref="I229:M229"/>
    <mergeCell ref="B257:M257"/>
    <mergeCell ref="B258:M258"/>
    <mergeCell ref="B225:M225"/>
    <mergeCell ref="B226:M226"/>
    <mergeCell ref="B227:M227"/>
    <mergeCell ref="F198:G198"/>
    <mergeCell ref="I198:J198"/>
    <mergeCell ref="B259:M259"/>
    <mergeCell ref="F229:H229"/>
    <mergeCell ref="I261:M261"/>
    <mergeCell ref="B289:M289"/>
    <mergeCell ref="B290:M290"/>
    <mergeCell ref="B291:M291"/>
    <mergeCell ref="F294:G294"/>
    <mergeCell ref="I293:M293"/>
    <mergeCell ref="B321:M321"/>
    <mergeCell ref="B322:M322"/>
    <mergeCell ref="I294:J294"/>
    <mergeCell ref="F293:H293"/>
  </mergeCells>
  <printOptions/>
  <pageMargins left="0.7480314960629921" right="0.35433070866141736" top="0.984251968503937" bottom="0.984251968503937" header="0" footer="0.7874015748031497"/>
  <pageSetup horizontalDpi="300" verticalDpi="300" orientation="landscape" paperSize="119" scale="72" r:id="rId1"/>
  <headerFooter alignWithMargins="0">
    <oddFooter>&amp;CPágina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3"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 </cp:lastModifiedBy>
  <cp:lastPrinted>2009-05-26T18:26:25Z</cp:lastPrinted>
  <dcterms:created xsi:type="dcterms:W3CDTF">2008-04-15T15:00:43Z</dcterms:created>
  <dcterms:modified xsi:type="dcterms:W3CDTF">2009-08-07T16:41:49Z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3082</vt:i4>
  </property>
</Properties>
</file>