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tabRatio="593" activeTab="0"/>
  </bookViews>
  <sheets>
    <sheet name="Tapa" sheetId="1" r:id="rId1"/>
    <sheet name="Indice" sheetId="2" r:id="rId2"/>
    <sheet name="C-1" sheetId="3" r:id="rId3"/>
    <sheet name="C-2" sheetId="4" r:id="rId4"/>
    <sheet name="C-3" sheetId="5" r:id="rId5"/>
    <sheet name="C-3a" sheetId="6" r:id="rId6"/>
    <sheet name="C-4" sheetId="7" r:id="rId7"/>
    <sheet name="C-5" sheetId="8" r:id="rId8"/>
    <sheet name="C-6" sheetId="9" r:id="rId9"/>
    <sheet name="C-6 a" sheetId="10" r:id="rId10"/>
    <sheet name="C-7" sheetId="11" r:id="rId11"/>
    <sheet name="C-8" sheetId="12" r:id="rId12"/>
    <sheet name="C-9" sheetId="13" r:id="rId13"/>
    <sheet name="C-10" sheetId="14" r:id="rId14"/>
    <sheet name="C-11" sheetId="15" r:id="rId15"/>
    <sheet name="C-12" sheetId="16" r:id="rId16"/>
    <sheet name="C-13" sheetId="17" r:id="rId17"/>
    <sheet name="C-14" sheetId="18" r:id="rId18"/>
    <sheet name="C-15" sheetId="19" r:id="rId19"/>
    <sheet name="C-16" sheetId="20" r:id="rId20"/>
    <sheet name="C-17" sheetId="21" r:id="rId21"/>
    <sheet name="C-18" sheetId="22" r:id="rId22"/>
    <sheet name="C-19" sheetId="23" r:id="rId23"/>
    <sheet name="C-20" sheetId="24" r:id="rId24"/>
    <sheet name="C-21" sheetId="25" r:id="rId25"/>
    <sheet name="C-22" sheetId="26" r:id="rId26"/>
    <sheet name="C-23" sheetId="27" r:id="rId27"/>
    <sheet name="C-24" sheetId="28" r:id="rId28"/>
    <sheet name="C-25" sheetId="29" r:id="rId29"/>
    <sheet name="C-26" sheetId="30" r:id="rId30"/>
    <sheet name="C-27" sheetId="31" r:id="rId31"/>
    <sheet name="C-28" sheetId="32" r:id="rId32"/>
    <sheet name="C-29" sheetId="33" r:id="rId33"/>
    <sheet name="C-30" sheetId="34" r:id="rId34"/>
    <sheet name="C-31" sheetId="35" r:id="rId35"/>
    <sheet name="C-31 (a)" sheetId="36" r:id="rId36"/>
    <sheet name="C-32" sheetId="37" r:id="rId37"/>
    <sheet name="C-33" sheetId="38" r:id="rId38"/>
    <sheet name="C-34" sheetId="39" r:id="rId39"/>
    <sheet name="C-35" sheetId="40" r:id="rId40"/>
    <sheet name="C-36" sheetId="41" r:id="rId41"/>
    <sheet name="C-37" sheetId="42" r:id="rId42"/>
    <sheet name="C-38" sheetId="43" r:id="rId43"/>
    <sheet name="C-39" sheetId="44" r:id="rId44"/>
    <sheet name="C-40" sheetId="45" r:id="rId45"/>
  </sheets>
  <definedNames>
    <definedName name="alegreblanco">'C-26'!$O$27</definedName>
    <definedName name="alegretinto">'C-25'!$X$29</definedName>
    <definedName name="_xlnm.Print_Area" localSheetId="40">'C-36'!$A:$IV</definedName>
    <definedName name="blanco4">'C-5'!$C$24</definedName>
    <definedName name="blanco5">'C-5'!#REF!</definedName>
    <definedName name="blanco6">'C-5'!$D$24</definedName>
    <definedName name="blanco7">'C-5'!$E$24</definedName>
    <definedName name="blanco8">'C-5'!$F$24</definedName>
    <definedName name="blanco9">'C-5'!$G$24</definedName>
    <definedName name="blancorm">'C-5'!$I$24</definedName>
    <definedName name="cauquenesblanco">'C-26'!$O$29</definedName>
    <definedName name="cauquenestinto">'C-25'!$X$31</definedName>
    <definedName name="clementeblanco">'C-26'!$O$14</definedName>
    <definedName name="clementetinto">'C-25'!$X$16</definedName>
    <definedName name="colbuntinto">'C-25'!$X$25</definedName>
    <definedName name="constitucionblanco">'C-26'!$O$18</definedName>
    <definedName name="constituciontinto">'C-25'!$X$20</definedName>
    <definedName name="cureptoblanco">'C-26'!$O$20</definedName>
    <definedName name="cureptotinto">'C-25'!$X$22</definedName>
    <definedName name="curicoblanco">'C-26'!$O$2</definedName>
    <definedName name="curicotinto">'C-25'!$X$4</definedName>
    <definedName name="empedradoblanco">'C-26'!$O$16</definedName>
    <definedName name="empedradotinto">'C-25'!$X$18</definedName>
    <definedName name="familiablanco">'C-26'!$O$6</definedName>
    <definedName name="familiatinto">'C-25'!$X$8</definedName>
    <definedName name="hualañeblanco">'C-26'!$O$7</definedName>
    <definedName name="hualañetinto">'C-25'!$X$9</definedName>
    <definedName name="javiertinto">'C-25'!$X$30</definedName>
    <definedName name="licantenblanco">'C-26'!$O$8</definedName>
    <definedName name="licantentinto">'C-25'!$X$10</definedName>
    <definedName name="linaresblanco">'C-26'!$O$21</definedName>
    <definedName name="linarestinto">'C-25'!$X$23</definedName>
    <definedName name="longaviblanco">'C-26'!$O$24</definedName>
    <definedName name="longavitinto">'C-25'!$X$26</definedName>
    <definedName name="mauleblanco">'C-26'!$O$15</definedName>
    <definedName name="mauletinto">'C-25'!$X$17</definedName>
    <definedName name="mesa3" localSheetId="5">'C-3a'!#REF!</definedName>
    <definedName name="mesa3">'C-1'!$B$3</definedName>
    <definedName name="mesa4">'C-10'!$C$28</definedName>
    <definedName name="mesa5">'C-10'!$D$28</definedName>
    <definedName name="mesa6">'C-10'!$E$28</definedName>
    <definedName name="mesa7">'C-10'!$F$28</definedName>
    <definedName name="mesa8">'C-10'!$G$28</definedName>
    <definedName name="mesarm">'C-10'!$H$28</definedName>
    <definedName name="molinablanco">'C-26'!$O$5</definedName>
    <definedName name="molinatinto">'C-25'!$X$7</definedName>
    <definedName name="parralblanco">'C-26'!$O$25</definedName>
    <definedName name="parraltinto">'C-25'!$X$27</definedName>
    <definedName name="pelarcoblanco">'C-26'!$O$12</definedName>
    <definedName name="pelarcotinto">'C-25'!$X$14</definedName>
    <definedName name="pencahueblanco">'C-26'!$O$17</definedName>
    <definedName name="pencahuetinto">'C-25'!$X$19</definedName>
    <definedName name="raucoblanco">'C-26'!$O$10</definedName>
    <definedName name="raucotinto">'C-25'!$X$12</definedName>
    <definedName name="retiroblanco">'C-26'!$O$26</definedName>
    <definedName name="retirotinto">'C-25'!$X$28</definedName>
    <definedName name="rioclaroblanco">'C-26'!$O$13</definedName>
    <definedName name="rioclarotinto">'C-25'!$X$15</definedName>
    <definedName name="romeralblanco">'C-26'!$O$4</definedName>
    <definedName name="romeraltinto">'C-25'!$X$6</definedName>
    <definedName name="sanjavierblanco">'C-26'!$O$28</definedName>
    <definedName name="talcablanco">'C-26'!$O$11</definedName>
    <definedName name="talcatinto">'C-25'!$X$13</definedName>
    <definedName name="tenoblanco">'C-26'!$O$3</definedName>
    <definedName name="tenotinto">'C-25'!$X$5</definedName>
    <definedName name="tinto4">'C-4'!$B$23</definedName>
    <definedName name="tinto5">'C-4'!$C$23</definedName>
    <definedName name="tinto6">'C-4'!$D$23</definedName>
    <definedName name="tinto7">'C-4'!$E$23</definedName>
    <definedName name="tinto8">'C-4'!$F$23</definedName>
    <definedName name="tintorm">'C-4'!$I$23</definedName>
    <definedName name="vichuquenblanco">'C-26'!$O$9</definedName>
    <definedName name="vichuquentinto">'C-25'!$X$11</definedName>
    <definedName name="yerbasblanco">'C-26'!$O$22</definedName>
    <definedName name="yerbastinto">'C-25'!$X$24</definedName>
  </definedNames>
  <calcPr fullCalcOnLoad="1"/>
</workbook>
</file>

<file path=xl/sharedStrings.xml><?xml version="1.0" encoding="utf-8"?>
<sst xmlns="http://schemas.openxmlformats.org/spreadsheetml/2006/main" count="1592" uniqueCount="607">
  <si>
    <t>Regiones</t>
  </si>
  <si>
    <t>Vides Pisqueras</t>
  </si>
  <si>
    <t>Vides de Vinificación</t>
  </si>
  <si>
    <t>Total</t>
  </si>
  <si>
    <t>ATACAMA</t>
  </si>
  <si>
    <t>COQUIMBO</t>
  </si>
  <si>
    <t>VALPARAÍSO</t>
  </si>
  <si>
    <t>LIB.B.O'HIGGINS</t>
  </si>
  <si>
    <t>DEL MAULE</t>
  </si>
  <si>
    <t>DEL BIO BIO</t>
  </si>
  <si>
    <t>METROPOLITANA</t>
  </si>
  <si>
    <t>TOTAL NACIONAL</t>
  </si>
  <si>
    <t>Blancas</t>
  </si>
  <si>
    <t>Tintas</t>
  </si>
  <si>
    <t>LIB.BDO. O'HIGGINS</t>
  </si>
  <si>
    <t>Total Nacional</t>
  </si>
  <si>
    <t>Coquimbo</t>
  </si>
  <si>
    <t>Valparaiso</t>
  </si>
  <si>
    <t>O'Higgins</t>
  </si>
  <si>
    <t>Del Maule</t>
  </si>
  <si>
    <t>Del Bio Bio</t>
  </si>
  <si>
    <t>Metropolitana</t>
  </si>
  <si>
    <t>Total País</t>
  </si>
  <si>
    <t xml:space="preserve"> </t>
  </si>
  <si>
    <t>Cabernet Sauvignon</t>
  </si>
  <si>
    <t>Pais</t>
  </si>
  <si>
    <t>Merlot</t>
  </si>
  <si>
    <t>Tintoreras</t>
  </si>
  <si>
    <t>Carignan</t>
  </si>
  <si>
    <t>Cot</t>
  </si>
  <si>
    <t>Pinot Noir</t>
  </si>
  <si>
    <t>Cinsaut</t>
  </si>
  <si>
    <t>Otras Tintas</t>
  </si>
  <si>
    <t>Mezclas Tintas</t>
  </si>
  <si>
    <t>Cabernet Franc</t>
  </si>
  <si>
    <t>Alicante Bouschet</t>
  </si>
  <si>
    <t>Zinfandel</t>
  </si>
  <si>
    <t>Mourvedre</t>
  </si>
  <si>
    <t>Sangiovese</t>
  </si>
  <si>
    <t>Petit Verdot</t>
  </si>
  <si>
    <t>Verdot</t>
  </si>
  <si>
    <t>Sauvignon Blanc</t>
  </si>
  <si>
    <t>Mosc.Alejandría</t>
  </si>
  <si>
    <t>Chardonnay</t>
  </si>
  <si>
    <t>Semillón</t>
  </si>
  <si>
    <t>Torontel</t>
  </si>
  <si>
    <t>Mezclas Blancas</t>
  </si>
  <si>
    <t>Otras Blancas</t>
  </si>
  <si>
    <t>Chasselas</t>
  </si>
  <si>
    <t>Riesling</t>
  </si>
  <si>
    <t>Chenin Blanc</t>
  </si>
  <si>
    <t>Blanca Ovoide</t>
  </si>
  <si>
    <t>Moscatel Rosada</t>
  </si>
  <si>
    <t>Gewurztraminer</t>
  </si>
  <si>
    <t>Pinot Blanc</t>
  </si>
  <si>
    <t>Viognier</t>
  </si>
  <si>
    <t>Pinot Gris</t>
  </si>
  <si>
    <t>Cristal</t>
  </si>
  <si>
    <t>Cargadora</t>
  </si>
  <si>
    <t>Región</t>
  </si>
  <si>
    <t>Tamaño de la Propiedad</t>
  </si>
  <si>
    <t>Total Regional</t>
  </si>
  <si>
    <t>De 0 a 1</t>
  </si>
  <si>
    <t>1.1 a 5.0</t>
  </si>
  <si>
    <t>5.1 a 10.0</t>
  </si>
  <si>
    <t>10.1 a 20.0</t>
  </si>
  <si>
    <t>20.1 a 50.0</t>
  </si>
  <si>
    <t>mayor a 50</t>
  </si>
  <si>
    <t>L.B.O'HIGGINS</t>
  </si>
  <si>
    <t>METROPOL.</t>
  </si>
  <si>
    <t>TOTAL</t>
  </si>
  <si>
    <t>Atacama</t>
  </si>
  <si>
    <t>Moscatel de Austria</t>
  </si>
  <si>
    <t>Pedro Jimenez</t>
  </si>
  <si>
    <t>Moscatel de Alejandría</t>
  </si>
  <si>
    <t>Otras</t>
  </si>
  <si>
    <t>Moscatel Amarilla</t>
  </si>
  <si>
    <t>Albilla</t>
  </si>
  <si>
    <t>Moscatel Blanca Temprana</t>
  </si>
  <si>
    <t>Superficie Plantada</t>
  </si>
  <si>
    <t>Riego</t>
  </si>
  <si>
    <t>Secano</t>
  </si>
  <si>
    <t>Vega</t>
  </si>
  <si>
    <t>Total Superficie Regional</t>
  </si>
  <si>
    <t>IV</t>
  </si>
  <si>
    <t>V</t>
  </si>
  <si>
    <t>VI</t>
  </si>
  <si>
    <t>VII</t>
  </si>
  <si>
    <t>VIII</t>
  </si>
  <si>
    <t>1,1  a  5,0</t>
  </si>
  <si>
    <t>5,1  a  10</t>
  </si>
  <si>
    <t>10,1  a  20</t>
  </si>
  <si>
    <t>20,1  a  50</t>
  </si>
  <si>
    <t>Valparaíso</t>
  </si>
  <si>
    <t>Thompson Seedless</t>
  </si>
  <si>
    <t>Flame Seedless</t>
  </si>
  <si>
    <t>Ribier</t>
  </si>
  <si>
    <t>Red Globe</t>
  </si>
  <si>
    <t>Ruby Seedless</t>
  </si>
  <si>
    <t>Black Seedless</t>
  </si>
  <si>
    <t>Superior</t>
  </si>
  <si>
    <t>Red Seedless</t>
  </si>
  <si>
    <t>Perlette</t>
  </si>
  <si>
    <t>Emperor</t>
  </si>
  <si>
    <t>Dawn Seedless</t>
  </si>
  <si>
    <t>Almería</t>
  </si>
  <si>
    <t>Flame Tokay</t>
  </si>
  <si>
    <t>Cardinal</t>
  </si>
  <si>
    <t>Calmería</t>
  </si>
  <si>
    <t>Italia Pirovano</t>
  </si>
  <si>
    <t>Kioho</t>
  </si>
  <si>
    <t>King Huseiny</t>
  </si>
  <si>
    <t>Jakes</t>
  </si>
  <si>
    <t>20.1 a 50</t>
  </si>
  <si>
    <t>Provincia</t>
  </si>
  <si>
    <t>Comuna</t>
  </si>
  <si>
    <t>Pisqueras</t>
  </si>
  <si>
    <t>Vinífera</t>
  </si>
  <si>
    <t>COPIAPO</t>
  </si>
  <si>
    <t>T.AMARILLA</t>
  </si>
  <si>
    <t>HUASCO</t>
  </si>
  <si>
    <t>VALLENAR</t>
  </si>
  <si>
    <t xml:space="preserve"> A.del CARMEN</t>
  </si>
  <si>
    <t xml:space="preserve">TOTAL </t>
  </si>
  <si>
    <t xml:space="preserve"> Número de Propiedades</t>
  </si>
  <si>
    <t>Pisquera</t>
  </si>
  <si>
    <t>Vinificación</t>
  </si>
  <si>
    <t>ELQUI</t>
  </si>
  <si>
    <t>La Serena</t>
  </si>
  <si>
    <t>Vicuña</t>
  </si>
  <si>
    <t>Paihuano</t>
  </si>
  <si>
    <t>LIMARI</t>
  </si>
  <si>
    <t>Ovalle</t>
  </si>
  <si>
    <t>Rio Hurtado</t>
  </si>
  <si>
    <t>Monte Patria</t>
  </si>
  <si>
    <t>Combarbalá</t>
  </si>
  <si>
    <t>Punitaqui</t>
  </si>
  <si>
    <t>CHOAPA</t>
  </si>
  <si>
    <t>Illapel</t>
  </si>
  <si>
    <t>Salamanca</t>
  </si>
  <si>
    <t>Mincha</t>
  </si>
  <si>
    <t>Variedades de Vinificación</t>
  </si>
  <si>
    <t>Petorca</t>
  </si>
  <si>
    <t>Cabildo</t>
  </si>
  <si>
    <t>Los Andes</t>
  </si>
  <si>
    <t>San Esteban</t>
  </si>
  <si>
    <t>Calle Larga</t>
  </si>
  <si>
    <t>Rinconada</t>
  </si>
  <si>
    <t>San Felipe de Aconcagua</t>
  </si>
  <si>
    <t>San Felipe</t>
  </si>
  <si>
    <t>Putaendo</t>
  </si>
  <si>
    <t>Santa Maria</t>
  </si>
  <si>
    <t>Panquehue</t>
  </si>
  <si>
    <t>Llay Llay</t>
  </si>
  <si>
    <t>Catemu</t>
  </si>
  <si>
    <t>Quillota</t>
  </si>
  <si>
    <t>Nogales</t>
  </si>
  <si>
    <t>Hijuelas</t>
  </si>
  <si>
    <t>Limache</t>
  </si>
  <si>
    <t>Olmué</t>
  </si>
  <si>
    <t>Quilpué</t>
  </si>
  <si>
    <t>Villa Alemana</t>
  </si>
  <si>
    <t>Casablanca</t>
  </si>
  <si>
    <t>Total Región</t>
  </si>
  <si>
    <t>PETORCA</t>
  </si>
  <si>
    <t>LOS ANDES</t>
  </si>
  <si>
    <t>SAN FELIPE DE ACONCAGUA</t>
  </si>
  <si>
    <t>QUILLOTA</t>
  </si>
  <si>
    <t>País</t>
  </si>
  <si>
    <t xml:space="preserve">Santa María </t>
  </si>
  <si>
    <t>Cachapoal</t>
  </si>
  <si>
    <t>Rancagua</t>
  </si>
  <si>
    <t>Graneros</t>
  </si>
  <si>
    <t>Mostazal</t>
  </si>
  <si>
    <t>Codegua</t>
  </si>
  <si>
    <t>Machali</t>
  </si>
  <si>
    <t>Olivar</t>
  </si>
  <si>
    <t>Requinoa</t>
  </si>
  <si>
    <t>Rengo</t>
  </si>
  <si>
    <t>Malloa</t>
  </si>
  <si>
    <t>Quinta Tilcoco</t>
  </si>
  <si>
    <t>San Vicente</t>
  </si>
  <si>
    <t>Pichidegua</t>
  </si>
  <si>
    <t>Peumo</t>
  </si>
  <si>
    <t>Coltauco</t>
  </si>
  <si>
    <t>Coinco</t>
  </si>
  <si>
    <t>Doñihue</t>
  </si>
  <si>
    <t>Las Cabras</t>
  </si>
  <si>
    <t>Colchagua</t>
  </si>
  <si>
    <t>San Fernando</t>
  </si>
  <si>
    <t>Chimbarongo</t>
  </si>
  <si>
    <t>Placilla</t>
  </si>
  <si>
    <t>Nancagua</t>
  </si>
  <si>
    <t>Chepica</t>
  </si>
  <si>
    <t xml:space="preserve"> Santa Cruz</t>
  </si>
  <si>
    <t>Lolol</t>
  </si>
  <si>
    <t>Pumanque</t>
  </si>
  <si>
    <t>Palmilla</t>
  </si>
  <si>
    <t>Peralillo</t>
  </si>
  <si>
    <t>Cardenal Caro</t>
  </si>
  <si>
    <t>Navidad</t>
  </si>
  <si>
    <t>Litueche</t>
  </si>
  <si>
    <t>La Estrella</t>
  </si>
  <si>
    <t>Marchigue</t>
  </si>
  <si>
    <t>Paredones</t>
  </si>
  <si>
    <t>CACHAPOAL</t>
  </si>
  <si>
    <t>COLCHAGUA</t>
  </si>
  <si>
    <t>Chépica</t>
  </si>
  <si>
    <t>Santa Cruz</t>
  </si>
  <si>
    <t>CARDENAL CARO</t>
  </si>
  <si>
    <t>A.Bouschet</t>
  </si>
  <si>
    <t>Machalí</t>
  </si>
  <si>
    <t>Qta Tilcoco</t>
  </si>
  <si>
    <t>Curicó</t>
  </si>
  <si>
    <t>Teno</t>
  </si>
  <si>
    <t>Romeral</t>
  </si>
  <si>
    <t>Molina</t>
  </si>
  <si>
    <t>Sagrada Familia</t>
  </si>
  <si>
    <t>Hualañe</t>
  </si>
  <si>
    <t>Licantén</t>
  </si>
  <si>
    <t>Vichuquen</t>
  </si>
  <si>
    <t>Rauco</t>
  </si>
  <si>
    <t>Talca</t>
  </si>
  <si>
    <t>Pelarco</t>
  </si>
  <si>
    <t>Rio Claro</t>
  </si>
  <si>
    <t>San Clemente</t>
  </si>
  <si>
    <t>Maule</t>
  </si>
  <si>
    <t>Empedrado</t>
  </si>
  <si>
    <t>Pencahue</t>
  </si>
  <si>
    <t>Constitución</t>
  </si>
  <si>
    <t>Curepto</t>
  </si>
  <si>
    <t>Linares</t>
  </si>
  <si>
    <t>Yerbas Buenas</t>
  </si>
  <si>
    <t>Colbún</t>
  </si>
  <si>
    <t>Longaví</t>
  </si>
  <si>
    <t>Parral</t>
  </si>
  <si>
    <t>Retiro</t>
  </si>
  <si>
    <t>Villa Alegre</t>
  </si>
  <si>
    <t>San Javier</t>
  </si>
  <si>
    <t>Cauquenes</t>
  </si>
  <si>
    <t>Chanco</t>
  </si>
  <si>
    <t>Pelluhue</t>
  </si>
  <si>
    <t>CURICÓ</t>
  </si>
  <si>
    <t>Sda.Familia</t>
  </si>
  <si>
    <t>TALCA</t>
  </si>
  <si>
    <t>LINARES</t>
  </si>
  <si>
    <t>CAUQUENES</t>
  </si>
  <si>
    <t>Mezclas tintas</t>
  </si>
  <si>
    <t>Vichuquén</t>
  </si>
  <si>
    <t>Río Claro</t>
  </si>
  <si>
    <t>Yerbas Bnas.</t>
  </si>
  <si>
    <t>V. Alegre</t>
  </si>
  <si>
    <t xml:space="preserve"> Cauquenes</t>
  </si>
  <si>
    <t>ÑUBLE</t>
  </si>
  <si>
    <t>Cobquecura</t>
  </si>
  <si>
    <t>Quirihue</t>
  </si>
  <si>
    <t>Ñiquen</t>
  </si>
  <si>
    <t>San Carlos</t>
  </si>
  <si>
    <t>Ninhue</t>
  </si>
  <si>
    <t>San Nicolás</t>
  </si>
  <si>
    <t>Trehuaco</t>
  </si>
  <si>
    <t>Portezuelo</t>
  </si>
  <si>
    <t>Chillán</t>
  </si>
  <si>
    <t>Coihueco</t>
  </si>
  <si>
    <t>Coelemu</t>
  </si>
  <si>
    <t>Ranquil</t>
  </si>
  <si>
    <t>Pinto</t>
  </si>
  <si>
    <t>Quillón</t>
  </si>
  <si>
    <t>Bulnes</t>
  </si>
  <si>
    <t>San Ignacio</t>
  </si>
  <si>
    <t>El Carmen</t>
  </si>
  <si>
    <t>Pemuco</t>
  </si>
  <si>
    <t>Los Angeles</t>
  </si>
  <si>
    <t>Laja</t>
  </si>
  <si>
    <t>San Rosendo</t>
  </si>
  <si>
    <t>Yumbel</t>
  </si>
  <si>
    <t>Cabrero</t>
  </si>
  <si>
    <t>Quilleco</t>
  </si>
  <si>
    <t>Mulchén</t>
  </si>
  <si>
    <t>Nacimiento</t>
  </si>
  <si>
    <t>Negrete</t>
  </si>
  <si>
    <t>CONCEPCIÓN</t>
  </si>
  <si>
    <t>Tomé</t>
  </si>
  <si>
    <t>Florida</t>
  </si>
  <si>
    <t>Hualqui</t>
  </si>
  <si>
    <t>Santa Juana</t>
  </si>
  <si>
    <t>Número Propiedades</t>
  </si>
  <si>
    <t xml:space="preserve"> Cobquecura</t>
  </si>
  <si>
    <t xml:space="preserve"> Chillán</t>
  </si>
  <si>
    <t xml:space="preserve"> Blanca Ovoide</t>
  </si>
  <si>
    <t xml:space="preserve">Semillón </t>
  </si>
  <si>
    <t>Santiago</t>
  </si>
  <si>
    <t>Conchali</t>
  </si>
  <si>
    <t>Las Condes</t>
  </si>
  <si>
    <t>Peñalolen</t>
  </si>
  <si>
    <t>La Florida</t>
  </si>
  <si>
    <t>La Granja</t>
  </si>
  <si>
    <t>La Pintana</t>
  </si>
  <si>
    <t>Maipú</t>
  </si>
  <si>
    <t>Pudahuel</t>
  </si>
  <si>
    <t>Quilicura</t>
  </si>
  <si>
    <t>Cerrillos</t>
  </si>
  <si>
    <t>Renca</t>
  </si>
  <si>
    <t>Chacabuco</t>
  </si>
  <si>
    <t>Colina</t>
  </si>
  <si>
    <t>Lampa</t>
  </si>
  <si>
    <t>Til Til</t>
  </si>
  <si>
    <t>Cordillera</t>
  </si>
  <si>
    <t>Puente Alto</t>
  </si>
  <si>
    <t>San José de Maipo</t>
  </si>
  <si>
    <t>Pirque</t>
  </si>
  <si>
    <t>Maipo</t>
  </si>
  <si>
    <t>San Bernardo</t>
  </si>
  <si>
    <t>Buin</t>
  </si>
  <si>
    <t>Paine</t>
  </si>
  <si>
    <t>Calera de Tango</t>
  </si>
  <si>
    <t>Melipilla</t>
  </si>
  <si>
    <t xml:space="preserve">Melipilla </t>
  </si>
  <si>
    <t>Maria Pinto</t>
  </si>
  <si>
    <t>Curacaví</t>
  </si>
  <si>
    <t>Alhué</t>
  </si>
  <si>
    <t>San Pedro</t>
  </si>
  <si>
    <t>Talagante</t>
  </si>
  <si>
    <t>Peñaflor</t>
  </si>
  <si>
    <t>Isla de Maipo</t>
  </si>
  <si>
    <t>El Monte</t>
  </si>
  <si>
    <t>SANTIAGO</t>
  </si>
  <si>
    <t>CHACABUCO</t>
  </si>
  <si>
    <t>CORDILLERA</t>
  </si>
  <si>
    <t>Sn.J.de Maipo</t>
  </si>
  <si>
    <t>MAIPO</t>
  </si>
  <si>
    <t>Sn Bernardo</t>
  </si>
  <si>
    <t>C.de Tango</t>
  </si>
  <si>
    <t>MELIPILLA</t>
  </si>
  <si>
    <t>Curacavi</t>
  </si>
  <si>
    <t>TALAGANTE</t>
  </si>
  <si>
    <t>I.de Maipo</t>
  </si>
  <si>
    <t>S.J.de Maipo</t>
  </si>
  <si>
    <t>C. de Tango</t>
  </si>
  <si>
    <t>María Pinto</t>
  </si>
  <si>
    <t>Curacavï</t>
  </si>
  <si>
    <t>REGIONES</t>
  </si>
  <si>
    <t>VIDES PISQUERAS</t>
  </si>
  <si>
    <t>VIDES DE VINIFICACIÓN</t>
  </si>
  <si>
    <t>TOTALES</t>
  </si>
  <si>
    <t>CEPAJE</t>
  </si>
  <si>
    <t>AÑOS</t>
  </si>
  <si>
    <t>VARIACIÓN ANUAL</t>
  </si>
  <si>
    <t>94/95</t>
  </si>
  <si>
    <t>95/96</t>
  </si>
  <si>
    <t>96/97</t>
  </si>
  <si>
    <t>Hectáreas</t>
  </si>
  <si>
    <t>Porcentaje</t>
  </si>
  <si>
    <t>10,5</t>
  </si>
  <si>
    <t>6,6</t>
  </si>
  <si>
    <t>22,1</t>
  </si>
  <si>
    <t>14,9</t>
  </si>
  <si>
    <t>19,6</t>
  </si>
  <si>
    <t>67,3</t>
  </si>
  <si>
    <t>6,0</t>
  </si>
  <si>
    <t>2,3</t>
  </si>
  <si>
    <t>23,5</t>
  </si>
  <si>
    <t>2,5</t>
  </si>
  <si>
    <t>0,6</t>
  </si>
  <si>
    <t>6,5</t>
  </si>
  <si>
    <t>2,9</t>
  </si>
  <si>
    <t>-12,2</t>
  </si>
  <si>
    <t>5,4</t>
  </si>
  <si>
    <t>55,7</t>
  </si>
  <si>
    <t>33,4</t>
  </si>
  <si>
    <t>43,2</t>
  </si>
  <si>
    <t>-3,5</t>
  </si>
  <si>
    <t>7,0</t>
  </si>
  <si>
    <t>-2,1</t>
  </si>
  <si>
    <t>-1,2</t>
  </si>
  <si>
    <t>-7,2</t>
  </si>
  <si>
    <t>-4,4</t>
  </si>
  <si>
    <t xml:space="preserve">-- </t>
  </si>
  <si>
    <t>-0,2</t>
  </si>
  <si>
    <t>Otros</t>
  </si>
  <si>
    <t>0,7</t>
  </si>
  <si>
    <t>0,8</t>
  </si>
  <si>
    <t>Totales</t>
  </si>
  <si>
    <t>2,4</t>
  </si>
  <si>
    <t>13,5</t>
  </si>
  <si>
    <t>REGIÓN</t>
  </si>
  <si>
    <t>III</t>
  </si>
  <si>
    <t>R.M.</t>
  </si>
  <si>
    <t>Variedades uvas Pisqueras</t>
  </si>
  <si>
    <t>VINO</t>
  </si>
  <si>
    <t>CHICHA</t>
  </si>
  <si>
    <t>MOSTO</t>
  </si>
  <si>
    <t xml:space="preserve">VINO </t>
  </si>
  <si>
    <t>237.404.235</t>
  </si>
  <si>
    <t>1.538.673</t>
  </si>
  <si>
    <t>44.834.951</t>
  </si>
  <si>
    <t>73.101.858</t>
  </si>
  <si>
    <t>212.757.436</t>
  </si>
  <si>
    <t>1.393.698</t>
  </si>
  <si>
    <t>2.658.707</t>
  </si>
  <si>
    <t>103.777.079</t>
  </si>
  <si>
    <t>35.495.656</t>
  </si>
  <si>
    <t>95.023.790</t>
  </si>
  <si>
    <t>223.981.304</t>
  </si>
  <si>
    <t>106.264.200</t>
  </si>
  <si>
    <t>50.367.771</t>
  </si>
  <si>
    <t>108.277.575</t>
  </si>
  <si>
    <t>276.647.830</t>
  </si>
  <si>
    <t>1.714.381</t>
  </si>
  <si>
    <t>83.189.869</t>
  </si>
  <si>
    <t>36.946.003</t>
  </si>
  <si>
    <t>121.622.086</t>
  </si>
  <si>
    <t>290.904.043</t>
  </si>
  <si>
    <t>3.244.205</t>
  </si>
  <si>
    <t>6.515.314</t>
  </si>
  <si>
    <t>25.832.774</t>
  </si>
  <si>
    <t>61.450.316</t>
  </si>
  <si>
    <t>129.598.115</t>
  </si>
  <si>
    <t>337.272.679</t>
  </si>
  <si>
    <t>1.712.315</t>
  </si>
  <si>
    <t>7.207.305</t>
  </si>
  <si>
    <t>45.096.779</t>
  </si>
  <si>
    <t>67.418.061</t>
  </si>
  <si>
    <t>143.592.174</t>
  </si>
  <si>
    <t>381.666.970</t>
  </si>
  <si>
    <t>10.809.428</t>
  </si>
  <si>
    <t>49.090.541</t>
  </si>
  <si>
    <t>56.635.573</t>
  </si>
  <si>
    <t>131.768.817</t>
  </si>
  <si>
    <t>1.186.916</t>
  </si>
  <si>
    <t>2.577.873</t>
  </si>
  <si>
    <t>82.543.859</t>
  </si>
  <si>
    <t>96.358.857</t>
  </si>
  <si>
    <t>159.501.823</t>
  </si>
  <si>
    <t xml:space="preserve">          La Ley 18.455 que regula producción y comercialización de las bebidas alcohólicas y vinagres, publicada el 11 de noviembre de 1985, le encarga al Servicio Agrícola y Ganadero, llevar un Catastro del Viñedo Chileno con la información actualizada de todos los propietarios o tenedores de viñas y parronales.</t>
  </si>
  <si>
    <t xml:space="preserve">          Es así, como en el año 1985 se confeccionó el catastro nacional en esta materia, el cual se reactualizó completamente el año 1993 y desde ese año a la fecha, se mantiene al día.</t>
  </si>
  <si>
    <t xml:space="preserve">          La motivación del Servicio de presentar anualmente este Catastro del Viñedo Chileno, obedece a la necesidad de aportar antecedentes estadísticos que sirvan para enfrentar en forma consistente, la implementación de políticas adecuadas al desarrollo del sector, el control de la zonificación vitícola y denominaciones de origen de vinos, como también, una adecuada toma de decisiones de los diferentes agentes que intervienen en esta área de la agricultura chilena.</t>
  </si>
  <si>
    <t xml:space="preserve">          La información recopilada incluye antecedentes de localización del viñedo, superficie de variedades, sistemas de conducción, régimen hídrico, edad de plantaciones y la individualización completa del propietario.</t>
  </si>
  <si>
    <t>Indice de Cuadros :</t>
  </si>
  <si>
    <t>Cuadro nº 1 :</t>
  </si>
  <si>
    <t>Cuadro nº 2 :</t>
  </si>
  <si>
    <t>Cuadro nº 3 :</t>
  </si>
  <si>
    <t>Cuadro nº 4 :</t>
  </si>
  <si>
    <t xml:space="preserve">Cuadro nº 5 : </t>
  </si>
  <si>
    <t>Cuadro nº 6 :</t>
  </si>
  <si>
    <t>Cuadro nº 7 :</t>
  </si>
  <si>
    <t>Cuadro nº 8 :</t>
  </si>
  <si>
    <t>Cuadro nº 9 :</t>
  </si>
  <si>
    <t>Cuadro nº 10:</t>
  </si>
  <si>
    <t>Cuadro nº 11:</t>
  </si>
  <si>
    <t>Cuadro nº 12:</t>
  </si>
  <si>
    <t>Cuadro nº 13:</t>
  </si>
  <si>
    <t>Cuadro nº 14:</t>
  </si>
  <si>
    <t>Cuadro nº 15:</t>
  </si>
  <si>
    <t>Cuadro nº 16:</t>
  </si>
  <si>
    <t>Cuadro nº 17:</t>
  </si>
  <si>
    <t>Cuadro nº 18:</t>
  </si>
  <si>
    <t>Cuadro nº 19:</t>
  </si>
  <si>
    <t>Cuadro nº 20:</t>
  </si>
  <si>
    <t>Cuadro nº 21:</t>
  </si>
  <si>
    <t>Cuadro nº 22:</t>
  </si>
  <si>
    <t>Cuadro nº 23:</t>
  </si>
  <si>
    <t>Cuadro nº 24:</t>
  </si>
  <si>
    <t>cuadro nº 25:</t>
  </si>
  <si>
    <t>Cuadro nº 26:</t>
  </si>
  <si>
    <t>Cuadro nº 27:</t>
  </si>
  <si>
    <t>Cuadro nº 29:</t>
  </si>
  <si>
    <t>Cuadro nº 30:</t>
  </si>
  <si>
    <t>Cuadro nº 31:</t>
  </si>
  <si>
    <t>Cuadro nº 32:</t>
  </si>
  <si>
    <t>Cuadro nº 33:</t>
  </si>
  <si>
    <t>Cuadro nº 36:</t>
  </si>
  <si>
    <t>Cuadro nº 37:</t>
  </si>
  <si>
    <t>Cuadro nº 38:</t>
  </si>
  <si>
    <t>Cuadro nº 39:</t>
  </si>
  <si>
    <t>Cons.Fresco</t>
  </si>
  <si>
    <t>Cons.fresco</t>
  </si>
  <si>
    <t xml:space="preserve"> Variedades Cons. Fresco</t>
  </si>
  <si>
    <t>Variedades de Cons. Fresco</t>
  </si>
  <si>
    <t>Variedades de Cons.Fresco</t>
  </si>
  <si>
    <t>VIDES DE CONSUMO FRESCO</t>
  </si>
  <si>
    <t>Variedades uvas para Vinificación</t>
  </si>
  <si>
    <t>Variedades uvas para cons.Fresco</t>
  </si>
  <si>
    <t>Vides de Cons.Fresco</t>
  </si>
  <si>
    <t>97/98</t>
  </si>
  <si>
    <t>Nebbiolo</t>
  </si>
  <si>
    <t>Araucania</t>
  </si>
  <si>
    <t>ARAUCANIA</t>
  </si>
  <si>
    <t>IX</t>
  </si>
  <si>
    <t>-</t>
  </si>
  <si>
    <t>MALLECO</t>
  </si>
  <si>
    <t>Traiguén</t>
  </si>
  <si>
    <t>Número de Propiedades</t>
  </si>
  <si>
    <t>CATASTRO VIDES CONSUMO FRESCO Y VINIFICACION</t>
  </si>
  <si>
    <t>IXª REGIÓN (ha)</t>
  </si>
  <si>
    <t>NÚMERO DE PROPIEDADES CON PLANTACIÓN DE VIDES</t>
  </si>
  <si>
    <t>SUPERFICIE COMUNAL DE CEPAJES DE VINIFICACIÓN</t>
  </si>
  <si>
    <t>Cuadro nº 34:</t>
  </si>
  <si>
    <t>Cuadro nº 35.</t>
  </si>
  <si>
    <t>Cuadro nº 40:</t>
  </si>
  <si>
    <t>98/99</t>
  </si>
  <si>
    <t>Tintorera</t>
  </si>
  <si>
    <t>Cartagena</t>
  </si>
  <si>
    <t>San Antonio</t>
  </si>
  <si>
    <t>SAN ANTONIO</t>
  </si>
  <si>
    <t>Marsanne</t>
  </si>
  <si>
    <t>Pichilemu</t>
  </si>
  <si>
    <t>BIO - BIO</t>
  </si>
  <si>
    <t>Carmenère</t>
  </si>
  <si>
    <t>Llay - Llay</t>
  </si>
  <si>
    <t>Roussane</t>
  </si>
  <si>
    <t>Sauvignon Gris</t>
  </si>
  <si>
    <t>Sauvignon Vert</t>
  </si>
  <si>
    <t>Portugais Blue</t>
  </si>
  <si>
    <t>Petit Syrah</t>
  </si>
  <si>
    <t>Tempranillo</t>
  </si>
  <si>
    <t>Crimson Seedless</t>
  </si>
  <si>
    <t>M. De Frontignan</t>
  </si>
  <si>
    <t>Calle Laarga</t>
  </si>
  <si>
    <t>Syrah</t>
  </si>
  <si>
    <t>M. de alejandría</t>
  </si>
  <si>
    <t>M.de Frontignan</t>
  </si>
  <si>
    <t>Total Comuna</t>
  </si>
  <si>
    <t>M.de Alejandría</t>
  </si>
  <si>
    <t>M.Rosada</t>
  </si>
  <si>
    <t>00</t>
  </si>
  <si>
    <t>99/00</t>
  </si>
  <si>
    <t>* Los valores totales han sido aproximados a la cifra superior o inferior según corresponda</t>
  </si>
  <si>
    <t>M.de Alejandria</t>
  </si>
  <si>
    <t xml:space="preserve">% VARIACION </t>
  </si>
  <si>
    <t>Años</t>
  </si>
  <si>
    <t>Cuadro n° 6-A:</t>
  </si>
  <si>
    <t>Cuadro n° 3-A</t>
  </si>
  <si>
    <t xml:space="preserve">  Catastro de superficie plantada según sistema de conducción (hectáreas), en vides para vinificación.</t>
  </si>
  <si>
    <t>Sistema de Conducción</t>
  </si>
  <si>
    <t>Espaldera</t>
  </si>
  <si>
    <t>Parrón</t>
  </si>
  <si>
    <t>Cabeza</t>
  </si>
  <si>
    <t>San Rafael</t>
  </si>
  <si>
    <t>01</t>
  </si>
  <si>
    <t>00/01</t>
  </si>
  <si>
    <t>Melisa (Princess Seedless)</t>
  </si>
  <si>
    <t>Lacrima Christi</t>
  </si>
  <si>
    <t>02</t>
  </si>
  <si>
    <t>01/02</t>
  </si>
  <si>
    <t>T</t>
  </si>
  <si>
    <t>RM</t>
  </si>
  <si>
    <t xml:space="preserve">  Catastro Nacional de vides  para  Vinificación (hectáreas).</t>
  </si>
  <si>
    <t xml:space="preserve">  Catastro nacional de superficie plantada de vides  para  vinificación según régimen hídrico (hectáreas).</t>
  </si>
  <si>
    <t xml:space="preserve">  Distribución nacional de cepajes tintos de vides  para  vinificación (hectáreas)</t>
  </si>
  <si>
    <t xml:space="preserve">  Distribución nacional de cepajes blancos de vides para vinificación (hectáreas).</t>
  </si>
  <si>
    <t xml:space="preserve">  Distribución de propiedades de vides para  vinificación según rangos de superficie (hectáreas).</t>
  </si>
  <si>
    <t xml:space="preserve">  Catastro Nacional de vides para pisco (hectáreas).</t>
  </si>
  <si>
    <t xml:space="preserve">  Distribución del número de propiedades de vides para pisco según rangos de superficie (hectáreas).</t>
  </si>
  <si>
    <t xml:space="preserve">  Catastro Nacional de vides para consumo fresco (hectáreas).</t>
  </si>
  <si>
    <t xml:space="preserve">  Distribución del número de propiedades de vides para consumo fresco según rangos de superficie (hectáreas).</t>
  </si>
  <si>
    <t xml:space="preserve">  Catastro de vides para consumo fresco y para pisco. IIIª región (hectáreas).</t>
  </si>
  <si>
    <t xml:space="preserve">  Número de propiedades con plantaciones de vides para consumo fresco y para pisco. IIIª región.</t>
  </si>
  <si>
    <t xml:space="preserve">  Catastro de vides de consumo fresco,  pisco y vinificación. IVª región (hectáreas).</t>
  </si>
  <si>
    <t xml:space="preserve">  Número de propiedades con plantaciones de vides de consumo fresco, pisco y vinificación. IVª región.</t>
  </si>
  <si>
    <t xml:space="preserve">  Catastro  vides de consumo fresco y vinificación. Vª región (hectáreas).</t>
  </si>
  <si>
    <t xml:space="preserve">  Número de propiedades con plantaciones de vides de consumo fresco y vinificación. Vª región.</t>
  </si>
  <si>
    <t xml:space="preserve">  Superficie comunal de cepajes  para  vinificación. Vª región (hectáreas).</t>
  </si>
  <si>
    <t xml:space="preserve">  Catastro de vides de consumo fresco y  vinificación. VIª región. (hectáreas).</t>
  </si>
  <si>
    <t xml:space="preserve">  Número de propiedades con plantaciones de vides de consumo fresco y vinificación. VIª región.</t>
  </si>
  <si>
    <t xml:space="preserve">  Superficie comunal de cepajes tintos para  vinificación. VIª región (hectáreas).</t>
  </si>
  <si>
    <t xml:space="preserve">  Superficie comunal de cepajes blancos para vinificación. VIª región (hectáreas).</t>
  </si>
  <si>
    <t xml:space="preserve">  Catastro de vides de consumo fresco y  vinificación. VIIª region (hectáreas).</t>
  </si>
  <si>
    <t xml:space="preserve">  Número de propiedades con plantaciones de vides de consumo fresco y  vinificación. VIIª región.</t>
  </si>
  <si>
    <t xml:space="preserve">  Superficie comunal de cepajes tintos para  vinificación. VIIª región (hectáreas)</t>
  </si>
  <si>
    <t xml:space="preserve">  Superficie comunal de cepajes blancos para  vinificación. VIIª región (hectáreas)</t>
  </si>
  <si>
    <t xml:space="preserve">  Catastro de vides de consumo fresco y  vinificación. VIIIª región (hectáreas).</t>
  </si>
  <si>
    <t xml:space="preserve">  Superficie comunal de cepajes tintos para  vinificación. VIIIª región (hectáreas).</t>
  </si>
  <si>
    <t xml:space="preserve">  Superficie comunal de cepajes blancos para  vinificación. VIIIª región (hectáreas)</t>
  </si>
  <si>
    <t xml:space="preserve">  Catastro  vides de consumo fresco y  vinificación. Región Metropolitana (hectáreas).</t>
  </si>
  <si>
    <t xml:space="preserve">  Número de propiedades con plantaciones de vides de consumo fresco y vinificación. Región Metropolitana.</t>
  </si>
  <si>
    <t xml:space="preserve">  Superficie comunal de cepajes tintos para  vinificación. Región Metropolitana (hectáreas).</t>
  </si>
  <si>
    <t xml:space="preserve">  Superficie comunal de cepajes blancos para vinificación. Región Metropolitana (hectáreas).</t>
  </si>
  <si>
    <t xml:space="preserve">  Catastro vides de consumo fresco y vinificación. IX Región (hectáreas), Número de propiedades con plantación de vides y superficie     comunal de cepajes de vinificación. </t>
  </si>
  <si>
    <t>DE LOS LAGOS</t>
  </si>
  <si>
    <t>X</t>
  </si>
  <si>
    <t>De Los Lagos</t>
  </si>
  <si>
    <t>Xª REGIÓN (ha)</t>
  </si>
  <si>
    <t>White Seedless</t>
  </si>
  <si>
    <t>OSORNO</t>
  </si>
  <si>
    <t>San Pablo</t>
  </si>
  <si>
    <t>03</t>
  </si>
  <si>
    <t>02/03</t>
  </si>
  <si>
    <t>Litros de Vino</t>
  </si>
  <si>
    <t>Litros de Mosto</t>
  </si>
  <si>
    <t xml:space="preserve">          Esta actualización a diciembre de 2003, recoge la información de nuevas plantaciones no censadas a esta fecha , como también se ha verificado la información disponible en aquellas referencias que hubieren sufrido variaciones recopilando los antecedentes nuevos de estos predios.  Se trabajó con una cartografía de terreno, definiéndose como plantación comercial a la superficie ocupada con viñas o parronales, de tamaño igual o superior a 0,5 hectáreas.</t>
  </si>
  <si>
    <t xml:space="preserve">          El viñedo chileno alcanza a un total de 172.635 hectáreas, superficie distribuída en:  vides destinadas a vinificación con 110.097 há,  vides para consumo fresco con 52.685 há. y  vides para pisco con 9.853 há., localizadas entre las regiones de Atacama y Bio-Bio, concentrándose las mayores plantaciones en la Región del Maule, seguida por la Región del Libertador Bernardo O'higgins y la Región Metropolitana.</t>
  </si>
  <si>
    <t>Cuadro nº 31(a):</t>
  </si>
  <si>
    <t>Cuadro nº 28:        Número de propiedades con plantaciones de vides de consumo fresco y  vinificación. VIIIª región.</t>
  </si>
  <si>
    <t xml:space="preserve">  Catastro vides de consumo fresco y vinificación. X Región (hectáreas), Número de propiedades con plantación de vides y superficie     comunal de cepajes de vinificación. </t>
  </si>
  <si>
    <t>Pedro Jiménez</t>
  </si>
  <si>
    <t xml:space="preserve">          La superficie total destinada a vinificación, que alcanzó a 110.097 hectáreas, el 76% corresponde a cepajes tintos y el 24% a cepajes blancos,  representados mayoritariamente por las variedades Cabernet Sauvignon con 39.731 hectáreas y Chardonnay con 7.565 hectáreas, respectivamente.</t>
  </si>
  <si>
    <t xml:space="preserve">  Catastro Vitícola Nacional (hectáreas). Diciembre 2003</t>
  </si>
  <si>
    <t xml:space="preserve">  Evolución de Propiedades de vides para vinificación según rangos de superficie (hectáreas) . Años  1997 - 2003</t>
  </si>
  <si>
    <t xml:space="preserve">  Evolución superficie de vides para pisco. Años 1985-2003 (hectáreas).</t>
  </si>
  <si>
    <t xml:space="preserve">  Catastro Vitícola Nacional. Años 1995- 2003.</t>
  </si>
  <si>
    <t xml:space="preserve">  Evolución de la superficie de cepajes para vinificación. 1994- 2003.</t>
  </si>
  <si>
    <t xml:space="preserve">  Producción regional de vinos y mostos de vides para vinificación 1994-2004 (litros).</t>
  </si>
  <si>
    <t xml:space="preserve">  Producción regional de vinos y mostos de vides para consumo fresco 1994-2004 (litros).</t>
  </si>
  <si>
    <t xml:space="preserve">  Producción nacional de vinos, chichas y mostos. Años 1991-2004 (litros).</t>
  </si>
  <si>
    <t xml:space="preserve">         El viñedo destinado a la producción de vinos se incrementó un 1,4% con relación al año 2002, equivalente a 1.528 hectáreas de nuevas plantaciones. Este incremento se debe en gran medida a los aumentos de 470 há de Cabernet Sauvignon, 240 há de Carmenère y 121 há de Syrah en los cepajes tintos, y 327 há de nuevas plantaciones de Sauvignon Blanc.</t>
  </si>
  <si>
    <t>_____________________________________________________________________________________________________________________________</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</si>
</sst>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_(* #,##0.0_);_(* \(#,##0.0\);_(* &quot;-&quot;??_);_(@_)"/>
    <numFmt numFmtId="188" formatCode="_(* #,##0_);_(* \(#,##0\);_(* &quot;-&quot;??_);_(@_)"/>
    <numFmt numFmtId="189" formatCode="#,##0\ &quot;Pts&quot;;\-#,##0\ &quot;Pts&quot;"/>
    <numFmt numFmtId="190" formatCode="#,##0\ &quot;Pts&quot;;[Red]\-#,##0\ &quot;Pts&quot;"/>
    <numFmt numFmtId="191" formatCode="#,##0.00\ &quot;Pts&quot;;\-#,##0.00\ &quot;Pts&quot;"/>
    <numFmt numFmtId="192" formatCode="#,##0.00\ &quot;Pts&quot;;[Red]\-#,##0.00\ &quot;Pts&quot;"/>
    <numFmt numFmtId="193" formatCode="_-* #,##0\ &quot;Pts&quot;_-;\-* #,##0\ &quot;Pts&quot;_-;_-* &quot;-&quot;\ &quot;Pts&quot;_-;_-@_-"/>
    <numFmt numFmtId="194" formatCode="_-* #,##0\ _P_t_s_-;\-* #,##0\ _P_t_s_-;_-* &quot;-&quot;\ _P_t_s_-;_-@_-"/>
    <numFmt numFmtId="195" formatCode="_-* #,##0.00\ &quot;Pts&quot;_-;\-* #,##0.00\ &quot;Pts&quot;_-;_-* &quot;-&quot;??\ &quot;Pts&quot;_-;_-@_-"/>
    <numFmt numFmtId="196" formatCode="_-* #,##0.00\ _P_t_s_-;\-* #,##0.00\ _P_t_s_-;_-* &quot;-&quot;??\ _P_t_s_-;_-@_-"/>
    <numFmt numFmtId="197" formatCode="_-* #,##0.0\ _P_t_s_-;\-* #,##0.0\ _P_t_s_-;_-* &quot;-&quot;\ _P_t_s_-;_-@_-"/>
    <numFmt numFmtId="198" formatCode="_-* #,##0.00\ _P_t_s_-;\-* #,##0.00\ _P_t_s_-;_-* &quot;-&quot;\ _P_t_s_-;_-@_-"/>
    <numFmt numFmtId="199" formatCode="_-* #,##0.000\ _P_t_s_-;\-* #,##0.000\ _P_t_s_-;_-* &quot;-&quot;\ _P_t_s_-;_-@_-"/>
    <numFmt numFmtId="200" formatCode="_-* #,##0.0000\ _P_t_s_-;\-* #,##0.0000\ _P_t_s_-;_-* &quot;-&quot;\ _P_t_s_-;_-@_-"/>
    <numFmt numFmtId="201" formatCode="_-* #,##0.00000\ _P_t_s_-;\-* #,##0.00000\ _P_t_s_-;_-* &quot;-&quot;\ _P_t_s_-;_-@_-"/>
    <numFmt numFmtId="202" formatCode="_-* #,##0.000000\ _P_t_s_-;\-* #,##0.000000\ _P_t_s_-;_-* &quot;-&quot;\ _P_t_s_-;_-@_-"/>
    <numFmt numFmtId="203" formatCode="#,##0.0"/>
    <numFmt numFmtId="204" formatCode="0.000"/>
  </numFmts>
  <fonts count="70">
    <font>
      <sz val="10"/>
      <name val="Arial"/>
      <family val="0"/>
    </font>
    <font>
      <sz val="14"/>
      <name val="Arial"/>
      <family val="2"/>
    </font>
    <font>
      <sz val="12"/>
      <name val="Arial"/>
      <family val="2"/>
    </font>
    <font>
      <u val="single"/>
      <sz val="16"/>
      <name val="Arial"/>
      <family val="2"/>
    </font>
    <font>
      <u val="single"/>
      <sz val="10"/>
      <name val="Arial"/>
      <family val="2"/>
    </font>
    <font>
      <sz val="24"/>
      <name val="Arial"/>
      <family val="2"/>
    </font>
    <font>
      <sz val="36"/>
      <name val="Arial"/>
      <family val="2"/>
    </font>
    <font>
      <sz val="12"/>
      <name val="Arial Narrow"/>
      <family val="2"/>
    </font>
    <font>
      <b/>
      <sz val="12"/>
      <name val="Arial Narrow"/>
      <family val="2"/>
    </font>
    <font>
      <sz val="14"/>
      <name val="Arial Narrow"/>
      <family val="2"/>
    </font>
    <font>
      <sz val="10"/>
      <name val="Arial Narrow"/>
      <family val="2"/>
    </font>
    <font>
      <b/>
      <sz val="10"/>
      <name val="Arial Narrow"/>
      <family val="2"/>
    </font>
    <font>
      <sz val="16"/>
      <name val="Arial Narrow"/>
      <family val="2"/>
    </font>
    <font>
      <b/>
      <sz val="14"/>
      <name val="Arial Narrow"/>
      <family val="2"/>
    </font>
    <font>
      <b/>
      <sz val="11"/>
      <name val="Arial Narrow"/>
      <family val="2"/>
    </font>
    <font>
      <b/>
      <sz val="16"/>
      <name val="Arial Narrow"/>
      <family val="2"/>
    </font>
    <font>
      <b/>
      <sz val="10"/>
      <name val="Arial"/>
      <family val="2"/>
    </font>
    <font>
      <sz val="8"/>
      <name val="Arial"/>
      <family val="0"/>
    </font>
    <font>
      <b/>
      <sz val="12"/>
      <name val="Arial"/>
      <family val="2"/>
    </font>
    <font>
      <sz val="11"/>
      <name val="Arial"/>
      <family val="2"/>
    </font>
    <font>
      <b/>
      <sz val="16"/>
      <name val="Arial"/>
      <family val="2"/>
    </font>
    <font>
      <b/>
      <sz val="14"/>
      <name val="Arial"/>
      <family val="2"/>
    </font>
    <font>
      <sz val="6"/>
      <name val="Arial"/>
      <family val="2"/>
    </font>
    <font>
      <b/>
      <sz val="6"/>
      <name val="Arial"/>
      <family val="2"/>
    </font>
    <font>
      <b/>
      <sz val="9"/>
      <name val="Arial"/>
      <family val="2"/>
    </font>
    <font>
      <sz val="9"/>
      <name val="Arial"/>
      <family val="2"/>
    </font>
    <font>
      <b/>
      <sz val="8"/>
      <name val="Arial"/>
      <family val="2"/>
    </font>
    <font>
      <sz val="16"/>
      <name val="Arial"/>
      <family val="2"/>
    </font>
    <font>
      <b/>
      <sz val="11"/>
      <name val="Arial"/>
      <family val="2"/>
    </font>
    <font>
      <i/>
      <sz val="12"/>
      <name val="Arial"/>
      <family val="2"/>
    </font>
    <font>
      <sz val="7"/>
      <name val="Arial"/>
      <family val="2"/>
    </font>
    <font>
      <b/>
      <sz val="7"/>
      <name val="Arial"/>
      <family val="2"/>
    </font>
    <font>
      <u val="single"/>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36"/>
      <color indexed="8"/>
      <name val="Arial"/>
      <family val="0"/>
    </font>
    <font>
      <b/>
      <sz val="12"/>
      <color indexed="8"/>
      <name val="Lucida Console"/>
      <family val="0"/>
    </font>
    <font>
      <b/>
      <sz val="18"/>
      <color indexed="8"/>
      <name val="Arial Narrow"/>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thin"/>
      <bottom style="hair"/>
    </border>
    <border>
      <left style="hair"/>
      <right style="thin"/>
      <top style="thin"/>
      <bottom style="hair"/>
    </border>
    <border>
      <left style="hair"/>
      <right style="hair"/>
      <top style="hair"/>
      <bottom style="hair"/>
    </border>
    <border>
      <left style="thin"/>
      <right style="hair"/>
      <top style="thin"/>
      <bottom style="hair"/>
    </border>
    <border>
      <left style="hair"/>
      <right style="thin"/>
      <top style="hair"/>
      <bottom style="hair"/>
    </border>
    <border>
      <left style="hair"/>
      <right style="hair"/>
      <top style="hair"/>
      <bottom style="thin"/>
    </border>
    <border>
      <left style="thin"/>
      <right style="hair"/>
      <top style="hair"/>
      <bottom style="hair"/>
    </border>
    <border>
      <left style="thin"/>
      <right style="hair"/>
      <top style="hair"/>
      <bottom style="thin"/>
    </border>
    <border>
      <left style="thin"/>
      <right style="thin"/>
      <top style="thin"/>
      <bottom style="thin"/>
    </border>
    <border>
      <left style="hair"/>
      <right style="thin"/>
      <top style="hair"/>
      <bottom style="thin"/>
    </border>
    <border>
      <left>
        <color indexed="63"/>
      </left>
      <right>
        <color indexed="63"/>
      </right>
      <top style="thin">
        <color indexed="8"/>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thin"/>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1" fillId="29" borderId="1" applyNumberFormat="0" applyAlignment="0" applyProtection="0"/>
    <xf numFmtId="0" fontId="62"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6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33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0" fontId="7" fillId="0" borderId="0" xfId="0" applyFont="1" applyAlignment="1">
      <alignment horizontal="center"/>
    </xf>
    <xf numFmtId="0" fontId="13" fillId="0" borderId="0" xfId="0" applyFont="1" applyAlignment="1">
      <alignment horizontal="center"/>
    </xf>
    <xf numFmtId="0" fontId="10" fillId="0" borderId="0" xfId="0" applyFont="1" applyBorder="1" applyAlignment="1">
      <alignment horizontal="center"/>
    </xf>
    <xf numFmtId="0" fontId="10" fillId="0" borderId="0" xfId="0" applyFont="1" applyBorder="1" applyAlignment="1">
      <alignment/>
    </xf>
    <xf numFmtId="0" fontId="7" fillId="0" borderId="0" xfId="0" applyFont="1" applyAlignment="1">
      <alignment/>
    </xf>
    <xf numFmtId="3" fontId="10" fillId="0" borderId="0" xfId="0" applyNumberFormat="1" applyFont="1" applyBorder="1" applyAlignment="1">
      <alignment/>
    </xf>
    <xf numFmtId="0" fontId="13" fillId="0" borderId="0" xfId="0" applyFont="1" applyAlignment="1">
      <alignment horizontal="center" vertical="center"/>
    </xf>
    <xf numFmtId="0" fontId="11" fillId="0" borderId="0" xfId="0" applyFont="1" applyAlignment="1">
      <alignment/>
    </xf>
    <xf numFmtId="0" fontId="8" fillId="0" borderId="0" xfId="0" applyFont="1" applyAlignment="1">
      <alignment horizontal="center"/>
    </xf>
    <xf numFmtId="0" fontId="7" fillId="0" borderId="0" xfId="0" applyFont="1" applyAlignment="1">
      <alignment horizontal="center" vertical="center"/>
    </xf>
    <xf numFmtId="0" fontId="8" fillId="0" borderId="0" xfId="0" applyFont="1" applyAlignment="1">
      <alignment/>
    </xf>
    <xf numFmtId="0" fontId="2" fillId="0" borderId="0" xfId="0" applyFont="1" applyAlignment="1">
      <alignment vertical="center"/>
    </xf>
    <xf numFmtId="0" fontId="7" fillId="0" borderId="0" xfId="0" applyFont="1" applyBorder="1" applyAlignment="1">
      <alignment horizontal="center"/>
    </xf>
    <xf numFmtId="0" fontId="10" fillId="0" borderId="0" xfId="0" applyFont="1" applyBorder="1" applyAlignment="1">
      <alignment horizontal="righ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0" fillId="0" borderId="12" xfId="0" applyFont="1" applyBorder="1" applyAlignment="1">
      <alignment horizontal="center"/>
    </xf>
    <xf numFmtId="0" fontId="7" fillId="0" borderId="13" xfId="0" applyFont="1" applyBorder="1" applyAlignment="1">
      <alignment horizontal="center" vertical="center"/>
    </xf>
    <xf numFmtId="0" fontId="7" fillId="0" borderId="10" xfId="0" applyFont="1" applyBorder="1" applyAlignment="1">
      <alignment horizontal="center" vertical="justify"/>
    </xf>
    <xf numFmtId="0" fontId="10" fillId="0" borderId="12" xfId="0" applyFont="1" applyBorder="1" applyAlignment="1">
      <alignment/>
    </xf>
    <xf numFmtId="0" fontId="10" fillId="0" borderId="14" xfId="0" applyFont="1" applyBorder="1" applyAlignment="1">
      <alignment/>
    </xf>
    <xf numFmtId="0" fontId="11" fillId="0" borderId="15" xfId="0" applyFont="1" applyBorder="1" applyAlignment="1">
      <alignment horizontal="right"/>
    </xf>
    <xf numFmtId="0" fontId="10"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203" fontId="10" fillId="0" borderId="0" xfId="0" applyNumberFormat="1" applyFont="1" applyBorder="1" applyAlignment="1">
      <alignment horizontal="center" vertical="center"/>
    </xf>
    <xf numFmtId="203" fontId="10" fillId="0" borderId="0" xfId="0" applyNumberFormat="1" applyFont="1" applyBorder="1" applyAlignment="1">
      <alignment horizontal="right" vertical="center"/>
    </xf>
    <xf numFmtId="3" fontId="0" fillId="0" borderId="0" xfId="0" applyNumberFormat="1" applyFont="1" applyAlignment="1">
      <alignment horizontal="center"/>
    </xf>
    <xf numFmtId="3" fontId="0" fillId="0" borderId="0" xfId="0" applyNumberFormat="1" applyFont="1" applyBorder="1" applyAlignment="1">
      <alignment horizontal="center"/>
    </xf>
    <xf numFmtId="0" fontId="16" fillId="0" borderId="18" xfId="0" applyFont="1" applyBorder="1" applyAlignment="1">
      <alignment horizontal="right"/>
    </xf>
    <xf numFmtId="3" fontId="2" fillId="0" borderId="0" xfId="0" applyNumberFormat="1" applyFont="1" applyAlignment="1">
      <alignment horizontal="center"/>
    </xf>
    <xf numFmtId="3" fontId="2" fillId="0" borderId="0" xfId="0" applyNumberFormat="1" applyFont="1" applyAlignment="1">
      <alignment horizontal="center" vertical="top"/>
    </xf>
    <xf numFmtId="3" fontId="2" fillId="0" borderId="0" xfId="47" applyNumberFormat="1" applyFont="1" applyAlignment="1">
      <alignment horizontal="center"/>
    </xf>
    <xf numFmtId="3" fontId="0" fillId="0" borderId="0" xfId="47" applyNumberFormat="1" applyFont="1" applyAlignment="1">
      <alignment horizontal="center"/>
    </xf>
    <xf numFmtId="0" fontId="2" fillId="0" borderId="0" xfId="0" applyFont="1" applyAlignment="1">
      <alignment horizontal="center"/>
    </xf>
    <xf numFmtId="0" fontId="0" fillId="0" borderId="12"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9" xfId="0" applyFont="1" applyBorder="1" applyAlignment="1">
      <alignment horizontal="center"/>
    </xf>
    <xf numFmtId="3" fontId="0" fillId="0" borderId="0" xfId="47" applyNumberFormat="1" applyFont="1" applyBorder="1" applyAlignment="1">
      <alignment horizontal="center"/>
    </xf>
    <xf numFmtId="0" fontId="0" fillId="0" borderId="0" xfId="0" applyFont="1" applyAlignment="1">
      <alignment horizontal="center"/>
    </xf>
    <xf numFmtId="3" fontId="18" fillId="0" borderId="0" xfId="47" applyNumberFormat="1" applyFont="1" applyAlignment="1">
      <alignment horizontal="center"/>
    </xf>
    <xf numFmtId="3" fontId="18" fillId="0" borderId="0" xfId="0" applyNumberFormat="1" applyFont="1" applyAlignment="1">
      <alignment horizontal="center"/>
    </xf>
    <xf numFmtId="203" fontId="2" fillId="0" borderId="0" xfId="0" applyNumberFormat="1" applyFont="1" applyAlignment="1">
      <alignment horizontal="center"/>
    </xf>
    <xf numFmtId="0" fontId="15" fillId="0" borderId="0" xfId="0" applyFont="1" applyAlignment="1">
      <alignment horizontal="center" vertical="center"/>
    </xf>
    <xf numFmtId="0" fontId="14" fillId="0" borderId="0" xfId="0" applyFont="1" applyAlignment="1">
      <alignment horizontal="center"/>
    </xf>
    <xf numFmtId="3" fontId="18" fillId="0" borderId="0" xfId="47" applyNumberFormat="1" applyFont="1" applyAlignment="1">
      <alignment horizontal="center" vertical="center"/>
    </xf>
    <xf numFmtId="3" fontId="16" fillId="0" borderId="0" xfId="0" applyNumberFormat="1" applyFont="1" applyAlignment="1">
      <alignment horizontal="center"/>
    </xf>
    <xf numFmtId="0" fontId="18" fillId="0" borderId="0" xfId="0" applyFont="1" applyAlignment="1">
      <alignment horizontal="center"/>
    </xf>
    <xf numFmtId="3" fontId="16" fillId="0" borderId="0" xfId="0" applyNumberFormat="1" applyFont="1" applyBorder="1" applyAlignment="1">
      <alignment horizontal="center"/>
    </xf>
    <xf numFmtId="3" fontId="16" fillId="0" borderId="0" xfId="47" applyNumberFormat="1" applyFont="1" applyBorder="1" applyAlignment="1">
      <alignment horizontal="center"/>
    </xf>
    <xf numFmtId="0" fontId="16" fillId="0" borderId="0" xfId="0" applyFont="1" applyAlignment="1">
      <alignment horizontal="center"/>
    </xf>
    <xf numFmtId="0" fontId="1" fillId="0" borderId="0" xfId="0" applyFont="1" applyAlignment="1">
      <alignment horizontal="center" vertical="center"/>
    </xf>
    <xf numFmtId="0" fontId="17" fillId="0" borderId="0" xfId="0" applyNumberFormat="1" applyFont="1" applyBorder="1" applyAlignment="1">
      <alignment/>
    </xf>
    <xf numFmtId="186" fontId="17" fillId="0" borderId="0" xfId="0" applyNumberFormat="1" applyFont="1" applyBorder="1" applyAlignment="1">
      <alignment/>
    </xf>
    <xf numFmtId="0" fontId="17" fillId="0" borderId="0" xfId="0" applyFont="1" applyAlignment="1">
      <alignment vertical="justify" textRotation="90"/>
    </xf>
    <xf numFmtId="3" fontId="16" fillId="0" borderId="0" xfId="47" applyNumberFormat="1" applyFont="1" applyAlignment="1">
      <alignment horizontal="center"/>
    </xf>
    <xf numFmtId="3" fontId="19" fillId="0" borderId="0" xfId="0" applyNumberFormat="1" applyFont="1" applyAlignment="1">
      <alignment horizontal="center"/>
    </xf>
    <xf numFmtId="3" fontId="0" fillId="0" borderId="0" xfId="0" applyNumberFormat="1" applyFont="1" applyAlignment="1">
      <alignment horizontal="right"/>
    </xf>
    <xf numFmtId="3" fontId="0" fillId="0" borderId="0" xfId="0" applyNumberFormat="1" applyFont="1" applyAlignment="1">
      <alignment/>
    </xf>
    <xf numFmtId="0" fontId="17" fillId="0" borderId="20" xfId="0" applyNumberFormat="1" applyFont="1" applyBorder="1" applyAlignment="1">
      <alignment/>
    </xf>
    <xf numFmtId="203" fontId="2" fillId="0" borderId="0" xfId="47" applyNumberFormat="1" applyFont="1" applyAlignment="1">
      <alignment horizontal="center"/>
    </xf>
    <xf numFmtId="3" fontId="18" fillId="0" borderId="0" xfId="0" applyNumberFormat="1" applyFont="1" applyAlignment="1">
      <alignment horizontal="right"/>
    </xf>
    <xf numFmtId="0" fontId="2" fillId="0" borderId="0" xfId="0" applyFont="1" applyAlignment="1">
      <alignment horizontal="justify" vertical="top"/>
    </xf>
    <xf numFmtId="0" fontId="2" fillId="0" borderId="0" xfId="0" applyFont="1" applyAlignment="1">
      <alignment horizontal="center" vertical="top"/>
    </xf>
    <xf numFmtId="0" fontId="22" fillId="0" borderId="0" xfId="0" applyFont="1" applyAlignment="1">
      <alignment horizontal="center"/>
    </xf>
    <xf numFmtId="1" fontId="22" fillId="0" borderId="0" xfId="0" applyNumberFormat="1" applyFont="1" applyAlignment="1">
      <alignment/>
    </xf>
    <xf numFmtId="0" fontId="21" fillId="0" borderId="0" xfId="0" applyFont="1" applyAlignment="1">
      <alignment/>
    </xf>
    <xf numFmtId="0" fontId="23" fillId="0" borderId="0" xfId="0" applyFont="1" applyAlignment="1">
      <alignment horizontal="center" vertical="center" textRotation="90"/>
    </xf>
    <xf numFmtId="0" fontId="23" fillId="0" borderId="0" xfId="0" applyFont="1" applyAlignment="1">
      <alignment horizontal="centerContinuous" vertical="center"/>
    </xf>
    <xf numFmtId="0" fontId="22" fillId="0" borderId="0" xfId="0" applyFont="1" applyAlignment="1">
      <alignment/>
    </xf>
    <xf numFmtId="0" fontId="23" fillId="0" borderId="0" xfId="0" applyFont="1" applyAlignment="1">
      <alignment horizontal="center"/>
    </xf>
    <xf numFmtId="0" fontId="22" fillId="0" borderId="0" xfId="0" applyFont="1" applyBorder="1" applyAlignment="1">
      <alignment horizontal="centerContinuous"/>
    </xf>
    <xf numFmtId="0" fontId="22" fillId="0" borderId="0" xfId="0" applyFont="1" applyBorder="1" applyAlignment="1">
      <alignment horizontal="center"/>
    </xf>
    <xf numFmtId="0" fontId="22" fillId="0" borderId="0" xfId="0" applyFont="1" applyBorder="1" applyAlignment="1">
      <alignment/>
    </xf>
    <xf numFmtId="0" fontId="24" fillId="0" borderId="0" xfId="0" applyFont="1" applyAlignment="1">
      <alignment horizontal="centerContinuous" vertical="center"/>
    </xf>
    <xf numFmtId="0" fontId="23" fillId="0" borderId="0" xfId="0" applyFont="1" applyAlignment="1">
      <alignment horizontal="center" vertical="center"/>
    </xf>
    <xf numFmtId="3" fontId="22" fillId="0" borderId="0" xfId="0" applyNumberFormat="1" applyFont="1" applyAlignment="1">
      <alignment/>
    </xf>
    <xf numFmtId="3" fontId="22" fillId="0" borderId="0" xfId="0" applyNumberFormat="1" applyFont="1" applyAlignment="1">
      <alignment horizontal="right"/>
    </xf>
    <xf numFmtId="3" fontId="22" fillId="0" borderId="0" xfId="0" applyNumberFormat="1" applyFont="1" applyBorder="1" applyAlignment="1">
      <alignment horizontal="center"/>
    </xf>
    <xf numFmtId="0" fontId="21" fillId="0" borderId="0" xfId="0" applyFont="1" applyAlignment="1">
      <alignment horizontal="center"/>
    </xf>
    <xf numFmtId="203" fontId="22" fillId="0" borderId="21" xfId="0" applyNumberFormat="1" applyFont="1" applyBorder="1" applyAlignment="1">
      <alignment horizontal="center"/>
    </xf>
    <xf numFmtId="4" fontId="22" fillId="0" borderId="0" xfId="0" applyNumberFormat="1" applyFont="1" applyAlignment="1">
      <alignment/>
    </xf>
    <xf numFmtId="4" fontId="22" fillId="0" borderId="0" xfId="0" applyNumberFormat="1" applyFont="1" applyAlignment="1">
      <alignment horizontal="center"/>
    </xf>
    <xf numFmtId="4" fontId="22" fillId="0" borderId="0" xfId="0" applyNumberFormat="1" applyFont="1" applyBorder="1" applyAlignment="1">
      <alignment horizontal="center"/>
    </xf>
    <xf numFmtId="0" fontId="21" fillId="0" borderId="0" xfId="0" applyFont="1" applyAlignment="1">
      <alignment horizontal="center" vertical="top"/>
    </xf>
    <xf numFmtId="3" fontId="18" fillId="0" borderId="0" xfId="0" applyNumberFormat="1" applyFont="1" applyBorder="1" applyAlignment="1">
      <alignment horizontal="center" vertical="top"/>
    </xf>
    <xf numFmtId="0" fontId="20" fillId="0" borderId="0" xfId="0" applyFont="1" applyAlignment="1">
      <alignment horizontal="center" vertical="center"/>
    </xf>
    <xf numFmtId="0" fontId="21" fillId="0" borderId="0" xfId="0" applyFont="1" applyAlignment="1">
      <alignment horizontal="center" vertical="center"/>
    </xf>
    <xf numFmtId="0" fontId="18" fillId="0" borderId="0" xfId="0" applyFont="1" applyAlignment="1">
      <alignment horizontal="center" vertical="top"/>
    </xf>
    <xf numFmtId="0" fontId="18" fillId="0" borderId="0" xfId="0" applyFont="1" applyAlignment="1">
      <alignment horizontal="center" vertical="justify"/>
    </xf>
    <xf numFmtId="185" fontId="0" fillId="0" borderId="0" xfId="47" applyFont="1" applyAlignment="1">
      <alignment/>
    </xf>
    <xf numFmtId="185" fontId="2" fillId="0" borderId="0" xfId="47" applyFont="1" applyAlignment="1">
      <alignment horizontal="center"/>
    </xf>
    <xf numFmtId="185" fontId="2" fillId="0" borderId="0" xfId="47" applyFont="1" applyAlignment="1">
      <alignment/>
    </xf>
    <xf numFmtId="0" fontId="18" fillId="0" borderId="0" xfId="0" applyFont="1" applyAlignment="1">
      <alignment horizontal="right"/>
    </xf>
    <xf numFmtId="0" fontId="19" fillId="0" borderId="0" xfId="0" applyFont="1" applyAlignment="1">
      <alignment/>
    </xf>
    <xf numFmtId="0" fontId="28" fillId="0" borderId="0" xfId="0" applyFont="1" applyAlignment="1">
      <alignment horizontal="center"/>
    </xf>
    <xf numFmtId="185" fontId="2" fillId="0" borderId="0" xfId="0" applyNumberFormat="1" applyFont="1" applyAlignment="1">
      <alignment/>
    </xf>
    <xf numFmtId="0" fontId="16" fillId="0" borderId="0" xfId="0" applyFont="1" applyAlignment="1">
      <alignment horizontal="right"/>
    </xf>
    <xf numFmtId="3" fontId="2" fillId="0" borderId="0" xfId="0" applyNumberFormat="1" applyFont="1" applyAlignment="1">
      <alignment/>
    </xf>
    <xf numFmtId="3" fontId="2" fillId="0" borderId="0" xfId="47" applyNumberFormat="1" applyFont="1" applyAlignment="1">
      <alignment/>
    </xf>
    <xf numFmtId="0" fontId="29" fillId="0" borderId="0" xfId="0" applyFont="1" applyAlignment="1">
      <alignment/>
    </xf>
    <xf numFmtId="0" fontId="2" fillId="0" borderId="0" xfId="0" applyFont="1" applyAlignment="1">
      <alignment horizontal="center" vertical="center"/>
    </xf>
    <xf numFmtId="0" fontId="19" fillId="0" borderId="0" xfId="0" applyFont="1" applyAlignment="1">
      <alignment horizontal="center"/>
    </xf>
    <xf numFmtId="3" fontId="16" fillId="0" borderId="0" xfId="0" applyNumberFormat="1" applyFont="1" applyAlignment="1">
      <alignment/>
    </xf>
    <xf numFmtId="0" fontId="18" fillId="0" borderId="0" xfId="0" applyFont="1" applyAlignment="1">
      <alignment/>
    </xf>
    <xf numFmtId="0" fontId="21" fillId="0" borderId="22" xfId="0" applyFont="1" applyBorder="1" applyAlignment="1">
      <alignment horizontal="center" vertical="center"/>
    </xf>
    <xf numFmtId="0" fontId="18" fillId="0" borderId="22" xfId="0" applyFont="1" applyBorder="1" applyAlignment="1">
      <alignment horizontal="center" vertical="center"/>
    </xf>
    <xf numFmtId="3" fontId="16" fillId="0" borderId="0" xfId="0" applyNumberFormat="1" applyFont="1" applyAlignment="1">
      <alignment horizontal="right"/>
    </xf>
    <xf numFmtId="3" fontId="0" fillId="0" borderId="0" xfId="0" applyNumberFormat="1" applyFont="1" applyAlignment="1">
      <alignment horizontal="justify"/>
    </xf>
    <xf numFmtId="3" fontId="21" fillId="0" borderId="0" xfId="0" applyNumberFormat="1" applyFont="1" applyBorder="1" applyAlignment="1">
      <alignment horizontal="center"/>
    </xf>
    <xf numFmtId="0" fontId="28" fillId="0" borderId="22" xfId="0" applyFont="1" applyBorder="1" applyAlignment="1">
      <alignment horizontal="center" vertical="justify"/>
    </xf>
    <xf numFmtId="0" fontId="17" fillId="0" borderId="0" xfId="0" applyNumberFormat="1" applyFont="1" applyBorder="1" applyAlignment="1">
      <alignment/>
    </xf>
    <xf numFmtId="0" fontId="30" fillId="0" borderId="0" xfId="0" applyFont="1" applyAlignment="1">
      <alignment vertical="center"/>
    </xf>
    <xf numFmtId="0" fontId="17" fillId="0" borderId="0" xfId="0" applyFont="1" applyAlignment="1">
      <alignment textRotation="90"/>
    </xf>
    <xf numFmtId="186" fontId="17" fillId="0" borderId="0" xfId="0" applyNumberFormat="1" applyFont="1" applyAlignment="1">
      <alignment horizontal="center" textRotation="90"/>
    </xf>
    <xf numFmtId="0" fontId="17" fillId="0" borderId="0" xfId="0" applyFont="1" applyAlignment="1">
      <alignment horizontal="center" vertical="justify" textRotation="90"/>
    </xf>
    <xf numFmtId="0" fontId="17" fillId="0" borderId="0" xfId="0" applyFont="1" applyAlignment="1">
      <alignment/>
    </xf>
    <xf numFmtId="0" fontId="30" fillId="0" borderId="0" xfId="0" applyFont="1" applyAlignment="1">
      <alignment/>
    </xf>
    <xf numFmtId="0" fontId="30" fillId="0" borderId="0" xfId="0" applyNumberFormat="1" applyFont="1" applyBorder="1" applyAlignment="1">
      <alignment horizontal="center"/>
    </xf>
    <xf numFmtId="186" fontId="30" fillId="0" borderId="0" xfId="0" applyNumberFormat="1" applyFont="1" applyAlignment="1">
      <alignment horizontal="center"/>
    </xf>
    <xf numFmtId="0" fontId="30" fillId="0" borderId="0" xfId="0" applyFont="1" applyBorder="1" applyAlignment="1">
      <alignment/>
    </xf>
    <xf numFmtId="0" fontId="30" fillId="0" borderId="0" xfId="0" applyNumberFormat="1" applyFont="1" applyAlignment="1">
      <alignment horizontal="center"/>
    </xf>
    <xf numFmtId="203" fontId="30" fillId="0" borderId="0" xfId="0" applyNumberFormat="1" applyFont="1" applyBorder="1" applyAlignment="1">
      <alignment horizontal="center"/>
    </xf>
    <xf numFmtId="0" fontId="31" fillId="0" borderId="0" xfId="0" applyFont="1" applyAlignment="1">
      <alignment horizontal="right"/>
    </xf>
    <xf numFmtId="186" fontId="30" fillId="0" borderId="0" xfId="0" applyNumberFormat="1" applyFont="1" applyBorder="1" applyAlignment="1">
      <alignment horizontal="center"/>
    </xf>
    <xf numFmtId="186" fontId="17" fillId="0" borderId="0" xfId="0" applyNumberFormat="1" applyFont="1" applyAlignment="1">
      <alignment horizontal="center"/>
    </xf>
    <xf numFmtId="0" fontId="17" fillId="0" borderId="0" xfId="0" applyFont="1" applyBorder="1" applyAlignment="1">
      <alignment/>
    </xf>
    <xf numFmtId="0" fontId="18" fillId="0" borderId="23" xfId="0" applyFont="1" applyBorder="1" applyAlignment="1">
      <alignment horizontal="center" vertical="center"/>
    </xf>
    <xf numFmtId="0" fontId="28" fillId="0" borderId="23" xfId="0" applyFont="1" applyBorder="1" applyAlignment="1">
      <alignment horizontal="center" vertical="justify"/>
    </xf>
    <xf numFmtId="186" fontId="17" fillId="0" borderId="22" xfId="0" applyNumberFormat="1" applyFont="1" applyBorder="1" applyAlignment="1">
      <alignment/>
    </xf>
    <xf numFmtId="0" fontId="21" fillId="0" borderId="0" xfId="0" applyFont="1" applyAlignment="1">
      <alignment vertical="center"/>
    </xf>
    <xf numFmtId="0" fontId="25" fillId="0" borderId="0" xfId="0" applyFont="1" applyAlignment="1">
      <alignment vertical="justify" textRotation="90"/>
    </xf>
    <xf numFmtId="0" fontId="0" fillId="0" borderId="0" xfId="0" applyFont="1" applyAlignment="1">
      <alignment vertical="justify" textRotation="90"/>
    </xf>
    <xf numFmtId="0" fontId="0" fillId="0" borderId="0" xfId="0" applyFont="1" applyAlignment="1">
      <alignment textRotation="90"/>
    </xf>
    <xf numFmtId="0" fontId="0" fillId="0" borderId="24" xfId="0" applyFont="1" applyBorder="1" applyAlignment="1">
      <alignment vertical="justify" textRotation="90"/>
    </xf>
    <xf numFmtId="0" fontId="0" fillId="0" borderId="25" xfId="0" applyFont="1" applyBorder="1" applyAlignment="1">
      <alignment/>
    </xf>
    <xf numFmtId="186" fontId="0" fillId="0" borderId="26" xfId="0" applyNumberFormat="1" applyFont="1" applyBorder="1" applyAlignment="1">
      <alignment/>
    </xf>
    <xf numFmtId="0" fontId="16" fillId="0" borderId="27" xfId="0" applyFont="1" applyBorder="1" applyAlignment="1">
      <alignment horizontal="right"/>
    </xf>
    <xf numFmtId="0" fontId="0" fillId="0" borderId="26" xfId="0" applyFont="1" applyBorder="1" applyAlignment="1">
      <alignment textRotation="90"/>
    </xf>
    <xf numFmtId="0" fontId="0" fillId="0" borderId="24" xfId="0" applyFont="1" applyBorder="1" applyAlignment="1">
      <alignment textRotation="90"/>
    </xf>
    <xf numFmtId="0" fontId="0" fillId="0" borderId="0" xfId="0" applyFont="1" applyBorder="1" applyAlignment="1">
      <alignment/>
    </xf>
    <xf numFmtId="3" fontId="16" fillId="0" borderId="0" xfId="0" applyNumberFormat="1" applyFont="1" applyBorder="1" applyAlignment="1">
      <alignment horizontal="right"/>
    </xf>
    <xf numFmtId="3" fontId="0" fillId="0" borderId="0" xfId="0" applyNumberFormat="1" applyFont="1" applyBorder="1" applyAlignment="1">
      <alignment/>
    </xf>
    <xf numFmtId="3" fontId="21" fillId="0" borderId="0" xfId="0" applyNumberFormat="1" applyFont="1" applyAlignment="1">
      <alignment/>
    </xf>
    <xf numFmtId="0" fontId="2" fillId="0" borderId="0" xfId="0" applyFont="1" applyAlignment="1">
      <alignment horizontal="centerContinuous"/>
    </xf>
    <xf numFmtId="0" fontId="32" fillId="0" borderId="0" xfId="0" applyFont="1" applyAlignment="1">
      <alignment horizontal="centerContinuous"/>
    </xf>
    <xf numFmtId="0" fontId="0" fillId="0" borderId="0" xfId="0" applyFont="1" applyBorder="1" applyAlignment="1">
      <alignment vertical="justify" textRotation="90"/>
    </xf>
    <xf numFmtId="186" fontId="0" fillId="0" borderId="0" xfId="0" applyNumberFormat="1" applyFont="1" applyAlignment="1">
      <alignment/>
    </xf>
    <xf numFmtId="0" fontId="0" fillId="0" borderId="0" xfId="0" applyFont="1" applyAlignment="1">
      <alignment horizontal="centerContinuous"/>
    </xf>
    <xf numFmtId="0" fontId="0" fillId="0" borderId="0" xfId="0" applyFont="1" applyAlignment="1">
      <alignment horizontal="right"/>
    </xf>
    <xf numFmtId="186" fontId="0" fillId="0" borderId="18" xfId="0" applyNumberFormat="1" applyFont="1" applyBorder="1" applyAlignment="1">
      <alignment/>
    </xf>
    <xf numFmtId="1" fontId="0" fillId="0" borderId="0" xfId="0" applyNumberFormat="1" applyFont="1" applyAlignment="1">
      <alignment/>
    </xf>
    <xf numFmtId="0" fontId="2" fillId="0" borderId="22" xfId="0" applyFont="1" applyBorder="1" applyAlignment="1">
      <alignment horizontal="center" vertical="justify"/>
    </xf>
    <xf numFmtId="0" fontId="16" fillId="0" borderId="0" xfId="0" applyFont="1" applyAlignment="1">
      <alignment/>
    </xf>
    <xf numFmtId="0" fontId="19" fillId="0" borderId="22" xfId="0" applyFont="1" applyBorder="1" applyAlignment="1">
      <alignment horizontal="center" vertical="justify"/>
    </xf>
    <xf numFmtId="0" fontId="0" fillId="0" borderId="0" xfId="0" applyFont="1" applyBorder="1" applyAlignment="1">
      <alignment textRotation="90"/>
    </xf>
    <xf numFmtId="0" fontId="0" fillId="0" borderId="18" xfId="0" applyFont="1" applyBorder="1" applyAlignment="1">
      <alignment textRotation="90"/>
    </xf>
    <xf numFmtId="186" fontId="0" fillId="0" borderId="28" xfId="0" applyNumberFormat="1" applyFont="1" applyBorder="1" applyAlignment="1">
      <alignment horizont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justify"/>
    </xf>
    <xf numFmtId="0" fontId="2" fillId="0" borderId="11" xfId="0" applyFont="1" applyBorder="1" applyAlignment="1">
      <alignment horizontal="center" vertical="center"/>
    </xf>
    <xf numFmtId="0" fontId="0" fillId="0" borderId="12" xfId="0" applyFont="1" applyBorder="1" applyAlignment="1">
      <alignment/>
    </xf>
    <xf numFmtId="0" fontId="0" fillId="0" borderId="14" xfId="0" applyFont="1" applyBorder="1" applyAlignment="1">
      <alignment/>
    </xf>
    <xf numFmtId="0" fontId="16" fillId="0" borderId="15" xfId="0" applyFont="1" applyBorder="1" applyAlignment="1">
      <alignment horizontal="right"/>
    </xf>
    <xf numFmtId="0" fontId="0" fillId="0" borderId="15" xfId="0" applyFont="1" applyBorder="1" applyAlignment="1">
      <alignment/>
    </xf>
    <xf numFmtId="0" fontId="18" fillId="0" borderId="22" xfId="0" applyFont="1" applyBorder="1" applyAlignment="1">
      <alignment horizontal="center" vertical="top"/>
    </xf>
    <xf numFmtId="3" fontId="0" fillId="0" borderId="0" xfId="47" applyNumberFormat="1" applyFont="1" applyAlignment="1">
      <alignment/>
    </xf>
    <xf numFmtId="185" fontId="0" fillId="0" borderId="0" xfId="0" applyNumberFormat="1" applyFont="1" applyAlignment="1">
      <alignment/>
    </xf>
    <xf numFmtId="3" fontId="19" fillId="0" borderId="0" xfId="0" applyNumberFormat="1" applyFont="1" applyAlignment="1">
      <alignment/>
    </xf>
    <xf numFmtId="3" fontId="28" fillId="0" borderId="0" xfId="0" applyNumberFormat="1" applyFont="1" applyBorder="1" applyAlignment="1">
      <alignment horizontal="right"/>
    </xf>
    <xf numFmtId="0" fontId="0" fillId="0" borderId="26" xfId="0" applyFont="1" applyBorder="1" applyAlignment="1">
      <alignment/>
    </xf>
    <xf numFmtId="0" fontId="0" fillId="0" borderId="24" xfId="0" applyFont="1" applyBorder="1" applyAlignment="1">
      <alignment/>
    </xf>
    <xf numFmtId="186" fontId="0" fillId="0" borderId="0" xfId="0" applyNumberFormat="1" applyFont="1" applyBorder="1" applyAlignment="1">
      <alignment/>
    </xf>
    <xf numFmtId="0" fontId="0" fillId="0" borderId="18" xfId="0" applyFont="1" applyBorder="1" applyAlignment="1">
      <alignment vertical="justify" textRotation="90"/>
    </xf>
    <xf numFmtId="186" fontId="0" fillId="0" borderId="22" xfId="0" applyNumberFormat="1" applyFont="1" applyBorder="1" applyAlignment="1">
      <alignment horizontal="center"/>
    </xf>
    <xf numFmtId="203" fontId="0" fillId="0" borderId="0" xfId="0" applyNumberFormat="1" applyFont="1" applyAlignment="1">
      <alignment/>
    </xf>
    <xf numFmtId="0" fontId="18" fillId="0" borderId="0" xfId="0" applyFont="1" applyAlignment="1">
      <alignment horizontal="center" vertical="center"/>
    </xf>
    <xf numFmtId="0" fontId="0" fillId="0" borderId="0" xfId="0" applyFont="1" applyAlignment="1">
      <alignment horizontal="center" vertical="center"/>
    </xf>
    <xf numFmtId="3" fontId="2" fillId="0" borderId="0" xfId="47" applyNumberFormat="1" applyFont="1" applyAlignment="1">
      <alignment horizontal="center" vertical="center"/>
    </xf>
    <xf numFmtId="186" fontId="0" fillId="0" borderId="0" xfId="0" applyNumberFormat="1" applyFont="1" applyBorder="1" applyAlignment="1">
      <alignment horizontal="center"/>
    </xf>
    <xf numFmtId="203" fontId="16" fillId="0" borderId="27" xfId="0" applyNumberFormat="1" applyFont="1" applyBorder="1" applyAlignment="1">
      <alignment horizontal="center"/>
    </xf>
    <xf numFmtId="186" fontId="2" fillId="0" borderId="0" xfId="0" applyNumberFormat="1" applyFont="1" applyBorder="1" applyAlignment="1">
      <alignment/>
    </xf>
    <xf numFmtId="186" fontId="2" fillId="0" borderId="0" xfId="0" applyNumberFormat="1" applyFont="1" applyBorder="1" applyAlignment="1">
      <alignment horizontal="centerContinuous"/>
    </xf>
    <xf numFmtId="186" fontId="16" fillId="0" borderId="0" xfId="0" applyNumberFormat="1" applyFont="1" applyBorder="1" applyAlignment="1">
      <alignment/>
    </xf>
    <xf numFmtId="186" fontId="0" fillId="0" borderId="0" xfId="0" applyNumberFormat="1" applyFont="1" applyBorder="1" applyAlignment="1">
      <alignment horizontal="right"/>
    </xf>
    <xf numFmtId="186" fontId="16" fillId="0" borderId="0" xfId="0" applyNumberFormat="1" applyFont="1" applyBorder="1" applyAlignment="1">
      <alignment horizontal="center"/>
    </xf>
    <xf numFmtId="186" fontId="16" fillId="0" borderId="0" xfId="0" applyNumberFormat="1" applyFont="1" applyBorder="1" applyAlignment="1">
      <alignment horizontal="right"/>
    </xf>
    <xf numFmtId="203" fontId="16" fillId="0" borderId="27" xfId="0" applyNumberFormat="1" applyFont="1" applyBorder="1" applyAlignment="1">
      <alignment horizontal="right"/>
    </xf>
    <xf numFmtId="203" fontId="0" fillId="0" borderId="24" xfId="0" applyNumberFormat="1" applyFont="1" applyBorder="1" applyAlignment="1">
      <alignment textRotation="90"/>
    </xf>
    <xf numFmtId="3" fontId="0" fillId="0" borderId="12" xfId="0" applyNumberFormat="1" applyFont="1" applyBorder="1" applyAlignment="1">
      <alignment horizontal="center"/>
    </xf>
    <xf numFmtId="3" fontId="0" fillId="0" borderId="15" xfId="0" applyNumberFormat="1" applyFont="1" applyBorder="1" applyAlignment="1">
      <alignment horizontal="center"/>
    </xf>
    <xf numFmtId="3" fontId="0" fillId="0" borderId="14" xfId="0" applyNumberFormat="1" applyFont="1" applyBorder="1" applyAlignment="1">
      <alignment horizontal="center"/>
    </xf>
    <xf numFmtId="3" fontId="0" fillId="0" borderId="19" xfId="0" applyNumberFormat="1" applyFont="1" applyBorder="1" applyAlignment="1">
      <alignment horizontal="center"/>
    </xf>
    <xf numFmtId="0" fontId="10" fillId="0" borderId="18" xfId="0" applyFont="1" applyBorder="1" applyAlignment="1">
      <alignment/>
    </xf>
    <xf numFmtId="0" fontId="0" fillId="0" borderId="18" xfId="0" applyFont="1" applyBorder="1" applyAlignment="1">
      <alignment horizontal="center"/>
    </xf>
    <xf numFmtId="0" fontId="0" fillId="0" borderId="18" xfId="0" applyFont="1" applyBorder="1" applyAlignment="1">
      <alignment/>
    </xf>
    <xf numFmtId="0" fontId="0" fillId="0" borderId="18" xfId="0" applyFont="1" applyBorder="1" applyAlignment="1">
      <alignment horizontal="right"/>
    </xf>
    <xf numFmtId="0" fontId="0" fillId="0" borderId="18" xfId="0" applyFont="1" applyFill="1" applyBorder="1" applyAlignment="1">
      <alignment/>
    </xf>
    <xf numFmtId="0" fontId="0" fillId="0" borderId="0" xfId="0" applyAlignment="1">
      <alignment horizontal="justify" vertical="center"/>
    </xf>
    <xf numFmtId="186" fontId="17" fillId="0" borderId="29" xfId="0" applyNumberFormat="1" applyFont="1" applyBorder="1" applyAlignment="1">
      <alignment/>
    </xf>
    <xf numFmtId="203" fontId="0" fillId="0" borderId="30" xfId="0" applyNumberFormat="1" applyFont="1" applyBorder="1" applyAlignment="1">
      <alignment/>
    </xf>
    <xf numFmtId="0" fontId="0" fillId="0" borderId="0" xfId="0" applyNumberFormat="1" applyFont="1" applyBorder="1" applyAlignment="1">
      <alignment/>
    </xf>
    <xf numFmtId="203" fontId="0" fillId="0" borderId="0" xfId="0" applyNumberFormat="1" applyFont="1" applyBorder="1" applyAlignment="1">
      <alignment/>
    </xf>
    <xf numFmtId="0" fontId="0" fillId="0" borderId="26" xfId="0" applyFont="1" applyBorder="1" applyAlignment="1">
      <alignment vertical="justify" textRotation="90"/>
    </xf>
    <xf numFmtId="0" fontId="0" fillId="0" borderId="0" xfId="0" applyFont="1" applyBorder="1" applyAlignment="1">
      <alignment horizontal="center" vertical="justify" textRotation="90"/>
    </xf>
    <xf numFmtId="0" fontId="22" fillId="0" borderId="31" xfId="0" applyFont="1" applyBorder="1" applyAlignment="1">
      <alignment horizontal="center"/>
    </xf>
    <xf numFmtId="1" fontId="22" fillId="0" borderId="0" xfId="0" applyNumberFormat="1" applyFont="1" applyBorder="1" applyAlignment="1">
      <alignment horizontal="center"/>
    </xf>
    <xf numFmtId="0" fontId="23" fillId="0" borderId="0" xfId="0" applyFont="1" applyBorder="1" applyAlignment="1">
      <alignment horizontal="center" vertical="center" textRotation="90"/>
    </xf>
    <xf numFmtId="0" fontId="23" fillId="0" borderId="32" xfId="0" applyFont="1" applyBorder="1" applyAlignment="1">
      <alignment horizontal="justify" vertical="center" textRotation="90"/>
    </xf>
    <xf numFmtId="0" fontId="23" fillId="0" borderId="33" xfId="0" applyFont="1" applyBorder="1" applyAlignment="1">
      <alignment horizontal="center" vertical="justify"/>
    </xf>
    <xf numFmtId="203" fontId="22" fillId="0" borderId="34" xfId="0" applyNumberFormat="1" applyFont="1" applyBorder="1" applyAlignment="1">
      <alignment horizontal="center" vertical="center"/>
    </xf>
    <xf numFmtId="203" fontId="22" fillId="0" borderId="33" xfId="0" applyNumberFormat="1" applyFont="1" applyBorder="1" applyAlignment="1">
      <alignment horizontal="center" vertical="center"/>
    </xf>
    <xf numFmtId="4" fontId="22" fillId="0" borderId="34" xfId="0" applyNumberFormat="1" applyFont="1" applyBorder="1" applyAlignment="1">
      <alignment horizontal="center" vertical="center"/>
    </xf>
    <xf numFmtId="4" fontId="22" fillId="0" borderId="33" xfId="0" applyNumberFormat="1" applyFont="1" applyBorder="1" applyAlignment="1">
      <alignment horizontal="center" vertical="center"/>
    </xf>
    <xf numFmtId="203" fontId="22" fillId="0" borderId="35" xfId="0" applyNumberFormat="1" applyFont="1" applyBorder="1" applyAlignment="1">
      <alignment horizontal="center" vertical="center"/>
    </xf>
    <xf numFmtId="0" fontId="23" fillId="0" borderId="32" xfId="0" applyFont="1" applyBorder="1" applyAlignment="1">
      <alignment horizontal="center"/>
    </xf>
    <xf numFmtId="0" fontId="23" fillId="0" borderId="34" xfId="0" applyFont="1" applyBorder="1" applyAlignment="1">
      <alignment horizontal="center"/>
    </xf>
    <xf numFmtId="0" fontId="23" fillId="0" borderId="34" xfId="0" applyFont="1" applyBorder="1" applyAlignment="1" quotePrefix="1">
      <alignment horizontal="center"/>
    </xf>
    <xf numFmtId="0" fontId="22" fillId="0" borderId="35" xfId="0" applyFont="1" applyBorder="1" applyAlignment="1">
      <alignment horizontal="center"/>
    </xf>
    <xf numFmtId="16" fontId="10" fillId="0" borderId="0" xfId="0" applyNumberFormat="1" applyFont="1" applyBorder="1" applyAlignment="1" quotePrefix="1">
      <alignment horizontal="center"/>
    </xf>
    <xf numFmtId="0" fontId="7" fillId="0" borderId="36" xfId="0" applyFont="1" applyBorder="1" applyAlignment="1">
      <alignment/>
    </xf>
    <xf numFmtId="3" fontId="10" fillId="0" borderId="0" xfId="0" applyNumberFormat="1" applyFont="1" applyBorder="1" applyAlignment="1">
      <alignment horizontal="center"/>
    </xf>
    <xf numFmtId="0" fontId="10" fillId="0" borderId="36" xfId="0" applyFont="1" applyBorder="1" applyAlignment="1">
      <alignment/>
    </xf>
    <xf numFmtId="0" fontId="9" fillId="0" borderId="37" xfId="0" applyFont="1" applyBorder="1" applyAlignment="1">
      <alignment horizontal="center"/>
    </xf>
    <xf numFmtId="3" fontId="10" fillId="0" borderId="38" xfId="0" applyNumberFormat="1" applyFont="1" applyBorder="1" applyAlignment="1">
      <alignment/>
    </xf>
    <xf numFmtId="0" fontId="10" fillId="0" borderId="38" xfId="0" applyFont="1" applyBorder="1" applyAlignment="1">
      <alignment horizontal="right"/>
    </xf>
    <xf numFmtId="0" fontId="10" fillId="0" borderId="38" xfId="0" applyFont="1" applyBorder="1" applyAlignment="1">
      <alignment/>
    </xf>
    <xf numFmtId="203" fontId="10" fillId="0" borderId="38" xfId="0" applyNumberFormat="1" applyFont="1" applyBorder="1" applyAlignment="1">
      <alignment horizontal="right" vertical="center"/>
    </xf>
    <xf numFmtId="203" fontId="10" fillId="0" borderId="38" xfId="0" applyNumberFormat="1" applyFont="1" applyBorder="1" applyAlignment="1">
      <alignment horizontal="center" vertical="center"/>
    </xf>
    <xf numFmtId="16" fontId="10" fillId="0" borderId="39" xfId="0" applyNumberFormat="1" applyFont="1" applyBorder="1" applyAlignment="1" quotePrefix="1">
      <alignment horizontal="center"/>
    </xf>
    <xf numFmtId="3" fontId="10" fillId="0" borderId="40" xfId="0" applyNumberFormat="1" applyFont="1" applyBorder="1" applyAlignment="1">
      <alignment/>
    </xf>
    <xf numFmtId="0" fontId="28" fillId="0" borderId="0" xfId="0" applyFont="1" applyAlignment="1">
      <alignment horizontal="centerContinuous" vertical="top"/>
    </xf>
    <xf numFmtId="0" fontId="22" fillId="0" borderId="35" xfId="0" applyFont="1" applyBorder="1" applyAlignment="1" quotePrefix="1">
      <alignment horizontal="center"/>
    </xf>
    <xf numFmtId="3" fontId="22" fillId="0" borderId="36" xfId="0" applyNumberFormat="1" applyFont="1" applyBorder="1" applyAlignment="1">
      <alignment horizontal="center"/>
    </xf>
    <xf numFmtId="0" fontId="22" fillId="0" borderId="39" xfId="0" applyFont="1" applyBorder="1" applyAlignment="1">
      <alignment horizontal="center"/>
    </xf>
    <xf numFmtId="0" fontId="22" fillId="0" borderId="36" xfId="0" applyFont="1" applyBorder="1" applyAlignment="1">
      <alignment/>
    </xf>
    <xf numFmtId="3" fontId="22" fillId="0" borderId="37" xfId="0" applyNumberFormat="1" applyFont="1" applyBorder="1" applyAlignment="1">
      <alignment horizontal="center" vertical="center"/>
    </xf>
    <xf numFmtId="3" fontId="22" fillId="0" borderId="38" xfId="0" applyNumberFormat="1" applyFont="1" applyBorder="1" applyAlignment="1">
      <alignment horizontal="center" vertical="center"/>
    </xf>
    <xf numFmtId="0" fontId="22" fillId="0" borderId="41" xfId="0" applyFont="1" applyBorder="1" applyAlignment="1">
      <alignment horizontal="center" vertical="center"/>
    </xf>
    <xf numFmtId="1" fontId="22" fillId="0" borderId="39" xfId="0" applyNumberFormat="1" applyFont="1" applyBorder="1" applyAlignment="1">
      <alignment horizontal="center"/>
    </xf>
    <xf numFmtId="0" fontId="22" fillId="0" borderId="38" xfId="0" applyFont="1" applyBorder="1" applyAlignment="1">
      <alignment horizontal="center" vertical="center"/>
    </xf>
    <xf numFmtId="0" fontId="6" fillId="0" borderId="0" xfId="0" applyFont="1" applyAlignment="1">
      <alignment horizontal="center"/>
    </xf>
    <xf numFmtId="0" fontId="2" fillId="0" borderId="0" xfId="0" applyFont="1" applyAlignment="1">
      <alignment horizontal="justify" vertical="top"/>
    </xf>
    <xf numFmtId="0" fontId="3" fillId="0" borderId="0" xfId="0" applyFont="1" applyAlignment="1">
      <alignment horizontal="right"/>
    </xf>
    <xf numFmtId="0" fontId="2" fillId="0" borderId="0" xfId="0" applyFont="1" applyAlignment="1">
      <alignment horizontal="justify"/>
    </xf>
    <xf numFmtId="0" fontId="0" fillId="0" borderId="0" xfId="0" applyAlignment="1">
      <alignment horizontal="justify"/>
    </xf>
    <xf numFmtId="0" fontId="27" fillId="0" borderId="0" xfId="0" applyFont="1" applyAlignment="1">
      <alignment horizontal="center"/>
    </xf>
    <xf numFmtId="0" fontId="27"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xf>
    <xf numFmtId="0" fontId="1" fillId="0" borderId="0" xfId="0" applyFont="1" applyAlignment="1">
      <alignment horizontal="center" vertical="center"/>
    </xf>
    <xf numFmtId="0" fontId="13" fillId="0" borderId="0" xfId="0" applyFont="1" applyAlignment="1">
      <alignment horizontal="center"/>
    </xf>
    <xf numFmtId="0" fontId="13" fillId="0" borderId="0" xfId="0" applyFont="1" applyAlignment="1">
      <alignment horizontal="center" vertical="justify"/>
    </xf>
    <xf numFmtId="0" fontId="13" fillId="0" borderId="0" xfId="0" applyFont="1" applyAlignment="1">
      <alignment horizontal="center" vertical="center"/>
    </xf>
    <xf numFmtId="0" fontId="13" fillId="0" borderId="0" xfId="0" applyFont="1" applyAlignment="1">
      <alignment horizontal="center" vertical="top"/>
    </xf>
    <xf numFmtId="0" fontId="12"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1" fillId="0" borderId="0" xfId="0" applyFont="1" applyAlignment="1">
      <alignment horizontal="justify" vertical="center"/>
    </xf>
    <xf numFmtId="0" fontId="2" fillId="0" borderId="0" xfId="0" applyFont="1" applyAlignment="1">
      <alignment horizontal="center"/>
    </xf>
    <xf numFmtId="0" fontId="18" fillId="0" borderId="0" xfId="0" applyFont="1" applyAlignment="1">
      <alignment horizontal="center" vertical="top"/>
    </xf>
    <xf numFmtId="0" fontId="21" fillId="0" borderId="0" xfId="0" applyFont="1" applyAlignment="1">
      <alignment horizontal="center" vertical="center"/>
    </xf>
    <xf numFmtId="3" fontId="2" fillId="0" borderId="0" xfId="0" applyNumberFormat="1" applyFont="1" applyAlignment="1">
      <alignment horizontal="center"/>
    </xf>
    <xf numFmtId="3" fontId="18" fillId="0" borderId="0" xfId="0" applyNumberFormat="1" applyFont="1" applyBorder="1" applyAlignment="1">
      <alignment horizontal="justify" vertical="top"/>
    </xf>
    <xf numFmtId="3" fontId="0" fillId="0" borderId="0" xfId="0" applyNumberFormat="1" applyFont="1" applyAlignment="1">
      <alignment horizontal="center"/>
    </xf>
    <xf numFmtId="3" fontId="18" fillId="0" borderId="0" xfId="0" applyNumberFormat="1" applyFont="1" applyBorder="1" applyAlignment="1">
      <alignment horizontal="center" vertical="top"/>
    </xf>
    <xf numFmtId="0" fontId="21" fillId="0" borderId="0" xfId="0" applyFont="1" applyAlignment="1">
      <alignment horizontal="center" vertical="top"/>
    </xf>
    <xf numFmtId="0" fontId="18" fillId="0" borderId="0" xfId="0" applyFont="1" applyAlignment="1">
      <alignment horizontal="justify" vertical="top"/>
    </xf>
    <xf numFmtId="0" fontId="20" fillId="0" borderId="0" xfId="0" applyFont="1" applyAlignment="1">
      <alignment horizontal="center" vertical="top"/>
    </xf>
    <xf numFmtId="3" fontId="21" fillId="0" borderId="0" xfId="0" applyNumberFormat="1" applyFont="1" applyAlignment="1">
      <alignment horizontal="center"/>
    </xf>
    <xf numFmtId="3" fontId="18" fillId="0" borderId="0" xfId="0" applyNumberFormat="1" applyFont="1" applyAlignment="1">
      <alignment horizontal="center" vertical="top"/>
    </xf>
    <xf numFmtId="3" fontId="18" fillId="0" borderId="0" xfId="0" applyNumberFormat="1" applyFont="1" applyAlignment="1">
      <alignment horizontal="center" vertical="justify"/>
    </xf>
    <xf numFmtId="0" fontId="18" fillId="0" borderId="42" xfId="0" applyFont="1" applyBorder="1" applyAlignment="1">
      <alignment horizontal="center" vertical="top"/>
    </xf>
    <xf numFmtId="0" fontId="21" fillId="0" borderId="0" xfId="0" applyFont="1" applyBorder="1" applyAlignment="1">
      <alignment horizontal="center" vertical="top"/>
    </xf>
    <xf numFmtId="0" fontId="21" fillId="0" borderId="22" xfId="0" applyFont="1" applyBorder="1" applyAlignment="1">
      <alignment horizontal="center" vertical="top"/>
    </xf>
    <xf numFmtId="0" fontId="21" fillId="0" borderId="0" xfId="0" applyFont="1" applyBorder="1" applyAlignment="1">
      <alignment horizontal="center" vertical="center"/>
    </xf>
    <xf numFmtId="0" fontId="21" fillId="0" borderId="22" xfId="0" applyFont="1" applyBorder="1" applyAlignment="1">
      <alignment horizontal="center" vertical="center"/>
    </xf>
    <xf numFmtId="0" fontId="10" fillId="0" borderId="12" xfId="0" applyFont="1" applyBorder="1" applyAlignment="1">
      <alignment horizontal="center"/>
    </xf>
    <xf numFmtId="0" fontId="10" fillId="0" borderId="14" xfId="0" applyFont="1" applyBorder="1" applyAlignment="1">
      <alignment horizont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0" fillId="0" borderId="18" xfId="0" applyFont="1" applyBorder="1" applyAlignment="1">
      <alignment horizontal="right"/>
    </xf>
    <xf numFmtId="0" fontId="7" fillId="0" borderId="13" xfId="0" applyFont="1" applyBorder="1" applyAlignment="1">
      <alignment horizontal="center"/>
    </xf>
    <xf numFmtId="0" fontId="7" fillId="0" borderId="16" xfId="0" applyFont="1" applyBorder="1" applyAlignment="1">
      <alignment horizontal="center"/>
    </xf>
    <xf numFmtId="0" fontId="10" fillId="0" borderId="10" xfId="0" applyFont="1" applyBorder="1" applyAlignment="1">
      <alignment horizontal="right"/>
    </xf>
    <xf numFmtId="0" fontId="10" fillId="0" borderId="11" xfId="0" applyFont="1" applyBorder="1" applyAlignment="1">
      <alignment horizontal="right"/>
    </xf>
    <xf numFmtId="0" fontId="10" fillId="0" borderId="12" xfId="0" applyFont="1" applyBorder="1" applyAlignment="1">
      <alignment horizontal="right"/>
    </xf>
    <xf numFmtId="0" fontId="10" fillId="0" borderId="14" xfId="0" applyFont="1" applyBorder="1" applyAlignment="1">
      <alignment horizontal="right"/>
    </xf>
    <xf numFmtId="0" fontId="10" fillId="0" borderId="15" xfId="0" applyFont="1" applyBorder="1" applyAlignment="1">
      <alignment horizontal="right"/>
    </xf>
    <xf numFmtId="0" fontId="10" fillId="0" borderId="19" xfId="0" applyFont="1" applyBorder="1" applyAlignment="1">
      <alignment horizontal="right"/>
    </xf>
    <xf numFmtId="0" fontId="1" fillId="0" borderId="0" xfId="0" applyFont="1" applyAlignment="1">
      <alignment horizontal="center"/>
    </xf>
    <xf numFmtId="0" fontId="1" fillId="0" borderId="0" xfId="0" applyFont="1" applyAlignment="1">
      <alignment horizontal="center" vertical="top"/>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0" fillId="0" borderId="18"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6" fillId="0" borderId="18" xfId="0" applyFont="1" applyBorder="1" applyAlignment="1">
      <alignment horizontal="center"/>
    </xf>
    <xf numFmtId="0" fontId="2" fillId="0" borderId="18" xfId="0" applyFont="1" applyBorder="1" applyAlignment="1">
      <alignment horizont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3" fontId="0" fillId="0" borderId="0" xfId="47" applyNumberFormat="1" applyFont="1" applyAlignment="1">
      <alignment horizontal="center"/>
    </xf>
    <xf numFmtId="0" fontId="18" fillId="0" borderId="0" xfId="0" applyFont="1" applyAlignment="1">
      <alignment horizontal="center"/>
    </xf>
    <xf numFmtId="0" fontId="2" fillId="0" borderId="0" xfId="0" applyFont="1" applyAlignment="1">
      <alignment horizontal="center" vertical="top"/>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6" fillId="0" borderId="46" xfId="0" applyFont="1" applyBorder="1" applyAlignment="1">
      <alignment horizontal="center" vertical="center" textRotation="90"/>
    </xf>
    <xf numFmtId="0" fontId="26" fillId="0" borderId="28" xfId="0" applyFont="1" applyBorder="1" applyAlignment="1">
      <alignment horizontal="center" vertical="center" textRotation="90"/>
    </xf>
    <xf numFmtId="0" fontId="12" fillId="0" borderId="43" xfId="0" applyFont="1" applyBorder="1" applyAlignment="1">
      <alignment horizontal="center" vertical="center"/>
    </xf>
    <xf numFmtId="0" fontId="12" fillId="0" borderId="36" xfId="0" applyFont="1" applyBorder="1" applyAlignment="1">
      <alignment horizontal="center" vertical="center"/>
    </xf>
    <xf numFmtId="0" fontId="7" fillId="0" borderId="0" xfId="0" applyFont="1" applyBorder="1" applyAlignment="1">
      <alignment horizontal="center"/>
    </xf>
    <xf numFmtId="0" fontId="13" fillId="0" borderId="44" xfId="0" applyFont="1" applyBorder="1" applyAlignment="1">
      <alignment horizontal="center" vertical="center"/>
    </xf>
    <xf numFmtId="0" fontId="13" fillId="0" borderId="0" xfId="0" applyFont="1" applyBorder="1" applyAlignment="1">
      <alignment horizontal="center" vertical="center"/>
    </xf>
    <xf numFmtId="0" fontId="13" fillId="0" borderId="45" xfId="0" applyFont="1" applyBorder="1" applyAlignment="1">
      <alignment horizontal="center" vertical="center"/>
    </xf>
    <xf numFmtId="0" fontId="13" fillId="0" borderId="39" xfId="0" applyFont="1" applyBorder="1" applyAlignment="1">
      <alignment horizontal="center" vertical="center"/>
    </xf>
    <xf numFmtId="0" fontId="7" fillId="0" borderId="39" xfId="0" applyFont="1" applyBorder="1" applyAlignment="1">
      <alignment horizontal="center"/>
    </xf>
    <xf numFmtId="0" fontId="18" fillId="0" borderId="0" xfId="0" applyFont="1" applyAlignment="1">
      <alignment horizontal="center" vertical="center"/>
    </xf>
    <xf numFmtId="0" fontId="28" fillId="0" borderId="27" xfId="0" applyFont="1" applyBorder="1" applyAlignment="1">
      <alignment horizontal="center"/>
    </xf>
    <xf numFmtId="0" fontId="28" fillId="0" borderId="23" xfId="0" applyFont="1" applyBorder="1" applyAlignment="1">
      <alignment horizontal="center"/>
    </xf>
    <xf numFmtId="0" fontId="28" fillId="0" borderId="3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18</xdr:row>
      <xdr:rowOff>85725</xdr:rowOff>
    </xdr:from>
    <xdr:to>
      <xdr:col>9</xdr:col>
      <xdr:colOff>161925</xdr:colOff>
      <xdr:row>30</xdr:row>
      <xdr:rowOff>95250</xdr:rowOff>
    </xdr:to>
    <xdr:sp>
      <xdr:nvSpPr>
        <xdr:cNvPr id="1" name="Cuadro de texto 1"/>
        <xdr:cNvSpPr txBox="1">
          <a:spLocks noChangeArrowheads="1"/>
        </xdr:cNvSpPr>
      </xdr:nvSpPr>
      <xdr:spPr>
        <a:xfrm>
          <a:off x="1495425" y="3219450"/>
          <a:ext cx="5524500" cy="1952625"/>
        </a:xfrm>
        <a:prstGeom prst="rect">
          <a:avLst/>
        </a:prstGeom>
        <a:noFill/>
        <a:ln w="9525" cmpd="sng">
          <a:solidFill>
            <a:srgbClr val="FFFFFF"/>
          </a:solidFill>
          <a:headEnd type="none"/>
          <a:tailEnd type="none"/>
        </a:ln>
      </xdr:spPr>
      <xdr:txBody>
        <a:bodyPr vertOverflow="clip" wrap="square" lIns="73152" tIns="0" rIns="73152" bIns="54864" anchor="b"/>
        <a:p>
          <a:pPr algn="ctr">
            <a:defRPr/>
          </a:pPr>
          <a:r>
            <a:rPr lang="en-US" cap="none" sz="3600" b="0" i="0" u="none" baseline="0">
              <a:solidFill>
                <a:srgbClr val="000000"/>
              </a:solidFill>
              <a:latin typeface="Arial"/>
              <a:ea typeface="Arial"/>
              <a:cs typeface="Arial"/>
            </a:rPr>
            <a:t>CATASTRO VITICOLA NACIONAL
</a:t>
          </a:r>
          <a:r>
            <a:rPr lang="en-US" cap="none" sz="3600" b="0" i="0" u="none" baseline="0">
              <a:solidFill>
                <a:srgbClr val="000000"/>
              </a:solidFill>
              <a:latin typeface="Arial"/>
              <a:ea typeface="Arial"/>
              <a:cs typeface="Arial"/>
            </a:rPr>
            <a:t>2003</a:t>
          </a:r>
        </a:p>
      </xdr:txBody>
    </xdr:sp>
    <xdr:clientData/>
  </xdr:twoCellAnchor>
  <xdr:twoCellAnchor>
    <xdr:from>
      <xdr:col>2</xdr:col>
      <xdr:colOff>190500</xdr:colOff>
      <xdr:row>3</xdr:row>
      <xdr:rowOff>38100</xdr:rowOff>
    </xdr:from>
    <xdr:to>
      <xdr:col>8</xdr:col>
      <xdr:colOff>114300</xdr:colOff>
      <xdr:row>12</xdr:row>
      <xdr:rowOff>66675</xdr:rowOff>
    </xdr:to>
    <xdr:pic>
      <xdr:nvPicPr>
        <xdr:cNvPr id="2" name="Imagen 46" descr="..SAG (horizontal).jpg"/>
        <xdr:cNvPicPr preferRelativeResize="1">
          <a:picLocks noChangeAspect="1"/>
        </xdr:cNvPicPr>
      </xdr:nvPicPr>
      <xdr:blipFill>
        <a:blip r:embed="rId1"/>
        <a:stretch>
          <a:fillRect/>
        </a:stretch>
      </xdr:blipFill>
      <xdr:spPr>
        <a:xfrm>
          <a:off x="1714500" y="523875"/>
          <a:ext cx="4495800" cy="1485900"/>
        </a:xfrm>
        <a:prstGeom prst="rect">
          <a:avLst/>
        </a:prstGeom>
        <a:noFill/>
        <a:ln w="9525" cmpd="sng">
          <a:noFill/>
        </a:ln>
      </xdr:spPr>
    </xdr:pic>
    <xdr:clientData/>
  </xdr:twoCellAnchor>
  <xdr:oneCellAnchor>
    <xdr:from>
      <xdr:col>1</xdr:col>
      <xdr:colOff>533400</xdr:colOff>
      <xdr:row>39</xdr:row>
      <xdr:rowOff>38100</xdr:rowOff>
    </xdr:from>
    <xdr:ext cx="5695950" cy="771525"/>
    <xdr:sp>
      <xdr:nvSpPr>
        <xdr:cNvPr id="3" name="Cuadro de texto 47"/>
        <xdr:cNvSpPr txBox="1">
          <a:spLocks noChangeArrowheads="1"/>
        </xdr:cNvSpPr>
      </xdr:nvSpPr>
      <xdr:spPr>
        <a:xfrm>
          <a:off x="1295400" y="6572250"/>
          <a:ext cx="5695950" cy="771525"/>
        </a:xfrm>
        <a:prstGeom prst="rect">
          <a:avLst/>
        </a:prstGeom>
        <a:noFill/>
        <a:ln w="9525" cmpd="sng">
          <a:noFill/>
        </a:ln>
      </xdr:spPr>
      <xdr:txBody>
        <a:bodyPr vertOverflow="clip" wrap="square" lIns="36576" tIns="22860" rIns="36576" bIns="0"/>
        <a:p>
          <a:pPr algn="ctr">
            <a:defRPr/>
          </a:pPr>
          <a:r>
            <a:rPr lang="en-US" cap="none" sz="1200" b="1" i="0" u="none" baseline="0">
              <a:solidFill>
                <a:srgbClr val="000000"/>
              </a:solidFill>
              <a:latin typeface="Lucida Console"/>
              <a:ea typeface="Lucida Console"/>
              <a:cs typeface="Lucida Console"/>
            </a:rPr>
            <a:t>D I V I S I Ó N   P R O T E C C I O N   A G R I C O L A
</a:t>
          </a:r>
          <a:r>
            <a:rPr lang="en-US" cap="none" sz="1200" b="1" i="0" u="none" baseline="0">
              <a:solidFill>
                <a:srgbClr val="000000"/>
              </a:solidFill>
              <a:latin typeface="Lucida Console"/>
              <a:ea typeface="Lucida Console"/>
              <a:cs typeface="Lucida Console"/>
            </a:rPr>
            <a:t>
</a:t>
          </a:r>
          <a:r>
            <a:rPr lang="en-US" cap="none" sz="1200" b="1" i="0" u="none" baseline="0">
              <a:solidFill>
                <a:srgbClr val="000000"/>
              </a:solidFill>
              <a:latin typeface="Lucida Console"/>
              <a:ea typeface="Lucida Console"/>
              <a:cs typeface="Lucida Console"/>
            </a:rPr>
            <a:t>V I Ñ A S   Y   V I N O 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2</xdr:row>
      <xdr:rowOff>104775</xdr:rowOff>
    </xdr:from>
    <xdr:ext cx="3181350" cy="628650"/>
    <xdr:sp>
      <xdr:nvSpPr>
        <xdr:cNvPr id="1" name="Cuadro de texto 2"/>
        <xdr:cNvSpPr txBox="1">
          <a:spLocks noChangeArrowheads="1"/>
        </xdr:cNvSpPr>
      </xdr:nvSpPr>
      <xdr:spPr>
        <a:xfrm>
          <a:off x="5086350" y="428625"/>
          <a:ext cx="3181350" cy="628650"/>
        </a:xfrm>
        <a:prstGeom prst="rect">
          <a:avLst/>
        </a:prstGeom>
        <a:noFill/>
        <a:ln w="9525" cmpd="sng">
          <a:noFill/>
        </a:ln>
      </xdr:spPr>
      <xdr:txBody>
        <a:bodyPr vertOverflow="clip" wrap="square" lIns="0" tIns="27432" rIns="18288" bIns="0">
          <a:spAutoFit/>
        </a:bodyPr>
        <a:p>
          <a:pPr algn="r">
            <a:defRPr/>
          </a:pPr>
          <a:r>
            <a:rPr lang="en-US" cap="none" sz="1800" b="1" i="0" u="none" baseline="0">
              <a:solidFill>
                <a:srgbClr val="000000"/>
              </a:solidFill>
              <a:latin typeface="Arial Narrow"/>
              <a:ea typeface="Arial Narrow"/>
              <a:cs typeface="Arial Narrow"/>
            </a:rPr>
            <a:t>CATASTRO VITICOLA NACIONAL
</a:t>
          </a:r>
          <a:r>
            <a:rPr lang="en-US" cap="none" sz="1800" b="1" i="0" u="none" baseline="0">
              <a:solidFill>
                <a:srgbClr val="000000"/>
              </a:solidFill>
              <a:latin typeface="Arial Narrow"/>
              <a:ea typeface="Arial Narrow"/>
              <a:cs typeface="Arial Narrow"/>
            </a:rPr>
            <a:t>2003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K30"/>
  <sheetViews>
    <sheetView showGridLines="0" tabSelected="1" zoomScale="75" zoomScaleNormal="75" zoomScalePageLayoutView="0" workbookViewId="0" topLeftCell="A4">
      <selection activeCell="A4" sqref="A4"/>
    </sheetView>
  </sheetViews>
  <sheetFormatPr defaultColWidth="11.421875" defaultRowHeight="12.75"/>
  <sheetData>
    <row r="3" ht="12.75">
      <c r="A3" s="5"/>
    </row>
    <row r="13" ht="30">
      <c r="A13" s="6"/>
    </row>
    <row r="27" spans="1:11" ht="12.75">
      <c r="A27" s="251"/>
      <c r="B27" s="251"/>
      <c r="C27" s="251"/>
      <c r="D27" s="251"/>
      <c r="E27" s="251"/>
      <c r="F27" s="251"/>
      <c r="G27" s="251"/>
      <c r="H27" s="251"/>
      <c r="I27" s="251"/>
      <c r="J27" s="251"/>
      <c r="K27" s="251"/>
    </row>
    <row r="28" spans="1:11" ht="12.75">
      <c r="A28" s="251"/>
      <c r="B28" s="251"/>
      <c r="C28" s="251"/>
      <c r="D28" s="251"/>
      <c r="E28" s="251"/>
      <c r="F28" s="251"/>
      <c r="G28" s="251"/>
      <c r="H28" s="251"/>
      <c r="I28" s="251"/>
      <c r="J28" s="251"/>
      <c r="K28" s="251"/>
    </row>
    <row r="29" spans="1:11" ht="12.75">
      <c r="A29" s="251"/>
      <c r="B29" s="251"/>
      <c r="C29" s="251"/>
      <c r="D29" s="251"/>
      <c r="E29" s="251"/>
      <c r="F29" s="251"/>
      <c r="G29" s="251"/>
      <c r="H29" s="251"/>
      <c r="I29" s="251"/>
      <c r="J29" s="251"/>
      <c r="K29" s="251"/>
    </row>
    <row r="30" spans="1:11" ht="12.75">
      <c r="A30" s="251"/>
      <c r="B30" s="251"/>
      <c r="C30" s="251"/>
      <c r="D30" s="251"/>
      <c r="E30" s="251"/>
      <c r="F30" s="251"/>
      <c r="G30" s="251"/>
      <c r="H30" s="251"/>
      <c r="I30" s="251"/>
      <c r="J30" s="251"/>
      <c r="K30" s="251"/>
    </row>
  </sheetData>
  <sheetProtection/>
  <mergeCells count="1">
    <mergeCell ref="A27:K30"/>
  </mergeCells>
  <printOptions horizontalCentered="1"/>
  <pageMargins left="0.75" right="0.75" top="1" bottom="1" header="0" footer="0"/>
  <pageSetup horizontalDpi="300" verticalDpi="300" orientation="landscape" r:id="rId2"/>
  <drawing r:id="rId1"/>
</worksheet>
</file>

<file path=xl/worksheets/sheet10.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A2"/>
    </sheetView>
  </sheetViews>
  <sheetFormatPr defaultColWidth="11.421875" defaultRowHeight="12.75"/>
  <cols>
    <col min="1" max="8" width="15.7109375" style="7" customWidth="1"/>
    <col min="9" max="9" width="11.421875" style="7" customWidth="1"/>
  </cols>
  <sheetData>
    <row r="1" spans="1:8" ht="18">
      <c r="A1" s="258" t="s">
        <v>530</v>
      </c>
      <c r="B1" s="261" t="s">
        <v>60</v>
      </c>
      <c r="C1" s="261"/>
      <c r="D1" s="261"/>
      <c r="E1" s="261"/>
      <c r="F1" s="261"/>
      <c r="G1" s="261"/>
      <c r="H1" s="263" t="s">
        <v>22</v>
      </c>
    </row>
    <row r="2" spans="1:8" ht="16.5">
      <c r="A2" s="258"/>
      <c r="B2" s="53" t="s">
        <v>62</v>
      </c>
      <c r="C2" s="53" t="s">
        <v>63</v>
      </c>
      <c r="D2" s="53" t="s">
        <v>64</v>
      </c>
      <c r="E2" s="53" t="s">
        <v>65</v>
      </c>
      <c r="F2" s="53" t="s">
        <v>66</v>
      </c>
      <c r="G2" s="53" t="s">
        <v>67</v>
      </c>
      <c r="H2" s="263"/>
    </row>
    <row r="3" spans="1:8" ht="24.75" customHeight="1">
      <c r="A3" s="42">
        <v>1997</v>
      </c>
      <c r="B3" s="38">
        <v>5308</v>
      </c>
      <c r="C3" s="38">
        <v>3799</v>
      </c>
      <c r="D3" s="38">
        <v>920</v>
      </c>
      <c r="E3" s="38">
        <v>585</v>
      </c>
      <c r="F3" s="38">
        <v>436</v>
      </c>
      <c r="G3" s="38">
        <v>204</v>
      </c>
      <c r="H3" s="38">
        <f>SUM(B3:G3)</f>
        <v>11252</v>
      </c>
    </row>
    <row r="4" spans="1:8" ht="24.75" customHeight="1">
      <c r="A4" s="42">
        <v>1998</v>
      </c>
      <c r="B4" s="38">
        <v>5364</v>
      </c>
      <c r="C4" s="38">
        <v>3941</v>
      </c>
      <c r="D4" s="38">
        <v>990</v>
      </c>
      <c r="E4" s="38">
        <v>662</v>
      </c>
      <c r="F4" s="38">
        <v>517</v>
      </c>
      <c r="G4" s="38">
        <v>254</v>
      </c>
      <c r="H4" s="38">
        <f>SUM(B4:G4)</f>
        <v>11728</v>
      </c>
    </row>
    <row r="5" spans="1:8" ht="24.75" customHeight="1">
      <c r="A5" s="42">
        <v>1999</v>
      </c>
      <c r="B5" s="38">
        <v>5635</v>
      </c>
      <c r="C5" s="38">
        <v>4084</v>
      </c>
      <c r="D5" s="38">
        <v>1069</v>
      </c>
      <c r="E5" s="38">
        <v>755</v>
      </c>
      <c r="F5" s="38">
        <v>591</v>
      </c>
      <c r="G5" s="38">
        <v>281</v>
      </c>
      <c r="H5" s="38">
        <f>SUM(B5:G5)</f>
        <v>12415</v>
      </c>
    </row>
    <row r="6" spans="1:8" ht="24.75" customHeight="1">
      <c r="A6" s="42">
        <v>2000</v>
      </c>
      <c r="B6" s="38">
        <v>5735</v>
      </c>
      <c r="C6" s="38">
        <v>4283</v>
      </c>
      <c r="D6" s="38">
        <v>1306</v>
      </c>
      <c r="E6" s="38">
        <v>969</v>
      </c>
      <c r="F6" s="38">
        <v>733</v>
      </c>
      <c r="G6" s="38">
        <v>350</v>
      </c>
      <c r="H6" s="38">
        <f>SUM(B6:G6)</f>
        <v>13376</v>
      </c>
    </row>
    <row r="7" spans="1:8" ht="24.75" customHeight="1">
      <c r="A7" s="42">
        <v>2001</v>
      </c>
      <c r="B7" s="38">
        <v>5759</v>
      </c>
      <c r="C7" s="38">
        <v>4360</v>
      </c>
      <c r="D7" s="38">
        <v>1374</v>
      </c>
      <c r="E7" s="38">
        <v>1004</v>
      </c>
      <c r="F7" s="38">
        <v>793</v>
      </c>
      <c r="G7" s="38">
        <v>357</v>
      </c>
      <c r="H7" s="38">
        <f>SUM(B7:G7)</f>
        <v>13647</v>
      </c>
    </row>
    <row r="8" spans="1:8" ht="24.75" customHeight="1">
      <c r="A8" s="42">
        <v>2002</v>
      </c>
      <c r="B8" s="38">
        <v>5557</v>
      </c>
      <c r="C8" s="38">
        <v>4348</v>
      </c>
      <c r="D8" s="38">
        <v>1412</v>
      </c>
      <c r="E8" s="38">
        <v>1025</v>
      </c>
      <c r="F8" s="38">
        <v>807</v>
      </c>
      <c r="G8" s="38">
        <v>362</v>
      </c>
      <c r="H8" s="38">
        <v>13511</v>
      </c>
    </row>
    <row r="9" spans="1:8" s="2" customFormat="1" ht="21.75" customHeight="1">
      <c r="A9" s="42">
        <v>2003</v>
      </c>
      <c r="B9" s="42">
        <v>5567</v>
      </c>
      <c r="C9" s="42">
        <v>4370</v>
      </c>
      <c r="D9" s="42">
        <v>1428</v>
      </c>
      <c r="E9" s="42">
        <v>1044</v>
      </c>
      <c r="F9" s="42">
        <v>819</v>
      </c>
      <c r="G9" s="42">
        <v>364</v>
      </c>
      <c r="H9" s="38">
        <f>SUM(B9:G9)</f>
        <v>13592</v>
      </c>
    </row>
  </sheetData>
  <sheetProtection/>
  <mergeCells count="3">
    <mergeCell ref="A1:A2"/>
    <mergeCell ref="B1:G1"/>
    <mergeCell ref="H1:H2"/>
  </mergeCells>
  <printOptions gridLines="1" horizontalCentered="1" verticalCentered="1"/>
  <pageMargins left="0.75" right="0.75" top="0.984251968503937" bottom="1" header="0.3937007874015748" footer="0.5905511811023623"/>
  <pageSetup horizontalDpi="300" verticalDpi="300" orientation="landscape" r:id="rId1"/>
  <headerFooter alignWithMargins="0">
    <oddHeader>&amp;LSERVICIO AGRICOLA Y GANADERO
Viñas y Vinos&amp;C&amp;"Times New Roman,Normal"&amp;14
&amp;12
&amp;"Arial,Normal"&amp;14
EVOLUCION DE  PROPIEDADES EN VIDES PARA VINIFICACIÓN
SEGÚN RANGOS DE SUPERFICIE (ha.)
AÑOS  1997 - 2003
&amp;"Times New Roman,Normal" &amp;R&amp;12CUADRO Nº  6 - A</oddHeader>
    <oddFooter>&amp;L&amp;F</oddFooter>
  </headerFooter>
</worksheet>
</file>

<file path=xl/worksheets/sheet11.xml><?xml version="1.0" encoding="utf-8"?>
<worksheet xmlns="http://schemas.openxmlformats.org/spreadsheetml/2006/main" xmlns:r="http://schemas.openxmlformats.org/officeDocument/2006/relationships">
  <dimension ref="A1:D22"/>
  <sheetViews>
    <sheetView zoomScale="75" zoomScaleNormal="75" zoomScalePageLayoutView="0" workbookViewId="0" topLeftCell="A1">
      <selection activeCell="A1" sqref="A1"/>
    </sheetView>
  </sheetViews>
  <sheetFormatPr defaultColWidth="11.421875" defaultRowHeight="12.75"/>
  <cols>
    <col min="1" max="1" width="29.8515625" style="7" customWidth="1"/>
    <col min="2" max="3" width="22.00390625" style="7" customWidth="1"/>
    <col min="4" max="4" width="17.57421875" style="7" customWidth="1"/>
  </cols>
  <sheetData>
    <row r="1" spans="1:4" ht="55.5" customHeight="1">
      <c r="A1" s="15"/>
      <c r="B1" s="52" t="s">
        <v>71</v>
      </c>
      <c r="C1" s="52" t="s">
        <v>16</v>
      </c>
      <c r="D1" s="52" t="s">
        <v>3</v>
      </c>
    </row>
    <row r="2" spans="1:4" ht="19.5" customHeight="1">
      <c r="A2" s="12" t="s">
        <v>52</v>
      </c>
      <c r="B2" s="40">
        <v>75.15</v>
      </c>
      <c r="C2" s="40">
        <v>2532</v>
      </c>
      <c r="D2" s="40">
        <f aca="true" t="shared" si="0" ref="D2:D10">SUM(B2:C2)</f>
        <v>2607.15</v>
      </c>
    </row>
    <row r="3" spans="1:4" ht="19.5" customHeight="1">
      <c r="A3" s="12" t="s">
        <v>74</v>
      </c>
      <c r="B3" s="40">
        <v>214.6</v>
      </c>
      <c r="C3" s="40">
        <v>1548.7</v>
      </c>
      <c r="D3" s="40">
        <f t="shared" si="0"/>
        <v>1763.3</v>
      </c>
    </row>
    <row r="4" spans="1:4" ht="19.5" customHeight="1">
      <c r="A4" s="12" t="s">
        <v>72</v>
      </c>
      <c r="B4" s="40">
        <v>184.7</v>
      </c>
      <c r="C4" s="40">
        <v>2106.2</v>
      </c>
      <c r="D4" s="40">
        <f t="shared" si="0"/>
        <v>2290.8999999999996</v>
      </c>
    </row>
    <row r="5" spans="1:4" ht="19.5" customHeight="1">
      <c r="A5" s="12" t="s">
        <v>595</v>
      </c>
      <c r="B5" s="40">
        <v>113.98</v>
      </c>
      <c r="C5" s="40">
        <v>2201.3</v>
      </c>
      <c r="D5" s="40">
        <f t="shared" si="0"/>
        <v>2315.28</v>
      </c>
    </row>
    <row r="6" spans="1:4" ht="19.5" customHeight="1">
      <c r="A6" s="12" t="s">
        <v>45</v>
      </c>
      <c r="B6" s="40">
        <v>4.7</v>
      </c>
      <c r="C6" s="40">
        <v>773.9</v>
      </c>
      <c r="D6" s="40">
        <f t="shared" si="0"/>
        <v>778.6</v>
      </c>
    </row>
    <row r="7" spans="1:4" ht="19.5" customHeight="1">
      <c r="A7" s="12" t="s">
        <v>76</v>
      </c>
      <c r="B7" s="40">
        <v>4.6</v>
      </c>
      <c r="C7" s="40">
        <v>57.8</v>
      </c>
      <c r="D7" s="40">
        <f t="shared" si="0"/>
        <v>62.4</v>
      </c>
    </row>
    <row r="8" spans="1:4" ht="19.5" customHeight="1">
      <c r="A8" s="12" t="s">
        <v>75</v>
      </c>
      <c r="B8" s="40">
        <v>12.1</v>
      </c>
      <c r="C8" s="40"/>
      <c r="D8" s="40">
        <f t="shared" si="0"/>
        <v>12.1</v>
      </c>
    </row>
    <row r="9" spans="1:4" ht="19.5" customHeight="1">
      <c r="A9" s="12" t="s">
        <v>78</v>
      </c>
      <c r="B9" s="40">
        <v>3.5</v>
      </c>
      <c r="C9" s="40">
        <v>18.6</v>
      </c>
      <c r="D9" s="40">
        <f t="shared" si="0"/>
        <v>22.1</v>
      </c>
    </row>
    <row r="10" spans="1:4" ht="19.5" customHeight="1">
      <c r="A10" s="12" t="s">
        <v>77</v>
      </c>
      <c r="B10" s="40">
        <v>1.5</v>
      </c>
      <c r="C10" s="40"/>
      <c r="D10" s="40">
        <f t="shared" si="0"/>
        <v>1.5</v>
      </c>
    </row>
    <row r="11" spans="1:4" ht="19.5" customHeight="1">
      <c r="A11" s="12"/>
      <c r="B11" s="40"/>
      <c r="C11" s="40"/>
      <c r="D11" s="40"/>
    </row>
    <row r="12" spans="1:4" ht="40.5" customHeight="1">
      <c r="A12" s="52" t="s">
        <v>3</v>
      </c>
      <c r="B12" s="54">
        <f>SUM(B2:B11)</f>
        <v>614.83</v>
      </c>
      <c r="C12" s="54">
        <f>SUM(C2:C11)</f>
        <v>9238.5</v>
      </c>
      <c r="D12" s="54">
        <f>SUM(B12:C12)</f>
        <v>9853.33</v>
      </c>
    </row>
    <row r="13" ht="19.5" customHeight="1">
      <c r="A13" s="12"/>
    </row>
    <row r="14" ht="19.5" customHeight="1">
      <c r="A14" s="12"/>
    </row>
    <row r="15" ht="19.5" customHeight="1">
      <c r="A15" s="12"/>
    </row>
    <row r="16" ht="19.5" customHeight="1">
      <c r="A16" s="12"/>
    </row>
    <row r="17" ht="19.5" customHeight="1">
      <c r="A17" s="12"/>
    </row>
    <row r="18" ht="19.5" customHeight="1">
      <c r="A18" s="12"/>
    </row>
    <row r="19" ht="19.5" customHeight="1">
      <c r="A19" s="12"/>
    </row>
    <row r="20" ht="19.5" customHeight="1">
      <c r="A20" s="12"/>
    </row>
    <row r="21" ht="19.5" customHeight="1">
      <c r="A21" s="12"/>
    </row>
    <row r="22" ht="19.5" customHeight="1">
      <c r="A22" s="12"/>
    </row>
  </sheetData>
  <sheetProtection/>
  <printOptions gridLines="1" horizontalCentered="1" verticalCentered="1"/>
  <pageMargins left="0.75" right="0.75" top="0.9448818897637796" bottom="1" header="0.3937007874015748" footer="0.3937007874015748"/>
  <pageSetup horizontalDpi="300" verticalDpi="300" orientation="landscape" r:id="rId1"/>
  <headerFooter alignWithMargins="0">
    <oddHeader>&amp;LSERVICIO AGRÍCOLA Y GANADERO
División Protección Agrícola
Viñas y Vinos&amp;C&amp;14
CATASTRO NACIONAL DE VIDES PARA PISCO (ha.)&amp;R&amp;12CUADRO Nº  7</oddHeader>
    <oddFooter>&amp;L&amp;F</oddFooter>
  </headerFooter>
</worksheet>
</file>

<file path=xl/worksheets/sheet12.xml><?xml version="1.0" encoding="utf-8"?>
<worksheet xmlns="http://schemas.openxmlformats.org/spreadsheetml/2006/main" xmlns:r="http://schemas.openxmlformats.org/officeDocument/2006/relationships">
  <dimension ref="A1:O6"/>
  <sheetViews>
    <sheetView zoomScalePageLayoutView="0" workbookViewId="0" topLeftCell="A1">
      <selection activeCell="A1" sqref="A1:A2"/>
    </sheetView>
  </sheetViews>
  <sheetFormatPr defaultColWidth="11.421875" defaultRowHeight="12.75"/>
  <cols>
    <col min="1" max="1" width="14.7109375" style="7" customWidth="1"/>
    <col min="2" max="2" width="9.140625" style="7" customWidth="1"/>
    <col min="3" max="3" width="7.7109375" style="7" customWidth="1"/>
    <col min="4" max="4" width="8.421875" style="7" customWidth="1"/>
    <col min="5" max="5" width="8.00390625" style="7" customWidth="1"/>
    <col min="6" max="6" width="8.28125" style="7" customWidth="1"/>
    <col min="7" max="7" width="7.140625" style="7" customWidth="1"/>
    <col min="8" max="8" width="8.00390625" style="7" customWidth="1"/>
    <col min="9" max="10" width="8.28125" style="7" customWidth="1"/>
    <col min="11" max="12" width="7.57421875" style="7" customWidth="1"/>
    <col min="13" max="13" width="8.00390625" style="0" customWidth="1"/>
    <col min="14" max="14" width="7.57421875" style="0" customWidth="1"/>
    <col min="15" max="15" width="8.421875" style="0" customWidth="1"/>
  </cols>
  <sheetData>
    <row r="1" spans="1:15" ht="33.75" customHeight="1">
      <c r="A1" s="264" t="s">
        <v>59</v>
      </c>
      <c r="B1" s="264" t="s">
        <v>79</v>
      </c>
      <c r="C1" s="264"/>
      <c r="D1" s="264"/>
      <c r="E1" s="264"/>
      <c r="F1" s="264"/>
      <c r="G1" s="264"/>
      <c r="H1" s="264"/>
      <c r="I1" s="264"/>
      <c r="J1" s="264"/>
      <c r="K1" s="264"/>
      <c r="L1" s="264"/>
      <c r="M1" s="264"/>
      <c r="N1" s="264"/>
      <c r="O1" s="264"/>
    </row>
    <row r="2" spans="1:15" ht="15.75">
      <c r="A2" s="264"/>
      <c r="B2" s="16">
        <v>1985</v>
      </c>
      <c r="C2" s="16">
        <v>1991</v>
      </c>
      <c r="D2" s="16">
        <v>1992</v>
      </c>
      <c r="E2" s="16">
        <v>1993</v>
      </c>
      <c r="F2" s="16">
        <v>1994</v>
      </c>
      <c r="G2" s="16">
        <v>1995</v>
      </c>
      <c r="H2" s="16">
        <v>1996</v>
      </c>
      <c r="I2" s="16">
        <v>1997</v>
      </c>
      <c r="J2" s="16">
        <v>1998</v>
      </c>
      <c r="K2" s="16">
        <v>1999</v>
      </c>
      <c r="L2" s="16">
        <v>2000</v>
      </c>
      <c r="M2" s="16">
        <v>2001</v>
      </c>
      <c r="N2" s="16">
        <v>2002</v>
      </c>
      <c r="O2" s="16">
        <v>2003</v>
      </c>
    </row>
    <row r="3" spans="1:15" ht="24.75" customHeight="1">
      <c r="A3" s="16" t="s">
        <v>4</v>
      </c>
      <c r="B3" s="35">
        <v>511</v>
      </c>
      <c r="C3" s="35">
        <v>505</v>
      </c>
      <c r="D3" s="35">
        <v>544</v>
      </c>
      <c r="E3" s="35">
        <v>717</v>
      </c>
      <c r="F3" s="35">
        <v>725</v>
      </c>
      <c r="G3" s="35">
        <v>731</v>
      </c>
      <c r="H3" s="35">
        <v>746</v>
      </c>
      <c r="I3" s="35">
        <v>781</v>
      </c>
      <c r="J3" s="35">
        <v>793</v>
      </c>
      <c r="K3" s="35">
        <v>798</v>
      </c>
      <c r="L3" s="35">
        <v>797.4</v>
      </c>
      <c r="M3" s="35">
        <v>647</v>
      </c>
      <c r="N3" s="35">
        <v>620</v>
      </c>
      <c r="O3" s="35">
        <v>614.8</v>
      </c>
    </row>
    <row r="4" spans="1:15" ht="24.75" customHeight="1">
      <c r="A4" s="16" t="s">
        <v>5</v>
      </c>
      <c r="B4" s="35">
        <v>5364</v>
      </c>
      <c r="C4" s="35">
        <v>6918</v>
      </c>
      <c r="D4" s="35">
        <v>7251</v>
      </c>
      <c r="E4" s="35">
        <v>7509</v>
      </c>
      <c r="F4" s="35">
        <v>8362</v>
      </c>
      <c r="G4" s="35">
        <v>8654</v>
      </c>
      <c r="H4" s="35">
        <v>8980</v>
      </c>
      <c r="I4" s="35">
        <v>9228</v>
      </c>
      <c r="J4" s="35">
        <v>9394</v>
      </c>
      <c r="K4" s="35">
        <v>9581</v>
      </c>
      <c r="L4" s="35">
        <v>9278.9</v>
      </c>
      <c r="M4" s="35">
        <v>9153</v>
      </c>
      <c r="N4" s="35">
        <v>9171</v>
      </c>
      <c r="O4" s="35">
        <v>9238.5</v>
      </c>
    </row>
    <row r="5" spans="1:12" ht="24.75" customHeight="1">
      <c r="A5" s="18"/>
      <c r="B5" s="35"/>
      <c r="C5" s="35"/>
      <c r="D5" s="35"/>
      <c r="E5" s="35"/>
      <c r="F5" s="35"/>
      <c r="G5" s="35"/>
      <c r="H5" s="35"/>
      <c r="I5" s="35"/>
      <c r="J5" s="35"/>
      <c r="K5" s="35"/>
      <c r="L5" s="48"/>
    </row>
    <row r="6" spans="1:15" ht="24.75" customHeight="1">
      <c r="A6" s="16" t="s">
        <v>70</v>
      </c>
      <c r="B6" s="55">
        <f aca="true" t="shared" si="0" ref="B6:I6">SUM(B3:B5)</f>
        <v>5875</v>
      </c>
      <c r="C6" s="55">
        <f t="shared" si="0"/>
        <v>7423</v>
      </c>
      <c r="D6" s="55">
        <f t="shared" si="0"/>
        <v>7795</v>
      </c>
      <c r="E6" s="55">
        <f t="shared" si="0"/>
        <v>8226</v>
      </c>
      <c r="F6" s="55">
        <f t="shared" si="0"/>
        <v>9087</v>
      </c>
      <c r="G6" s="55">
        <f t="shared" si="0"/>
        <v>9385</v>
      </c>
      <c r="H6" s="55">
        <f t="shared" si="0"/>
        <v>9726</v>
      </c>
      <c r="I6" s="55">
        <f t="shared" si="0"/>
        <v>10009</v>
      </c>
      <c r="J6" s="55">
        <f aca="true" t="shared" si="1" ref="J6:O6">SUM(J3:J5)</f>
        <v>10187</v>
      </c>
      <c r="K6" s="55">
        <f t="shared" si="1"/>
        <v>10379</v>
      </c>
      <c r="L6" s="55">
        <f t="shared" si="1"/>
        <v>10076.3</v>
      </c>
      <c r="M6" s="55">
        <f t="shared" si="1"/>
        <v>9800</v>
      </c>
      <c r="N6" s="55">
        <f t="shared" si="1"/>
        <v>9791</v>
      </c>
      <c r="O6" s="55">
        <f t="shared" si="1"/>
        <v>9853.3</v>
      </c>
    </row>
  </sheetData>
  <sheetProtection/>
  <mergeCells count="2">
    <mergeCell ref="A1:A2"/>
    <mergeCell ref="B1:O1"/>
  </mergeCells>
  <printOptions gridLines="1" horizontalCentered="1" verticalCentered="1"/>
  <pageMargins left="0.75" right="0.75" top="1" bottom="1" header="0.3937007874015748" footer="0.3937007874015748"/>
  <pageSetup horizontalDpi="300" verticalDpi="300" orientation="landscape" r:id="rId1"/>
  <headerFooter alignWithMargins="0">
    <oddHeader>&amp;LSERVICIO AGRÍCOLA Y GANADERO
División Protección Agrícola
Viñas y Vinos&amp;C&amp;14
EVOLUCIÓN SUPERFICIE DE VIDES PISQUERAS
AÑOS 1985  -  2003 (ha.)&amp;R&amp;12CUADRO Nº  8</oddHeader>
    <oddFooter>&amp;L&amp;F</oddFooter>
  </headerFooter>
</worksheet>
</file>

<file path=xl/worksheets/sheet13.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A2"/>
    </sheetView>
  </sheetViews>
  <sheetFormatPr defaultColWidth="11.421875" defaultRowHeight="12.75"/>
  <cols>
    <col min="1" max="8" width="15.7109375" style="7" customWidth="1"/>
    <col min="9" max="9" width="11.421875" style="7" customWidth="1"/>
  </cols>
  <sheetData>
    <row r="1" spans="1:8" ht="18">
      <c r="A1" s="265" t="s">
        <v>59</v>
      </c>
      <c r="B1" s="261" t="s">
        <v>60</v>
      </c>
      <c r="C1" s="261"/>
      <c r="D1" s="261"/>
      <c r="E1" s="261"/>
      <c r="F1" s="261"/>
      <c r="G1" s="261"/>
      <c r="H1" s="262" t="s">
        <v>61</v>
      </c>
    </row>
    <row r="2" spans="1:8" ht="16.5">
      <c r="A2" s="265"/>
      <c r="B2" s="53" t="s">
        <v>62</v>
      </c>
      <c r="C2" s="53" t="s">
        <v>89</v>
      </c>
      <c r="D2" s="53" t="s">
        <v>90</v>
      </c>
      <c r="E2" s="53" t="s">
        <v>91</v>
      </c>
      <c r="F2" s="53" t="s">
        <v>92</v>
      </c>
      <c r="G2" s="53" t="s">
        <v>67</v>
      </c>
      <c r="H2" s="262"/>
    </row>
    <row r="3" spans="1:8" ht="24.75" customHeight="1">
      <c r="A3" s="17" t="s">
        <v>4</v>
      </c>
      <c r="B3" s="38">
        <v>156</v>
      </c>
      <c r="C3" s="38">
        <v>114</v>
      </c>
      <c r="D3" s="38">
        <v>16</v>
      </c>
      <c r="E3" s="38">
        <v>5</v>
      </c>
      <c r="F3" s="38">
        <v>2</v>
      </c>
      <c r="G3" s="38">
        <v>1</v>
      </c>
      <c r="H3" s="38">
        <f>SUM(B3:G3)</f>
        <v>294</v>
      </c>
    </row>
    <row r="4" spans="1:8" ht="24.75" customHeight="1">
      <c r="A4" s="8" t="s">
        <v>5</v>
      </c>
      <c r="B4" s="38">
        <v>1204</v>
      </c>
      <c r="C4" s="38">
        <v>1166</v>
      </c>
      <c r="D4" s="38">
        <v>283</v>
      </c>
      <c r="E4" s="38">
        <v>139</v>
      </c>
      <c r="F4" s="38">
        <v>47</v>
      </c>
      <c r="G4" s="38">
        <v>4</v>
      </c>
      <c r="H4" s="38">
        <f>SUM(B4:G4)</f>
        <v>2843</v>
      </c>
    </row>
    <row r="5" spans="1:8" ht="24.75" customHeight="1">
      <c r="A5" s="8"/>
      <c r="B5" s="38"/>
      <c r="C5" s="38"/>
      <c r="D5" s="38"/>
      <c r="E5" s="38"/>
      <c r="F5" s="38"/>
      <c r="G5" s="38"/>
      <c r="H5" s="38"/>
    </row>
    <row r="6" spans="1:8" ht="24.75" customHeight="1">
      <c r="A6" s="9" t="s">
        <v>70</v>
      </c>
      <c r="B6" s="50">
        <f aca="true" t="shared" si="0" ref="B6:G6">SUM(B3:B5)</f>
        <v>1360</v>
      </c>
      <c r="C6" s="50">
        <f t="shared" si="0"/>
        <v>1280</v>
      </c>
      <c r="D6" s="50">
        <f t="shared" si="0"/>
        <v>299</v>
      </c>
      <c r="E6" s="50">
        <f t="shared" si="0"/>
        <v>144</v>
      </c>
      <c r="F6" s="50">
        <f t="shared" si="0"/>
        <v>49</v>
      </c>
      <c r="G6" s="50">
        <f t="shared" si="0"/>
        <v>5</v>
      </c>
      <c r="H6" s="50">
        <f>SUM(B6:G6)</f>
        <v>3137</v>
      </c>
    </row>
  </sheetData>
  <sheetProtection/>
  <mergeCells count="3">
    <mergeCell ref="A1:A2"/>
    <mergeCell ref="B1:G1"/>
    <mergeCell ref="H1:H2"/>
  </mergeCells>
  <printOptions gridLines="1" horizontalCentered="1" verticalCentered="1"/>
  <pageMargins left="0.75" right="0.75" top="0.984251968503937" bottom="0.4724409448818898" header="0.3937007874015748" footer="0.5905511811023623"/>
  <pageSetup horizontalDpi="300" verticalDpi="300" orientation="landscape" r:id="rId1"/>
  <headerFooter alignWithMargins="0">
    <oddHeader>&amp;LSERVICIO AGRÍCOLA Y GANADERO
División Protección Agrícola
Viñas y Vinos&amp;C&amp;14
DISTRIBUCIÓN DEL NÚMERO DE PROPIEDADES DE VIDES PARA PISCO
SEGÚN RANGOS DE SUPERFICIE  (ha.)&amp;R&amp;12CUADRO Nº  9</oddHeader>
    <oddFooter>&amp;L&amp;F</oddFooter>
  </headerFooter>
</worksheet>
</file>

<file path=xl/worksheets/sheet14.xml><?xml version="1.0" encoding="utf-8"?>
<worksheet xmlns="http://schemas.openxmlformats.org/spreadsheetml/2006/main" xmlns:r="http://schemas.openxmlformats.org/officeDocument/2006/relationships">
  <dimension ref="A1:I30"/>
  <sheetViews>
    <sheetView zoomScale="75" zoomScaleNormal="75" zoomScalePageLayoutView="0" workbookViewId="0" topLeftCell="A1">
      <selection activeCell="A1" sqref="A1"/>
    </sheetView>
  </sheetViews>
  <sheetFormatPr defaultColWidth="11.421875" defaultRowHeight="12.75"/>
  <cols>
    <col min="1" max="1" width="29.57421875" style="4" customWidth="1"/>
    <col min="2" max="2" width="11.00390625" style="4" bestFit="1" customWidth="1"/>
    <col min="3" max="3" width="12.8515625" style="4" bestFit="1" customWidth="1"/>
    <col min="4" max="4" width="13.00390625" style="4" bestFit="1" customWidth="1"/>
    <col min="5" max="5" width="12.140625" style="4" bestFit="1" customWidth="1"/>
    <col min="6" max="6" width="11.8515625" style="4" bestFit="1" customWidth="1"/>
    <col min="7" max="7" width="13.57421875" style="4" bestFit="1" customWidth="1"/>
    <col min="8" max="8" width="16.421875" style="4" bestFit="1" customWidth="1"/>
    <col min="9" max="9" width="12.140625" style="4" bestFit="1" customWidth="1"/>
    <col min="10" max="10" width="15.7109375" style="4" customWidth="1"/>
    <col min="11" max="16384" width="11.421875" style="4" customWidth="1"/>
  </cols>
  <sheetData>
    <row r="1" spans="1:9" ht="15.75">
      <c r="A1" s="2"/>
      <c r="B1" s="56" t="s">
        <v>71</v>
      </c>
      <c r="C1" s="56" t="s">
        <v>16</v>
      </c>
      <c r="D1" s="56" t="s">
        <v>93</v>
      </c>
      <c r="E1" s="56" t="s">
        <v>18</v>
      </c>
      <c r="F1" s="56" t="s">
        <v>19</v>
      </c>
      <c r="G1" s="56" t="s">
        <v>20</v>
      </c>
      <c r="H1" s="56" t="s">
        <v>21</v>
      </c>
      <c r="I1" s="56" t="s">
        <v>22</v>
      </c>
    </row>
    <row r="2" spans="1:9" ht="15">
      <c r="A2" s="2"/>
      <c r="B2" s="42"/>
      <c r="C2" s="42"/>
      <c r="D2" s="42"/>
      <c r="E2" s="42"/>
      <c r="F2" s="42"/>
      <c r="G2" s="42"/>
      <c r="H2" s="42"/>
      <c r="I2" s="42"/>
    </row>
    <row r="3" spans="1:9" ht="15.75">
      <c r="A3" s="2" t="s">
        <v>94</v>
      </c>
      <c r="B3" s="40">
        <v>2335.55</v>
      </c>
      <c r="C3" s="40">
        <v>4100.1</v>
      </c>
      <c r="D3" s="40">
        <v>3437.2</v>
      </c>
      <c r="E3" s="40">
        <v>4666.1</v>
      </c>
      <c r="F3" s="40">
        <v>195.2</v>
      </c>
      <c r="G3" s="40">
        <v>0.8</v>
      </c>
      <c r="H3" s="40">
        <v>6076.6</v>
      </c>
      <c r="I3" s="49">
        <f aca="true" t="shared" si="0" ref="I3:I27">SUM(B3:H3)</f>
        <v>20811.550000000003</v>
      </c>
    </row>
    <row r="4" spans="1:9" ht="15.75">
      <c r="A4" s="2" t="s">
        <v>95</v>
      </c>
      <c r="B4" s="40">
        <v>1815.38</v>
      </c>
      <c r="C4" s="40">
        <v>2428</v>
      </c>
      <c r="D4" s="40">
        <v>2443.1</v>
      </c>
      <c r="E4" s="40">
        <v>1348.2</v>
      </c>
      <c r="F4" s="40">
        <v>240.6</v>
      </c>
      <c r="G4" s="40"/>
      <c r="H4" s="40">
        <v>1510.8</v>
      </c>
      <c r="I4" s="49">
        <f t="shared" si="0"/>
        <v>9786.079999999998</v>
      </c>
    </row>
    <row r="5" spans="1:9" ht="15.75">
      <c r="A5" s="2" t="s">
        <v>96</v>
      </c>
      <c r="B5" s="40">
        <v>4.2</v>
      </c>
      <c r="C5" s="40">
        <v>664</v>
      </c>
      <c r="D5" s="40">
        <v>981.2</v>
      </c>
      <c r="E5" s="40">
        <v>1641.5</v>
      </c>
      <c r="F5" s="40">
        <v>108.9</v>
      </c>
      <c r="G5" s="40"/>
      <c r="H5" s="40">
        <v>1445.2</v>
      </c>
      <c r="I5" s="49">
        <f t="shared" si="0"/>
        <v>4845</v>
      </c>
    </row>
    <row r="6" spans="1:9" ht="15.75">
      <c r="A6" s="2" t="s">
        <v>97</v>
      </c>
      <c r="B6" s="40">
        <v>1239.67</v>
      </c>
      <c r="C6" s="40">
        <v>1419</v>
      </c>
      <c r="D6" s="40">
        <v>1279.3</v>
      </c>
      <c r="E6" s="40">
        <v>715.3</v>
      </c>
      <c r="F6" s="40">
        <v>37.1</v>
      </c>
      <c r="G6" s="40"/>
      <c r="H6" s="40">
        <v>813.8</v>
      </c>
      <c r="I6" s="49">
        <f t="shared" si="0"/>
        <v>5504.170000000001</v>
      </c>
    </row>
    <row r="7" spans="1:9" ht="15.75">
      <c r="A7" s="2" t="s">
        <v>98</v>
      </c>
      <c r="B7" s="38"/>
      <c r="C7" s="40">
        <v>3</v>
      </c>
      <c r="D7" s="40">
        <v>627.3</v>
      </c>
      <c r="E7" s="40">
        <v>627.7</v>
      </c>
      <c r="F7" s="40">
        <v>9</v>
      </c>
      <c r="G7" s="40"/>
      <c r="H7" s="40">
        <v>254.3</v>
      </c>
      <c r="I7" s="49">
        <f t="shared" si="0"/>
        <v>1521.3</v>
      </c>
    </row>
    <row r="8" spans="1:9" ht="15.75">
      <c r="A8" s="2" t="s">
        <v>75</v>
      </c>
      <c r="B8" s="40">
        <v>282.67</v>
      </c>
      <c r="C8" s="40">
        <v>203.8</v>
      </c>
      <c r="D8" s="40">
        <v>470.5</v>
      </c>
      <c r="E8" s="40">
        <v>239.9</v>
      </c>
      <c r="F8" s="40">
        <v>4.3</v>
      </c>
      <c r="G8" s="40"/>
      <c r="H8" s="40">
        <v>445.5</v>
      </c>
      <c r="I8" s="49">
        <f t="shared" si="0"/>
        <v>1646.67</v>
      </c>
    </row>
    <row r="9" spans="1:9" ht="15.75">
      <c r="A9" s="2" t="s">
        <v>101</v>
      </c>
      <c r="B9" s="40"/>
      <c r="C9" s="40">
        <v>20.3</v>
      </c>
      <c r="D9" s="40">
        <v>562.5</v>
      </c>
      <c r="E9" s="40">
        <v>235.7</v>
      </c>
      <c r="F9" s="40">
        <v>3.4</v>
      </c>
      <c r="G9" s="40"/>
      <c r="H9" s="40">
        <v>447.9</v>
      </c>
      <c r="I9" s="49">
        <f t="shared" si="0"/>
        <v>1269.8</v>
      </c>
    </row>
    <row r="10" spans="1:9" ht="15.75">
      <c r="A10" s="2" t="s">
        <v>100</v>
      </c>
      <c r="B10" s="40">
        <v>1100.3</v>
      </c>
      <c r="C10" s="40">
        <v>463.4</v>
      </c>
      <c r="D10" s="40">
        <v>612.8</v>
      </c>
      <c r="E10" s="40">
        <v>131.2</v>
      </c>
      <c r="F10" s="40">
        <v>19.6</v>
      </c>
      <c r="G10" s="40"/>
      <c r="H10" s="40">
        <v>85.5</v>
      </c>
      <c r="I10" s="49">
        <f t="shared" si="0"/>
        <v>2412.7999999999997</v>
      </c>
    </row>
    <row r="11" spans="1:9" ht="15.75">
      <c r="A11" s="2" t="s">
        <v>99</v>
      </c>
      <c r="B11" s="40">
        <v>221.08</v>
      </c>
      <c r="C11" s="40">
        <v>274.5</v>
      </c>
      <c r="D11" s="40">
        <v>359.5</v>
      </c>
      <c r="E11" s="40">
        <v>275</v>
      </c>
      <c r="F11" s="40">
        <v>19.7</v>
      </c>
      <c r="G11" s="40"/>
      <c r="H11" s="40">
        <v>238.8</v>
      </c>
      <c r="I11" s="49">
        <f t="shared" si="0"/>
        <v>1388.58</v>
      </c>
    </row>
    <row r="12" spans="1:9" ht="15.75">
      <c r="A12" s="2" t="s">
        <v>516</v>
      </c>
      <c r="B12" s="38">
        <v>72.6</v>
      </c>
      <c r="C12" s="40">
        <v>220.5</v>
      </c>
      <c r="D12" s="40">
        <v>266.1</v>
      </c>
      <c r="E12" s="40">
        <v>232.5</v>
      </c>
      <c r="F12" s="40">
        <v>27</v>
      </c>
      <c r="G12" s="40"/>
      <c r="H12" s="40">
        <v>109.6</v>
      </c>
      <c r="I12" s="49">
        <f t="shared" si="0"/>
        <v>928.3000000000001</v>
      </c>
    </row>
    <row r="13" spans="1:9" ht="15.75">
      <c r="A13" s="2" t="s">
        <v>103</v>
      </c>
      <c r="B13" s="69">
        <v>0.2</v>
      </c>
      <c r="C13" s="40">
        <v>23.9</v>
      </c>
      <c r="D13" s="40">
        <v>389.6</v>
      </c>
      <c r="E13" s="40">
        <v>18</v>
      </c>
      <c r="F13" s="40"/>
      <c r="G13" s="40"/>
      <c r="H13" s="40">
        <v>55.9</v>
      </c>
      <c r="I13" s="49">
        <f t="shared" si="0"/>
        <v>487.6</v>
      </c>
    </row>
    <row r="14" spans="1:9" ht="15.75">
      <c r="A14" s="2" t="s">
        <v>102</v>
      </c>
      <c r="B14" s="40">
        <v>567.15</v>
      </c>
      <c r="C14" s="40">
        <v>269.7</v>
      </c>
      <c r="D14" s="40">
        <v>133.6</v>
      </c>
      <c r="E14" s="40">
        <v>15.4</v>
      </c>
      <c r="F14" s="40">
        <v>2.5</v>
      </c>
      <c r="G14" s="40">
        <v>5.3</v>
      </c>
      <c r="H14" s="40">
        <v>12.3</v>
      </c>
      <c r="I14" s="49">
        <f t="shared" si="0"/>
        <v>1005.9499999999998</v>
      </c>
    </row>
    <row r="15" spans="1:9" ht="15.75">
      <c r="A15" s="2" t="s">
        <v>104</v>
      </c>
      <c r="B15" s="40">
        <v>51.55</v>
      </c>
      <c r="C15" s="40">
        <v>43.6</v>
      </c>
      <c r="D15" s="40">
        <v>215</v>
      </c>
      <c r="E15" s="40"/>
      <c r="F15" s="40"/>
      <c r="G15" s="40"/>
      <c r="H15" s="40">
        <v>8.5</v>
      </c>
      <c r="I15" s="49">
        <f t="shared" si="0"/>
        <v>318.65</v>
      </c>
    </row>
    <row r="16" spans="1:9" ht="15.75">
      <c r="A16" s="2" t="s">
        <v>105</v>
      </c>
      <c r="B16" s="38"/>
      <c r="C16" s="40">
        <v>8.6</v>
      </c>
      <c r="D16" s="40">
        <v>170.5</v>
      </c>
      <c r="E16" s="40"/>
      <c r="F16" s="40"/>
      <c r="G16" s="40"/>
      <c r="H16" s="40">
        <v>2.2</v>
      </c>
      <c r="I16" s="49">
        <f t="shared" si="0"/>
        <v>181.29999999999998</v>
      </c>
    </row>
    <row r="17" spans="1:9" ht="15.75">
      <c r="A17" s="2" t="s">
        <v>52</v>
      </c>
      <c r="B17" s="40">
        <v>0.5</v>
      </c>
      <c r="C17" s="40">
        <v>12.8</v>
      </c>
      <c r="D17" s="40">
        <v>14.1</v>
      </c>
      <c r="E17" s="40">
        <v>6.3</v>
      </c>
      <c r="F17" s="40"/>
      <c r="G17" s="40"/>
      <c r="H17" s="40">
        <v>162.8</v>
      </c>
      <c r="I17" s="49">
        <f t="shared" si="0"/>
        <v>196.5</v>
      </c>
    </row>
    <row r="18" spans="1:9" ht="15.75">
      <c r="A18" s="2" t="s">
        <v>106</v>
      </c>
      <c r="B18" s="40"/>
      <c r="C18" s="40">
        <v>1.7</v>
      </c>
      <c r="D18" s="40">
        <v>5.1</v>
      </c>
      <c r="E18" s="40">
        <v>48.1</v>
      </c>
      <c r="F18" s="40">
        <v>7</v>
      </c>
      <c r="G18" s="40">
        <v>0.5</v>
      </c>
      <c r="H18" s="40">
        <v>19.1</v>
      </c>
      <c r="I18" s="49">
        <f t="shared" si="0"/>
        <v>81.5</v>
      </c>
    </row>
    <row r="19" spans="1:9" ht="15.75">
      <c r="A19" s="2" t="s">
        <v>109</v>
      </c>
      <c r="B19" s="40"/>
      <c r="C19" s="40">
        <v>20.4</v>
      </c>
      <c r="D19" s="40">
        <v>40</v>
      </c>
      <c r="E19" s="40"/>
      <c r="F19" s="40"/>
      <c r="G19" s="40"/>
      <c r="H19" s="40">
        <v>12.3</v>
      </c>
      <c r="I19" s="49">
        <f t="shared" si="0"/>
        <v>72.7</v>
      </c>
    </row>
    <row r="20" spans="1:9" ht="15.75">
      <c r="A20" s="2" t="s">
        <v>108</v>
      </c>
      <c r="B20" s="38"/>
      <c r="C20" s="40"/>
      <c r="D20" s="40">
        <v>31</v>
      </c>
      <c r="E20" s="40"/>
      <c r="F20" s="40"/>
      <c r="G20" s="40"/>
      <c r="H20" s="40">
        <v>30.9</v>
      </c>
      <c r="I20" s="49">
        <f t="shared" si="0"/>
        <v>61.9</v>
      </c>
    </row>
    <row r="21" spans="1:9" ht="15.75">
      <c r="A21" s="2" t="s">
        <v>107</v>
      </c>
      <c r="B21" s="69">
        <v>0.25</v>
      </c>
      <c r="C21" s="40">
        <v>7.4</v>
      </c>
      <c r="D21" s="40">
        <v>22.2</v>
      </c>
      <c r="E21" s="40">
        <v>16.5</v>
      </c>
      <c r="F21" s="40">
        <v>1.5</v>
      </c>
      <c r="G21" s="40"/>
      <c r="H21" s="40">
        <v>15.4</v>
      </c>
      <c r="I21" s="49">
        <f t="shared" si="0"/>
        <v>63.25</v>
      </c>
    </row>
    <row r="22" spans="1:9" ht="15.75">
      <c r="A22" s="2" t="s">
        <v>110</v>
      </c>
      <c r="B22" s="38"/>
      <c r="C22" s="40">
        <v>2</v>
      </c>
      <c r="D22" s="40">
        <v>6.8</v>
      </c>
      <c r="E22" s="40">
        <v>1</v>
      </c>
      <c r="F22" s="40"/>
      <c r="G22" s="40"/>
      <c r="H22" s="40">
        <v>17.2</v>
      </c>
      <c r="I22" s="49">
        <f t="shared" si="0"/>
        <v>27</v>
      </c>
    </row>
    <row r="23" spans="1:9" ht="15.75">
      <c r="A23" s="2" t="s">
        <v>541</v>
      </c>
      <c r="B23" s="38"/>
      <c r="C23" s="40"/>
      <c r="D23" s="40">
        <v>27.7</v>
      </c>
      <c r="E23" s="40">
        <v>14</v>
      </c>
      <c r="F23" s="40"/>
      <c r="G23" s="40"/>
      <c r="H23" s="40">
        <v>5</v>
      </c>
      <c r="I23" s="49">
        <f t="shared" si="0"/>
        <v>46.7</v>
      </c>
    </row>
    <row r="24" spans="1:9" ht="15.75">
      <c r="A24" s="2" t="s">
        <v>111</v>
      </c>
      <c r="B24" s="38"/>
      <c r="C24" s="40"/>
      <c r="D24" s="40"/>
      <c r="E24" s="40"/>
      <c r="F24" s="40">
        <v>4</v>
      </c>
      <c r="G24" s="40"/>
      <c r="H24" s="40">
        <v>4</v>
      </c>
      <c r="I24" s="49">
        <f t="shared" si="0"/>
        <v>8</v>
      </c>
    </row>
    <row r="25" spans="1:9" ht="15.75">
      <c r="A25" s="2" t="s">
        <v>112</v>
      </c>
      <c r="B25" s="38"/>
      <c r="C25" s="40"/>
      <c r="D25" s="40"/>
      <c r="E25" s="40">
        <v>7</v>
      </c>
      <c r="F25" s="40"/>
      <c r="G25" s="40"/>
      <c r="H25" s="40"/>
      <c r="I25" s="49">
        <f t="shared" si="0"/>
        <v>7</v>
      </c>
    </row>
    <row r="26" spans="1:9" ht="15.75">
      <c r="A26" s="2" t="s">
        <v>583</v>
      </c>
      <c r="B26" s="38"/>
      <c r="C26" s="40"/>
      <c r="D26" s="40"/>
      <c r="E26" s="40">
        <v>12.7</v>
      </c>
      <c r="F26" s="40"/>
      <c r="G26" s="40"/>
      <c r="H26" s="40"/>
      <c r="I26" s="49">
        <f t="shared" si="0"/>
        <v>12.7</v>
      </c>
    </row>
    <row r="27" spans="1:9" ht="15.75">
      <c r="A27" s="56" t="s">
        <v>163</v>
      </c>
      <c r="B27" s="50">
        <f>SUM(B3:B25)</f>
        <v>7691.1</v>
      </c>
      <c r="C27" s="50">
        <f aca="true" t="shared" si="1" ref="C27:H27">SUM(C3:C25)</f>
        <v>10186.699999999999</v>
      </c>
      <c r="D27" s="50">
        <f t="shared" si="1"/>
        <v>12095.1</v>
      </c>
      <c r="E27" s="50">
        <f>SUM(E3:E26)</f>
        <v>10252.100000000002</v>
      </c>
      <c r="F27" s="50">
        <f t="shared" si="1"/>
        <v>679.8</v>
      </c>
      <c r="G27" s="50">
        <f t="shared" si="1"/>
        <v>6.6</v>
      </c>
      <c r="H27" s="50">
        <f t="shared" si="1"/>
        <v>11773.599999999997</v>
      </c>
      <c r="I27" s="50">
        <f t="shared" si="0"/>
        <v>52685</v>
      </c>
    </row>
    <row r="28" spans="1:9" ht="15">
      <c r="A28" s="2"/>
      <c r="B28" s="107"/>
      <c r="C28" s="107"/>
      <c r="D28" s="107"/>
      <c r="E28" s="107"/>
      <c r="F28" s="107"/>
      <c r="G28" s="107"/>
      <c r="H28" s="107"/>
      <c r="I28" s="108"/>
    </row>
    <row r="29" spans="1:9" ht="15" hidden="1">
      <c r="A29" s="109"/>
      <c r="B29" s="101" t="s">
        <v>23</v>
      </c>
      <c r="C29" s="101" t="s">
        <v>23</v>
      </c>
      <c r="D29" s="101" t="s">
        <v>23</v>
      </c>
      <c r="E29" s="101" t="s">
        <v>23</v>
      </c>
      <c r="F29" s="101" t="s">
        <v>23</v>
      </c>
      <c r="G29" s="101" t="s">
        <v>23</v>
      </c>
      <c r="H29" s="101" t="s">
        <v>23</v>
      </c>
      <c r="I29" s="101" t="s">
        <v>23</v>
      </c>
    </row>
    <row r="30" spans="1:4" ht="12.75">
      <c r="A30" s="4" t="s">
        <v>527</v>
      </c>
      <c r="D30" s="67"/>
    </row>
  </sheetData>
  <sheetProtection/>
  <printOptions gridLines="1" horizontalCentered="1" verticalCentered="1"/>
  <pageMargins left="0.3937007874015748" right="0.75" top="0.9448818897637796" bottom="1" header="0.3937007874015748" footer="0.1968503937007874"/>
  <pageSetup horizontalDpi="300" verticalDpi="300" orientation="landscape" r:id="rId1"/>
  <headerFooter alignWithMargins="0">
    <oddHeader>&amp;LSERVICIO AGRÍCOLA Y GANADERO
División Protección Agrícola 
Viñas y Vinos&amp;C&amp;14
CATASTRO NACIONAL DE VIDES PARA CONSUMO FRESCO (ha.)&amp;R&amp;12CUADRO Nº  10</oddHeader>
    <oddFooter>&amp;L&amp;F</oddFooter>
  </headerFooter>
</worksheet>
</file>

<file path=xl/worksheets/sheet15.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A2"/>
    </sheetView>
  </sheetViews>
  <sheetFormatPr defaultColWidth="11.421875" defaultRowHeight="12.75"/>
  <cols>
    <col min="1" max="8" width="15.7109375" style="4" customWidth="1"/>
    <col min="9" max="16384" width="11.421875" style="4" customWidth="1"/>
  </cols>
  <sheetData>
    <row r="1" spans="1:8" ht="18">
      <c r="A1" s="266" t="s">
        <v>59</v>
      </c>
      <c r="B1" s="267" t="s">
        <v>60</v>
      </c>
      <c r="C1" s="267"/>
      <c r="D1" s="267"/>
      <c r="E1" s="267"/>
      <c r="F1" s="267"/>
      <c r="G1" s="267"/>
      <c r="H1" s="268" t="s">
        <v>61</v>
      </c>
    </row>
    <row r="2" spans="1:8" ht="15">
      <c r="A2" s="266"/>
      <c r="B2" s="104" t="s">
        <v>62</v>
      </c>
      <c r="C2" s="104" t="s">
        <v>63</v>
      </c>
      <c r="D2" s="104" t="s">
        <v>64</v>
      </c>
      <c r="E2" s="104" t="s">
        <v>65</v>
      </c>
      <c r="F2" s="104" t="s">
        <v>113</v>
      </c>
      <c r="G2" s="104" t="s">
        <v>67</v>
      </c>
      <c r="H2" s="268"/>
    </row>
    <row r="3" spans="1:8" ht="24.75" customHeight="1">
      <c r="A3" s="110" t="s">
        <v>4</v>
      </c>
      <c r="B3" s="65">
        <v>24</v>
      </c>
      <c r="C3" s="65">
        <v>68</v>
      </c>
      <c r="D3" s="65">
        <v>37</v>
      </c>
      <c r="E3" s="65">
        <v>48</v>
      </c>
      <c r="F3" s="65">
        <v>34</v>
      </c>
      <c r="G3" s="65">
        <v>41</v>
      </c>
      <c r="H3" s="38">
        <f>SUM(B3:G3)</f>
        <v>252</v>
      </c>
    </row>
    <row r="4" spans="1:8" ht="24.75" customHeight="1">
      <c r="A4" s="42" t="s">
        <v>5</v>
      </c>
      <c r="B4" s="38">
        <v>190</v>
      </c>
      <c r="C4" s="38">
        <v>389</v>
      </c>
      <c r="D4" s="38">
        <v>132</v>
      </c>
      <c r="E4" s="38">
        <v>94</v>
      </c>
      <c r="F4" s="38">
        <v>85</v>
      </c>
      <c r="G4" s="38">
        <v>39</v>
      </c>
      <c r="H4" s="38">
        <f aca="true" t="shared" si="0" ref="H4:H9">SUM(B4:G4)</f>
        <v>929</v>
      </c>
    </row>
    <row r="5" spans="1:8" ht="24.75" customHeight="1">
      <c r="A5" s="42" t="s">
        <v>6</v>
      </c>
      <c r="B5" s="38">
        <v>105</v>
      </c>
      <c r="C5" s="38">
        <v>581</v>
      </c>
      <c r="D5" s="38">
        <v>338</v>
      </c>
      <c r="E5" s="38">
        <v>214</v>
      </c>
      <c r="F5" s="38">
        <v>105</v>
      </c>
      <c r="G5" s="38">
        <v>23</v>
      </c>
      <c r="H5" s="38">
        <f t="shared" si="0"/>
        <v>1366</v>
      </c>
    </row>
    <row r="6" spans="1:8" ht="24.75" customHeight="1">
      <c r="A6" s="42" t="s">
        <v>68</v>
      </c>
      <c r="B6" s="38">
        <v>9</v>
      </c>
      <c r="C6" s="38">
        <v>159</v>
      </c>
      <c r="D6" s="38">
        <v>237</v>
      </c>
      <c r="E6" s="38">
        <v>178</v>
      </c>
      <c r="F6" s="38">
        <v>122</v>
      </c>
      <c r="G6" s="38">
        <v>17</v>
      </c>
      <c r="H6" s="38">
        <f t="shared" si="0"/>
        <v>722</v>
      </c>
    </row>
    <row r="7" spans="1:8" ht="24.75" customHeight="1">
      <c r="A7" s="42" t="s">
        <v>8</v>
      </c>
      <c r="B7" s="38">
        <v>10</v>
      </c>
      <c r="C7" s="38">
        <v>37</v>
      </c>
      <c r="D7" s="38">
        <v>27</v>
      </c>
      <c r="E7" s="38">
        <v>12</v>
      </c>
      <c r="F7" s="38">
        <v>6</v>
      </c>
      <c r="G7" s="38"/>
      <c r="H7" s="38">
        <f t="shared" si="0"/>
        <v>92</v>
      </c>
    </row>
    <row r="8" spans="1:8" ht="24.75" customHeight="1">
      <c r="A8" s="42" t="s">
        <v>9</v>
      </c>
      <c r="B8" s="38">
        <v>1</v>
      </c>
      <c r="C8" s="38">
        <v>2</v>
      </c>
      <c r="D8" s="38">
        <v>1</v>
      </c>
      <c r="E8" s="38"/>
      <c r="F8" s="38"/>
      <c r="G8" s="38"/>
      <c r="H8" s="38">
        <f t="shared" si="0"/>
        <v>4</v>
      </c>
    </row>
    <row r="9" spans="1:8" ht="24.75" customHeight="1">
      <c r="A9" s="42" t="s">
        <v>69</v>
      </c>
      <c r="B9" s="38">
        <v>13</v>
      </c>
      <c r="C9" s="38">
        <v>115</v>
      </c>
      <c r="D9" s="38">
        <v>134</v>
      </c>
      <c r="E9" s="38">
        <v>186</v>
      </c>
      <c r="F9" s="38">
        <v>124</v>
      </c>
      <c r="G9" s="38">
        <v>40</v>
      </c>
      <c r="H9" s="38">
        <f t="shared" si="0"/>
        <v>612</v>
      </c>
    </row>
    <row r="10" spans="1:8" ht="24.75" customHeight="1">
      <c r="A10" s="88" t="s">
        <v>70</v>
      </c>
      <c r="B10" s="50">
        <f aca="true" t="shared" si="1" ref="B10:G10">SUM(B3:B9)</f>
        <v>352</v>
      </c>
      <c r="C10" s="50">
        <f t="shared" si="1"/>
        <v>1351</v>
      </c>
      <c r="D10" s="50">
        <f t="shared" si="1"/>
        <v>906</v>
      </c>
      <c r="E10" s="50">
        <f t="shared" si="1"/>
        <v>732</v>
      </c>
      <c r="F10" s="50">
        <f t="shared" si="1"/>
        <v>476</v>
      </c>
      <c r="G10" s="50">
        <f t="shared" si="1"/>
        <v>160</v>
      </c>
      <c r="H10" s="50">
        <f>SUM(B10:G10)</f>
        <v>3977</v>
      </c>
    </row>
  </sheetData>
  <sheetProtection/>
  <mergeCells count="3">
    <mergeCell ref="A1:A2"/>
    <mergeCell ref="B1:G1"/>
    <mergeCell ref="H1:H2"/>
  </mergeCells>
  <printOptions gridLines="1" horizontalCentered="1" verticalCentered="1"/>
  <pageMargins left="0.75" right="0.75" top="0.984251968503937" bottom="1" header="0.3937007874015748" footer="0.3937007874015748"/>
  <pageSetup horizontalDpi="300" verticalDpi="300" orientation="landscape" r:id="rId1"/>
  <headerFooter alignWithMargins="0">
    <oddHeader>&amp;LSERVICIO AGRÍCOLA Y GANADERO
División Protección Agrícola
Viñas y Vinos&amp;C&amp;14
DISTRIBUCIÓN DEL Nº DE PROPIEDADES DE VIDES 
PARA CONSUMO FRESCO SEGÚN RANGOS DE  SUPERFICIE (ha.)&amp;R&amp;12CUADRO Nº  11</oddHeader>
    <oddFooter>&amp;L&amp;F</oddFooter>
  </headerFooter>
</worksheet>
</file>

<file path=xl/worksheets/sheet16.xml><?xml version="1.0" encoding="utf-8"?>
<worksheet xmlns="http://schemas.openxmlformats.org/spreadsheetml/2006/main" xmlns:r="http://schemas.openxmlformats.org/officeDocument/2006/relationships">
  <dimension ref="A1:F12"/>
  <sheetViews>
    <sheetView zoomScalePageLayoutView="0" workbookViewId="0" topLeftCell="A1">
      <selection activeCell="A1" sqref="A1:A2"/>
    </sheetView>
  </sheetViews>
  <sheetFormatPr defaultColWidth="11.421875" defaultRowHeight="12.75"/>
  <cols>
    <col min="1" max="2" width="17.7109375" style="4" customWidth="1"/>
    <col min="3" max="4" width="15.7109375" style="4" customWidth="1"/>
    <col min="5" max="5" width="15.7109375" style="4" hidden="1" customWidth="1"/>
    <col min="6" max="6" width="15.7109375" style="4" customWidth="1"/>
    <col min="7" max="16384" width="11.421875" style="4" customWidth="1"/>
  </cols>
  <sheetData>
    <row r="1" spans="1:6" ht="18" customHeight="1">
      <c r="A1" s="271" t="s">
        <v>114</v>
      </c>
      <c r="B1" s="271" t="s">
        <v>115</v>
      </c>
      <c r="C1" s="267" t="s">
        <v>79</v>
      </c>
      <c r="D1" s="267"/>
      <c r="E1" s="267"/>
      <c r="F1" s="271" t="s">
        <v>3</v>
      </c>
    </row>
    <row r="2" spans="1:6" ht="15.75">
      <c r="A2" s="271"/>
      <c r="B2" s="271"/>
      <c r="C2" s="111" t="s">
        <v>475</v>
      </c>
      <c r="D2" s="111" t="s">
        <v>116</v>
      </c>
      <c r="E2" s="56" t="s">
        <v>117</v>
      </c>
      <c r="F2" s="271"/>
    </row>
    <row r="3" spans="1:6" ht="19.5" customHeight="1">
      <c r="A3" s="270" t="s">
        <v>118</v>
      </c>
      <c r="B3" s="42" t="s">
        <v>118</v>
      </c>
      <c r="C3" s="38">
        <v>1001.4</v>
      </c>
      <c r="D3" s="38">
        <v>179.1</v>
      </c>
      <c r="E3" s="38"/>
      <c r="F3" s="38">
        <f>SUM(C3:E3)</f>
        <v>1180.5</v>
      </c>
    </row>
    <row r="4" spans="1:6" ht="19.5" customHeight="1">
      <c r="A4" s="270"/>
      <c r="B4" s="42" t="s">
        <v>119</v>
      </c>
      <c r="C4" s="38">
        <v>5838.1</v>
      </c>
      <c r="D4" s="38">
        <v>38.5</v>
      </c>
      <c r="E4" s="38"/>
      <c r="F4" s="38">
        <f>SUM(C4:E4)</f>
        <v>5876.6</v>
      </c>
    </row>
    <row r="5" spans="1:6" ht="19.5" customHeight="1">
      <c r="A5" s="270"/>
      <c r="B5" s="102" t="s">
        <v>3</v>
      </c>
      <c r="C5" s="38">
        <f>SUM(C3:C4)</f>
        <v>6839.5</v>
      </c>
      <c r="D5" s="38">
        <f>SUM(D3:D4)</f>
        <v>217.6</v>
      </c>
      <c r="E5" s="38"/>
      <c r="F5" s="38">
        <f>SUM(C5:E5)</f>
        <v>7057.1</v>
      </c>
    </row>
    <row r="6" spans="1:6" ht="19.5" customHeight="1">
      <c r="A6" s="42"/>
      <c r="B6" s="269"/>
      <c r="C6" s="269"/>
      <c r="D6" s="269"/>
      <c r="E6" s="269"/>
      <c r="F6" s="269"/>
    </row>
    <row r="7" spans="1:6" ht="19.5" customHeight="1">
      <c r="A7" s="270" t="s">
        <v>120</v>
      </c>
      <c r="B7" s="42" t="s">
        <v>121</v>
      </c>
      <c r="C7" s="38">
        <v>98.8</v>
      </c>
      <c r="D7" s="38">
        <v>88.16</v>
      </c>
      <c r="E7" s="38"/>
      <c r="F7" s="38">
        <f>SUM(C7:E7)</f>
        <v>186.95999999999998</v>
      </c>
    </row>
    <row r="8" spans="1:6" ht="19.5" customHeight="1">
      <c r="A8" s="270"/>
      <c r="B8" s="42" t="s">
        <v>120</v>
      </c>
      <c r="C8" s="38"/>
      <c r="D8" s="38">
        <v>3</v>
      </c>
      <c r="E8" s="38"/>
      <c r="F8" s="38">
        <f>SUM(C8:E8)</f>
        <v>3</v>
      </c>
    </row>
    <row r="9" spans="1:6" ht="19.5" customHeight="1">
      <c r="A9" s="270"/>
      <c r="B9" s="111" t="s">
        <v>122</v>
      </c>
      <c r="C9" s="38">
        <v>752.8</v>
      </c>
      <c r="D9" s="38">
        <v>306.02</v>
      </c>
      <c r="E9" s="38"/>
      <c r="F9" s="38">
        <f>SUM(C9:E9)</f>
        <v>1058.82</v>
      </c>
    </row>
    <row r="10" spans="1:6" ht="19.5" customHeight="1">
      <c r="A10" s="270"/>
      <c r="B10" s="102" t="s">
        <v>3</v>
      </c>
      <c r="C10" s="38">
        <f>SUM(C7:C9)</f>
        <v>851.5999999999999</v>
      </c>
      <c r="D10" s="38">
        <f>SUM(D7:D9)</f>
        <v>397.17999999999995</v>
      </c>
      <c r="E10" s="42"/>
      <c r="F10" s="38">
        <f>SUM(C10:E10)</f>
        <v>1248.7799999999997</v>
      </c>
    </row>
    <row r="11" spans="1:6" ht="19.5" customHeight="1">
      <c r="A11" s="42"/>
      <c r="B11" s="269"/>
      <c r="C11" s="269"/>
      <c r="D11" s="269"/>
      <c r="E11" s="269"/>
      <c r="F11" s="269"/>
    </row>
    <row r="12" spans="1:6" ht="19.5" customHeight="1">
      <c r="A12" s="56" t="s">
        <v>123</v>
      </c>
      <c r="B12" s="56"/>
      <c r="C12" s="50">
        <f>SUM(C10,C5)</f>
        <v>7691.1</v>
      </c>
      <c r="D12" s="50">
        <f>SUM(D10,D5)</f>
        <v>614.78</v>
      </c>
      <c r="E12" s="50"/>
      <c r="F12" s="50">
        <f>SUM(C12:E12)</f>
        <v>8305.880000000001</v>
      </c>
    </row>
  </sheetData>
  <sheetProtection/>
  <mergeCells count="8">
    <mergeCell ref="B11:F11"/>
    <mergeCell ref="A3:A5"/>
    <mergeCell ref="A7:A10"/>
    <mergeCell ref="B6:F6"/>
    <mergeCell ref="A1:A2"/>
    <mergeCell ref="B1:B2"/>
    <mergeCell ref="C1:E1"/>
    <mergeCell ref="F1:F2"/>
  </mergeCells>
  <printOptions gridLines="1" horizontalCentered="1" verticalCentered="1"/>
  <pageMargins left="0.75" right="0.75" top="0.984251968503937" bottom="0.4724409448818898" header="0.3937007874015748" footer="0.7480314960629921"/>
  <pageSetup horizontalDpi="300" verticalDpi="300" orientation="landscape" r:id="rId1"/>
  <headerFooter alignWithMargins="0">
    <oddHeader>&amp;LSERVICIO AGRÍCOLA Y GANADERO
División Protección Agrícola
Viñas y Vinos&amp;C&amp;14
CATASTRO DE VIDES CONSUMO FRESCO  Y  PARA PISCO 
IIIª REGIÓN (ha.)&amp;R&amp;12CUADRO Nº  12</oddHeader>
    <oddFooter>&amp;L&amp;F</oddFooter>
  </headerFooter>
</worksheet>
</file>

<file path=xl/worksheets/sheet17.xml><?xml version="1.0" encoding="utf-8"?>
<worksheet xmlns="http://schemas.openxmlformats.org/spreadsheetml/2006/main" xmlns:r="http://schemas.openxmlformats.org/officeDocument/2006/relationships">
  <dimension ref="A1:F12"/>
  <sheetViews>
    <sheetView zoomScalePageLayoutView="0" workbookViewId="0" topLeftCell="A1">
      <selection activeCell="A1" sqref="A1:A2"/>
    </sheetView>
  </sheetViews>
  <sheetFormatPr defaultColWidth="11.421875" defaultRowHeight="12.75"/>
  <cols>
    <col min="1" max="2" width="17.7109375" style="4" customWidth="1"/>
    <col min="3" max="4" width="15.7109375" style="4" customWidth="1"/>
    <col min="5" max="5" width="15.7109375" style="4" hidden="1" customWidth="1"/>
    <col min="6" max="6" width="15.7109375" style="4" customWidth="1"/>
    <col min="7" max="16384" width="11.421875" style="4" customWidth="1"/>
  </cols>
  <sheetData>
    <row r="1" spans="1:6" ht="18" customHeight="1">
      <c r="A1" s="271" t="s">
        <v>114</v>
      </c>
      <c r="B1" s="271" t="s">
        <v>115</v>
      </c>
      <c r="C1" s="267" t="s">
        <v>124</v>
      </c>
      <c r="D1" s="267"/>
      <c r="E1" s="267"/>
      <c r="F1" s="271" t="s">
        <v>3</v>
      </c>
    </row>
    <row r="2" spans="1:6" ht="15.75">
      <c r="A2" s="271"/>
      <c r="B2" s="271"/>
      <c r="C2" s="111" t="s">
        <v>476</v>
      </c>
      <c r="D2" s="111" t="s">
        <v>116</v>
      </c>
      <c r="E2" s="56" t="s">
        <v>117</v>
      </c>
      <c r="F2" s="271"/>
    </row>
    <row r="3" spans="1:6" ht="19.5" customHeight="1">
      <c r="A3" s="270" t="s">
        <v>118</v>
      </c>
      <c r="B3" s="42" t="s">
        <v>118</v>
      </c>
      <c r="C3" s="42">
        <v>27</v>
      </c>
      <c r="D3" s="42">
        <v>34</v>
      </c>
      <c r="E3" s="42"/>
      <c r="F3" s="42">
        <f>SUM(C3:E3)</f>
        <v>61</v>
      </c>
    </row>
    <row r="4" spans="1:6" ht="19.5" customHeight="1">
      <c r="A4" s="270"/>
      <c r="B4" s="42" t="s">
        <v>119</v>
      </c>
      <c r="C4" s="42">
        <v>123</v>
      </c>
      <c r="D4" s="42">
        <v>14</v>
      </c>
      <c r="E4" s="42"/>
      <c r="F4" s="42">
        <f>SUM(C4:E4)</f>
        <v>137</v>
      </c>
    </row>
    <row r="5" spans="1:6" ht="19.5" customHeight="1">
      <c r="A5" s="270"/>
      <c r="B5" s="102" t="s">
        <v>3</v>
      </c>
      <c r="C5" s="42">
        <f>SUM(C3:C4)</f>
        <v>150</v>
      </c>
      <c r="D5" s="42">
        <f>SUM(D3:D4)</f>
        <v>48</v>
      </c>
      <c r="E5" s="42"/>
      <c r="F5" s="42">
        <f>SUM(C5:E5)</f>
        <v>198</v>
      </c>
    </row>
    <row r="6" spans="1:6" ht="19.5" customHeight="1">
      <c r="A6" s="42"/>
      <c r="B6" s="269"/>
      <c r="C6" s="269"/>
      <c r="D6" s="269"/>
      <c r="E6" s="269"/>
      <c r="F6" s="269"/>
    </row>
    <row r="7" spans="1:6" ht="19.5" customHeight="1">
      <c r="A7" s="270" t="s">
        <v>120</v>
      </c>
      <c r="B7" s="42" t="s">
        <v>121</v>
      </c>
      <c r="C7" s="42">
        <v>9</v>
      </c>
      <c r="D7" s="42">
        <v>18</v>
      </c>
      <c r="E7" s="42"/>
      <c r="F7" s="42">
        <f>SUM(C7:E7)</f>
        <v>27</v>
      </c>
    </row>
    <row r="8" spans="1:6" ht="19.5" customHeight="1">
      <c r="A8" s="270"/>
      <c r="B8" s="42" t="s">
        <v>120</v>
      </c>
      <c r="C8" s="42"/>
      <c r="D8" s="42">
        <v>1</v>
      </c>
      <c r="E8" s="42"/>
      <c r="F8" s="42">
        <f>SUM(C8:E8)</f>
        <v>1</v>
      </c>
    </row>
    <row r="9" spans="1:6" ht="19.5" customHeight="1">
      <c r="A9" s="270"/>
      <c r="B9" s="111" t="s">
        <v>122</v>
      </c>
      <c r="C9" s="42">
        <v>93</v>
      </c>
      <c r="D9" s="42">
        <v>227</v>
      </c>
      <c r="E9" s="42"/>
      <c r="F9" s="42">
        <f>SUM(C9:E9)</f>
        <v>320</v>
      </c>
    </row>
    <row r="10" spans="1:6" ht="19.5" customHeight="1">
      <c r="A10" s="270"/>
      <c r="B10" s="102" t="s">
        <v>3</v>
      </c>
      <c r="C10" s="42">
        <f>SUM(C7:C9)</f>
        <v>102</v>
      </c>
      <c r="D10" s="42">
        <f>SUM(D7:D9)</f>
        <v>246</v>
      </c>
      <c r="E10" s="42"/>
      <c r="F10" s="42">
        <f>SUM(C10:E10)</f>
        <v>348</v>
      </c>
    </row>
    <row r="11" spans="1:6" ht="19.5" customHeight="1">
      <c r="A11" s="42"/>
      <c r="B11" s="269"/>
      <c r="C11" s="269"/>
      <c r="D11" s="269"/>
      <c r="E11" s="269"/>
      <c r="F11" s="269"/>
    </row>
    <row r="12" spans="1:6" ht="19.5" customHeight="1">
      <c r="A12" s="56" t="s">
        <v>123</v>
      </c>
      <c r="B12" s="56"/>
      <c r="C12" s="56">
        <f>SUM(C10,C5)</f>
        <v>252</v>
      </c>
      <c r="D12" s="56">
        <f>SUM(D10,D5)</f>
        <v>294</v>
      </c>
      <c r="E12" s="56"/>
      <c r="F12" s="56">
        <f>SUM(C12:E12)</f>
        <v>546</v>
      </c>
    </row>
  </sheetData>
  <sheetProtection/>
  <mergeCells count="8">
    <mergeCell ref="A1:A2"/>
    <mergeCell ref="B1:B2"/>
    <mergeCell ref="C1:E1"/>
    <mergeCell ref="F1:F2"/>
    <mergeCell ref="B11:F11"/>
    <mergeCell ref="A3:A5"/>
    <mergeCell ref="A7:A10"/>
    <mergeCell ref="B6:F6"/>
  </mergeCells>
  <printOptions gridLines="1" horizontalCentered="1" verticalCentered="1"/>
  <pageMargins left="0.75" right="0.75" top="0.984251968503937" bottom="1" header="0.3937007874015748" footer="0.7874015748031497"/>
  <pageSetup horizontalDpi="300" verticalDpi="300" orientation="landscape" r:id="rId1"/>
  <headerFooter alignWithMargins="0">
    <oddHeader>&amp;LSERVICIO AGRÍCOLA Y GANADERO
División Protección Agrícola
Viñas y Vinos&amp;C&amp;14
NÚMERO DE PROPIEDADES CON PLANTACIONES
DE VIDES CONSUMO FRESCO Y PARA PISCO
IIIª REGIÓN &amp;R&amp;12CUADRO Nº  13</oddHeader>
    <oddFooter>&amp;L&amp;F</oddFooter>
  </headerFooter>
</worksheet>
</file>

<file path=xl/worksheets/sheet18.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A2"/>
    </sheetView>
  </sheetViews>
  <sheetFormatPr defaultColWidth="11.421875" defaultRowHeight="12.75"/>
  <cols>
    <col min="1" max="6" width="15.7109375" style="4" customWidth="1"/>
    <col min="7" max="16384" width="11.421875" style="4" customWidth="1"/>
  </cols>
  <sheetData>
    <row r="1" spans="1:6" ht="18">
      <c r="A1" s="271" t="s">
        <v>114</v>
      </c>
      <c r="B1" s="271" t="s">
        <v>115</v>
      </c>
      <c r="C1" s="267" t="s">
        <v>79</v>
      </c>
      <c r="D1" s="267"/>
      <c r="E1" s="267"/>
      <c r="F1" s="271" t="s">
        <v>3</v>
      </c>
    </row>
    <row r="2" spans="1:6" ht="14.25">
      <c r="A2" s="271"/>
      <c r="B2" s="271"/>
      <c r="C2" s="111" t="s">
        <v>475</v>
      </c>
      <c r="D2" s="111" t="s">
        <v>125</v>
      </c>
      <c r="E2" s="111" t="s">
        <v>126</v>
      </c>
      <c r="F2" s="271"/>
    </row>
    <row r="3" spans="1:6" ht="19.5" customHeight="1">
      <c r="A3" s="270" t="s">
        <v>127</v>
      </c>
      <c r="B3" s="38" t="s">
        <v>128</v>
      </c>
      <c r="C3" s="38"/>
      <c r="D3" s="38"/>
      <c r="E3" s="38">
        <v>50.6</v>
      </c>
      <c r="F3" s="38">
        <f>SUM(C3:E3)</f>
        <v>50.6</v>
      </c>
    </row>
    <row r="4" spans="1:6" ht="19.5" customHeight="1">
      <c r="A4" s="270"/>
      <c r="B4" s="38" t="s">
        <v>129</v>
      </c>
      <c r="C4" s="38">
        <v>2153</v>
      </c>
      <c r="D4" s="38">
        <v>1170.2</v>
      </c>
      <c r="E4" s="38">
        <v>313.7</v>
      </c>
      <c r="F4" s="38">
        <f>SUM(C4:E4)</f>
        <v>3636.8999999999996</v>
      </c>
    </row>
    <row r="5" spans="1:6" ht="19.5" customHeight="1">
      <c r="A5" s="270"/>
      <c r="B5" s="38" t="s">
        <v>130</v>
      </c>
      <c r="C5" s="38">
        <v>852.3</v>
      </c>
      <c r="D5" s="38">
        <v>668.4</v>
      </c>
      <c r="E5" s="38">
        <v>86.8</v>
      </c>
      <c r="F5" s="38">
        <f>SUM(C5:E5)</f>
        <v>1607.4999999999998</v>
      </c>
    </row>
    <row r="6" spans="1:6" ht="19.5" customHeight="1">
      <c r="A6" s="270"/>
      <c r="B6" s="70" t="s">
        <v>3</v>
      </c>
      <c r="C6" s="38">
        <f>SUM(C3:C5)</f>
        <v>3005.3</v>
      </c>
      <c r="D6" s="38">
        <f>SUM(D3:D5)</f>
        <v>1838.6</v>
      </c>
      <c r="E6" s="38">
        <f>SUM(E3:E5)</f>
        <v>451.1</v>
      </c>
      <c r="F6" s="38">
        <f>SUM(C6:E6)</f>
        <v>5295</v>
      </c>
    </row>
    <row r="7" spans="1:6" ht="19.5" customHeight="1">
      <c r="A7" s="2"/>
      <c r="B7" s="272" t="s">
        <v>23</v>
      </c>
      <c r="C7" s="272"/>
      <c r="D7" s="272"/>
      <c r="E7" s="272"/>
      <c r="F7" s="272"/>
    </row>
    <row r="8" spans="1:6" ht="19.5" customHeight="1">
      <c r="A8" s="270" t="s">
        <v>131</v>
      </c>
      <c r="B8" s="38" t="s">
        <v>132</v>
      </c>
      <c r="C8" s="38">
        <v>1422.6</v>
      </c>
      <c r="D8" s="38">
        <v>3581.6</v>
      </c>
      <c r="E8" s="38">
        <v>1367.4</v>
      </c>
      <c r="F8" s="38">
        <f aca="true" t="shared" si="0" ref="F8:F13">SUM(C8:E8)</f>
        <v>6371.6</v>
      </c>
    </row>
    <row r="9" spans="1:6" ht="19.5" customHeight="1">
      <c r="A9" s="270"/>
      <c r="B9" s="38" t="s">
        <v>133</v>
      </c>
      <c r="C9" s="38">
        <v>17.8</v>
      </c>
      <c r="D9" s="38">
        <v>301.7</v>
      </c>
      <c r="E9" s="38">
        <v>20.5</v>
      </c>
      <c r="F9" s="38">
        <f t="shared" si="0"/>
        <v>340</v>
      </c>
    </row>
    <row r="10" spans="1:6" ht="19.5" customHeight="1">
      <c r="A10" s="270"/>
      <c r="B10" s="38" t="s">
        <v>134</v>
      </c>
      <c r="C10" s="38">
        <v>4807.5</v>
      </c>
      <c r="D10" s="38">
        <v>1249.3</v>
      </c>
      <c r="E10" s="38">
        <v>52.5</v>
      </c>
      <c r="F10" s="38">
        <f t="shared" si="0"/>
        <v>6109.3</v>
      </c>
    </row>
    <row r="11" spans="1:6" ht="19.5" customHeight="1">
      <c r="A11" s="270"/>
      <c r="B11" s="38" t="s">
        <v>135</v>
      </c>
      <c r="C11" s="38">
        <v>508.1</v>
      </c>
      <c r="D11" s="38">
        <v>59.3</v>
      </c>
      <c r="E11" s="38">
        <v>10.4</v>
      </c>
      <c r="F11" s="38">
        <f t="shared" si="0"/>
        <v>577.8</v>
      </c>
    </row>
    <row r="12" spans="1:6" ht="19.5" customHeight="1">
      <c r="A12" s="270"/>
      <c r="B12" s="38" t="s">
        <v>136</v>
      </c>
      <c r="C12" s="38">
        <v>418.7</v>
      </c>
      <c r="D12" s="38">
        <v>789.1</v>
      </c>
      <c r="E12" s="38">
        <v>179.1</v>
      </c>
      <c r="F12" s="38">
        <f t="shared" si="0"/>
        <v>1386.8999999999999</v>
      </c>
    </row>
    <row r="13" spans="1:6" ht="19.5" customHeight="1">
      <c r="A13" s="270"/>
      <c r="B13" s="70" t="s">
        <v>3</v>
      </c>
      <c r="C13" s="38">
        <f>SUM(C8:C12)</f>
        <v>7174.7</v>
      </c>
      <c r="D13" s="38">
        <f>SUM(D8:D12)</f>
        <v>5981</v>
      </c>
      <c r="E13" s="38">
        <f>SUM(E8:E12)</f>
        <v>1629.9</v>
      </c>
      <c r="F13" s="38">
        <f t="shared" si="0"/>
        <v>14785.6</v>
      </c>
    </row>
    <row r="14" spans="1:6" ht="19.5" customHeight="1">
      <c r="A14" s="2"/>
      <c r="B14" s="272"/>
      <c r="C14" s="272"/>
      <c r="D14" s="272"/>
      <c r="E14" s="272"/>
      <c r="F14" s="272"/>
    </row>
    <row r="15" spans="1:6" ht="19.5" customHeight="1">
      <c r="A15" s="270" t="s">
        <v>137</v>
      </c>
      <c r="B15" s="38" t="s">
        <v>138</v>
      </c>
      <c r="C15" s="38"/>
      <c r="D15" s="38">
        <v>196.6</v>
      </c>
      <c r="E15" s="38">
        <v>35.8</v>
      </c>
      <c r="F15" s="38">
        <f>SUM(C15:E15)</f>
        <v>232.39999999999998</v>
      </c>
    </row>
    <row r="16" spans="1:6" ht="19.5" customHeight="1">
      <c r="A16" s="270"/>
      <c r="B16" s="38" t="s">
        <v>139</v>
      </c>
      <c r="C16" s="38">
        <v>6.7</v>
      </c>
      <c r="D16" s="38">
        <v>1222</v>
      </c>
      <c r="E16" s="38">
        <v>75.3</v>
      </c>
      <c r="F16" s="38">
        <f>SUM(C16:E16)</f>
        <v>1304</v>
      </c>
    </row>
    <row r="17" spans="1:6" ht="19.5" customHeight="1">
      <c r="A17" s="270"/>
      <c r="B17" s="38" t="s">
        <v>140</v>
      </c>
      <c r="C17" s="38"/>
      <c r="D17" s="38">
        <v>0.3</v>
      </c>
      <c r="E17" s="38"/>
      <c r="F17" s="38">
        <f>SUM(C17:E17)</f>
        <v>0.3</v>
      </c>
    </row>
    <row r="18" spans="1:6" ht="19.5" customHeight="1">
      <c r="A18" s="270"/>
      <c r="B18" s="70" t="s">
        <v>3</v>
      </c>
      <c r="C18" s="38">
        <f>SUM(C15:C17)</f>
        <v>6.7</v>
      </c>
      <c r="D18" s="38">
        <f>SUM(D15:D17)</f>
        <v>1418.8999999999999</v>
      </c>
      <c r="E18" s="38">
        <f>SUM(E15:E17)</f>
        <v>111.1</v>
      </c>
      <c r="F18" s="38">
        <f>SUM(C18:E18)</f>
        <v>1536.6999999999998</v>
      </c>
    </row>
    <row r="19" spans="1:6" ht="19.5" customHeight="1">
      <c r="A19" s="2" t="s">
        <v>23</v>
      </c>
      <c r="B19" s="272" t="s">
        <v>23</v>
      </c>
      <c r="C19" s="272"/>
      <c r="D19" s="272"/>
      <c r="E19" s="272"/>
      <c r="F19" s="272"/>
    </row>
    <row r="20" spans="1:6" ht="33" customHeight="1">
      <c r="A20" s="113" t="s">
        <v>70</v>
      </c>
      <c r="B20" s="112"/>
      <c r="C20" s="50">
        <f>SUM(C18,C13,C6)</f>
        <v>10186.7</v>
      </c>
      <c r="D20" s="50">
        <f>SUM(D18,D13,D6)</f>
        <v>9238.5</v>
      </c>
      <c r="E20" s="50">
        <f>SUM(E18,E13,E6)</f>
        <v>2192.1</v>
      </c>
      <c r="F20" s="50">
        <f>SUM(C20:E20)</f>
        <v>21617.3</v>
      </c>
    </row>
    <row r="21" ht="12.75" hidden="1">
      <c r="E21" s="4" t="s">
        <v>23</v>
      </c>
    </row>
  </sheetData>
  <sheetProtection/>
  <mergeCells count="10">
    <mergeCell ref="B19:F19"/>
    <mergeCell ref="A15:A18"/>
    <mergeCell ref="A8:A13"/>
    <mergeCell ref="B14:F14"/>
    <mergeCell ref="B7:F7"/>
    <mergeCell ref="A3:A6"/>
    <mergeCell ref="F1:F2"/>
    <mergeCell ref="A1:A2"/>
    <mergeCell ref="B1:B2"/>
    <mergeCell ref="C1:E1"/>
  </mergeCells>
  <printOptions gridLines="1" horizontalCentered="1" verticalCentered="1"/>
  <pageMargins left="0.75" right="0.75" top="1.7322834645669292" bottom="1" header="0.3937007874015748" footer="0.3937007874015748"/>
  <pageSetup horizontalDpi="300" verticalDpi="300" orientation="landscape" r:id="rId1"/>
  <headerFooter alignWithMargins="0">
    <oddHeader>&amp;LSERVICIO AGRÍCOLA Y GANADERO
División Protección Agrícola
Viñas y Vinos&amp;C&amp;14
CATASTRO DE VIDES DE CONSUMO FRESCO, PISCO Y  VINIFICACIÓN
IVª REGIÓN (ha.)&amp;R&amp;12CUADRO Nº  14</oddHeader>
    <oddFooter>&amp;L&amp;F</oddFooter>
  </headerFooter>
</worksheet>
</file>

<file path=xl/worksheets/sheet19.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A2"/>
    </sheetView>
  </sheetViews>
  <sheetFormatPr defaultColWidth="11.421875" defaultRowHeight="12.75"/>
  <cols>
    <col min="1" max="6" width="15.7109375" style="4" customWidth="1"/>
    <col min="7" max="16384" width="11.421875" style="4" customWidth="1"/>
  </cols>
  <sheetData>
    <row r="1" spans="1:6" ht="18">
      <c r="A1" s="271" t="s">
        <v>114</v>
      </c>
      <c r="B1" s="271" t="s">
        <v>115</v>
      </c>
      <c r="C1" s="267" t="s">
        <v>124</v>
      </c>
      <c r="D1" s="267"/>
      <c r="E1" s="267"/>
      <c r="F1" s="271" t="s">
        <v>3</v>
      </c>
    </row>
    <row r="2" spans="1:6" ht="14.25">
      <c r="A2" s="271"/>
      <c r="B2" s="271"/>
      <c r="C2" s="111" t="s">
        <v>475</v>
      </c>
      <c r="D2" s="111" t="s">
        <v>116</v>
      </c>
      <c r="E2" s="111" t="s">
        <v>126</v>
      </c>
      <c r="F2" s="271"/>
    </row>
    <row r="3" spans="1:6" ht="19.5" customHeight="1">
      <c r="A3" s="270" t="s">
        <v>127</v>
      </c>
      <c r="B3" s="38" t="s">
        <v>128</v>
      </c>
      <c r="C3" s="38"/>
      <c r="D3" s="38"/>
      <c r="E3" s="38">
        <v>3</v>
      </c>
      <c r="F3" s="38">
        <f>SUM(C3:E3)</f>
        <v>3</v>
      </c>
    </row>
    <row r="4" spans="1:6" ht="19.5" customHeight="1">
      <c r="A4" s="270"/>
      <c r="B4" s="38" t="s">
        <v>129</v>
      </c>
      <c r="C4" s="38">
        <v>266</v>
      </c>
      <c r="D4" s="38">
        <v>364</v>
      </c>
      <c r="E4" s="38">
        <v>23</v>
      </c>
      <c r="F4" s="38">
        <f>SUM(C4:E4)</f>
        <v>653</v>
      </c>
    </row>
    <row r="5" spans="1:6" ht="19.5" customHeight="1">
      <c r="A5" s="270"/>
      <c r="B5" s="38" t="s">
        <v>130</v>
      </c>
      <c r="C5" s="38">
        <v>93</v>
      </c>
      <c r="D5" s="38">
        <v>320</v>
      </c>
      <c r="E5" s="38">
        <v>1</v>
      </c>
      <c r="F5" s="38">
        <f>SUM(C5:E5)</f>
        <v>414</v>
      </c>
    </row>
    <row r="6" spans="1:6" ht="19.5" customHeight="1">
      <c r="A6" s="270"/>
      <c r="B6" s="70" t="s">
        <v>3</v>
      </c>
      <c r="C6" s="38">
        <f>SUM(C3:C5)</f>
        <v>359</v>
      </c>
      <c r="D6" s="38">
        <f>SUM(D3:D5)</f>
        <v>684</v>
      </c>
      <c r="E6" s="38">
        <f>SUM(E3:E5)</f>
        <v>27</v>
      </c>
      <c r="F6" s="38">
        <f>SUM(C6:E6)</f>
        <v>1070</v>
      </c>
    </row>
    <row r="7" spans="1:6" ht="19.5" customHeight="1">
      <c r="A7" s="2"/>
      <c r="B7" s="272" t="s">
        <v>23</v>
      </c>
      <c r="C7" s="272"/>
      <c r="D7" s="272"/>
      <c r="E7" s="272"/>
      <c r="F7" s="272"/>
    </row>
    <row r="8" spans="1:6" ht="19.5" customHeight="1">
      <c r="A8" s="270" t="s">
        <v>131</v>
      </c>
      <c r="B8" s="38" t="s">
        <v>132</v>
      </c>
      <c r="C8" s="38">
        <v>107</v>
      </c>
      <c r="D8" s="38">
        <v>491</v>
      </c>
      <c r="E8" s="38">
        <v>68</v>
      </c>
      <c r="F8" s="38">
        <f aca="true" t="shared" si="0" ref="F8:F13">SUM(C8:E8)</f>
        <v>666</v>
      </c>
    </row>
    <row r="9" spans="1:6" ht="19.5" customHeight="1">
      <c r="A9" s="270"/>
      <c r="B9" s="38" t="s">
        <v>133</v>
      </c>
      <c r="C9" s="38">
        <v>2</v>
      </c>
      <c r="D9" s="38">
        <v>163</v>
      </c>
      <c r="E9" s="38">
        <v>2</v>
      </c>
      <c r="F9" s="38">
        <f t="shared" si="0"/>
        <v>167</v>
      </c>
    </row>
    <row r="10" spans="1:6" ht="19.5" customHeight="1">
      <c r="A10" s="270"/>
      <c r="B10" s="38" t="s">
        <v>134</v>
      </c>
      <c r="C10" s="38">
        <v>436</v>
      </c>
      <c r="D10" s="38">
        <v>756</v>
      </c>
      <c r="E10" s="38">
        <v>4</v>
      </c>
      <c r="F10" s="38">
        <f t="shared" si="0"/>
        <v>1196</v>
      </c>
    </row>
    <row r="11" spans="1:6" ht="19.5" customHeight="1">
      <c r="A11" s="270"/>
      <c r="B11" s="38" t="s">
        <v>135</v>
      </c>
      <c r="C11" s="38">
        <v>13</v>
      </c>
      <c r="D11" s="38">
        <v>10</v>
      </c>
      <c r="E11" s="38">
        <v>1</v>
      </c>
      <c r="F11" s="38">
        <f t="shared" si="0"/>
        <v>24</v>
      </c>
    </row>
    <row r="12" spans="1:6" ht="19.5" customHeight="1">
      <c r="A12" s="270"/>
      <c r="B12" s="38" t="s">
        <v>136</v>
      </c>
      <c r="C12" s="38">
        <v>11</v>
      </c>
      <c r="D12" s="38">
        <v>93</v>
      </c>
      <c r="E12" s="38">
        <v>21</v>
      </c>
      <c r="F12" s="38">
        <f t="shared" si="0"/>
        <v>125</v>
      </c>
    </row>
    <row r="13" spans="1:6" ht="19.5" customHeight="1">
      <c r="A13" s="270"/>
      <c r="B13" s="70" t="s">
        <v>3</v>
      </c>
      <c r="C13" s="38">
        <f>SUM(C8:C12)</f>
        <v>569</v>
      </c>
      <c r="D13" s="38">
        <f>SUM(D8:D12)</f>
        <v>1513</v>
      </c>
      <c r="E13" s="38">
        <f>SUM(E8:E12)</f>
        <v>96</v>
      </c>
      <c r="F13" s="38">
        <f t="shared" si="0"/>
        <v>2178</v>
      </c>
    </row>
    <row r="14" spans="1:6" ht="19.5" customHeight="1">
      <c r="A14" s="2"/>
      <c r="B14" s="272"/>
      <c r="C14" s="272"/>
      <c r="D14" s="272"/>
      <c r="E14" s="272"/>
      <c r="F14" s="272"/>
    </row>
    <row r="15" spans="1:6" ht="19.5" customHeight="1">
      <c r="A15" s="270" t="s">
        <v>137</v>
      </c>
      <c r="B15" s="38" t="s">
        <v>138</v>
      </c>
      <c r="C15" s="38"/>
      <c r="D15" s="38">
        <v>93</v>
      </c>
      <c r="E15" s="38">
        <v>8</v>
      </c>
      <c r="F15" s="38">
        <f>SUM(C15:E15)</f>
        <v>101</v>
      </c>
    </row>
    <row r="16" spans="1:6" ht="19.5" customHeight="1">
      <c r="A16" s="270"/>
      <c r="B16" s="38" t="s">
        <v>139</v>
      </c>
      <c r="C16" s="38">
        <v>1</v>
      </c>
      <c r="D16" s="38">
        <v>552</v>
      </c>
      <c r="E16" s="38">
        <v>18</v>
      </c>
      <c r="F16" s="38">
        <f>SUM(C16:E16)</f>
        <v>571</v>
      </c>
    </row>
    <row r="17" spans="1:6" ht="19.5" customHeight="1">
      <c r="A17" s="270"/>
      <c r="B17" s="38" t="s">
        <v>140</v>
      </c>
      <c r="C17" s="38"/>
      <c r="D17" s="38">
        <v>1</v>
      </c>
      <c r="E17" s="38"/>
      <c r="F17" s="38">
        <f>SUM(C17:E17)</f>
        <v>1</v>
      </c>
    </row>
    <row r="18" spans="1:6" ht="19.5" customHeight="1">
      <c r="A18" s="270"/>
      <c r="B18" s="70" t="s">
        <v>3</v>
      </c>
      <c r="C18" s="38">
        <f>SUM(C15:C17)</f>
        <v>1</v>
      </c>
      <c r="D18" s="38">
        <f>SUM(D15:D17)</f>
        <v>646</v>
      </c>
      <c r="E18" s="38">
        <f>SUM(E15:E17)</f>
        <v>26</v>
      </c>
      <c r="F18" s="38">
        <f>SUM(C18:E18)</f>
        <v>673</v>
      </c>
    </row>
    <row r="19" spans="1:6" ht="19.5" customHeight="1">
      <c r="A19" s="2" t="s">
        <v>23</v>
      </c>
      <c r="B19" s="272" t="s">
        <v>23</v>
      </c>
      <c r="C19" s="272"/>
      <c r="D19" s="272"/>
      <c r="E19" s="272"/>
      <c r="F19" s="272"/>
    </row>
    <row r="20" spans="1:6" ht="33" customHeight="1">
      <c r="A20" s="75" t="s">
        <v>70</v>
      </c>
      <c r="B20" s="112"/>
      <c r="C20" s="50">
        <f>SUM(C18,C13,C6)</f>
        <v>929</v>
      </c>
      <c r="D20" s="50">
        <f>SUM(D18,D13,D6)</f>
        <v>2843</v>
      </c>
      <c r="E20" s="50">
        <f>SUM(E18,E13,E6)</f>
        <v>149</v>
      </c>
      <c r="F20" s="50">
        <f>SUM(C20:E20)</f>
        <v>3921</v>
      </c>
    </row>
    <row r="21" spans="5:6" ht="15" hidden="1">
      <c r="E21" s="107">
        <v>7</v>
      </c>
      <c r="F21" s="107">
        <v>1959</v>
      </c>
    </row>
    <row r="22" spans="5:6" ht="15">
      <c r="E22" s="107"/>
      <c r="F22" s="107"/>
    </row>
    <row r="23" spans="5:6" ht="15">
      <c r="E23" s="107"/>
      <c r="F23" s="107"/>
    </row>
  </sheetData>
  <sheetProtection/>
  <mergeCells count="10">
    <mergeCell ref="B19:F19"/>
    <mergeCell ref="A15:A18"/>
    <mergeCell ref="A8:A13"/>
    <mergeCell ref="B14:F14"/>
    <mergeCell ref="B7:F7"/>
    <mergeCell ref="A3:A6"/>
    <mergeCell ref="F1:F2"/>
    <mergeCell ref="A1:A2"/>
    <mergeCell ref="B1:B2"/>
    <mergeCell ref="C1:E1"/>
  </mergeCells>
  <printOptions gridLines="1" horizontalCentered="1" verticalCentered="1"/>
  <pageMargins left="0.75" right="0.75" top="1.3385826771653544" bottom="1" header="0.3937007874015748" footer="0.3937007874015748"/>
  <pageSetup horizontalDpi="300" verticalDpi="300" orientation="landscape" r:id="rId1"/>
  <headerFooter alignWithMargins="0">
    <oddHeader>&amp;LSERVICIO AGRÍCOLA Y GANADERO
División Protección Agrícola
Viñas y Vinos&amp;C&amp;14
NÚMERO DE PROPIEDADES CON PLANTACIONES DE VIDES
 DE CONSUMO FRESCO, PISCO Y  VINIFICACIÓN
IVª REGIÓN &amp;R&amp;12CUADRO Nº 15</oddHeader>
    <oddFooter>&amp;L&amp;F</oddFooter>
  </headerFooter>
</worksheet>
</file>

<file path=xl/worksheets/sheet2.xml><?xml version="1.0" encoding="utf-8"?>
<worksheet xmlns="http://schemas.openxmlformats.org/spreadsheetml/2006/main" xmlns:r="http://schemas.openxmlformats.org/officeDocument/2006/relationships">
  <dimension ref="A2:K132"/>
  <sheetViews>
    <sheetView showGridLines="0" zoomScale="75" zoomScaleNormal="75" zoomScalePageLayoutView="0" workbookViewId="0" topLeftCell="A1">
      <selection activeCell="A4" sqref="A4"/>
    </sheetView>
  </sheetViews>
  <sheetFormatPr defaultColWidth="11.421875" defaultRowHeight="12.75"/>
  <cols>
    <col min="1" max="1" width="13.28125" style="0" customWidth="1"/>
  </cols>
  <sheetData>
    <row r="2" ht="12.75">
      <c r="A2" t="s">
        <v>606</v>
      </c>
    </row>
    <row r="5" spans="1:11" ht="20.25">
      <c r="A5" s="253"/>
      <c r="B5" s="253"/>
      <c r="C5" s="253"/>
      <c r="D5" s="253"/>
      <c r="E5" s="253"/>
      <c r="F5" s="253"/>
      <c r="G5" s="253"/>
      <c r="H5" s="253"/>
      <c r="I5" s="253"/>
      <c r="J5" s="253"/>
      <c r="K5" s="253"/>
    </row>
    <row r="6" spans="1:11" ht="18">
      <c r="A6" s="1"/>
      <c r="B6" s="3"/>
      <c r="C6" s="3"/>
      <c r="D6" s="3"/>
      <c r="E6" s="3"/>
      <c r="F6" s="3"/>
      <c r="G6" s="3"/>
      <c r="H6" s="3"/>
      <c r="I6" s="3"/>
      <c r="J6" s="3"/>
      <c r="K6" s="3"/>
    </row>
    <row r="9" spans="1:11" ht="15" customHeight="1">
      <c r="A9" s="254" t="s">
        <v>434</v>
      </c>
      <c r="B9" s="254"/>
      <c r="C9" s="254"/>
      <c r="D9" s="254"/>
      <c r="E9" s="254"/>
      <c r="F9" s="254"/>
      <c r="G9" s="254"/>
      <c r="H9" s="254"/>
      <c r="I9" s="254"/>
      <c r="J9" s="254"/>
      <c r="K9" s="254"/>
    </row>
    <row r="10" spans="1:11" ht="12.75">
      <c r="A10" s="254"/>
      <c r="B10" s="254"/>
      <c r="C10" s="254"/>
      <c r="D10" s="254"/>
      <c r="E10" s="254"/>
      <c r="F10" s="254"/>
      <c r="G10" s="254"/>
      <c r="H10" s="254"/>
      <c r="I10" s="254"/>
      <c r="J10" s="254"/>
      <c r="K10" s="254"/>
    </row>
    <row r="11" spans="1:11" ht="12.75">
      <c r="A11" s="254"/>
      <c r="B11" s="254"/>
      <c r="C11" s="254"/>
      <c r="D11" s="254"/>
      <c r="E11" s="254"/>
      <c r="F11" s="254"/>
      <c r="G11" s="254"/>
      <c r="H11" s="254"/>
      <c r="I11" s="254"/>
      <c r="J11" s="254"/>
      <c r="K11" s="254"/>
    </row>
    <row r="12" spans="1:11" ht="12.75">
      <c r="A12" s="254"/>
      <c r="B12" s="254"/>
      <c r="C12" s="254"/>
      <c r="D12" s="254"/>
      <c r="E12" s="254"/>
      <c r="F12" s="254"/>
      <c r="G12" s="254"/>
      <c r="H12" s="254"/>
      <c r="I12" s="254"/>
      <c r="J12" s="254"/>
      <c r="K12" s="254"/>
    </row>
    <row r="14" spans="1:11" ht="12.75">
      <c r="A14" s="252" t="s">
        <v>435</v>
      </c>
      <c r="B14" s="252"/>
      <c r="C14" s="252"/>
      <c r="D14" s="252"/>
      <c r="E14" s="252"/>
      <c r="F14" s="252"/>
      <c r="G14" s="252"/>
      <c r="H14" s="252"/>
      <c r="I14" s="252"/>
      <c r="J14" s="252"/>
      <c r="K14" s="252"/>
    </row>
    <row r="15" spans="1:11" ht="12.75">
      <c r="A15" s="252"/>
      <c r="B15" s="252"/>
      <c r="C15" s="252"/>
      <c r="D15" s="252"/>
      <c r="E15" s="252"/>
      <c r="F15" s="252"/>
      <c r="G15" s="252"/>
      <c r="H15" s="252"/>
      <c r="I15" s="252"/>
      <c r="J15" s="252"/>
      <c r="K15" s="252"/>
    </row>
    <row r="16" spans="1:11" ht="12.75">
      <c r="A16" s="252"/>
      <c r="B16" s="252"/>
      <c r="C16" s="252"/>
      <c r="D16" s="252"/>
      <c r="E16" s="252"/>
      <c r="F16" s="252"/>
      <c r="G16" s="252"/>
      <c r="H16" s="252"/>
      <c r="I16" s="252"/>
      <c r="J16" s="252"/>
      <c r="K16" s="252"/>
    </row>
    <row r="18" spans="1:11" ht="12.75">
      <c r="A18" s="252" t="s">
        <v>436</v>
      </c>
      <c r="B18" s="252"/>
      <c r="C18" s="252"/>
      <c r="D18" s="252"/>
      <c r="E18" s="252"/>
      <c r="F18" s="252"/>
      <c r="G18" s="252"/>
      <c r="H18" s="252"/>
      <c r="I18" s="252"/>
      <c r="J18" s="252"/>
      <c r="K18" s="252"/>
    </row>
    <row r="19" spans="1:11" ht="12.75">
      <c r="A19" s="252"/>
      <c r="B19" s="252"/>
      <c r="C19" s="252"/>
      <c r="D19" s="252"/>
      <c r="E19" s="252"/>
      <c r="F19" s="252"/>
      <c r="G19" s="252"/>
      <c r="H19" s="252"/>
      <c r="I19" s="252"/>
      <c r="J19" s="252"/>
      <c r="K19" s="252"/>
    </row>
    <row r="20" spans="1:11" ht="12.75">
      <c r="A20" s="252"/>
      <c r="B20" s="252"/>
      <c r="C20" s="252"/>
      <c r="D20" s="252"/>
      <c r="E20" s="252"/>
      <c r="F20" s="252"/>
      <c r="G20" s="252"/>
      <c r="H20" s="252"/>
      <c r="I20" s="252"/>
      <c r="J20" s="252"/>
      <c r="K20" s="252"/>
    </row>
    <row r="21" spans="1:11" ht="12.75">
      <c r="A21" s="252"/>
      <c r="B21" s="252"/>
      <c r="C21" s="252"/>
      <c r="D21" s="252"/>
      <c r="E21" s="252"/>
      <c r="F21" s="252"/>
      <c r="G21" s="252"/>
      <c r="H21" s="252"/>
      <c r="I21" s="252"/>
      <c r="J21" s="252"/>
      <c r="K21" s="252"/>
    </row>
    <row r="22" spans="1:11" ht="12.75">
      <c r="A22" s="252"/>
      <c r="B22" s="252"/>
      <c r="C22" s="252"/>
      <c r="D22" s="252"/>
      <c r="E22" s="252"/>
      <c r="F22" s="252"/>
      <c r="G22" s="252"/>
      <c r="H22" s="252"/>
      <c r="I22" s="252"/>
      <c r="J22" s="252"/>
      <c r="K22" s="252"/>
    </row>
    <row r="24" spans="1:11" ht="12.75">
      <c r="A24" s="252" t="s">
        <v>590</v>
      </c>
      <c r="B24" s="252"/>
      <c r="C24" s="252"/>
      <c r="D24" s="252"/>
      <c r="E24" s="252"/>
      <c r="F24" s="252"/>
      <c r="G24" s="252"/>
      <c r="H24" s="252"/>
      <c r="I24" s="252"/>
      <c r="J24" s="252"/>
      <c r="K24" s="252"/>
    </row>
    <row r="25" spans="1:11" ht="12.75">
      <c r="A25" s="252"/>
      <c r="B25" s="252"/>
      <c r="C25" s="252"/>
      <c r="D25" s="252"/>
      <c r="E25" s="252"/>
      <c r="F25" s="252"/>
      <c r="G25" s="252"/>
      <c r="H25" s="252"/>
      <c r="I25" s="252"/>
      <c r="J25" s="252"/>
      <c r="K25" s="252"/>
    </row>
    <row r="26" spans="1:11" ht="12.75">
      <c r="A26" s="252"/>
      <c r="B26" s="252"/>
      <c r="C26" s="252"/>
      <c r="D26" s="252"/>
      <c r="E26" s="252"/>
      <c r="F26" s="252"/>
      <c r="G26" s="252"/>
      <c r="H26" s="252"/>
      <c r="I26" s="252"/>
      <c r="J26" s="252"/>
      <c r="K26" s="252"/>
    </row>
    <row r="27" spans="1:11" ht="12.75">
      <c r="A27" s="252"/>
      <c r="B27" s="252"/>
      <c r="C27" s="252"/>
      <c r="D27" s="252"/>
      <c r="E27" s="252"/>
      <c r="F27" s="252"/>
      <c r="G27" s="252"/>
      <c r="H27" s="252"/>
      <c r="I27" s="252"/>
      <c r="J27" s="252"/>
      <c r="K27" s="252"/>
    </row>
    <row r="28" spans="1:11" ht="12.75">
      <c r="A28" s="252"/>
      <c r="B28" s="252"/>
      <c r="C28" s="252"/>
      <c r="D28" s="252"/>
      <c r="E28" s="252"/>
      <c r="F28" s="252"/>
      <c r="G28" s="252"/>
      <c r="H28" s="252"/>
      <c r="I28" s="252"/>
      <c r="J28" s="252"/>
      <c r="K28" s="252"/>
    </row>
    <row r="29" spans="1:11" ht="12.75">
      <c r="A29" s="252"/>
      <c r="B29" s="252"/>
      <c r="C29" s="252"/>
      <c r="D29" s="252"/>
      <c r="E29" s="252"/>
      <c r="F29" s="252"/>
      <c r="G29" s="252"/>
      <c r="H29" s="252"/>
      <c r="I29" s="252"/>
      <c r="J29" s="252"/>
      <c r="K29" s="252"/>
    </row>
    <row r="31" spans="1:11" ht="12.75">
      <c r="A31" s="252" t="s">
        <v>591</v>
      </c>
      <c r="B31" s="252"/>
      <c r="C31" s="252"/>
      <c r="D31" s="252"/>
      <c r="E31" s="252"/>
      <c r="F31" s="252"/>
      <c r="G31" s="252"/>
      <c r="H31" s="252"/>
      <c r="I31" s="252"/>
      <c r="J31" s="252"/>
      <c r="K31" s="252"/>
    </row>
    <row r="32" spans="1:11" ht="12.75">
      <c r="A32" s="252"/>
      <c r="B32" s="252"/>
      <c r="C32" s="252"/>
      <c r="D32" s="252"/>
      <c r="E32" s="252"/>
      <c r="F32" s="252"/>
      <c r="G32" s="252"/>
      <c r="H32" s="252"/>
      <c r="I32" s="252"/>
      <c r="J32" s="252"/>
      <c r="K32" s="252"/>
    </row>
    <row r="33" spans="1:11" ht="12.75">
      <c r="A33" s="252"/>
      <c r="B33" s="252"/>
      <c r="C33" s="252"/>
      <c r="D33" s="252"/>
      <c r="E33" s="252"/>
      <c r="F33" s="252"/>
      <c r="G33" s="252"/>
      <c r="H33" s="252"/>
      <c r="I33" s="252"/>
      <c r="J33" s="252"/>
      <c r="K33" s="252"/>
    </row>
    <row r="34" spans="1:11" ht="12.75">
      <c r="A34" s="252"/>
      <c r="B34" s="252"/>
      <c r="C34" s="252"/>
      <c r="D34" s="252"/>
      <c r="E34" s="252"/>
      <c r="F34" s="252"/>
      <c r="G34" s="252"/>
      <c r="H34" s="252"/>
      <c r="I34" s="252"/>
      <c r="J34" s="252"/>
      <c r="K34" s="252"/>
    </row>
    <row r="35" spans="1:11" ht="15" customHeight="1">
      <c r="A35" s="252"/>
      <c r="B35" s="252"/>
      <c r="C35" s="252"/>
      <c r="D35" s="252"/>
      <c r="E35" s="252"/>
      <c r="F35" s="252"/>
      <c r="G35" s="252"/>
      <c r="H35" s="252"/>
      <c r="I35" s="252"/>
      <c r="J35" s="252"/>
      <c r="K35" s="252"/>
    </row>
    <row r="36" spans="1:11" ht="7.5" customHeight="1">
      <c r="A36" s="252"/>
      <c r="B36" s="252"/>
      <c r="C36" s="252"/>
      <c r="D36" s="252"/>
      <c r="E36" s="252"/>
      <c r="F36" s="252"/>
      <c r="G36" s="252"/>
      <c r="H36" s="252"/>
      <c r="I36" s="252"/>
      <c r="J36" s="252"/>
      <c r="K36" s="252"/>
    </row>
    <row r="37" spans="1:11" ht="14.25" customHeight="1" hidden="1">
      <c r="A37" s="252"/>
      <c r="B37" s="252"/>
      <c r="C37" s="252"/>
      <c r="D37" s="252"/>
      <c r="E37" s="252"/>
      <c r="F37" s="252"/>
      <c r="G37" s="252"/>
      <c r="H37" s="252"/>
      <c r="I37" s="252"/>
      <c r="J37" s="252"/>
      <c r="K37" s="252"/>
    </row>
    <row r="43" ht="12.75">
      <c r="A43" t="s">
        <v>606</v>
      </c>
    </row>
    <row r="46" ht="12.75">
      <c r="A46" t="s">
        <v>606</v>
      </c>
    </row>
    <row r="49" spans="1:11" ht="12.75">
      <c r="A49" s="252" t="s">
        <v>605</v>
      </c>
      <c r="B49" s="252"/>
      <c r="C49" s="252"/>
      <c r="D49" s="252"/>
      <c r="E49" s="252"/>
      <c r="F49" s="252"/>
      <c r="G49" s="252"/>
      <c r="H49" s="252"/>
      <c r="I49" s="252"/>
      <c r="J49" s="252"/>
      <c r="K49" s="252"/>
    </row>
    <row r="50" spans="1:11" ht="12.75">
      <c r="A50" s="252"/>
      <c r="B50" s="252"/>
      <c r="C50" s="252"/>
      <c r="D50" s="252"/>
      <c r="E50" s="252"/>
      <c r="F50" s="252"/>
      <c r="G50" s="252"/>
      <c r="H50" s="252"/>
      <c r="I50" s="252"/>
      <c r="J50" s="252"/>
      <c r="K50" s="252"/>
    </row>
    <row r="51" spans="1:11" ht="12.75">
      <c r="A51" s="252"/>
      <c r="B51" s="252"/>
      <c r="C51" s="252"/>
      <c r="D51" s="252"/>
      <c r="E51" s="252"/>
      <c r="F51" s="252"/>
      <c r="G51" s="252"/>
      <c r="H51" s="252"/>
      <c r="I51" s="252"/>
      <c r="J51" s="252"/>
      <c r="K51" s="252"/>
    </row>
    <row r="52" spans="1:11" ht="12.75">
      <c r="A52" s="252"/>
      <c r="B52" s="252"/>
      <c r="C52" s="252"/>
      <c r="D52" s="252"/>
      <c r="E52" s="252"/>
      <c r="F52" s="252"/>
      <c r="G52" s="252"/>
      <c r="H52" s="252"/>
      <c r="I52" s="252"/>
      <c r="J52" s="252"/>
      <c r="K52" s="252"/>
    </row>
    <row r="53" spans="1:11" ht="12.75">
      <c r="A53" s="252"/>
      <c r="B53" s="252"/>
      <c r="C53" s="252"/>
      <c r="D53" s="252"/>
      <c r="E53" s="252"/>
      <c r="F53" s="252"/>
      <c r="G53" s="252"/>
      <c r="H53" s="252"/>
      <c r="I53" s="252"/>
      <c r="J53" s="252"/>
      <c r="K53" s="252"/>
    </row>
    <row r="54" spans="1:11" ht="1.5" customHeight="1">
      <c r="A54" s="252"/>
      <c r="B54" s="252"/>
      <c r="C54" s="252"/>
      <c r="D54" s="252"/>
      <c r="E54" s="252"/>
      <c r="F54" s="252"/>
      <c r="G54" s="252"/>
      <c r="H54" s="252"/>
      <c r="I54" s="252"/>
      <c r="J54" s="252"/>
      <c r="K54" s="252"/>
    </row>
    <row r="55" spans="1:11" ht="12.75" hidden="1">
      <c r="A55" s="252"/>
      <c r="B55" s="252"/>
      <c r="C55" s="252"/>
      <c r="D55" s="252"/>
      <c r="E55" s="252"/>
      <c r="F55" s="252"/>
      <c r="G55" s="252"/>
      <c r="H55" s="252"/>
      <c r="I55" s="252"/>
      <c r="J55" s="252"/>
      <c r="K55" s="252"/>
    </row>
    <row r="56" spans="1:11" ht="9.75" customHeight="1">
      <c r="A56" s="71"/>
      <c r="B56" s="71"/>
      <c r="C56" s="71"/>
      <c r="D56" s="71"/>
      <c r="E56" s="71"/>
      <c r="F56" s="71"/>
      <c r="G56" s="71"/>
      <c r="H56" s="71"/>
      <c r="I56" s="71"/>
      <c r="J56" s="71"/>
      <c r="K56" s="71"/>
    </row>
    <row r="57" spans="1:11" ht="15" customHeight="1">
      <c r="A57" s="252" t="s">
        <v>596</v>
      </c>
      <c r="B57" s="252"/>
      <c r="C57" s="252"/>
      <c r="D57" s="252"/>
      <c r="E57" s="252"/>
      <c r="F57" s="252"/>
      <c r="G57" s="252"/>
      <c r="H57" s="252"/>
      <c r="I57" s="252"/>
      <c r="J57" s="252"/>
      <c r="K57" s="252"/>
    </row>
    <row r="58" spans="1:11" ht="15" customHeight="1">
      <c r="A58" s="252"/>
      <c r="B58" s="252"/>
      <c r="C58" s="252"/>
      <c r="D58" s="252"/>
      <c r="E58" s="252"/>
      <c r="F58" s="252"/>
      <c r="G58" s="252"/>
      <c r="H58" s="252"/>
      <c r="I58" s="252"/>
      <c r="J58" s="252"/>
      <c r="K58" s="252"/>
    </row>
    <row r="59" spans="1:11" ht="15" customHeight="1">
      <c r="A59" s="252"/>
      <c r="B59" s="252"/>
      <c r="C59" s="252"/>
      <c r="D59" s="252"/>
      <c r="E59" s="252"/>
      <c r="F59" s="252"/>
      <c r="G59" s="252"/>
      <c r="H59" s="252"/>
      <c r="I59" s="252"/>
      <c r="J59" s="252"/>
      <c r="K59" s="252"/>
    </row>
    <row r="60" spans="1:11" ht="16.5" customHeight="1">
      <c r="A60" s="72"/>
      <c r="B60" s="72"/>
      <c r="C60" s="72"/>
      <c r="D60" s="72"/>
      <c r="E60" s="72"/>
      <c r="F60" s="72"/>
      <c r="G60" s="72"/>
      <c r="H60" s="72"/>
      <c r="I60" s="72"/>
      <c r="J60" s="72"/>
      <c r="K60" s="72"/>
    </row>
    <row r="61" spans="1:11" ht="12.75">
      <c r="A61" s="252" t="s">
        <v>437</v>
      </c>
      <c r="B61" s="252"/>
      <c r="C61" s="252"/>
      <c r="D61" s="252"/>
      <c r="E61" s="252"/>
      <c r="F61" s="252"/>
      <c r="G61" s="252"/>
      <c r="H61" s="252"/>
      <c r="I61" s="252"/>
      <c r="J61" s="252"/>
      <c r="K61" s="252"/>
    </row>
    <row r="62" spans="1:11" ht="12.75">
      <c r="A62" s="252"/>
      <c r="B62" s="252"/>
      <c r="C62" s="252"/>
      <c r="D62" s="252"/>
      <c r="E62" s="252"/>
      <c r="F62" s="252"/>
      <c r="G62" s="252"/>
      <c r="H62" s="252"/>
      <c r="I62" s="252"/>
      <c r="J62" s="252"/>
      <c r="K62" s="252"/>
    </row>
    <row r="63" spans="1:11" ht="12.75">
      <c r="A63" s="252"/>
      <c r="B63" s="252"/>
      <c r="C63" s="252"/>
      <c r="D63" s="252"/>
      <c r="E63" s="252"/>
      <c r="F63" s="252"/>
      <c r="G63" s="252"/>
      <c r="H63" s="252"/>
      <c r="I63" s="252"/>
      <c r="J63" s="252"/>
      <c r="K63" s="252"/>
    </row>
    <row r="66" ht="18">
      <c r="A66" s="75" t="s">
        <v>438</v>
      </c>
    </row>
    <row r="69" spans="1:2" ht="12.75">
      <c r="A69" t="s">
        <v>439</v>
      </c>
      <c r="B69" t="s">
        <v>597</v>
      </c>
    </row>
    <row r="70" spans="1:2" ht="12.75">
      <c r="A70" t="s">
        <v>440</v>
      </c>
      <c r="B70" t="s">
        <v>547</v>
      </c>
    </row>
    <row r="71" spans="1:2" ht="12.75">
      <c r="A71" t="s">
        <v>441</v>
      </c>
      <c r="B71" t="s">
        <v>548</v>
      </c>
    </row>
    <row r="72" spans="1:2" ht="12.75">
      <c r="A72" t="s">
        <v>532</v>
      </c>
      <c r="B72" t="s">
        <v>533</v>
      </c>
    </row>
    <row r="73" spans="1:2" ht="12.75">
      <c r="A73" t="s">
        <v>442</v>
      </c>
      <c r="B73" t="s">
        <v>549</v>
      </c>
    </row>
    <row r="74" spans="1:2" ht="12.75">
      <c r="A74" t="s">
        <v>443</v>
      </c>
      <c r="B74" t="s">
        <v>550</v>
      </c>
    </row>
    <row r="75" spans="1:2" ht="12.75">
      <c r="A75" t="s">
        <v>444</v>
      </c>
      <c r="B75" t="s">
        <v>551</v>
      </c>
    </row>
    <row r="76" spans="1:2" ht="12.75">
      <c r="A76" t="s">
        <v>531</v>
      </c>
      <c r="B76" t="s">
        <v>598</v>
      </c>
    </row>
    <row r="77" spans="1:2" ht="12.75">
      <c r="A77" t="s">
        <v>445</v>
      </c>
      <c r="B77" t="s">
        <v>552</v>
      </c>
    </row>
    <row r="78" spans="1:2" ht="12.75">
      <c r="A78" t="s">
        <v>446</v>
      </c>
      <c r="B78" t="s">
        <v>599</v>
      </c>
    </row>
    <row r="79" spans="1:2" ht="12.75">
      <c r="A79" t="s">
        <v>447</v>
      </c>
      <c r="B79" t="s">
        <v>553</v>
      </c>
    </row>
    <row r="80" spans="1:2" ht="12.75">
      <c r="A80" t="s">
        <v>448</v>
      </c>
      <c r="B80" t="s">
        <v>554</v>
      </c>
    </row>
    <row r="81" spans="1:2" ht="12.75">
      <c r="A81" t="s">
        <v>449</v>
      </c>
      <c r="B81" t="s">
        <v>555</v>
      </c>
    </row>
    <row r="82" spans="1:2" ht="12.75">
      <c r="A82" t="s">
        <v>450</v>
      </c>
      <c r="B82" t="s">
        <v>556</v>
      </c>
    </row>
    <row r="83" spans="1:2" ht="12.75">
      <c r="A83" t="s">
        <v>451</v>
      </c>
      <c r="B83" t="s">
        <v>557</v>
      </c>
    </row>
    <row r="84" spans="1:2" ht="12.75">
      <c r="A84" t="s">
        <v>452</v>
      </c>
      <c r="B84" t="s">
        <v>558</v>
      </c>
    </row>
    <row r="85" spans="1:2" ht="12.75">
      <c r="A85" t="s">
        <v>453</v>
      </c>
      <c r="B85" s="4" t="s">
        <v>559</v>
      </c>
    </row>
    <row r="86" spans="1:2" ht="12.75">
      <c r="A86" t="s">
        <v>454</v>
      </c>
      <c r="B86" t="s">
        <v>560</v>
      </c>
    </row>
    <row r="87" ht="18" customHeight="1"/>
    <row r="88" ht="6" customHeight="1">
      <c r="A88" t="s">
        <v>606</v>
      </c>
    </row>
    <row r="91" ht="12.75">
      <c r="A91" t="s">
        <v>606</v>
      </c>
    </row>
    <row r="94" spans="1:2" ht="12.75">
      <c r="A94" t="s">
        <v>455</v>
      </c>
      <c r="B94" t="s">
        <v>561</v>
      </c>
    </row>
    <row r="95" spans="1:2" ht="12.75">
      <c r="A95" t="s">
        <v>456</v>
      </c>
      <c r="B95" t="s">
        <v>562</v>
      </c>
    </row>
    <row r="96" spans="1:2" ht="12.75">
      <c r="A96" t="s">
        <v>457</v>
      </c>
      <c r="B96" t="s">
        <v>563</v>
      </c>
    </row>
    <row r="97" spans="1:2" ht="12.75">
      <c r="A97" t="s">
        <v>458</v>
      </c>
      <c r="B97" t="s">
        <v>564</v>
      </c>
    </row>
    <row r="98" spans="1:2" ht="12.75">
      <c r="A98" t="s">
        <v>459</v>
      </c>
      <c r="B98" t="s">
        <v>565</v>
      </c>
    </row>
    <row r="99" spans="1:2" ht="12.75">
      <c r="A99" t="s">
        <v>460</v>
      </c>
      <c r="B99" t="s">
        <v>566</v>
      </c>
    </row>
    <row r="100" spans="1:2" ht="12.75">
      <c r="A100" t="s">
        <v>461</v>
      </c>
      <c r="B100" t="s">
        <v>567</v>
      </c>
    </row>
    <row r="101" spans="1:2" ht="12.75">
      <c r="A101" t="s">
        <v>462</v>
      </c>
      <c r="B101" t="s">
        <v>568</v>
      </c>
    </row>
    <row r="102" spans="1:2" ht="12.75">
      <c r="A102" t="s">
        <v>463</v>
      </c>
      <c r="B102" t="s">
        <v>569</v>
      </c>
    </row>
    <row r="103" spans="1:2" ht="12.75">
      <c r="A103" t="s">
        <v>464</v>
      </c>
      <c r="B103" t="s">
        <v>570</v>
      </c>
    </row>
    <row r="104" spans="1:2" ht="12.75">
      <c r="A104" t="s">
        <v>465</v>
      </c>
      <c r="B104" t="s">
        <v>571</v>
      </c>
    </row>
    <row r="105" ht="12.75">
      <c r="A105" t="s">
        <v>593</v>
      </c>
    </row>
    <row r="106" spans="1:2" ht="12.75">
      <c r="A106" t="s">
        <v>466</v>
      </c>
      <c r="B106" t="s">
        <v>572</v>
      </c>
    </row>
    <row r="107" spans="1:2" ht="12.75">
      <c r="A107" t="s">
        <v>467</v>
      </c>
      <c r="B107" t="s">
        <v>573</v>
      </c>
    </row>
    <row r="108" spans="1:11" ht="12.75" customHeight="1">
      <c r="A108" t="s">
        <v>468</v>
      </c>
      <c r="B108" s="255" t="s">
        <v>578</v>
      </c>
      <c r="C108" s="255"/>
      <c r="D108" s="255"/>
      <c r="E108" s="255"/>
      <c r="F108" s="255"/>
      <c r="G108" s="255"/>
      <c r="H108" s="255"/>
      <c r="I108" s="255"/>
      <c r="J108" s="255"/>
      <c r="K108" s="208"/>
    </row>
    <row r="109" spans="2:11" ht="12.75">
      <c r="B109" s="255"/>
      <c r="C109" s="255"/>
      <c r="D109" s="255"/>
      <c r="E109" s="255"/>
      <c r="F109" s="255"/>
      <c r="G109" s="255"/>
      <c r="H109" s="255"/>
      <c r="I109" s="255"/>
      <c r="J109" s="255"/>
      <c r="K109" s="208"/>
    </row>
    <row r="110" spans="1:11" ht="12.75">
      <c r="A110" t="s">
        <v>592</v>
      </c>
      <c r="B110" s="255" t="s">
        <v>594</v>
      </c>
      <c r="C110" s="255"/>
      <c r="D110" s="255"/>
      <c r="E110" s="255"/>
      <c r="F110" s="255"/>
      <c r="G110" s="255"/>
      <c r="H110" s="255"/>
      <c r="I110" s="255"/>
      <c r="J110" s="255"/>
      <c r="K110" s="208"/>
    </row>
    <row r="111" spans="2:11" ht="12.75">
      <c r="B111" s="255"/>
      <c r="C111" s="255"/>
      <c r="D111" s="255"/>
      <c r="E111" s="255"/>
      <c r="F111" s="255"/>
      <c r="G111" s="255"/>
      <c r="H111" s="255"/>
      <c r="I111" s="255"/>
      <c r="J111" s="255"/>
      <c r="K111" s="208"/>
    </row>
    <row r="112" spans="1:2" ht="12.75">
      <c r="A112" t="s">
        <v>469</v>
      </c>
      <c r="B112" t="s">
        <v>574</v>
      </c>
    </row>
    <row r="113" spans="1:2" ht="12.75">
      <c r="A113" t="s">
        <v>470</v>
      </c>
      <c r="B113" t="s">
        <v>575</v>
      </c>
    </row>
    <row r="114" spans="1:2" ht="12.75">
      <c r="A114" t="s">
        <v>497</v>
      </c>
      <c r="B114" t="s">
        <v>576</v>
      </c>
    </row>
    <row r="115" spans="1:2" ht="12.75">
      <c r="A115" t="s">
        <v>498</v>
      </c>
      <c r="B115" t="s">
        <v>577</v>
      </c>
    </row>
    <row r="116" spans="1:2" ht="12.75">
      <c r="A116" t="s">
        <v>471</v>
      </c>
      <c r="B116" t="s">
        <v>600</v>
      </c>
    </row>
    <row r="117" spans="1:2" ht="12.75">
      <c r="A117" t="s">
        <v>472</v>
      </c>
      <c r="B117" t="s">
        <v>601</v>
      </c>
    </row>
    <row r="118" spans="1:2" ht="12.75">
      <c r="A118" t="s">
        <v>473</v>
      </c>
      <c r="B118" t="s">
        <v>602</v>
      </c>
    </row>
    <row r="119" spans="1:2" ht="12.75">
      <c r="A119" t="s">
        <v>474</v>
      </c>
      <c r="B119" t="s">
        <v>603</v>
      </c>
    </row>
    <row r="120" spans="1:2" ht="12.75">
      <c r="A120" t="s">
        <v>499</v>
      </c>
      <c r="B120" t="s">
        <v>604</v>
      </c>
    </row>
    <row r="132" ht="10.5" customHeight="1">
      <c r="A132" t="s">
        <v>606</v>
      </c>
    </row>
  </sheetData>
  <sheetProtection/>
  <mergeCells count="11">
    <mergeCell ref="B110:J111"/>
    <mergeCell ref="A57:K59"/>
    <mergeCell ref="A49:K55"/>
    <mergeCell ref="A61:K63"/>
    <mergeCell ref="B108:J109"/>
    <mergeCell ref="A31:K37"/>
    <mergeCell ref="A24:K29"/>
    <mergeCell ref="A5:K5"/>
    <mergeCell ref="A9:K12"/>
    <mergeCell ref="A14:K16"/>
    <mergeCell ref="A18:K22"/>
  </mergeCells>
  <printOptions horizontalCentered="1"/>
  <pageMargins left="0.5905511811023623" right="0.75" top="0.3937007874015748" bottom="0.3937007874015748" header="0" footer="0"/>
  <pageSetup horizontalDpi="300" verticalDpi="300" orientation="landscape" r:id="rId2"/>
  <headerFooter alignWithMargins="0">
    <oddHeader>&amp;L&amp;"Arial,Negrita"GOBIERNO DE CHILE&amp;"Arial,Normal"
SERVICIO AGRICOLA Y GANADERO 
SAG</oddHeader>
    <oddFooter>&amp;C&amp;"Arial,Negrita"&amp;9División Protección Agrícola - SAG / &amp;"Arial,Normal"Subdepartamento Viñas y Vinos
Avenida Presidente Bulnes N° 140, Piso 2 - Santiago
Fono: 3451240; Fax: 3451242; E-mail: vinas@sag.gob.cl</oddFooter>
  </headerFooter>
  <drawing r:id="rId1"/>
</worksheet>
</file>

<file path=xl/worksheets/sheet20.xml><?xml version="1.0" encoding="utf-8"?>
<worksheet xmlns="http://schemas.openxmlformats.org/spreadsheetml/2006/main" xmlns:r="http://schemas.openxmlformats.org/officeDocument/2006/relationships">
  <dimension ref="A1:E38"/>
  <sheetViews>
    <sheetView zoomScalePageLayoutView="0" workbookViewId="0" topLeftCell="A1">
      <selection activeCell="A1" sqref="A1"/>
    </sheetView>
  </sheetViews>
  <sheetFormatPr defaultColWidth="11.421875" defaultRowHeight="12.75"/>
  <cols>
    <col min="1" max="1" width="20.7109375" style="4" customWidth="1"/>
    <col min="2" max="2" width="14.00390625" style="4" customWidth="1"/>
    <col min="3" max="3" width="18.8515625" style="4" customWidth="1"/>
    <col min="4" max="4" width="16.421875" style="4" customWidth="1"/>
    <col min="5" max="5" width="17.7109375" style="4" customWidth="1"/>
    <col min="6" max="16384" width="11.421875" style="4" customWidth="1"/>
  </cols>
  <sheetData>
    <row r="1" spans="1:5" ht="34.5" customHeight="1">
      <c r="A1" s="114" t="s">
        <v>114</v>
      </c>
      <c r="B1" s="114" t="s">
        <v>115</v>
      </c>
      <c r="C1" s="119" t="s">
        <v>477</v>
      </c>
      <c r="D1" s="119" t="s">
        <v>141</v>
      </c>
      <c r="E1" s="115" t="s">
        <v>3</v>
      </c>
    </row>
    <row r="3" spans="1:5" ht="15" customHeight="1">
      <c r="A3" s="275" t="s">
        <v>142</v>
      </c>
      <c r="B3" s="67" t="s">
        <v>142</v>
      </c>
      <c r="C3" s="35">
        <v>3.9</v>
      </c>
      <c r="D3" s="35">
        <v>8.5</v>
      </c>
      <c r="E3" s="35">
        <f>SUM(C3:D3)</f>
        <v>12.4</v>
      </c>
    </row>
    <row r="4" spans="1:5" ht="15" customHeight="1">
      <c r="A4" s="275"/>
      <c r="B4" s="67" t="s">
        <v>143</v>
      </c>
      <c r="C4" s="35">
        <v>52.5</v>
      </c>
      <c r="D4" s="35"/>
      <c r="E4" s="35">
        <f>SUM(C4:D4)</f>
        <v>52.5</v>
      </c>
    </row>
    <row r="5" spans="1:5" ht="15" customHeight="1">
      <c r="A5" s="275"/>
      <c r="B5" s="116" t="s">
        <v>3</v>
      </c>
      <c r="C5" s="35">
        <f>SUM(C3:C4)</f>
        <v>56.4</v>
      </c>
      <c r="D5" s="35">
        <f>SUM(D3:D4)</f>
        <v>8.5</v>
      </c>
      <c r="E5" s="35">
        <f>SUM(C5:D5)</f>
        <v>64.9</v>
      </c>
    </row>
    <row r="6" spans="1:5" ht="15" customHeight="1">
      <c r="A6" s="274" t="s">
        <v>23</v>
      </c>
      <c r="B6" s="274"/>
      <c r="C6" s="274"/>
      <c r="D6" s="274"/>
      <c r="E6" s="274"/>
    </row>
    <row r="7" spans="1:5" ht="15" customHeight="1">
      <c r="A7" s="275" t="s">
        <v>144</v>
      </c>
      <c r="B7" s="67" t="s">
        <v>144</v>
      </c>
      <c r="C7" s="35">
        <v>588.1</v>
      </c>
      <c r="D7" s="35">
        <v>6</v>
      </c>
      <c r="E7" s="35">
        <f>SUM(C7:D7)</f>
        <v>594.1</v>
      </c>
    </row>
    <row r="8" spans="1:5" ht="15" customHeight="1">
      <c r="A8" s="275"/>
      <c r="B8" s="67" t="s">
        <v>145</v>
      </c>
      <c r="C8" s="35">
        <v>2111.7</v>
      </c>
      <c r="D8" s="35">
        <v>113.3</v>
      </c>
      <c r="E8" s="35">
        <f>SUM(C8:D8)</f>
        <v>2225</v>
      </c>
    </row>
    <row r="9" spans="1:5" ht="15" customHeight="1">
      <c r="A9" s="275"/>
      <c r="B9" s="67" t="s">
        <v>146</v>
      </c>
      <c r="C9" s="35">
        <v>1368.5</v>
      </c>
      <c r="D9" s="35">
        <v>24.7</v>
      </c>
      <c r="E9" s="35">
        <f>SUM(C9:D9)</f>
        <v>1393.2</v>
      </c>
    </row>
    <row r="10" spans="1:5" ht="15" customHeight="1">
      <c r="A10" s="275"/>
      <c r="B10" s="67" t="s">
        <v>147</v>
      </c>
      <c r="C10" s="35">
        <v>1239.3</v>
      </c>
      <c r="D10" s="35">
        <v>18.1</v>
      </c>
      <c r="E10" s="35">
        <f>SUM(C10:D10)</f>
        <v>1257.3999999999999</v>
      </c>
    </row>
    <row r="11" spans="1:5" ht="15" customHeight="1">
      <c r="A11" s="275"/>
      <c r="B11" s="116" t="s">
        <v>3</v>
      </c>
      <c r="C11" s="35">
        <f>SUM(C7:C10)</f>
        <v>5307.599999999999</v>
      </c>
      <c r="D11" s="35">
        <f>SUM(D7:D10)</f>
        <v>162.1</v>
      </c>
      <c r="E11" s="35">
        <f>SUM(C11:D11)</f>
        <v>5469.7</v>
      </c>
    </row>
    <row r="12" spans="1:5" ht="15" customHeight="1">
      <c r="A12" s="274" t="s">
        <v>23</v>
      </c>
      <c r="B12" s="274"/>
      <c r="C12" s="274"/>
      <c r="D12" s="274"/>
      <c r="E12" s="274"/>
    </row>
    <row r="13" spans="1:5" ht="15" customHeight="1">
      <c r="A13" s="273" t="s">
        <v>148</v>
      </c>
      <c r="B13" s="67" t="s">
        <v>149</v>
      </c>
      <c r="C13" s="35">
        <v>2698.9</v>
      </c>
      <c r="D13" s="35">
        <v>168.2</v>
      </c>
      <c r="E13" s="35">
        <f aca="true" t="shared" si="0" ref="E13:E19">SUM(C13:D13)</f>
        <v>2867.1</v>
      </c>
    </row>
    <row r="14" spans="1:5" ht="15" customHeight="1">
      <c r="A14" s="273"/>
      <c r="B14" s="67" t="s">
        <v>150</v>
      </c>
      <c r="C14" s="35">
        <v>446.9</v>
      </c>
      <c r="D14" s="35">
        <v>7.8</v>
      </c>
      <c r="E14" s="35">
        <f t="shared" si="0"/>
        <v>454.7</v>
      </c>
    </row>
    <row r="15" spans="1:5" ht="15" customHeight="1">
      <c r="A15" s="273"/>
      <c r="B15" s="67" t="s">
        <v>151</v>
      </c>
      <c r="C15" s="35">
        <v>1895.9</v>
      </c>
      <c r="D15" s="35">
        <v>72.1</v>
      </c>
      <c r="E15" s="35">
        <f t="shared" si="0"/>
        <v>1968</v>
      </c>
    </row>
    <row r="16" spans="1:5" ht="15" customHeight="1">
      <c r="A16" s="273"/>
      <c r="B16" s="67" t="s">
        <v>152</v>
      </c>
      <c r="C16" s="35">
        <v>806.3</v>
      </c>
      <c r="D16" s="35">
        <v>195.3</v>
      </c>
      <c r="E16" s="35">
        <f t="shared" si="0"/>
        <v>1001.5999999999999</v>
      </c>
    </row>
    <row r="17" spans="1:5" ht="15" customHeight="1">
      <c r="A17" s="273"/>
      <c r="B17" s="67" t="s">
        <v>153</v>
      </c>
      <c r="C17" s="35">
        <v>411.3</v>
      </c>
      <c r="D17" s="35">
        <v>36.5</v>
      </c>
      <c r="E17" s="35">
        <f t="shared" si="0"/>
        <v>447.8</v>
      </c>
    </row>
    <row r="18" spans="1:5" ht="15" customHeight="1">
      <c r="A18" s="273"/>
      <c r="B18" s="67" t="s">
        <v>154</v>
      </c>
      <c r="C18" s="35">
        <v>339.9</v>
      </c>
      <c r="D18" s="35">
        <v>59.3</v>
      </c>
      <c r="E18" s="35">
        <f t="shared" si="0"/>
        <v>399.2</v>
      </c>
    </row>
    <row r="19" spans="1:5" ht="15" customHeight="1">
      <c r="A19" s="273"/>
      <c r="B19" s="116" t="s">
        <v>3</v>
      </c>
      <c r="C19" s="35">
        <f>SUM(C13:C18)</f>
        <v>6599.200000000001</v>
      </c>
      <c r="D19" s="35">
        <f>SUM(D13:D18)</f>
        <v>539.1999999999999</v>
      </c>
      <c r="E19" s="35">
        <f t="shared" si="0"/>
        <v>7138.400000000001</v>
      </c>
    </row>
    <row r="20" spans="1:5" ht="15" customHeight="1">
      <c r="A20" s="274" t="s">
        <v>23</v>
      </c>
      <c r="B20" s="274"/>
      <c r="C20" s="274"/>
      <c r="D20" s="274"/>
      <c r="E20" s="274"/>
    </row>
    <row r="21" spans="1:5" ht="15" customHeight="1">
      <c r="A21" s="275" t="s">
        <v>155</v>
      </c>
      <c r="B21" s="67" t="s">
        <v>155</v>
      </c>
      <c r="C21" s="35"/>
      <c r="D21" s="35"/>
      <c r="E21" s="35"/>
    </row>
    <row r="22" spans="1:5" ht="15" customHeight="1">
      <c r="A22" s="275"/>
      <c r="B22" s="67" t="s">
        <v>156</v>
      </c>
      <c r="C22" s="35">
        <v>28.6</v>
      </c>
      <c r="D22" s="35">
        <v>1</v>
      </c>
      <c r="E22" s="35">
        <f>SUM(C22:D22)</f>
        <v>29.6</v>
      </c>
    </row>
    <row r="23" spans="1:5" ht="15" customHeight="1">
      <c r="A23" s="275"/>
      <c r="B23" s="67" t="s">
        <v>157</v>
      </c>
      <c r="C23" s="35">
        <v>51.8</v>
      </c>
      <c r="D23" s="35">
        <v>152.7</v>
      </c>
      <c r="E23" s="35">
        <f>SUM(C23:D23)</f>
        <v>204.5</v>
      </c>
    </row>
    <row r="24" spans="1:5" ht="15" customHeight="1">
      <c r="A24" s="275"/>
      <c r="B24" s="67" t="s">
        <v>158</v>
      </c>
      <c r="C24" s="35">
        <v>16.4</v>
      </c>
      <c r="D24" s="35">
        <v>2.7</v>
      </c>
      <c r="E24" s="35">
        <f>SUM(C24:D24)</f>
        <v>19.099999999999998</v>
      </c>
    </row>
    <row r="25" spans="1:5" ht="15" customHeight="1">
      <c r="A25" s="275"/>
      <c r="B25" s="67" t="s">
        <v>159</v>
      </c>
      <c r="C25" s="35">
        <v>7.1</v>
      </c>
      <c r="D25" s="35">
        <v>31.4</v>
      </c>
      <c r="E25" s="35">
        <f>SUM(C25:D25)</f>
        <v>38.5</v>
      </c>
    </row>
    <row r="26" spans="1:5" ht="15" customHeight="1">
      <c r="A26" s="275"/>
      <c r="B26" s="116" t="s">
        <v>3</v>
      </c>
      <c r="C26" s="35">
        <f>SUM(C22:C25)</f>
        <v>103.9</v>
      </c>
      <c r="D26" s="35">
        <f>SUM(D22:D25)</f>
        <v>187.79999999999998</v>
      </c>
      <c r="E26" s="35">
        <f>SUM(C26:D26)</f>
        <v>291.7</v>
      </c>
    </row>
    <row r="27" spans="1:5" ht="15" customHeight="1">
      <c r="A27" s="274" t="s">
        <v>23</v>
      </c>
      <c r="B27" s="274"/>
      <c r="C27" s="274"/>
      <c r="D27" s="274"/>
      <c r="E27" s="274"/>
    </row>
    <row r="28" spans="1:5" ht="15" customHeight="1">
      <c r="A28" s="275" t="s">
        <v>93</v>
      </c>
      <c r="B28" s="67" t="s">
        <v>160</v>
      </c>
      <c r="C28" s="35">
        <v>28</v>
      </c>
      <c r="D28" s="35">
        <v>57.8</v>
      </c>
      <c r="E28" s="35">
        <f>SUM(C28:D28)</f>
        <v>85.8</v>
      </c>
    </row>
    <row r="29" spans="1:5" ht="15" customHeight="1">
      <c r="A29" s="275"/>
      <c r="B29" s="67" t="s">
        <v>161</v>
      </c>
      <c r="C29" s="35"/>
      <c r="D29" s="35">
        <v>98.5</v>
      </c>
      <c r="E29" s="35">
        <f>SUM(C29:D29)</f>
        <v>98.5</v>
      </c>
    </row>
    <row r="30" spans="1:5" ht="15" customHeight="1">
      <c r="A30" s="275"/>
      <c r="B30" s="67" t="s">
        <v>162</v>
      </c>
      <c r="C30" s="35"/>
      <c r="D30" s="35">
        <v>3828.6</v>
      </c>
      <c r="E30" s="35">
        <f>SUM(C30:D30)</f>
        <v>3828.6</v>
      </c>
    </row>
    <row r="31" spans="1:5" ht="15" customHeight="1">
      <c r="A31" s="275"/>
      <c r="B31" s="116" t="s">
        <v>3</v>
      </c>
      <c r="C31" s="35">
        <f>SUM(C28:C30)</f>
        <v>28</v>
      </c>
      <c r="D31" s="35">
        <f>SUM(D28:D30)</f>
        <v>3984.9</v>
      </c>
      <c r="E31" s="35">
        <f>SUM(C31:D31)</f>
        <v>4012.9</v>
      </c>
    </row>
    <row r="32" spans="1:5" ht="15" customHeight="1">
      <c r="A32" s="94"/>
      <c r="B32" s="116"/>
      <c r="C32" s="67"/>
      <c r="D32" s="67"/>
      <c r="E32" s="67"/>
    </row>
    <row r="33" spans="1:5" ht="15" customHeight="1">
      <c r="A33" s="275" t="s">
        <v>503</v>
      </c>
      <c r="B33" s="4" t="s">
        <v>503</v>
      </c>
      <c r="C33" s="35"/>
      <c r="D33" s="35">
        <v>236.7</v>
      </c>
      <c r="E33" s="35">
        <f>SUM(D33)</f>
        <v>236.7</v>
      </c>
    </row>
    <row r="34" spans="1:5" ht="15" customHeight="1">
      <c r="A34" s="275"/>
      <c r="B34" s="117" t="s">
        <v>502</v>
      </c>
      <c r="C34" s="35"/>
      <c r="D34" s="35">
        <v>52</v>
      </c>
      <c r="E34" s="35">
        <f>SUM(D34)</f>
        <v>52</v>
      </c>
    </row>
    <row r="35" spans="1:5" ht="15" customHeight="1">
      <c r="A35" s="275"/>
      <c r="B35" s="116" t="s">
        <v>3</v>
      </c>
      <c r="C35" s="35"/>
      <c r="D35" s="35">
        <f>SUM(D33:D34)</f>
        <v>288.7</v>
      </c>
      <c r="E35" s="35">
        <f>SUM(D35)</f>
        <v>288.7</v>
      </c>
    </row>
    <row r="36" spans="1:5" ht="15" customHeight="1">
      <c r="A36" s="274" t="s">
        <v>23</v>
      </c>
      <c r="B36" s="274"/>
      <c r="C36" s="274"/>
      <c r="D36" s="274"/>
      <c r="E36" s="274"/>
    </row>
    <row r="37" spans="1:5" ht="0.75" customHeight="1">
      <c r="A37" s="107"/>
      <c r="B37" s="67"/>
      <c r="C37" s="67"/>
      <c r="D37" s="67"/>
      <c r="E37" s="67" t="s">
        <v>23</v>
      </c>
    </row>
    <row r="38" spans="1:5" ht="18">
      <c r="A38" s="118" t="s">
        <v>163</v>
      </c>
      <c r="B38" s="112"/>
      <c r="C38" s="55">
        <f>SUM(C31,C26,C19,C11,C5)</f>
        <v>12095.1</v>
      </c>
      <c r="D38" s="55">
        <f>SUM(D35,D31,D26,D19,D11,D5)</f>
        <v>5171.200000000001</v>
      </c>
      <c r="E38" s="55">
        <f>SUM(E35,E31,E26,E19,E11,E5)</f>
        <v>17266.300000000003</v>
      </c>
    </row>
  </sheetData>
  <sheetProtection/>
  <mergeCells count="11">
    <mergeCell ref="A21:A26"/>
    <mergeCell ref="A28:A31"/>
    <mergeCell ref="A36:E36"/>
    <mergeCell ref="A27:E27"/>
    <mergeCell ref="A33:A35"/>
    <mergeCell ref="A13:A19"/>
    <mergeCell ref="A20:E20"/>
    <mergeCell ref="A3:A5"/>
    <mergeCell ref="A7:A11"/>
    <mergeCell ref="A12:E12"/>
    <mergeCell ref="A6:E6"/>
  </mergeCells>
  <printOptions gridLines="1" horizontalCentered="1" verticalCentered="1"/>
  <pageMargins left="0.31496062992125984" right="0.75" top="1.3385826771653544" bottom="1" header="0.3937007874015748" footer="0.3937007874015748"/>
  <pageSetup horizontalDpi="300" verticalDpi="300" orientation="portrait" r:id="rId1"/>
  <headerFooter alignWithMargins="0">
    <oddHeader>&amp;LSERVICIO AGRÍCOLA Y GANADERO
División Protección Agrícola
Viñas y Vinos&amp;C&amp;14
            CATASTRO VIDES DE CONSUMO FRESCO Y  VINIFICACIÓN
V REGIÓN (ha.)&amp;R&amp;12CUADRO Nº  16</oddHeader>
    <oddFooter>&amp;L&amp;F</oddFooter>
  </headerFooter>
</worksheet>
</file>

<file path=xl/worksheets/sheet21.xml><?xml version="1.0" encoding="utf-8"?>
<worksheet xmlns="http://schemas.openxmlformats.org/spreadsheetml/2006/main" xmlns:r="http://schemas.openxmlformats.org/officeDocument/2006/relationships">
  <dimension ref="A1:H38"/>
  <sheetViews>
    <sheetView zoomScalePageLayoutView="0" workbookViewId="0" topLeftCell="A1">
      <selection activeCell="E17" sqref="E17"/>
    </sheetView>
  </sheetViews>
  <sheetFormatPr defaultColWidth="11.421875" defaultRowHeight="12.75"/>
  <cols>
    <col min="1" max="2" width="18.7109375" style="4" customWidth="1"/>
    <col min="3" max="3" width="15.7109375" style="4" customWidth="1"/>
    <col min="4" max="4" width="15.7109375" style="4" hidden="1" customWidth="1"/>
    <col min="5" max="6" width="15.7109375" style="4" customWidth="1"/>
    <col min="7" max="16384" width="11.421875" style="4" customWidth="1"/>
  </cols>
  <sheetData>
    <row r="1" spans="1:6" ht="18">
      <c r="A1" s="276" t="s">
        <v>114</v>
      </c>
      <c r="B1" s="276" t="s">
        <v>115</v>
      </c>
      <c r="C1" s="267" t="s">
        <v>124</v>
      </c>
      <c r="D1" s="267"/>
      <c r="E1" s="267"/>
      <c r="F1" s="276" t="s">
        <v>3</v>
      </c>
    </row>
    <row r="2" spans="1:6" ht="14.25">
      <c r="A2" s="276"/>
      <c r="B2" s="276"/>
      <c r="C2" s="111" t="s">
        <v>476</v>
      </c>
      <c r="D2" s="111" t="s">
        <v>125</v>
      </c>
      <c r="E2" s="111" t="s">
        <v>126</v>
      </c>
      <c r="F2" s="276"/>
    </row>
    <row r="3" spans="1:8" ht="18" customHeight="1">
      <c r="A3" s="270" t="s">
        <v>164</v>
      </c>
      <c r="B3" s="38" t="s">
        <v>142</v>
      </c>
      <c r="C3" s="38">
        <v>2</v>
      </c>
      <c r="D3" s="38"/>
      <c r="E3" s="38">
        <v>6</v>
      </c>
      <c r="F3" s="38">
        <f>SUM(C3:E3)</f>
        <v>8</v>
      </c>
      <c r="H3" s="67"/>
    </row>
    <row r="4" spans="1:8" ht="18" customHeight="1">
      <c r="A4" s="270"/>
      <c r="B4" s="38" t="s">
        <v>143</v>
      </c>
      <c r="C4" s="38">
        <v>3</v>
      </c>
      <c r="D4" s="38"/>
      <c r="E4" s="38"/>
      <c r="F4" s="38">
        <f>SUM(C4:E4)</f>
        <v>3</v>
      </c>
      <c r="H4" s="67"/>
    </row>
    <row r="5" spans="1:8" ht="18" customHeight="1">
      <c r="A5" s="270"/>
      <c r="B5" s="70" t="s">
        <v>3</v>
      </c>
      <c r="C5" s="38">
        <f>SUM(C3:C4)</f>
        <v>5</v>
      </c>
      <c r="D5" s="38"/>
      <c r="E5" s="38">
        <f>SUM(E3:E4)</f>
        <v>6</v>
      </c>
      <c r="F5" s="38">
        <f>SUM(C5:E5)</f>
        <v>11</v>
      </c>
      <c r="H5" s="67"/>
    </row>
    <row r="6" spans="2:6" ht="10.5" customHeight="1">
      <c r="B6" s="272"/>
      <c r="C6" s="272"/>
      <c r="D6" s="272"/>
      <c r="E6" s="272"/>
      <c r="F6" s="272"/>
    </row>
    <row r="7" spans="1:8" ht="18" customHeight="1">
      <c r="A7" s="270" t="s">
        <v>165</v>
      </c>
      <c r="B7" s="38" t="s">
        <v>144</v>
      </c>
      <c r="C7" s="38">
        <v>47</v>
      </c>
      <c r="D7" s="38"/>
      <c r="E7" s="38">
        <v>3</v>
      </c>
      <c r="F7" s="38">
        <f>SUM(C7:E7)</f>
        <v>50</v>
      </c>
      <c r="H7" s="67"/>
    </row>
    <row r="8" spans="1:8" ht="18" customHeight="1">
      <c r="A8" s="270"/>
      <c r="B8" s="38" t="s">
        <v>145</v>
      </c>
      <c r="C8" s="38">
        <v>262</v>
      </c>
      <c r="D8" s="38"/>
      <c r="E8" s="38">
        <v>15</v>
      </c>
      <c r="F8" s="38">
        <f>SUM(C8:E8)</f>
        <v>277</v>
      </c>
      <c r="H8" s="67"/>
    </row>
    <row r="9" spans="1:8" ht="18" customHeight="1">
      <c r="A9" s="270"/>
      <c r="B9" s="38" t="s">
        <v>146</v>
      </c>
      <c r="C9" s="38">
        <v>103</v>
      </c>
      <c r="D9" s="38"/>
      <c r="E9" s="38">
        <v>4</v>
      </c>
      <c r="F9" s="38">
        <f>SUM(C9:E9)</f>
        <v>107</v>
      </c>
      <c r="H9" s="67"/>
    </row>
    <row r="10" spans="1:8" ht="18" customHeight="1">
      <c r="A10" s="270"/>
      <c r="B10" s="38" t="s">
        <v>147</v>
      </c>
      <c r="C10" s="38">
        <v>104</v>
      </c>
      <c r="D10" s="38"/>
      <c r="E10" s="38">
        <v>5</v>
      </c>
      <c r="F10" s="38">
        <f>SUM(C10:E10)</f>
        <v>109</v>
      </c>
      <c r="H10" s="67"/>
    </row>
    <row r="11" spans="1:8" ht="18" customHeight="1">
      <c r="A11" s="270"/>
      <c r="B11" s="70" t="s">
        <v>3</v>
      </c>
      <c r="C11" s="38">
        <f>SUM(C7:C10)</f>
        <v>516</v>
      </c>
      <c r="D11" s="38"/>
      <c r="E11" s="38">
        <f>SUM(E7:E10)</f>
        <v>27</v>
      </c>
      <c r="F11" s="38">
        <f>SUM(C11:E11)</f>
        <v>543</v>
      </c>
      <c r="H11" s="67"/>
    </row>
    <row r="12" spans="2:6" ht="9.75" customHeight="1">
      <c r="B12" s="272"/>
      <c r="C12" s="272"/>
      <c r="D12" s="272"/>
      <c r="E12" s="272"/>
      <c r="F12" s="272"/>
    </row>
    <row r="13" spans="1:8" ht="18" customHeight="1">
      <c r="A13" s="277" t="s">
        <v>166</v>
      </c>
      <c r="B13" s="38" t="s">
        <v>149</v>
      </c>
      <c r="C13" s="38">
        <v>270</v>
      </c>
      <c r="D13" s="38"/>
      <c r="E13" s="38">
        <v>11</v>
      </c>
      <c r="F13" s="38">
        <f aca="true" t="shared" si="0" ref="F13:F19">SUM(C13:E13)</f>
        <v>281</v>
      </c>
      <c r="H13" s="67"/>
    </row>
    <row r="14" spans="1:8" ht="18" customHeight="1">
      <c r="A14" s="277"/>
      <c r="B14" s="38" t="s">
        <v>150</v>
      </c>
      <c r="C14" s="38">
        <v>118</v>
      </c>
      <c r="D14" s="38"/>
      <c r="E14" s="38">
        <v>4</v>
      </c>
      <c r="F14" s="38">
        <f t="shared" si="0"/>
        <v>122</v>
      </c>
      <c r="H14" s="67"/>
    </row>
    <row r="15" spans="1:8" ht="18" customHeight="1">
      <c r="A15" s="277"/>
      <c r="B15" s="38" t="s">
        <v>151</v>
      </c>
      <c r="C15" s="38">
        <v>297</v>
      </c>
      <c r="D15" s="38"/>
      <c r="E15" s="38">
        <v>6</v>
      </c>
      <c r="F15" s="38">
        <f t="shared" si="0"/>
        <v>303</v>
      </c>
      <c r="H15" s="67"/>
    </row>
    <row r="16" spans="1:8" ht="18" customHeight="1">
      <c r="A16" s="277"/>
      <c r="B16" s="38" t="s">
        <v>152</v>
      </c>
      <c r="C16" s="38">
        <v>84</v>
      </c>
      <c r="D16" s="38"/>
      <c r="E16" s="38">
        <v>16</v>
      </c>
      <c r="F16" s="38">
        <f t="shared" si="0"/>
        <v>100</v>
      </c>
      <c r="H16" s="67"/>
    </row>
    <row r="17" spans="1:8" ht="18" customHeight="1">
      <c r="A17" s="277"/>
      <c r="B17" s="38" t="s">
        <v>509</v>
      </c>
      <c r="C17" s="38">
        <v>19</v>
      </c>
      <c r="D17" s="38"/>
      <c r="E17" s="38">
        <v>4</v>
      </c>
      <c r="F17" s="38">
        <f t="shared" si="0"/>
        <v>23</v>
      </c>
      <c r="H17" s="67"/>
    </row>
    <row r="18" spans="1:8" ht="18" customHeight="1">
      <c r="A18" s="277"/>
      <c r="B18" s="38" t="s">
        <v>154</v>
      </c>
      <c r="C18" s="38">
        <v>38</v>
      </c>
      <c r="D18" s="38"/>
      <c r="E18" s="38">
        <v>6</v>
      </c>
      <c r="F18" s="38">
        <f t="shared" si="0"/>
        <v>44</v>
      </c>
      <c r="H18" s="67"/>
    </row>
    <row r="19" spans="1:8" ht="18" customHeight="1">
      <c r="A19" s="277"/>
      <c r="B19" s="70" t="s">
        <v>3</v>
      </c>
      <c r="C19" s="38">
        <f>SUM(C13:C18)</f>
        <v>826</v>
      </c>
      <c r="D19" s="38"/>
      <c r="E19" s="38">
        <f>SUM(E13:E18)</f>
        <v>47</v>
      </c>
      <c r="F19" s="38">
        <f t="shared" si="0"/>
        <v>873</v>
      </c>
      <c r="H19" s="67"/>
    </row>
    <row r="20" spans="2:6" ht="10.5" customHeight="1">
      <c r="B20" s="272"/>
      <c r="C20" s="272"/>
      <c r="D20" s="272"/>
      <c r="E20" s="272"/>
      <c r="F20" s="272"/>
    </row>
    <row r="21" spans="1:6" ht="18" customHeight="1">
      <c r="A21" s="270" t="s">
        <v>167</v>
      </c>
      <c r="B21" s="38" t="s">
        <v>155</v>
      </c>
      <c r="C21" s="38"/>
      <c r="D21" s="38"/>
      <c r="E21" s="38"/>
      <c r="F21" s="38"/>
    </row>
    <row r="22" spans="1:8" ht="18" customHeight="1">
      <c r="A22" s="270"/>
      <c r="B22" s="38" t="s">
        <v>156</v>
      </c>
      <c r="C22" s="38">
        <v>8</v>
      </c>
      <c r="D22" s="38"/>
      <c r="E22" s="38">
        <v>1</v>
      </c>
      <c r="F22" s="38">
        <f>SUM(C22:E22)</f>
        <v>9</v>
      </c>
      <c r="H22" s="67"/>
    </row>
    <row r="23" spans="1:8" ht="18" customHeight="1">
      <c r="A23" s="270"/>
      <c r="B23" s="38" t="s">
        <v>157</v>
      </c>
      <c r="C23" s="38">
        <v>4</v>
      </c>
      <c r="D23" s="38"/>
      <c r="E23" s="38">
        <v>7</v>
      </c>
      <c r="F23" s="38">
        <f>SUM(C23:E23)</f>
        <v>11</v>
      </c>
      <c r="H23" s="67"/>
    </row>
    <row r="24" spans="1:8" ht="18" customHeight="1">
      <c r="A24" s="270"/>
      <c r="B24" s="38" t="s">
        <v>158</v>
      </c>
      <c r="C24" s="38">
        <v>2</v>
      </c>
      <c r="D24" s="38"/>
      <c r="E24" s="38">
        <v>4</v>
      </c>
      <c r="F24" s="38">
        <f>SUM(C24:E24)</f>
        <v>6</v>
      </c>
      <c r="H24" s="67"/>
    </row>
    <row r="25" spans="1:8" ht="18" customHeight="1">
      <c r="A25" s="270"/>
      <c r="B25" s="38" t="s">
        <v>159</v>
      </c>
      <c r="C25" s="38">
        <v>2</v>
      </c>
      <c r="D25" s="38"/>
      <c r="E25" s="38">
        <v>1</v>
      </c>
      <c r="F25" s="38">
        <f>SUM(C25:E25)</f>
        <v>3</v>
      </c>
      <c r="H25" s="67"/>
    </row>
    <row r="26" spans="1:8" ht="18" customHeight="1">
      <c r="A26" s="270"/>
      <c r="B26" s="70" t="s">
        <v>3</v>
      </c>
      <c r="C26" s="38">
        <f>SUM(C22:C25)</f>
        <v>16</v>
      </c>
      <c r="D26" s="38"/>
      <c r="E26" s="38">
        <f>SUM(E22:E25)</f>
        <v>13</v>
      </c>
      <c r="F26" s="38">
        <f>SUM(C26:E26)</f>
        <v>29</v>
      </c>
      <c r="H26" s="67"/>
    </row>
    <row r="27" spans="2:6" ht="9" customHeight="1">
      <c r="B27" s="272"/>
      <c r="C27" s="272"/>
      <c r="D27" s="272"/>
      <c r="E27" s="272"/>
      <c r="F27" s="272"/>
    </row>
    <row r="28" spans="1:8" ht="18" customHeight="1">
      <c r="A28" s="270" t="s">
        <v>6</v>
      </c>
      <c r="B28" s="38" t="s">
        <v>160</v>
      </c>
      <c r="C28" s="38">
        <v>3</v>
      </c>
      <c r="D28" s="38"/>
      <c r="E28" s="38">
        <v>12</v>
      </c>
      <c r="F28" s="38">
        <f>SUM(C28:E28)</f>
        <v>15</v>
      </c>
      <c r="H28" s="67"/>
    </row>
    <row r="29" spans="1:8" ht="18" customHeight="1">
      <c r="A29" s="270"/>
      <c r="B29" s="38" t="s">
        <v>161</v>
      </c>
      <c r="C29" s="38"/>
      <c r="D29" s="38"/>
      <c r="E29" s="38">
        <v>4</v>
      </c>
      <c r="F29" s="38">
        <f>SUM(C29:E29)</f>
        <v>4</v>
      </c>
      <c r="H29" s="67"/>
    </row>
    <row r="30" spans="1:8" ht="18" customHeight="1">
      <c r="A30" s="270"/>
      <c r="B30" s="38" t="s">
        <v>162</v>
      </c>
      <c r="C30" s="38"/>
      <c r="D30" s="38"/>
      <c r="E30" s="38">
        <v>79</v>
      </c>
      <c r="F30" s="38">
        <f>SUM(C30:E30)</f>
        <v>79</v>
      </c>
      <c r="H30" s="67"/>
    </row>
    <row r="31" spans="1:8" ht="18" customHeight="1">
      <c r="A31" s="270"/>
      <c r="B31" s="70" t="s">
        <v>3</v>
      </c>
      <c r="C31" s="38">
        <f>SUM(C28:C30)</f>
        <v>3</v>
      </c>
      <c r="D31" s="38"/>
      <c r="E31" s="38">
        <f>SUM(E28:E30)</f>
        <v>95</v>
      </c>
      <c r="F31" s="38">
        <f>SUM(C31:E31)</f>
        <v>98</v>
      </c>
      <c r="H31" s="67"/>
    </row>
    <row r="32" spans="2:6" ht="18" customHeight="1" hidden="1">
      <c r="B32" s="272"/>
      <c r="C32" s="272"/>
      <c r="D32" s="272"/>
      <c r="E32" s="272"/>
      <c r="F32" s="272"/>
    </row>
    <row r="33" spans="1:8" ht="18" customHeight="1">
      <c r="A33" s="270" t="s">
        <v>504</v>
      </c>
      <c r="B33" s="38" t="s">
        <v>503</v>
      </c>
      <c r="C33" s="38"/>
      <c r="D33" s="38"/>
      <c r="E33" s="38">
        <v>4</v>
      </c>
      <c r="F33" s="38">
        <f>SUM(E33)</f>
        <v>4</v>
      </c>
      <c r="H33" s="67"/>
    </row>
    <row r="34" spans="1:8" ht="18" customHeight="1">
      <c r="A34" s="270"/>
      <c r="B34" s="38" t="s">
        <v>502</v>
      </c>
      <c r="C34" s="38"/>
      <c r="D34" s="38"/>
      <c r="E34" s="38">
        <v>2</v>
      </c>
      <c r="F34" s="38">
        <f>SUM(E34)</f>
        <v>2</v>
      </c>
      <c r="H34" s="67"/>
    </row>
    <row r="35" spans="1:8" ht="18" customHeight="1">
      <c r="A35" s="270"/>
      <c r="B35" s="70" t="s">
        <v>3</v>
      </c>
      <c r="C35" s="38"/>
      <c r="D35" s="38"/>
      <c r="E35" s="38">
        <f>SUM(E33:E34)</f>
        <v>6</v>
      </c>
      <c r="F35" s="38">
        <f>SUM(E35)</f>
        <v>6</v>
      </c>
      <c r="H35" s="67"/>
    </row>
    <row r="36" spans="1:8" ht="30" customHeight="1">
      <c r="A36" s="88" t="s">
        <v>70</v>
      </c>
      <c r="B36" s="38"/>
      <c r="C36" s="50">
        <f>SUM(C31,C26,C19,C11,C5)</f>
        <v>1366</v>
      </c>
      <c r="D36" s="50"/>
      <c r="E36" s="50">
        <f>SUM(E35,E31,E26,E19,E11,E5)</f>
        <v>194</v>
      </c>
      <c r="F36" s="50">
        <f>SUM(F35,F31,F26,F19,F11,F5)</f>
        <v>1560</v>
      </c>
      <c r="H36" s="67"/>
    </row>
    <row r="37" ht="12.75" hidden="1">
      <c r="C37" s="4" t="s">
        <v>23</v>
      </c>
    </row>
    <row r="38" ht="12.75" hidden="1">
      <c r="C38" s="4" t="s">
        <v>23</v>
      </c>
    </row>
  </sheetData>
  <sheetProtection/>
  <mergeCells count="15">
    <mergeCell ref="A28:A31"/>
    <mergeCell ref="A13:A19"/>
    <mergeCell ref="B6:F6"/>
    <mergeCell ref="B12:F12"/>
    <mergeCell ref="B20:F20"/>
    <mergeCell ref="A3:A5"/>
    <mergeCell ref="B27:F27"/>
    <mergeCell ref="A33:A35"/>
    <mergeCell ref="F1:F2"/>
    <mergeCell ref="A21:A26"/>
    <mergeCell ref="A1:A2"/>
    <mergeCell ref="B1:B2"/>
    <mergeCell ref="C1:E1"/>
    <mergeCell ref="A7:A11"/>
    <mergeCell ref="B32:F32"/>
  </mergeCells>
  <printOptions gridLines="1" horizontalCentered="1" verticalCentered="1"/>
  <pageMargins left="0.75" right="0.75" top="1.5748031496062993" bottom="1" header="0.3937007874015748" footer="0.3937007874015748"/>
  <pageSetup horizontalDpi="300" verticalDpi="300" orientation="portrait" r:id="rId1"/>
  <headerFooter alignWithMargins="0">
    <oddHeader>&amp;LSERVICIO AGRÍCOLA Y GANADERO
División Protección Agrícola
Viñas y Vinos&amp;C&amp;14
NÚMERO DE PROPIEDADES CON PLANTACIONES DE VIDES 
DE CONSUMO FRESCO Y  VINIFICACIÓN
Vª REGIÓN&amp;R&amp;12CUADRO Nº  17</oddHeader>
    <oddFooter>&amp;L&amp;F</oddFooter>
  </headerFooter>
</worksheet>
</file>

<file path=xl/worksheets/sheet22.xml><?xml version="1.0" encoding="utf-8"?>
<worksheet xmlns="http://schemas.openxmlformats.org/spreadsheetml/2006/main" xmlns:r="http://schemas.openxmlformats.org/officeDocument/2006/relationships">
  <dimension ref="A1:AI26"/>
  <sheetViews>
    <sheetView zoomScale="75" zoomScaleNormal="75" zoomScalePageLayoutView="0" workbookViewId="0" topLeftCell="A1">
      <selection activeCell="A1" sqref="A1"/>
    </sheetView>
  </sheetViews>
  <sheetFormatPr defaultColWidth="11.421875" defaultRowHeight="12.75"/>
  <cols>
    <col min="1" max="1" width="6.421875" style="126" customWidth="1"/>
    <col min="2" max="2" width="4.28125" style="125" customWidth="1"/>
    <col min="3" max="3" width="3.57421875" style="125" bestFit="1" customWidth="1"/>
    <col min="4" max="4" width="4.28125" style="125" customWidth="1"/>
    <col min="5" max="5" width="3.57421875" style="125" bestFit="1" customWidth="1"/>
    <col min="6" max="6" width="4.28125" style="125" customWidth="1"/>
    <col min="7" max="7" width="4.28125" style="125" bestFit="1" customWidth="1"/>
    <col min="8" max="9" width="3.57421875" style="125" bestFit="1" customWidth="1"/>
    <col min="10" max="10" width="4.28125" style="134" bestFit="1" customWidth="1"/>
    <col min="11" max="13" width="3.57421875" style="125" bestFit="1" customWidth="1"/>
    <col min="14" max="15" width="4.28125" style="125" customWidth="1"/>
    <col min="16" max="18" width="3.57421875" style="125" bestFit="1" customWidth="1"/>
    <col min="19" max="19" width="5.421875" style="125" customWidth="1"/>
    <col min="20" max="22" width="3.57421875" style="125" bestFit="1" customWidth="1"/>
    <col min="23" max="23" width="4.28125" style="125" customWidth="1"/>
    <col min="24" max="28" width="3.57421875" style="125" bestFit="1" customWidth="1"/>
    <col min="29" max="29" width="4.28125" style="125" bestFit="1" customWidth="1"/>
    <col min="30" max="30" width="3.57421875" style="125" bestFit="1" customWidth="1"/>
    <col min="31" max="33" width="3.140625" style="125" bestFit="1" customWidth="1"/>
    <col min="34" max="34" width="3.57421875" style="125" bestFit="1" customWidth="1"/>
    <col min="35" max="35" width="5.421875" style="125" customWidth="1"/>
    <col min="36" max="16384" width="11.421875" style="125" customWidth="1"/>
  </cols>
  <sheetData>
    <row r="1" spans="1:35" ht="103.5" customHeight="1">
      <c r="A1" s="121" t="s">
        <v>115</v>
      </c>
      <c r="B1" s="63" t="s">
        <v>24</v>
      </c>
      <c r="C1" s="63" t="s">
        <v>29</v>
      </c>
      <c r="D1" s="63" t="s">
        <v>26</v>
      </c>
      <c r="E1" s="63" t="s">
        <v>168</v>
      </c>
      <c r="F1" s="63" t="s">
        <v>30</v>
      </c>
      <c r="G1" s="122" t="s">
        <v>501</v>
      </c>
      <c r="H1" s="63" t="s">
        <v>33</v>
      </c>
      <c r="I1" s="63" t="s">
        <v>32</v>
      </c>
      <c r="J1" s="123" t="s">
        <v>34</v>
      </c>
      <c r="K1" s="63" t="s">
        <v>37</v>
      </c>
      <c r="L1" s="63" t="s">
        <v>39</v>
      </c>
      <c r="M1" s="63" t="s">
        <v>38</v>
      </c>
      <c r="N1" s="124" t="s">
        <v>519</v>
      </c>
      <c r="O1" s="63" t="s">
        <v>508</v>
      </c>
      <c r="P1" s="63" t="s">
        <v>485</v>
      </c>
      <c r="Q1" s="63" t="s">
        <v>513</v>
      </c>
      <c r="R1" s="63" t="s">
        <v>51</v>
      </c>
      <c r="S1" s="63" t="s">
        <v>43</v>
      </c>
      <c r="T1" s="63" t="s">
        <v>50</v>
      </c>
      <c r="U1" s="63" t="s">
        <v>520</v>
      </c>
      <c r="V1" s="63" t="s">
        <v>49</v>
      </c>
      <c r="W1" s="63" t="s">
        <v>41</v>
      </c>
      <c r="X1" s="63" t="s">
        <v>44</v>
      </c>
      <c r="Y1" s="63" t="s">
        <v>45</v>
      </c>
      <c r="Z1" s="63" t="s">
        <v>46</v>
      </c>
      <c r="AA1" s="63" t="s">
        <v>47</v>
      </c>
      <c r="AB1" s="63" t="s">
        <v>53</v>
      </c>
      <c r="AC1" s="122" t="s">
        <v>55</v>
      </c>
      <c r="AD1" s="63" t="s">
        <v>52</v>
      </c>
      <c r="AE1" s="63" t="s">
        <v>56</v>
      </c>
      <c r="AF1" s="63" t="s">
        <v>505</v>
      </c>
      <c r="AG1" s="63" t="s">
        <v>511</v>
      </c>
      <c r="AH1" s="63" t="s">
        <v>521</v>
      </c>
      <c r="AI1" s="63" t="s">
        <v>522</v>
      </c>
    </row>
    <row r="2" spans="2:35" ht="11.25">
      <c r="B2" s="126"/>
      <c r="C2" s="126"/>
      <c r="D2" s="127"/>
      <c r="E2" s="127"/>
      <c r="F2" s="126"/>
      <c r="G2" s="126"/>
      <c r="H2" s="126"/>
      <c r="I2" s="126"/>
      <c r="J2" s="128"/>
      <c r="K2" s="126"/>
      <c r="L2" s="126"/>
      <c r="M2" s="126"/>
      <c r="N2" s="126"/>
      <c r="O2" s="126"/>
      <c r="P2" s="126"/>
      <c r="Q2" s="126"/>
      <c r="R2" s="126"/>
      <c r="S2" s="126"/>
      <c r="T2" s="126"/>
      <c r="U2" s="126"/>
      <c r="V2" s="126"/>
      <c r="W2" s="126"/>
      <c r="X2" s="126"/>
      <c r="Y2" s="126"/>
      <c r="Z2" s="126"/>
      <c r="AA2" s="126"/>
      <c r="AB2" s="126"/>
      <c r="AC2" s="126"/>
      <c r="AD2" s="126"/>
      <c r="AE2" s="129"/>
      <c r="AF2" s="129"/>
      <c r="AG2" s="126"/>
      <c r="AH2" s="126"/>
      <c r="AI2" s="126"/>
    </row>
    <row r="3" spans="2:35" ht="11.25">
      <c r="B3" s="126"/>
      <c r="C3" s="126"/>
      <c r="D3" s="130"/>
      <c r="E3" s="127"/>
      <c r="F3" s="126"/>
      <c r="G3" s="126"/>
      <c r="H3" s="126"/>
      <c r="I3" s="126"/>
      <c r="J3" s="128"/>
      <c r="K3" s="126"/>
      <c r="L3" s="126"/>
      <c r="M3" s="126"/>
      <c r="N3" s="126"/>
      <c r="O3" s="126"/>
      <c r="P3" s="126"/>
      <c r="Q3" s="126"/>
      <c r="R3" s="126"/>
      <c r="S3" s="126"/>
      <c r="T3" s="126"/>
      <c r="U3" s="126"/>
      <c r="V3" s="126"/>
      <c r="W3" s="126"/>
      <c r="X3" s="126"/>
      <c r="Y3" s="126"/>
      <c r="Z3" s="126"/>
      <c r="AA3" s="126"/>
      <c r="AB3" s="126"/>
      <c r="AC3" s="126"/>
      <c r="AD3" s="126"/>
      <c r="AE3" s="127"/>
      <c r="AF3" s="127"/>
      <c r="AG3" s="126"/>
      <c r="AH3" s="126"/>
      <c r="AI3" s="126"/>
    </row>
    <row r="4" spans="1:35" ht="11.25">
      <c r="A4" s="126" t="s">
        <v>142</v>
      </c>
      <c r="B4" s="61"/>
      <c r="C4" s="61"/>
      <c r="D4" s="61"/>
      <c r="E4" s="120">
        <v>1</v>
      </c>
      <c r="F4" s="61"/>
      <c r="G4" s="61"/>
      <c r="H4" s="61"/>
      <c r="I4" s="61"/>
      <c r="J4" s="61"/>
      <c r="K4" s="61"/>
      <c r="L4" s="61"/>
      <c r="M4" s="61"/>
      <c r="N4" s="61"/>
      <c r="O4" s="61"/>
      <c r="P4" s="61"/>
      <c r="Q4" s="61"/>
      <c r="R4" s="61"/>
      <c r="S4" s="61"/>
      <c r="T4" s="61"/>
      <c r="U4" s="61"/>
      <c r="V4" s="61"/>
      <c r="W4" s="61"/>
      <c r="X4" s="61"/>
      <c r="Y4" s="120">
        <v>7.5</v>
      </c>
      <c r="Z4" s="61"/>
      <c r="AA4" s="61"/>
      <c r="AB4" s="61"/>
      <c r="AC4" s="61"/>
      <c r="AD4" s="131"/>
      <c r="AE4" s="131"/>
      <c r="AF4" s="131"/>
      <c r="AG4" s="131"/>
      <c r="AH4" s="131"/>
      <c r="AI4" s="131">
        <f>SUM(B4:AH4)</f>
        <v>8.5</v>
      </c>
    </row>
    <row r="5" spans="1:35" ht="11.25">
      <c r="A5" s="126" t="s">
        <v>143</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131"/>
      <c r="AE5" s="131"/>
      <c r="AF5" s="131"/>
      <c r="AG5" s="131"/>
      <c r="AH5" s="131"/>
      <c r="AI5" s="131"/>
    </row>
    <row r="6" spans="1:35" ht="11.25">
      <c r="A6" s="126" t="s">
        <v>144</v>
      </c>
      <c r="B6" s="120">
        <v>0.2</v>
      </c>
      <c r="C6" s="120"/>
      <c r="D6" s="120"/>
      <c r="E6" s="120"/>
      <c r="F6" s="120"/>
      <c r="G6" s="120">
        <v>2.5</v>
      </c>
      <c r="H6" s="120">
        <v>0.1</v>
      </c>
      <c r="I6" s="120"/>
      <c r="J6" s="120"/>
      <c r="K6" s="120"/>
      <c r="L6" s="120"/>
      <c r="M6" s="120"/>
      <c r="N6" s="120"/>
      <c r="O6" s="120"/>
      <c r="P6" s="120"/>
      <c r="Q6" s="120"/>
      <c r="R6" s="120"/>
      <c r="S6" s="120"/>
      <c r="T6" s="120"/>
      <c r="U6" s="120">
        <v>0.6</v>
      </c>
      <c r="V6" s="120"/>
      <c r="W6" s="120">
        <v>0.4</v>
      </c>
      <c r="X6" s="120"/>
      <c r="Y6" s="120">
        <v>0.7</v>
      </c>
      <c r="Z6" s="120">
        <v>0.4</v>
      </c>
      <c r="AA6" s="120">
        <v>0.7</v>
      </c>
      <c r="AB6" s="120"/>
      <c r="AC6" s="120"/>
      <c r="AD6" s="120">
        <v>0.4</v>
      </c>
      <c r="AE6" s="120"/>
      <c r="AF6" s="120"/>
      <c r="AG6" s="120"/>
      <c r="AH6" s="131"/>
      <c r="AI6" s="131">
        <f aca="true" t="shared" si="0" ref="AI6:AI25">SUM(B6:AH6)</f>
        <v>6.000000000000001</v>
      </c>
    </row>
    <row r="7" spans="1:35" ht="11.25">
      <c r="A7" s="126" t="s">
        <v>145</v>
      </c>
      <c r="B7" s="120">
        <v>48.6</v>
      </c>
      <c r="C7" s="120"/>
      <c r="D7" s="120">
        <v>25.7</v>
      </c>
      <c r="E7" s="120">
        <v>0.8</v>
      </c>
      <c r="F7" s="120"/>
      <c r="G7" s="120">
        <v>0.1</v>
      </c>
      <c r="H7" s="120"/>
      <c r="I7" s="120"/>
      <c r="J7" s="120">
        <v>0.9</v>
      </c>
      <c r="K7" s="120">
        <v>0.5</v>
      </c>
      <c r="L7" s="120"/>
      <c r="M7" s="120">
        <v>0.5</v>
      </c>
      <c r="N7" s="120">
        <v>8</v>
      </c>
      <c r="O7" s="120">
        <v>10.9</v>
      </c>
      <c r="P7" s="120">
        <v>0.5</v>
      </c>
      <c r="Q7" s="120"/>
      <c r="R7" s="120"/>
      <c r="S7" s="120">
        <v>11.6</v>
      </c>
      <c r="T7" s="120"/>
      <c r="U7" s="120"/>
      <c r="V7" s="120"/>
      <c r="W7" s="120">
        <v>3.2</v>
      </c>
      <c r="X7" s="120"/>
      <c r="Y7" s="120"/>
      <c r="Z7" s="120"/>
      <c r="AA7" s="120">
        <v>2</v>
      </c>
      <c r="AB7" s="120"/>
      <c r="AC7" s="120"/>
      <c r="AD7" s="120"/>
      <c r="AE7" s="120"/>
      <c r="AF7" s="120"/>
      <c r="AG7" s="120"/>
      <c r="AH7" s="131"/>
      <c r="AI7" s="131">
        <f t="shared" si="0"/>
        <v>113.3</v>
      </c>
    </row>
    <row r="8" spans="1:35" ht="11.25">
      <c r="A8" s="126" t="s">
        <v>518</v>
      </c>
      <c r="B8" s="120">
        <v>5.9</v>
      </c>
      <c r="C8" s="120"/>
      <c r="D8" s="120">
        <v>7</v>
      </c>
      <c r="E8" s="120">
        <v>1</v>
      </c>
      <c r="F8" s="120"/>
      <c r="G8" s="120"/>
      <c r="H8" s="120"/>
      <c r="I8" s="120"/>
      <c r="J8" s="120"/>
      <c r="K8" s="120"/>
      <c r="L8" s="120"/>
      <c r="M8" s="120"/>
      <c r="N8" s="120">
        <v>10.8</v>
      </c>
      <c r="O8" s="120"/>
      <c r="P8" s="120"/>
      <c r="Q8" s="120"/>
      <c r="R8" s="120"/>
      <c r="S8" s="120"/>
      <c r="T8" s="120"/>
      <c r="U8" s="120"/>
      <c r="V8" s="120"/>
      <c r="W8" s="120"/>
      <c r="X8" s="120"/>
      <c r="Y8" s="120"/>
      <c r="Z8" s="120"/>
      <c r="AA8" s="120"/>
      <c r="AB8" s="120"/>
      <c r="AC8" s="120"/>
      <c r="AD8" s="120"/>
      <c r="AE8" s="120"/>
      <c r="AF8" s="120"/>
      <c r="AG8" s="120"/>
      <c r="AH8" s="131"/>
      <c r="AI8" s="131">
        <f t="shared" si="0"/>
        <v>24.700000000000003</v>
      </c>
    </row>
    <row r="9" spans="1:35" ht="11.25">
      <c r="A9" s="126" t="s">
        <v>147</v>
      </c>
      <c r="B9" s="120">
        <v>0.2</v>
      </c>
      <c r="C9" s="120"/>
      <c r="D9" s="120"/>
      <c r="E9" s="120">
        <v>0.2</v>
      </c>
      <c r="F9" s="120"/>
      <c r="G9" s="120">
        <v>11.7</v>
      </c>
      <c r="H9" s="120"/>
      <c r="I9" s="120"/>
      <c r="J9" s="120"/>
      <c r="K9" s="120"/>
      <c r="L9" s="120"/>
      <c r="M9" s="120"/>
      <c r="N9" s="120">
        <v>5.3</v>
      </c>
      <c r="O9" s="120"/>
      <c r="P9" s="120"/>
      <c r="Q9" s="120"/>
      <c r="R9" s="120"/>
      <c r="S9" s="120">
        <v>0.2</v>
      </c>
      <c r="T9" s="120"/>
      <c r="U9" s="120"/>
      <c r="V9" s="120"/>
      <c r="W9" s="120"/>
      <c r="X9" s="120"/>
      <c r="Y9" s="120">
        <v>0.3</v>
      </c>
      <c r="Z9" s="120"/>
      <c r="AA9" s="120">
        <v>0.2</v>
      </c>
      <c r="AB9" s="120"/>
      <c r="AC9" s="120"/>
      <c r="AD9" s="120"/>
      <c r="AE9" s="120"/>
      <c r="AF9" s="120"/>
      <c r="AG9" s="120"/>
      <c r="AH9" s="131"/>
      <c r="AI9" s="131">
        <f t="shared" si="0"/>
        <v>18.099999999999998</v>
      </c>
    </row>
    <row r="10" spans="1:35" ht="11.25">
      <c r="A10" s="126" t="s">
        <v>149</v>
      </c>
      <c r="B10" s="120">
        <v>86.7</v>
      </c>
      <c r="C10" s="120"/>
      <c r="D10" s="120">
        <v>42.4</v>
      </c>
      <c r="E10" s="120">
        <v>0.3</v>
      </c>
      <c r="F10" s="120"/>
      <c r="G10" s="120">
        <v>5</v>
      </c>
      <c r="H10" s="120"/>
      <c r="I10" s="120"/>
      <c r="J10" s="120"/>
      <c r="K10" s="120"/>
      <c r="L10" s="120"/>
      <c r="M10" s="120"/>
      <c r="N10" s="120">
        <v>33.6</v>
      </c>
      <c r="O10" s="120"/>
      <c r="P10" s="120"/>
      <c r="Q10" s="120"/>
      <c r="R10" s="120"/>
      <c r="S10" s="120"/>
      <c r="T10" s="120"/>
      <c r="U10" s="120"/>
      <c r="V10" s="120"/>
      <c r="W10" s="120"/>
      <c r="X10" s="120"/>
      <c r="Y10" s="120"/>
      <c r="Z10" s="120">
        <v>0.2</v>
      </c>
      <c r="AA10" s="120"/>
      <c r="AB10" s="120"/>
      <c r="AC10" s="120"/>
      <c r="AD10" s="131"/>
      <c r="AE10" s="131"/>
      <c r="AF10" s="131"/>
      <c r="AG10" s="131"/>
      <c r="AH10" s="131"/>
      <c r="AI10" s="131">
        <f t="shared" si="0"/>
        <v>168.2</v>
      </c>
    </row>
    <row r="11" spans="1:35" ht="11.25">
      <c r="A11" s="126" t="s">
        <v>150</v>
      </c>
      <c r="B11" s="120">
        <v>6.5</v>
      </c>
      <c r="C11" s="120"/>
      <c r="D11" s="120"/>
      <c r="E11" s="120">
        <v>0.8</v>
      </c>
      <c r="F11" s="120"/>
      <c r="G11" s="120"/>
      <c r="H11" s="120"/>
      <c r="I11" s="120"/>
      <c r="J11" s="120"/>
      <c r="K11" s="120"/>
      <c r="L11" s="120"/>
      <c r="M11" s="120"/>
      <c r="N11" s="120"/>
      <c r="O11" s="120"/>
      <c r="P11" s="120"/>
      <c r="Q11" s="120"/>
      <c r="R11" s="120"/>
      <c r="S11" s="120"/>
      <c r="T11" s="120"/>
      <c r="U11" s="120"/>
      <c r="V11" s="120"/>
      <c r="W11" s="120">
        <v>0.5</v>
      </c>
      <c r="X11" s="120"/>
      <c r="Y11" s="120"/>
      <c r="Z11" s="120"/>
      <c r="AA11" s="120"/>
      <c r="AB11" s="120"/>
      <c r="AC11" s="120"/>
      <c r="AD11" s="131"/>
      <c r="AE11" s="131"/>
      <c r="AF11" s="131"/>
      <c r="AG11" s="131"/>
      <c r="AH11" s="131"/>
      <c r="AI11" s="131">
        <f t="shared" si="0"/>
        <v>7.8</v>
      </c>
    </row>
    <row r="12" spans="1:35" ht="11.25">
      <c r="A12" s="126" t="s">
        <v>169</v>
      </c>
      <c r="B12" s="120">
        <v>38.7</v>
      </c>
      <c r="C12" s="120"/>
      <c r="D12" s="120">
        <v>20.7</v>
      </c>
      <c r="E12" s="120"/>
      <c r="F12" s="120"/>
      <c r="G12" s="120">
        <v>6.6</v>
      </c>
      <c r="H12" s="120"/>
      <c r="I12" s="120"/>
      <c r="J12" s="120"/>
      <c r="K12" s="120"/>
      <c r="L12" s="120"/>
      <c r="M12" s="120"/>
      <c r="N12" s="120">
        <v>3.8</v>
      </c>
      <c r="O12" s="120">
        <v>2.3</v>
      </c>
      <c r="P12" s="120"/>
      <c r="Q12" s="120"/>
      <c r="R12" s="120"/>
      <c r="S12" s="120"/>
      <c r="T12" s="120"/>
      <c r="U12" s="120"/>
      <c r="V12" s="120"/>
      <c r="W12" s="120"/>
      <c r="X12" s="120"/>
      <c r="Y12" s="120"/>
      <c r="Z12" s="120"/>
      <c r="AA12" s="120"/>
      <c r="AB12" s="120"/>
      <c r="AC12" s="120"/>
      <c r="AD12" s="131"/>
      <c r="AE12" s="131"/>
      <c r="AF12" s="131"/>
      <c r="AG12" s="131"/>
      <c r="AH12" s="131"/>
      <c r="AI12" s="131">
        <f t="shared" si="0"/>
        <v>72.1</v>
      </c>
    </row>
    <row r="13" spans="1:35" ht="11.25">
      <c r="A13" s="126" t="s">
        <v>152</v>
      </c>
      <c r="B13" s="120">
        <v>130.4</v>
      </c>
      <c r="C13" s="120"/>
      <c r="D13" s="120">
        <v>31.6</v>
      </c>
      <c r="E13" s="120"/>
      <c r="F13" s="120"/>
      <c r="G13" s="120"/>
      <c r="H13" s="120"/>
      <c r="I13" s="120"/>
      <c r="J13" s="120">
        <v>1.9</v>
      </c>
      <c r="K13" s="120"/>
      <c r="L13" s="120">
        <v>2</v>
      </c>
      <c r="M13" s="120">
        <v>0.4</v>
      </c>
      <c r="N13" s="120">
        <v>13</v>
      </c>
      <c r="O13" s="120">
        <v>11.3</v>
      </c>
      <c r="P13" s="120">
        <v>0.2</v>
      </c>
      <c r="Q13" s="120"/>
      <c r="R13" s="120"/>
      <c r="S13" s="120"/>
      <c r="T13" s="120"/>
      <c r="U13" s="120"/>
      <c r="V13" s="120"/>
      <c r="W13" s="120">
        <v>3.5</v>
      </c>
      <c r="X13" s="120"/>
      <c r="Y13" s="120">
        <v>0.5</v>
      </c>
      <c r="Z13" s="120"/>
      <c r="AA13" s="120">
        <v>0.5</v>
      </c>
      <c r="AB13" s="120"/>
      <c r="AC13" s="120"/>
      <c r="AD13" s="131"/>
      <c r="AE13" s="131"/>
      <c r="AF13" s="131"/>
      <c r="AG13" s="131"/>
      <c r="AH13" s="131"/>
      <c r="AI13" s="131">
        <f t="shared" si="0"/>
        <v>195.3</v>
      </c>
    </row>
    <row r="14" spans="1:35" ht="11.25">
      <c r="A14" s="126" t="s">
        <v>153</v>
      </c>
      <c r="B14" s="120">
        <v>22</v>
      </c>
      <c r="C14" s="120"/>
      <c r="D14" s="120">
        <v>5</v>
      </c>
      <c r="E14" s="120"/>
      <c r="F14" s="120"/>
      <c r="G14" s="120"/>
      <c r="H14" s="120"/>
      <c r="I14" s="120"/>
      <c r="J14" s="120"/>
      <c r="K14" s="120"/>
      <c r="L14" s="120"/>
      <c r="M14" s="120"/>
      <c r="N14" s="120"/>
      <c r="O14" s="120">
        <v>9.5</v>
      </c>
      <c r="P14" s="120"/>
      <c r="Q14" s="120"/>
      <c r="R14" s="120"/>
      <c r="S14" s="120"/>
      <c r="T14" s="120"/>
      <c r="U14" s="120"/>
      <c r="V14" s="120"/>
      <c r="W14" s="120"/>
      <c r="X14" s="120"/>
      <c r="Y14" s="120"/>
      <c r="Z14" s="120"/>
      <c r="AA14" s="120"/>
      <c r="AB14" s="120"/>
      <c r="AC14" s="120"/>
      <c r="AD14" s="131"/>
      <c r="AE14" s="131"/>
      <c r="AF14" s="131"/>
      <c r="AG14" s="131"/>
      <c r="AH14" s="131"/>
      <c r="AI14" s="131">
        <f t="shared" si="0"/>
        <v>36.5</v>
      </c>
    </row>
    <row r="15" spans="1:35" ht="11.25">
      <c r="A15" s="126" t="s">
        <v>154</v>
      </c>
      <c r="B15" s="120">
        <v>42</v>
      </c>
      <c r="C15" s="120"/>
      <c r="D15" s="120"/>
      <c r="E15" s="120"/>
      <c r="F15" s="120"/>
      <c r="G15" s="120"/>
      <c r="H15" s="120"/>
      <c r="I15" s="120"/>
      <c r="J15" s="120"/>
      <c r="K15" s="120"/>
      <c r="L15" s="120"/>
      <c r="M15" s="120"/>
      <c r="N15" s="120"/>
      <c r="O15" s="120">
        <v>16.9</v>
      </c>
      <c r="P15" s="120"/>
      <c r="Q15" s="120"/>
      <c r="R15" s="120"/>
      <c r="S15" s="120">
        <v>0.4</v>
      </c>
      <c r="T15" s="120"/>
      <c r="U15" s="120"/>
      <c r="V15" s="120"/>
      <c r="W15" s="120"/>
      <c r="X15" s="120"/>
      <c r="Y15" s="120"/>
      <c r="Z15" s="120"/>
      <c r="AA15" s="120"/>
      <c r="AB15" s="120"/>
      <c r="AC15" s="120"/>
      <c r="AD15" s="131"/>
      <c r="AE15" s="131"/>
      <c r="AF15" s="131"/>
      <c r="AG15" s="131"/>
      <c r="AH15" s="131"/>
      <c r="AI15" s="131">
        <f t="shared" si="0"/>
        <v>59.3</v>
      </c>
    </row>
    <row r="16" spans="1:35" ht="11.25">
      <c r="A16" s="126" t="s">
        <v>156</v>
      </c>
      <c r="B16" s="120"/>
      <c r="C16" s="120"/>
      <c r="D16" s="120"/>
      <c r="E16" s="120"/>
      <c r="F16" s="120"/>
      <c r="G16" s="120"/>
      <c r="H16" s="120"/>
      <c r="I16" s="120"/>
      <c r="J16" s="120"/>
      <c r="K16" s="120"/>
      <c r="L16" s="120"/>
      <c r="M16" s="120"/>
      <c r="N16" s="120"/>
      <c r="O16" s="120"/>
      <c r="P16" s="120"/>
      <c r="Q16" s="120"/>
      <c r="R16" s="120">
        <v>0.5</v>
      </c>
      <c r="S16" s="120"/>
      <c r="T16" s="120"/>
      <c r="U16" s="120"/>
      <c r="V16" s="120"/>
      <c r="W16" s="120"/>
      <c r="X16" s="120"/>
      <c r="Y16" s="120"/>
      <c r="Z16" s="120"/>
      <c r="AA16" s="120"/>
      <c r="AB16" s="120"/>
      <c r="AC16" s="120"/>
      <c r="AD16" s="120">
        <v>0.5</v>
      </c>
      <c r="AE16" s="120"/>
      <c r="AF16" s="120"/>
      <c r="AG16" s="120"/>
      <c r="AH16" s="131"/>
      <c r="AI16" s="131">
        <f t="shared" si="0"/>
        <v>1</v>
      </c>
    </row>
    <row r="17" spans="1:35" ht="11.25">
      <c r="A17" s="126" t="s">
        <v>157</v>
      </c>
      <c r="B17" s="120">
        <v>89.8</v>
      </c>
      <c r="C17" s="120"/>
      <c r="D17" s="120">
        <v>20.8</v>
      </c>
      <c r="E17" s="120"/>
      <c r="F17" s="120"/>
      <c r="G17" s="120"/>
      <c r="H17" s="120"/>
      <c r="I17" s="120"/>
      <c r="J17" s="120">
        <v>10</v>
      </c>
      <c r="K17" s="120"/>
      <c r="L17" s="120"/>
      <c r="M17" s="120">
        <v>13.1</v>
      </c>
      <c r="N17" s="120">
        <v>19</v>
      </c>
      <c r="O17" s="120"/>
      <c r="P17" s="120"/>
      <c r="Q17" s="120"/>
      <c r="R17" s="120"/>
      <c r="S17" s="120"/>
      <c r="T17" s="120"/>
      <c r="U17" s="120"/>
      <c r="V17" s="120"/>
      <c r="W17" s="120"/>
      <c r="X17" s="120"/>
      <c r="Y17" s="120"/>
      <c r="Z17" s="120"/>
      <c r="AA17" s="120"/>
      <c r="AB17" s="120"/>
      <c r="AC17" s="120"/>
      <c r="AD17" s="120"/>
      <c r="AE17" s="120"/>
      <c r="AF17" s="120"/>
      <c r="AG17" s="120"/>
      <c r="AH17" s="131"/>
      <c r="AI17" s="131">
        <f t="shared" si="0"/>
        <v>152.7</v>
      </c>
    </row>
    <row r="18" spans="1:35" ht="11.25">
      <c r="A18" s="126" t="s">
        <v>158</v>
      </c>
      <c r="B18" s="120">
        <v>1.7</v>
      </c>
      <c r="C18" s="120"/>
      <c r="D18" s="120"/>
      <c r="E18" s="120">
        <v>1</v>
      </c>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31"/>
      <c r="AI18" s="131">
        <f t="shared" si="0"/>
        <v>2.7</v>
      </c>
    </row>
    <row r="19" spans="1:35" ht="11.25">
      <c r="A19" s="126" t="s">
        <v>159</v>
      </c>
      <c r="B19" s="120"/>
      <c r="C19" s="120"/>
      <c r="D19" s="120"/>
      <c r="E19" s="120"/>
      <c r="F19" s="120">
        <v>13.7</v>
      </c>
      <c r="G19" s="120"/>
      <c r="H19" s="120"/>
      <c r="I19" s="120"/>
      <c r="J19" s="120"/>
      <c r="K19" s="120"/>
      <c r="L19" s="120"/>
      <c r="M19" s="120"/>
      <c r="N19" s="120"/>
      <c r="O19" s="120">
        <v>6.8</v>
      </c>
      <c r="P19" s="120"/>
      <c r="Q19" s="120"/>
      <c r="R19" s="120"/>
      <c r="S19" s="120">
        <v>10.9</v>
      </c>
      <c r="T19" s="120"/>
      <c r="U19" s="120"/>
      <c r="V19" s="120"/>
      <c r="W19" s="120"/>
      <c r="X19" s="120"/>
      <c r="Y19" s="120"/>
      <c r="Z19" s="120"/>
      <c r="AA19" s="120"/>
      <c r="AB19" s="120"/>
      <c r="AC19" s="120"/>
      <c r="AD19" s="120"/>
      <c r="AE19" s="120"/>
      <c r="AF19" s="120"/>
      <c r="AG19" s="120"/>
      <c r="AH19" s="131"/>
      <c r="AI19" s="131">
        <f t="shared" si="0"/>
        <v>31.4</v>
      </c>
    </row>
    <row r="20" spans="1:35" ht="11.25">
      <c r="A20" s="126" t="s">
        <v>160</v>
      </c>
      <c r="B20" s="120">
        <v>3.7</v>
      </c>
      <c r="C20" s="120">
        <v>2.6</v>
      </c>
      <c r="D20" s="120">
        <v>1.7</v>
      </c>
      <c r="E20" s="120">
        <v>23.2</v>
      </c>
      <c r="F20" s="120">
        <v>3.2</v>
      </c>
      <c r="G20" s="120"/>
      <c r="H20" s="120"/>
      <c r="I20" s="120"/>
      <c r="J20" s="120"/>
      <c r="K20" s="120"/>
      <c r="L20" s="120"/>
      <c r="M20" s="120"/>
      <c r="N20" s="120"/>
      <c r="O20" s="120">
        <v>0.2</v>
      </c>
      <c r="P20" s="120"/>
      <c r="Q20" s="120"/>
      <c r="R20" s="120"/>
      <c r="S20" s="120">
        <v>8.3</v>
      </c>
      <c r="T20" s="120"/>
      <c r="U20" s="120"/>
      <c r="V20" s="120"/>
      <c r="W20" s="120">
        <v>1</v>
      </c>
      <c r="X20" s="120"/>
      <c r="Y20" s="120"/>
      <c r="Z20" s="120"/>
      <c r="AA20" s="120">
        <v>3.8</v>
      </c>
      <c r="AB20" s="120">
        <v>0.6</v>
      </c>
      <c r="AC20" s="120"/>
      <c r="AD20" s="120"/>
      <c r="AE20" s="120"/>
      <c r="AF20" s="120"/>
      <c r="AG20" s="120"/>
      <c r="AH20" s="120">
        <v>9.5</v>
      </c>
      <c r="AI20" s="131">
        <f t="shared" si="0"/>
        <v>57.800000000000004</v>
      </c>
    </row>
    <row r="21" spans="1:35" ht="11.25">
      <c r="A21" s="126" t="s">
        <v>161</v>
      </c>
      <c r="B21" s="120"/>
      <c r="C21" s="120"/>
      <c r="D21" s="120"/>
      <c r="E21" s="120">
        <v>22.2</v>
      </c>
      <c r="F21" s="120"/>
      <c r="G21" s="120"/>
      <c r="H21" s="120">
        <v>3</v>
      </c>
      <c r="I21" s="120">
        <v>5</v>
      </c>
      <c r="J21" s="120"/>
      <c r="K21" s="120"/>
      <c r="L21" s="120"/>
      <c r="M21" s="120"/>
      <c r="N21" s="120"/>
      <c r="O21" s="120"/>
      <c r="P21" s="120"/>
      <c r="Q21" s="120"/>
      <c r="R21" s="120"/>
      <c r="S21" s="120"/>
      <c r="T21" s="120"/>
      <c r="U21" s="120"/>
      <c r="V21" s="120"/>
      <c r="W21" s="120"/>
      <c r="X21" s="120">
        <v>3</v>
      </c>
      <c r="Y21" s="120">
        <v>4</v>
      </c>
      <c r="Z21" s="120">
        <v>3</v>
      </c>
      <c r="AA21" s="120">
        <v>58.3</v>
      </c>
      <c r="AB21" s="120"/>
      <c r="AC21" s="120"/>
      <c r="AD21" s="120"/>
      <c r="AE21" s="120"/>
      <c r="AF21" s="120"/>
      <c r="AG21" s="120"/>
      <c r="AH21" s="120"/>
      <c r="AI21" s="131">
        <f t="shared" si="0"/>
        <v>98.5</v>
      </c>
    </row>
    <row r="22" spans="1:35" ht="11.25">
      <c r="A22" s="126" t="s">
        <v>162</v>
      </c>
      <c r="B22" s="120">
        <v>106.6</v>
      </c>
      <c r="C22" s="120">
        <v>8.3</v>
      </c>
      <c r="D22" s="120">
        <v>434.4</v>
      </c>
      <c r="E22" s="120">
        <v>24.4</v>
      </c>
      <c r="F22" s="120">
        <v>474.7</v>
      </c>
      <c r="G22" s="120"/>
      <c r="H22" s="120"/>
      <c r="I22" s="120">
        <v>0.9</v>
      </c>
      <c r="J22" s="120">
        <v>12.4</v>
      </c>
      <c r="K22" s="120"/>
      <c r="L22" s="120"/>
      <c r="M22" s="120"/>
      <c r="N22" s="120">
        <v>36.4</v>
      </c>
      <c r="O22" s="120">
        <v>92.6</v>
      </c>
      <c r="P22" s="120"/>
      <c r="Q22" s="120">
        <v>0.1</v>
      </c>
      <c r="R22" s="120"/>
      <c r="S22" s="120">
        <v>1772.8</v>
      </c>
      <c r="T22" s="120">
        <v>2.1</v>
      </c>
      <c r="U22" s="120"/>
      <c r="V22" s="120">
        <v>8.4</v>
      </c>
      <c r="W22" s="120">
        <v>756.1</v>
      </c>
      <c r="X22" s="120">
        <v>11.6</v>
      </c>
      <c r="Y22" s="120"/>
      <c r="Z22" s="120"/>
      <c r="AA22" s="120">
        <v>0.3</v>
      </c>
      <c r="AB22" s="120">
        <v>29.8</v>
      </c>
      <c r="AC22" s="120">
        <v>43</v>
      </c>
      <c r="AD22" s="120">
        <v>0.5</v>
      </c>
      <c r="AE22" s="120">
        <v>2</v>
      </c>
      <c r="AF22" s="120">
        <v>1.7</v>
      </c>
      <c r="AG22" s="120"/>
      <c r="AH22" s="120">
        <v>9.5</v>
      </c>
      <c r="AI22" s="131">
        <f t="shared" si="0"/>
        <v>3828.6</v>
      </c>
    </row>
    <row r="23" spans="1:35" ht="11.25">
      <c r="A23" s="126" t="s">
        <v>503</v>
      </c>
      <c r="B23" s="120"/>
      <c r="C23" s="120"/>
      <c r="D23" s="120"/>
      <c r="E23" s="120"/>
      <c r="F23" s="120">
        <v>78</v>
      </c>
      <c r="G23" s="120"/>
      <c r="H23" s="120"/>
      <c r="I23" s="120"/>
      <c r="J23" s="120"/>
      <c r="K23" s="120"/>
      <c r="L23" s="120"/>
      <c r="M23" s="120"/>
      <c r="N23" s="120"/>
      <c r="O23" s="120"/>
      <c r="P23" s="120"/>
      <c r="Q23" s="120"/>
      <c r="R23" s="120"/>
      <c r="S23" s="120">
        <v>111.4</v>
      </c>
      <c r="T23" s="120"/>
      <c r="U23" s="120"/>
      <c r="V23" s="120"/>
      <c r="W23" s="120">
        <v>47.3</v>
      </c>
      <c r="X23" s="120"/>
      <c r="Y23" s="120"/>
      <c r="Z23" s="120"/>
      <c r="AA23" s="120"/>
      <c r="AB23" s="120"/>
      <c r="AC23" s="120"/>
      <c r="AD23" s="120"/>
      <c r="AE23" s="120"/>
      <c r="AF23" s="120"/>
      <c r="AG23" s="120"/>
      <c r="AH23" s="131"/>
      <c r="AI23" s="131">
        <f t="shared" si="0"/>
        <v>236.7</v>
      </c>
    </row>
    <row r="24" spans="1:35" ht="11.25">
      <c r="A24" s="126" t="s">
        <v>502</v>
      </c>
      <c r="B24" s="120">
        <v>1.4</v>
      </c>
      <c r="C24" s="120">
        <v>1.6</v>
      </c>
      <c r="D24" s="120">
        <v>5.5</v>
      </c>
      <c r="E24" s="120"/>
      <c r="F24" s="120">
        <v>20</v>
      </c>
      <c r="G24" s="120"/>
      <c r="H24" s="120"/>
      <c r="I24" s="120"/>
      <c r="J24" s="120"/>
      <c r="K24" s="120"/>
      <c r="L24" s="120"/>
      <c r="M24" s="120"/>
      <c r="N24" s="120">
        <v>4.5</v>
      </c>
      <c r="O24" s="120">
        <v>3.3</v>
      </c>
      <c r="P24" s="120"/>
      <c r="Q24" s="120"/>
      <c r="R24" s="120"/>
      <c r="S24" s="120">
        <v>4.4</v>
      </c>
      <c r="T24" s="120"/>
      <c r="U24" s="120"/>
      <c r="V24" s="120"/>
      <c r="W24" s="120">
        <v>5.4</v>
      </c>
      <c r="X24" s="120"/>
      <c r="Y24" s="120"/>
      <c r="Z24" s="120"/>
      <c r="AA24" s="120"/>
      <c r="AB24" s="120">
        <v>3.4</v>
      </c>
      <c r="AC24" s="120"/>
      <c r="AD24" s="120"/>
      <c r="AE24" s="120"/>
      <c r="AF24" s="120"/>
      <c r="AG24" s="120">
        <v>2.5</v>
      </c>
      <c r="AH24" s="131"/>
      <c r="AI24" s="131">
        <f t="shared" si="0"/>
        <v>51.99999999999999</v>
      </c>
    </row>
    <row r="25" spans="1:35" ht="11.25">
      <c r="A25" s="132" t="s">
        <v>163</v>
      </c>
      <c r="B25" s="131">
        <f aca="true" t="shared" si="1" ref="B25:AH25">SUM(B4:B24)</f>
        <v>584.4</v>
      </c>
      <c r="C25" s="131">
        <f t="shared" si="1"/>
        <v>12.5</v>
      </c>
      <c r="D25" s="131">
        <f t="shared" si="1"/>
        <v>594.8</v>
      </c>
      <c r="E25" s="131">
        <f t="shared" si="1"/>
        <v>74.9</v>
      </c>
      <c r="F25" s="131">
        <f t="shared" si="1"/>
        <v>589.5999999999999</v>
      </c>
      <c r="G25" s="131">
        <f t="shared" si="1"/>
        <v>25.9</v>
      </c>
      <c r="H25" s="131">
        <f t="shared" si="1"/>
        <v>3.1</v>
      </c>
      <c r="I25" s="131">
        <f t="shared" si="1"/>
        <v>5.9</v>
      </c>
      <c r="J25" s="133">
        <f t="shared" si="1"/>
        <v>25.200000000000003</v>
      </c>
      <c r="K25" s="131">
        <f t="shared" si="1"/>
        <v>0.5</v>
      </c>
      <c r="L25" s="131">
        <f t="shared" si="1"/>
        <v>2</v>
      </c>
      <c r="M25" s="131">
        <f t="shared" si="1"/>
        <v>14</v>
      </c>
      <c r="N25" s="131">
        <f t="shared" si="1"/>
        <v>134.4</v>
      </c>
      <c r="O25" s="131">
        <f t="shared" si="1"/>
        <v>153.8</v>
      </c>
      <c r="P25" s="131">
        <f t="shared" si="1"/>
        <v>0.7</v>
      </c>
      <c r="Q25" s="131">
        <f t="shared" si="1"/>
        <v>0.1</v>
      </c>
      <c r="R25" s="131">
        <f t="shared" si="1"/>
        <v>0.5</v>
      </c>
      <c r="S25" s="131">
        <f t="shared" si="1"/>
        <v>1920.0000000000002</v>
      </c>
      <c r="T25" s="131">
        <f t="shared" si="1"/>
        <v>2.1</v>
      </c>
      <c r="U25" s="131">
        <f t="shared" si="1"/>
        <v>0.6</v>
      </c>
      <c r="V25" s="131">
        <f t="shared" si="1"/>
        <v>8.4</v>
      </c>
      <c r="W25" s="131">
        <f t="shared" si="1"/>
        <v>817.4</v>
      </c>
      <c r="X25" s="131">
        <f t="shared" si="1"/>
        <v>14.6</v>
      </c>
      <c r="Y25" s="131">
        <f t="shared" si="1"/>
        <v>13</v>
      </c>
      <c r="Z25" s="131">
        <f t="shared" si="1"/>
        <v>3.6</v>
      </c>
      <c r="AA25" s="131">
        <f t="shared" si="1"/>
        <v>65.8</v>
      </c>
      <c r="AB25" s="131">
        <f t="shared" si="1"/>
        <v>33.800000000000004</v>
      </c>
      <c r="AC25" s="131">
        <f t="shared" si="1"/>
        <v>43</v>
      </c>
      <c r="AD25" s="131">
        <f t="shared" si="1"/>
        <v>1.4</v>
      </c>
      <c r="AE25" s="131">
        <f t="shared" si="1"/>
        <v>2</v>
      </c>
      <c r="AF25" s="131">
        <f t="shared" si="1"/>
        <v>1.7</v>
      </c>
      <c r="AG25" s="131">
        <f t="shared" si="1"/>
        <v>2.5</v>
      </c>
      <c r="AH25" s="131">
        <f t="shared" si="1"/>
        <v>19</v>
      </c>
      <c r="AI25" s="131">
        <f t="shared" si="0"/>
        <v>5171.200000000001</v>
      </c>
    </row>
    <row r="26" spans="32:34" ht="11.25">
      <c r="AF26" s="135"/>
      <c r="AG26" s="135"/>
      <c r="AH26" s="135"/>
    </row>
  </sheetData>
  <sheetProtection/>
  <printOptions gridLines="1" horizontalCentered="1" verticalCentered="1"/>
  <pageMargins left="0.75" right="0.75" top="1.5748031496062993" bottom="0.3937007874015748" header="0.5118110236220472" footer="0.5118110236220472"/>
  <pageSetup horizontalDpi="300" verticalDpi="300" orientation="landscape" paperSize="123" r:id="rId1"/>
  <headerFooter alignWithMargins="0">
    <oddHeader>&amp;L&amp;8SERVICIO AGRÍCOLA Y GANADERO
División Protección Agrícola
Viñas  y Vinos&amp;C&amp;14
 SUPERFICIE COMUNAL DE CEPAJES PARA VINIFICACIÓN
Vª REGIÓN (ha.)&amp;R&amp;12CUADRO Nº 18</oddHeader>
    <oddFooter>&amp;L&amp;F</oddFooter>
  </headerFooter>
</worksheet>
</file>

<file path=xl/worksheets/sheet23.xml><?xml version="1.0" encoding="utf-8"?>
<worksheet xmlns="http://schemas.openxmlformats.org/spreadsheetml/2006/main" xmlns:r="http://schemas.openxmlformats.org/officeDocument/2006/relationships">
  <dimension ref="A1:E43"/>
  <sheetViews>
    <sheetView zoomScaleSheetLayoutView="100" zoomScalePageLayoutView="0" workbookViewId="0" topLeftCell="A1">
      <selection activeCell="A1" sqref="A1"/>
    </sheetView>
  </sheetViews>
  <sheetFormatPr defaultColWidth="11.421875" defaultRowHeight="12.75"/>
  <cols>
    <col min="1" max="1" width="20.00390625" style="4" customWidth="1"/>
    <col min="2" max="2" width="16.57421875" style="4" customWidth="1"/>
    <col min="3" max="3" width="18.00390625" style="4" customWidth="1"/>
    <col min="4" max="4" width="18.8515625" style="4" customWidth="1"/>
    <col min="5" max="5" width="14.421875" style="4" customWidth="1"/>
    <col min="6" max="16384" width="11.421875" style="4" customWidth="1"/>
  </cols>
  <sheetData>
    <row r="1" spans="1:5" ht="33.75" customHeight="1">
      <c r="A1" s="136" t="s">
        <v>114</v>
      </c>
      <c r="B1" s="136" t="s">
        <v>115</v>
      </c>
      <c r="C1" s="137" t="s">
        <v>478</v>
      </c>
      <c r="D1" s="137" t="s">
        <v>141</v>
      </c>
      <c r="E1" s="136" t="s">
        <v>3</v>
      </c>
    </row>
    <row r="2" ht="25.5" customHeight="1"/>
    <row r="3" spans="1:5" ht="12.75">
      <c r="A3" s="275" t="s">
        <v>170</v>
      </c>
      <c r="B3" s="67" t="s">
        <v>171</v>
      </c>
      <c r="C3" s="36">
        <v>1233.2</v>
      </c>
      <c r="D3" s="35">
        <v>1035.1</v>
      </c>
      <c r="E3" s="35">
        <f aca="true" t="shared" si="0" ref="E3:E20">SUM(C3:D3)</f>
        <v>2268.3</v>
      </c>
    </row>
    <row r="4" spans="1:5" ht="12.75">
      <c r="A4" s="275"/>
      <c r="B4" s="67" t="s">
        <v>172</v>
      </c>
      <c r="C4" s="36">
        <v>633</v>
      </c>
      <c r="D4" s="35">
        <v>339.2</v>
      </c>
      <c r="E4" s="35">
        <f t="shared" si="0"/>
        <v>972.2</v>
      </c>
    </row>
    <row r="5" spans="1:5" ht="12.75">
      <c r="A5" s="275"/>
      <c r="B5" s="67" t="s">
        <v>173</v>
      </c>
      <c r="C5" s="36">
        <v>462.4</v>
      </c>
      <c r="D5" s="35">
        <v>446.1</v>
      </c>
      <c r="E5" s="35">
        <f t="shared" si="0"/>
        <v>908.5</v>
      </c>
    </row>
    <row r="6" spans="1:5" ht="12.75">
      <c r="A6" s="275"/>
      <c r="B6" s="67" t="s">
        <v>174</v>
      </c>
      <c r="C6" s="36">
        <v>735.1</v>
      </c>
      <c r="D6" s="35">
        <v>273.9</v>
      </c>
      <c r="E6" s="35">
        <f t="shared" si="0"/>
        <v>1009</v>
      </c>
    </row>
    <row r="7" spans="1:5" ht="12.75">
      <c r="A7" s="275"/>
      <c r="B7" s="67" t="s">
        <v>175</v>
      </c>
      <c r="C7" s="36">
        <v>349.7</v>
      </c>
      <c r="D7" s="35">
        <v>64.5</v>
      </c>
      <c r="E7" s="35">
        <f t="shared" si="0"/>
        <v>414.2</v>
      </c>
    </row>
    <row r="8" spans="1:5" ht="12.75">
      <c r="A8" s="275"/>
      <c r="B8" s="67" t="s">
        <v>176</v>
      </c>
      <c r="C8" s="36">
        <v>345.3</v>
      </c>
      <c r="D8" s="35">
        <v>14.5</v>
      </c>
      <c r="E8" s="35">
        <f t="shared" si="0"/>
        <v>359.8</v>
      </c>
    </row>
    <row r="9" spans="1:5" ht="12.75">
      <c r="A9" s="275"/>
      <c r="B9" s="67" t="s">
        <v>177</v>
      </c>
      <c r="C9" s="36">
        <v>1012.4</v>
      </c>
      <c r="D9" s="35">
        <v>2027.6</v>
      </c>
      <c r="E9" s="35">
        <f t="shared" si="0"/>
        <v>3040</v>
      </c>
    </row>
    <row r="10" spans="1:5" ht="12.75">
      <c r="A10" s="275"/>
      <c r="B10" s="67" t="s">
        <v>178</v>
      </c>
      <c r="C10" s="36">
        <v>952.6</v>
      </c>
      <c r="D10" s="35">
        <v>1003.3</v>
      </c>
      <c r="E10" s="35">
        <f t="shared" si="0"/>
        <v>1955.9</v>
      </c>
    </row>
    <row r="11" spans="1:5" ht="12.75">
      <c r="A11" s="275"/>
      <c r="B11" s="67" t="s">
        <v>179</v>
      </c>
      <c r="C11" s="36">
        <v>129.7</v>
      </c>
      <c r="D11" s="35">
        <v>216</v>
      </c>
      <c r="E11" s="35">
        <f t="shared" si="0"/>
        <v>345.7</v>
      </c>
    </row>
    <row r="12" spans="1:5" ht="12.75">
      <c r="A12" s="275"/>
      <c r="B12" s="67" t="s">
        <v>180</v>
      </c>
      <c r="C12" s="36">
        <v>39.8</v>
      </c>
      <c r="D12" s="35">
        <v>450.1</v>
      </c>
      <c r="E12" s="35">
        <f t="shared" si="0"/>
        <v>489.90000000000003</v>
      </c>
    </row>
    <row r="13" spans="1:5" ht="12.75">
      <c r="A13" s="275"/>
      <c r="B13" s="67" t="s">
        <v>181</v>
      </c>
      <c r="C13" s="36">
        <v>763.7</v>
      </c>
      <c r="D13" s="35">
        <v>793.8</v>
      </c>
      <c r="E13" s="35">
        <f t="shared" si="0"/>
        <v>1557.5</v>
      </c>
    </row>
    <row r="14" spans="1:5" ht="12.75">
      <c r="A14" s="275"/>
      <c r="B14" s="67" t="s">
        <v>182</v>
      </c>
      <c r="C14" s="36">
        <v>174.9</v>
      </c>
      <c r="D14" s="35">
        <v>570.8</v>
      </c>
      <c r="E14" s="35">
        <f t="shared" si="0"/>
        <v>745.6999999999999</v>
      </c>
    </row>
    <row r="15" spans="1:5" ht="12.75">
      <c r="A15" s="275"/>
      <c r="B15" s="67" t="s">
        <v>183</v>
      </c>
      <c r="C15" s="36">
        <v>131</v>
      </c>
      <c r="D15" s="35">
        <v>1324.6</v>
      </c>
      <c r="E15" s="35">
        <f t="shared" si="0"/>
        <v>1455.6</v>
      </c>
    </row>
    <row r="16" spans="1:5" ht="12.75">
      <c r="A16" s="275"/>
      <c r="B16" s="67" t="s">
        <v>184</v>
      </c>
      <c r="C16" s="36">
        <v>352.2</v>
      </c>
      <c r="D16" s="35">
        <v>102.7</v>
      </c>
      <c r="E16" s="35">
        <f t="shared" si="0"/>
        <v>454.9</v>
      </c>
    </row>
    <row r="17" spans="1:5" ht="12.75">
      <c r="A17" s="275"/>
      <c r="B17" s="67" t="s">
        <v>185</v>
      </c>
      <c r="C17" s="36">
        <v>11.7</v>
      </c>
      <c r="E17" s="35">
        <f t="shared" si="0"/>
        <v>11.7</v>
      </c>
    </row>
    <row r="18" spans="1:5" ht="12.75">
      <c r="A18" s="275"/>
      <c r="B18" s="67" t="s">
        <v>186</v>
      </c>
      <c r="C18" s="36">
        <v>9.6</v>
      </c>
      <c r="D18" s="35">
        <v>108.5</v>
      </c>
      <c r="E18" s="35">
        <f t="shared" si="0"/>
        <v>118.1</v>
      </c>
    </row>
    <row r="19" spans="1:5" ht="12.75">
      <c r="A19" s="275"/>
      <c r="B19" s="67" t="s">
        <v>187</v>
      </c>
      <c r="C19" s="36">
        <v>451.5</v>
      </c>
      <c r="D19" s="35">
        <v>747.3</v>
      </c>
      <c r="E19" s="35">
        <f>SUM(C19:D19)</f>
        <v>1198.8</v>
      </c>
    </row>
    <row r="20" spans="1:5" ht="12.75">
      <c r="A20" s="275"/>
      <c r="B20" s="116" t="s">
        <v>3</v>
      </c>
      <c r="C20" s="35">
        <f>SUM(C3:C19)</f>
        <v>7787.799999999999</v>
      </c>
      <c r="D20" s="35">
        <f>SUM(D3:D19)</f>
        <v>9518</v>
      </c>
      <c r="E20" s="35">
        <f t="shared" si="0"/>
        <v>17305.8</v>
      </c>
    </row>
    <row r="21" spans="1:5" ht="12.75">
      <c r="A21" s="274" t="s">
        <v>23</v>
      </c>
      <c r="B21" s="274"/>
      <c r="C21" s="274"/>
      <c r="D21" s="274"/>
      <c r="E21" s="274"/>
    </row>
    <row r="22" spans="1:5" ht="12.75">
      <c r="A22" s="275" t="s">
        <v>188</v>
      </c>
      <c r="B22" s="67" t="s">
        <v>189</v>
      </c>
      <c r="C22" s="36">
        <v>312.5</v>
      </c>
      <c r="D22" s="36">
        <v>1634.8</v>
      </c>
      <c r="E22" s="35">
        <f aca="true" t="shared" si="1" ref="E22:E32">SUM(C22:D22)</f>
        <v>1947.3</v>
      </c>
    </row>
    <row r="23" spans="1:5" ht="12.75">
      <c r="A23" s="275"/>
      <c r="B23" s="67" t="s">
        <v>190</v>
      </c>
      <c r="C23" s="36">
        <v>132.4</v>
      </c>
      <c r="D23" s="36">
        <v>1466.5</v>
      </c>
      <c r="E23" s="35">
        <f t="shared" si="1"/>
        <v>1598.9</v>
      </c>
    </row>
    <row r="24" spans="1:5" ht="12.75">
      <c r="A24" s="275"/>
      <c r="B24" s="67" t="s">
        <v>191</v>
      </c>
      <c r="C24" s="36">
        <v>402.8</v>
      </c>
      <c r="D24" s="36">
        <v>941.4</v>
      </c>
      <c r="E24" s="35">
        <f t="shared" si="1"/>
        <v>1344.2</v>
      </c>
    </row>
    <row r="25" spans="1:5" ht="12.75">
      <c r="A25" s="275"/>
      <c r="B25" s="67" t="s">
        <v>192</v>
      </c>
      <c r="C25" s="36">
        <v>662.5</v>
      </c>
      <c r="D25" s="36">
        <v>2242.6</v>
      </c>
      <c r="E25" s="35">
        <f t="shared" si="1"/>
        <v>2905.1</v>
      </c>
    </row>
    <row r="26" spans="1:5" ht="12.75">
      <c r="A26" s="275"/>
      <c r="B26" s="67" t="s">
        <v>207</v>
      </c>
      <c r="C26" s="36">
        <v>109.1</v>
      </c>
      <c r="D26" s="36">
        <v>1251.4</v>
      </c>
      <c r="E26" s="35">
        <f t="shared" si="1"/>
        <v>1360.5</v>
      </c>
    </row>
    <row r="27" spans="1:5" ht="12.75">
      <c r="A27" s="275"/>
      <c r="B27" s="67" t="s">
        <v>194</v>
      </c>
      <c r="C27" s="36">
        <v>369.4</v>
      </c>
      <c r="D27" s="36">
        <v>2515</v>
      </c>
      <c r="E27" s="35">
        <f t="shared" si="1"/>
        <v>2884.4</v>
      </c>
    </row>
    <row r="28" spans="1:5" ht="12.75">
      <c r="A28" s="275"/>
      <c r="B28" s="67" t="s">
        <v>195</v>
      </c>
      <c r="C28" s="36">
        <v>220.2</v>
      </c>
      <c r="D28" s="36">
        <v>1338.8</v>
      </c>
      <c r="E28" s="35">
        <f t="shared" si="1"/>
        <v>1559</v>
      </c>
    </row>
    <row r="29" spans="1:5" ht="12.75">
      <c r="A29" s="275"/>
      <c r="B29" s="67" t="s">
        <v>196</v>
      </c>
      <c r="D29" s="36">
        <v>70.9</v>
      </c>
      <c r="E29" s="35">
        <f t="shared" si="1"/>
        <v>70.9</v>
      </c>
    </row>
    <row r="30" spans="1:5" ht="12.75">
      <c r="A30" s="275"/>
      <c r="B30" s="67" t="s">
        <v>197</v>
      </c>
      <c r="C30" s="36">
        <v>237.6</v>
      </c>
      <c r="D30" s="36">
        <v>3456.3</v>
      </c>
      <c r="E30" s="35">
        <f t="shared" si="1"/>
        <v>3693.9</v>
      </c>
    </row>
    <row r="31" spans="1:5" ht="12.75">
      <c r="A31" s="275"/>
      <c r="B31" s="67" t="s">
        <v>198</v>
      </c>
      <c r="C31" s="36">
        <v>13.3</v>
      </c>
      <c r="D31" s="36">
        <v>4103.6</v>
      </c>
      <c r="E31" s="35">
        <f>SUM(C31:D31)</f>
        <v>4116.900000000001</v>
      </c>
    </row>
    <row r="32" spans="1:5" ht="12.75">
      <c r="A32" s="275"/>
      <c r="B32" s="116" t="s">
        <v>3</v>
      </c>
      <c r="C32" s="35">
        <f>SUM(C22:C31)</f>
        <v>2459.7999999999997</v>
      </c>
      <c r="D32" s="36">
        <f>SUM(D22:D31)</f>
        <v>19021.300000000003</v>
      </c>
      <c r="E32" s="35">
        <f t="shared" si="1"/>
        <v>21481.100000000002</v>
      </c>
    </row>
    <row r="33" spans="1:5" ht="12.75">
      <c r="A33" s="274" t="s">
        <v>23</v>
      </c>
      <c r="B33" s="274"/>
      <c r="C33" s="274"/>
      <c r="D33" s="274"/>
      <c r="E33" s="274"/>
    </row>
    <row r="34" spans="1:5" ht="12.75">
      <c r="A34" s="275" t="s">
        <v>199</v>
      </c>
      <c r="B34" s="117" t="s">
        <v>506</v>
      </c>
      <c r="C34" s="35"/>
      <c r="D34" s="36">
        <v>1.5</v>
      </c>
      <c r="E34" s="35">
        <f aca="true" t="shared" si="2" ref="E34:E40">SUM(C34:D34)</f>
        <v>1.5</v>
      </c>
    </row>
    <row r="35" spans="1:5" ht="12.75" customHeight="1">
      <c r="A35" s="275"/>
      <c r="B35" s="67" t="s">
        <v>200</v>
      </c>
      <c r="C35" s="35"/>
      <c r="D35" s="36">
        <v>0.5</v>
      </c>
      <c r="E35" s="35">
        <f t="shared" si="2"/>
        <v>0.5</v>
      </c>
    </row>
    <row r="36" spans="1:5" ht="12.75" customHeight="1">
      <c r="A36" s="275"/>
      <c r="B36" s="67" t="s">
        <v>201</v>
      </c>
      <c r="C36" s="35"/>
      <c r="D36" s="36">
        <v>1.5</v>
      </c>
      <c r="E36" s="35">
        <f t="shared" si="2"/>
        <v>1.5</v>
      </c>
    </row>
    <row r="37" spans="1:5" ht="12.75" customHeight="1">
      <c r="A37" s="275"/>
      <c r="B37" s="67" t="s">
        <v>202</v>
      </c>
      <c r="C37" s="35"/>
      <c r="D37" s="36">
        <v>55.8</v>
      </c>
      <c r="E37" s="35">
        <f t="shared" si="2"/>
        <v>55.8</v>
      </c>
    </row>
    <row r="38" spans="1:5" ht="12.75" customHeight="1">
      <c r="A38" s="275"/>
      <c r="B38" s="67" t="s">
        <v>203</v>
      </c>
      <c r="C38" s="36">
        <v>2</v>
      </c>
      <c r="D38" s="36">
        <v>2353.3</v>
      </c>
      <c r="E38" s="35">
        <f t="shared" si="2"/>
        <v>2355.3</v>
      </c>
    </row>
    <row r="39" spans="1:5" ht="12.75" customHeight="1">
      <c r="A39" s="275"/>
      <c r="B39" s="67" t="s">
        <v>204</v>
      </c>
      <c r="C39" s="36">
        <v>2.5</v>
      </c>
      <c r="D39" s="36">
        <v>101.1</v>
      </c>
      <c r="E39" s="35">
        <f t="shared" si="2"/>
        <v>103.6</v>
      </c>
    </row>
    <row r="40" spans="1:5" ht="12.75" customHeight="1">
      <c r="A40" s="275"/>
      <c r="B40" s="116" t="s">
        <v>3</v>
      </c>
      <c r="C40" s="35">
        <f>SUM(C34:C39)</f>
        <v>4.5</v>
      </c>
      <c r="D40" s="36">
        <f>SUM(D34:D39)</f>
        <v>2513.7000000000003</v>
      </c>
      <c r="E40" s="35">
        <f t="shared" si="2"/>
        <v>2518.2000000000003</v>
      </c>
    </row>
    <row r="41" spans="1:5" ht="12.75">
      <c r="A41" s="274" t="s">
        <v>23</v>
      </c>
      <c r="B41" s="274"/>
      <c r="C41" s="274"/>
      <c r="D41" s="274"/>
      <c r="E41" s="274"/>
    </row>
    <row r="42" spans="1:5" ht="12.75">
      <c r="A42" s="67"/>
      <c r="B42" s="67"/>
      <c r="C42" s="67"/>
      <c r="D42" s="67"/>
      <c r="E42" s="67"/>
    </row>
    <row r="43" spans="1:5" ht="18">
      <c r="A43" s="118" t="s">
        <v>163</v>
      </c>
      <c r="B43" s="112"/>
      <c r="C43" s="55">
        <f>SUM(C40,C32,C20)</f>
        <v>10252.099999999999</v>
      </c>
      <c r="D43" s="55">
        <f>SUM(D40,D32,D20)</f>
        <v>31053.000000000004</v>
      </c>
      <c r="E43" s="55">
        <f>SUM(C43:D43)</f>
        <v>41305.100000000006</v>
      </c>
    </row>
  </sheetData>
  <sheetProtection/>
  <mergeCells count="6">
    <mergeCell ref="A3:A20"/>
    <mergeCell ref="A22:A32"/>
    <mergeCell ref="A41:E41"/>
    <mergeCell ref="A33:E33"/>
    <mergeCell ref="A21:E21"/>
    <mergeCell ref="A34:A40"/>
  </mergeCells>
  <printOptions gridLines="1" horizontalCentered="1" verticalCentered="1"/>
  <pageMargins left="0.75" right="0.75" top="1.7322834645669292" bottom="1" header="0.3937007874015748" footer="0.3937007874015748"/>
  <pageSetup horizontalDpi="300" verticalDpi="300" orientation="portrait" paperSize="123" r:id="rId1"/>
  <headerFooter alignWithMargins="0">
    <oddHeader>&amp;LSERVICIO AGRÍCOLA Y GANADERO
División Protección Agrícola
Viñas y Vinos&amp;C&amp;14
CATASTRO DE VIDES DE CONSUMO FRESCO Y  VINIFICACIÓN
VI  REGIÓN (ha.)&amp;R&amp;12CUADRO Nº  19</oddHeader>
    <oddFooter>&amp;L&amp;F</oddFooter>
  </headerFooter>
</worksheet>
</file>

<file path=xl/worksheets/sheet24.xml><?xml version="1.0" encoding="utf-8"?>
<worksheet xmlns="http://schemas.openxmlformats.org/spreadsheetml/2006/main" xmlns:r="http://schemas.openxmlformats.org/officeDocument/2006/relationships">
  <dimension ref="A1:F42"/>
  <sheetViews>
    <sheetView zoomScale="75" zoomScaleNormal="75" zoomScalePageLayoutView="0" workbookViewId="0" topLeftCell="A1">
      <selection activeCell="A1" sqref="A1:A2"/>
    </sheetView>
  </sheetViews>
  <sheetFormatPr defaultColWidth="11.421875" defaultRowHeight="12.75"/>
  <cols>
    <col min="1" max="2" width="18.7109375" style="4" customWidth="1"/>
    <col min="3" max="3" width="18.00390625" style="4" customWidth="1"/>
    <col min="4" max="4" width="15.7109375" style="4" hidden="1" customWidth="1"/>
    <col min="5" max="5" width="19.140625" style="4" customWidth="1"/>
    <col min="6" max="6" width="15.7109375" style="4" customWidth="1"/>
    <col min="7" max="16384" width="11.421875" style="4" customWidth="1"/>
  </cols>
  <sheetData>
    <row r="1" spans="1:6" ht="18">
      <c r="A1" s="278" t="s">
        <v>114</v>
      </c>
      <c r="B1" s="276" t="s">
        <v>115</v>
      </c>
      <c r="C1" s="267" t="s">
        <v>124</v>
      </c>
      <c r="D1" s="267"/>
      <c r="E1" s="267"/>
      <c r="F1" s="276" t="s">
        <v>3</v>
      </c>
    </row>
    <row r="2" spans="1:6" ht="15">
      <c r="A2" s="278"/>
      <c r="B2" s="276"/>
      <c r="C2" s="42" t="s">
        <v>475</v>
      </c>
      <c r="D2" s="42" t="s">
        <v>125</v>
      </c>
      <c r="E2" s="42" t="s">
        <v>126</v>
      </c>
      <c r="F2" s="276"/>
    </row>
    <row r="3" spans="1:6" ht="15" customHeight="1">
      <c r="A3" s="280" t="s">
        <v>205</v>
      </c>
      <c r="B3" s="38" t="s">
        <v>171</v>
      </c>
      <c r="C3" s="38">
        <v>71</v>
      </c>
      <c r="D3" s="38"/>
      <c r="E3" s="38">
        <v>49</v>
      </c>
      <c r="F3" s="38">
        <f aca="true" t="shared" si="0" ref="F3:F20">SUM(C3:E3)</f>
        <v>120</v>
      </c>
    </row>
    <row r="4" spans="1:6" ht="15" customHeight="1">
      <c r="A4" s="280"/>
      <c r="B4" s="38" t="s">
        <v>172</v>
      </c>
      <c r="C4" s="38">
        <v>25</v>
      </c>
      <c r="D4" s="38"/>
      <c r="E4" s="38">
        <v>18</v>
      </c>
      <c r="F4" s="38">
        <f t="shared" si="0"/>
        <v>43</v>
      </c>
    </row>
    <row r="5" spans="1:6" ht="15" customHeight="1">
      <c r="A5" s="280"/>
      <c r="B5" s="38" t="s">
        <v>173</v>
      </c>
      <c r="C5" s="38">
        <v>34</v>
      </c>
      <c r="D5" s="38"/>
      <c r="E5" s="38">
        <v>15</v>
      </c>
      <c r="F5" s="38">
        <f t="shared" si="0"/>
        <v>49</v>
      </c>
    </row>
    <row r="6" spans="1:6" ht="15" customHeight="1">
      <c r="A6" s="280"/>
      <c r="B6" s="38" t="s">
        <v>174</v>
      </c>
      <c r="C6" s="38">
        <v>32</v>
      </c>
      <c r="D6" s="38"/>
      <c r="E6" s="38">
        <v>13</v>
      </c>
      <c r="F6" s="38">
        <f t="shared" si="0"/>
        <v>45</v>
      </c>
    </row>
    <row r="7" spans="1:6" ht="15" customHeight="1">
      <c r="A7" s="280"/>
      <c r="B7" s="38" t="s">
        <v>175</v>
      </c>
      <c r="C7" s="38">
        <v>27</v>
      </c>
      <c r="D7" s="38"/>
      <c r="E7" s="38">
        <v>4</v>
      </c>
      <c r="F7" s="38">
        <f t="shared" si="0"/>
        <v>31</v>
      </c>
    </row>
    <row r="8" spans="1:6" ht="15" customHeight="1">
      <c r="A8" s="280"/>
      <c r="B8" s="38" t="s">
        <v>176</v>
      </c>
      <c r="C8" s="38">
        <v>27</v>
      </c>
      <c r="D8" s="38"/>
      <c r="E8" s="38">
        <v>4</v>
      </c>
      <c r="F8" s="38">
        <f t="shared" si="0"/>
        <v>31</v>
      </c>
    </row>
    <row r="9" spans="1:6" ht="15" customHeight="1">
      <c r="A9" s="280"/>
      <c r="B9" s="38" t="s">
        <v>177</v>
      </c>
      <c r="C9" s="38">
        <v>62</v>
      </c>
      <c r="D9" s="38"/>
      <c r="E9" s="38">
        <v>78</v>
      </c>
      <c r="F9" s="38">
        <f t="shared" si="0"/>
        <v>140</v>
      </c>
    </row>
    <row r="10" spans="1:6" ht="15" customHeight="1">
      <c r="A10" s="280"/>
      <c r="B10" s="38" t="s">
        <v>178</v>
      </c>
      <c r="C10" s="38">
        <v>41</v>
      </c>
      <c r="D10" s="38"/>
      <c r="E10" s="38">
        <v>41</v>
      </c>
      <c r="F10" s="38">
        <f t="shared" si="0"/>
        <v>82</v>
      </c>
    </row>
    <row r="11" spans="1:6" ht="15" customHeight="1">
      <c r="A11" s="280"/>
      <c r="B11" s="38" t="s">
        <v>179</v>
      </c>
      <c r="C11" s="38">
        <v>10</v>
      </c>
      <c r="D11" s="38"/>
      <c r="E11" s="38">
        <v>22</v>
      </c>
      <c r="F11" s="38">
        <f t="shared" si="0"/>
        <v>32</v>
      </c>
    </row>
    <row r="12" spans="1:6" ht="15" customHeight="1">
      <c r="A12" s="280"/>
      <c r="B12" s="38" t="s">
        <v>180</v>
      </c>
      <c r="C12" s="38">
        <v>3</v>
      </c>
      <c r="D12" s="38"/>
      <c r="E12" s="38">
        <v>21</v>
      </c>
      <c r="F12" s="38">
        <f t="shared" si="0"/>
        <v>24</v>
      </c>
    </row>
    <row r="13" spans="1:6" ht="15" customHeight="1">
      <c r="A13" s="280"/>
      <c r="B13" s="38" t="s">
        <v>181</v>
      </c>
      <c r="C13" s="38">
        <v>89</v>
      </c>
      <c r="D13" s="38"/>
      <c r="E13" s="38">
        <v>42</v>
      </c>
      <c r="F13" s="38">
        <f t="shared" si="0"/>
        <v>131</v>
      </c>
    </row>
    <row r="14" spans="1:6" ht="15" customHeight="1">
      <c r="A14" s="280"/>
      <c r="B14" s="38" t="s">
        <v>182</v>
      </c>
      <c r="C14" s="38">
        <v>12</v>
      </c>
      <c r="D14" s="38"/>
      <c r="E14" s="38">
        <v>19</v>
      </c>
      <c r="F14" s="38">
        <f t="shared" si="0"/>
        <v>31</v>
      </c>
    </row>
    <row r="15" spans="1:6" ht="15" customHeight="1">
      <c r="A15" s="280"/>
      <c r="B15" s="38" t="s">
        <v>183</v>
      </c>
      <c r="C15" s="38">
        <v>15</v>
      </c>
      <c r="D15" s="38"/>
      <c r="E15" s="38">
        <v>28</v>
      </c>
      <c r="F15" s="38">
        <f t="shared" si="0"/>
        <v>43</v>
      </c>
    </row>
    <row r="16" spans="1:6" ht="15" customHeight="1">
      <c r="A16" s="280"/>
      <c r="B16" s="38" t="s">
        <v>184</v>
      </c>
      <c r="C16" s="38">
        <v>30</v>
      </c>
      <c r="D16" s="38"/>
      <c r="E16" s="38">
        <v>6</v>
      </c>
      <c r="F16" s="38">
        <f t="shared" si="0"/>
        <v>36</v>
      </c>
    </row>
    <row r="17" spans="1:6" ht="15" customHeight="1">
      <c r="A17" s="280"/>
      <c r="B17" s="38" t="s">
        <v>185</v>
      </c>
      <c r="C17" s="38">
        <v>1</v>
      </c>
      <c r="D17" s="38"/>
      <c r="E17" s="38"/>
      <c r="F17" s="38">
        <f t="shared" si="0"/>
        <v>1</v>
      </c>
    </row>
    <row r="18" spans="1:6" ht="15" customHeight="1">
      <c r="A18" s="280"/>
      <c r="B18" s="38" t="s">
        <v>186</v>
      </c>
      <c r="C18" s="38">
        <v>1</v>
      </c>
      <c r="D18" s="38"/>
      <c r="E18" s="38">
        <v>6</v>
      </c>
      <c r="F18" s="38">
        <f t="shared" si="0"/>
        <v>7</v>
      </c>
    </row>
    <row r="19" spans="1:6" ht="15" customHeight="1">
      <c r="A19" s="280"/>
      <c r="B19" s="38" t="s">
        <v>187</v>
      </c>
      <c r="C19" s="38">
        <v>26</v>
      </c>
      <c r="D19" s="38"/>
      <c r="E19" s="38">
        <v>29</v>
      </c>
      <c r="F19" s="38">
        <f t="shared" si="0"/>
        <v>55</v>
      </c>
    </row>
    <row r="20" spans="1:6" ht="15" customHeight="1">
      <c r="A20" s="280"/>
      <c r="B20" s="70" t="s">
        <v>3</v>
      </c>
      <c r="C20" s="38">
        <f>SUM(C3:C19)</f>
        <v>506</v>
      </c>
      <c r="D20" s="38"/>
      <c r="E20" s="38">
        <f>SUM(E3:E19)</f>
        <v>395</v>
      </c>
      <c r="F20" s="38">
        <f t="shared" si="0"/>
        <v>901</v>
      </c>
    </row>
    <row r="21" spans="1:6" ht="15" customHeight="1">
      <c r="A21" s="280"/>
      <c r="B21" s="272"/>
      <c r="C21" s="272"/>
      <c r="D21" s="272"/>
      <c r="E21" s="272"/>
      <c r="F21" s="272"/>
    </row>
    <row r="22" spans="1:6" ht="15" customHeight="1">
      <c r="A22" s="280" t="s">
        <v>206</v>
      </c>
      <c r="B22" s="38" t="s">
        <v>189</v>
      </c>
      <c r="C22" s="38">
        <v>32</v>
      </c>
      <c r="D22" s="38"/>
      <c r="E22" s="38">
        <v>131</v>
      </c>
      <c r="F22" s="38">
        <f aca="true" t="shared" si="1" ref="F22:F32">SUM(C22:E22)</f>
        <v>163</v>
      </c>
    </row>
    <row r="23" spans="1:6" ht="15" customHeight="1">
      <c r="A23" s="280"/>
      <c r="B23" s="38" t="s">
        <v>190</v>
      </c>
      <c r="C23" s="38">
        <v>15</v>
      </c>
      <c r="D23" s="38"/>
      <c r="E23" s="38">
        <v>59</v>
      </c>
      <c r="F23" s="38">
        <f t="shared" si="1"/>
        <v>74</v>
      </c>
    </row>
    <row r="24" spans="1:6" ht="15" customHeight="1">
      <c r="A24" s="280"/>
      <c r="B24" s="38" t="s">
        <v>191</v>
      </c>
      <c r="C24" s="38">
        <v>41</v>
      </c>
      <c r="D24" s="38"/>
      <c r="E24" s="38">
        <v>69</v>
      </c>
      <c r="F24" s="38">
        <f t="shared" si="1"/>
        <v>110</v>
      </c>
    </row>
    <row r="25" spans="1:6" ht="15" customHeight="1">
      <c r="A25" s="280"/>
      <c r="B25" s="38" t="s">
        <v>192</v>
      </c>
      <c r="C25" s="38">
        <v>58</v>
      </c>
      <c r="D25" s="38"/>
      <c r="E25" s="38">
        <v>149</v>
      </c>
      <c r="F25" s="38">
        <f t="shared" si="1"/>
        <v>207</v>
      </c>
    </row>
    <row r="26" spans="1:6" ht="15" customHeight="1">
      <c r="A26" s="280"/>
      <c r="B26" s="38" t="s">
        <v>207</v>
      </c>
      <c r="C26" s="38">
        <v>14</v>
      </c>
      <c r="D26" s="38"/>
      <c r="E26" s="38">
        <v>65</v>
      </c>
      <c r="F26" s="38">
        <f t="shared" si="1"/>
        <v>79</v>
      </c>
    </row>
    <row r="27" spans="1:6" ht="15" customHeight="1">
      <c r="A27" s="280"/>
      <c r="B27" s="38" t="s">
        <v>208</v>
      </c>
      <c r="C27" s="38">
        <v>24</v>
      </c>
      <c r="D27" s="38"/>
      <c r="E27" s="38">
        <v>163</v>
      </c>
      <c r="F27" s="38">
        <f t="shared" si="1"/>
        <v>187</v>
      </c>
    </row>
    <row r="28" spans="1:6" ht="15" customHeight="1">
      <c r="A28" s="280"/>
      <c r="B28" s="38" t="s">
        <v>195</v>
      </c>
      <c r="C28" s="38">
        <v>13</v>
      </c>
      <c r="D28" s="38"/>
      <c r="E28" s="38">
        <v>43</v>
      </c>
      <c r="F28" s="38">
        <f t="shared" si="1"/>
        <v>56</v>
      </c>
    </row>
    <row r="29" spans="1:6" ht="15" customHeight="1">
      <c r="A29" s="280"/>
      <c r="B29" s="38" t="s">
        <v>196</v>
      </c>
      <c r="C29" s="38"/>
      <c r="D29" s="38"/>
      <c r="E29" s="38">
        <v>30</v>
      </c>
      <c r="F29" s="38">
        <f t="shared" si="1"/>
        <v>30</v>
      </c>
    </row>
    <row r="30" spans="1:6" ht="15" customHeight="1">
      <c r="A30" s="280"/>
      <c r="B30" s="38" t="s">
        <v>197</v>
      </c>
      <c r="C30" s="38">
        <v>14</v>
      </c>
      <c r="D30" s="38"/>
      <c r="E30" s="38">
        <v>89</v>
      </c>
      <c r="F30" s="38">
        <f t="shared" si="1"/>
        <v>103</v>
      </c>
    </row>
    <row r="31" spans="1:6" ht="15" customHeight="1">
      <c r="A31" s="280"/>
      <c r="B31" s="38" t="s">
        <v>198</v>
      </c>
      <c r="C31" s="38">
        <v>3</v>
      </c>
      <c r="D31" s="38"/>
      <c r="E31" s="38">
        <v>82</v>
      </c>
      <c r="F31" s="38">
        <f t="shared" si="1"/>
        <v>85</v>
      </c>
    </row>
    <row r="32" spans="1:6" ht="15" customHeight="1">
      <c r="A32" s="280"/>
      <c r="B32" s="70" t="s">
        <v>3</v>
      </c>
      <c r="C32" s="38">
        <f>SUM(C22:C31)</f>
        <v>214</v>
      </c>
      <c r="D32" s="38"/>
      <c r="E32" s="38">
        <f>SUM(E22:E31)</f>
        <v>880</v>
      </c>
      <c r="F32" s="38">
        <f t="shared" si="1"/>
        <v>1094</v>
      </c>
    </row>
    <row r="33" spans="1:6" ht="15" customHeight="1">
      <c r="A33" s="274"/>
      <c r="B33" s="274"/>
      <c r="C33" s="274"/>
      <c r="D33" s="274"/>
      <c r="E33" s="274"/>
      <c r="F33" s="274"/>
    </row>
    <row r="34" spans="1:6" ht="15" customHeight="1">
      <c r="A34" s="281" t="s">
        <v>209</v>
      </c>
      <c r="B34" s="38" t="s">
        <v>506</v>
      </c>
      <c r="C34" s="38"/>
      <c r="D34" s="35"/>
      <c r="E34" s="35">
        <v>1</v>
      </c>
      <c r="F34" s="35">
        <f aca="true" t="shared" si="2" ref="F34:F40">SUM(C34:E34)</f>
        <v>1</v>
      </c>
    </row>
    <row r="35" spans="1:6" ht="15" customHeight="1">
      <c r="A35" s="281"/>
      <c r="B35" s="38" t="s">
        <v>200</v>
      </c>
      <c r="C35" s="38"/>
      <c r="D35" s="38"/>
      <c r="E35" s="38">
        <v>1</v>
      </c>
      <c r="F35" s="38">
        <f t="shared" si="2"/>
        <v>1</v>
      </c>
    </row>
    <row r="36" spans="1:6" ht="15" customHeight="1">
      <c r="A36" s="281"/>
      <c r="B36" s="38" t="s">
        <v>201</v>
      </c>
      <c r="C36" s="38"/>
      <c r="D36" s="38"/>
      <c r="E36" s="38">
        <v>1</v>
      </c>
      <c r="F36" s="38">
        <f t="shared" si="2"/>
        <v>1</v>
      </c>
    </row>
    <row r="37" spans="1:6" ht="15" customHeight="1">
      <c r="A37" s="281"/>
      <c r="B37" s="38" t="s">
        <v>202</v>
      </c>
      <c r="C37" s="38"/>
      <c r="D37" s="38"/>
      <c r="E37" s="38">
        <v>7</v>
      </c>
      <c r="F37" s="38">
        <f t="shared" si="2"/>
        <v>7</v>
      </c>
    </row>
    <row r="38" spans="1:6" ht="15" customHeight="1">
      <c r="A38" s="281"/>
      <c r="B38" s="38" t="s">
        <v>203</v>
      </c>
      <c r="C38" s="38">
        <v>1</v>
      </c>
      <c r="D38" s="38"/>
      <c r="E38" s="38">
        <v>40</v>
      </c>
      <c r="F38" s="38">
        <f t="shared" si="2"/>
        <v>41</v>
      </c>
    </row>
    <row r="39" spans="1:6" ht="15" customHeight="1">
      <c r="A39" s="281"/>
      <c r="B39" s="38" t="s">
        <v>204</v>
      </c>
      <c r="C39" s="38">
        <v>1</v>
      </c>
      <c r="D39" s="38"/>
      <c r="E39" s="38">
        <v>13</v>
      </c>
      <c r="F39" s="38">
        <f t="shared" si="2"/>
        <v>14</v>
      </c>
    </row>
    <row r="40" spans="1:6" ht="15" customHeight="1">
      <c r="A40" s="281"/>
      <c r="B40" s="70" t="s">
        <v>3</v>
      </c>
      <c r="C40" s="38">
        <f>SUM(C34:C39)</f>
        <v>2</v>
      </c>
      <c r="D40" s="38"/>
      <c r="E40" s="38">
        <f>SUM(E34:E39)</f>
        <v>63</v>
      </c>
      <c r="F40" s="38">
        <f t="shared" si="2"/>
        <v>65</v>
      </c>
    </row>
    <row r="41" spans="1:6" ht="15" customHeight="1">
      <c r="A41" s="272"/>
      <c r="B41" s="272"/>
      <c r="C41" s="272"/>
      <c r="D41" s="272"/>
      <c r="E41" s="272"/>
      <c r="F41" s="272"/>
    </row>
    <row r="42" spans="1:6" ht="27" customHeight="1">
      <c r="A42" s="279" t="s">
        <v>70</v>
      </c>
      <c r="B42" s="279"/>
      <c r="C42" s="50">
        <f>SUM(C40,C32,C20)</f>
        <v>722</v>
      </c>
      <c r="D42" s="50"/>
      <c r="E42" s="50">
        <f>SUM(E40,E32,E20)</f>
        <v>1338</v>
      </c>
      <c r="F42" s="50">
        <f>SUM(C42:E42)</f>
        <v>2060</v>
      </c>
    </row>
  </sheetData>
  <sheetProtection/>
  <mergeCells count="11">
    <mergeCell ref="A41:F41"/>
    <mergeCell ref="A42:B42"/>
    <mergeCell ref="A22:A32"/>
    <mergeCell ref="A3:A21"/>
    <mergeCell ref="A34:A40"/>
    <mergeCell ref="A1:A2"/>
    <mergeCell ref="B1:B2"/>
    <mergeCell ref="C1:E1"/>
    <mergeCell ref="F1:F2"/>
    <mergeCell ref="B21:F21"/>
    <mergeCell ref="A33:F33"/>
  </mergeCells>
  <printOptions gridLines="1" horizontalCentered="1" verticalCentered="1"/>
  <pageMargins left="0.75" right="0.75" top="1.062992125984252" bottom="1" header="0.1968503937007874" footer="0.3937007874015748"/>
  <pageSetup horizontalDpi="300" verticalDpi="300" orientation="portrait" r:id="rId1"/>
  <headerFooter alignWithMargins="0">
    <oddHeader>&amp;LSERVICIO AGRÍCOLA Y GANADERO
División Protección Agrícola
Viñas y Vinos&amp;C&amp;14
 NÚMERO DE PROPIEDADES CON PLANTACIONES
DE VIDES DE CONSUMO FRESCO Y  VINIFICACIÓN - VIª REGIÓN&amp;R&amp;12CUADRO Nº  20</oddHeader>
    <oddFooter>&amp;L&amp;F</oddFooter>
  </headerFooter>
</worksheet>
</file>

<file path=xl/worksheets/sheet25.xml><?xml version="1.0" encoding="utf-8"?>
<worksheet xmlns="http://schemas.openxmlformats.org/spreadsheetml/2006/main" xmlns:r="http://schemas.openxmlformats.org/officeDocument/2006/relationships">
  <dimension ref="A1:W36"/>
  <sheetViews>
    <sheetView zoomScale="75" zoomScaleNormal="75" zoomScalePageLayoutView="0" workbookViewId="0" topLeftCell="A1">
      <selection activeCell="A1" sqref="A1"/>
    </sheetView>
  </sheetViews>
  <sheetFormatPr defaultColWidth="11.421875" defaultRowHeight="12.75"/>
  <cols>
    <col min="1" max="1" width="11.7109375" style="4" customWidth="1"/>
    <col min="2" max="2" width="7.421875" style="4" bestFit="1" customWidth="1"/>
    <col min="3" max="3" width="5.140625" style="4" bestFit="1" customWidth="1"/>
    <col min="4" max="4" width="5.421875" style="4" customWidth="1"/>
    <col min="5" max="5" width="6.421875" style="4" bestFit="1" customWidth="1"/>
    <col min="6" max="6" width="6.00390625" style="4" bestFit="1" customWidth="1"/>
    <col min="7" max="7" width="5.421875" style="4" bestFit="1" customWidth="1"/>
    <col min="8" max="8" width="6.57421875" style="4" customWidth="1"/>
    <col min="9" max="9" width="4.140625" style="4" bestFit="1" customWidth="1"/>
    <col min="10" max="10" width="6.00390625" style="4" customWidth="1"/>
    <col min="11" max="11" width="5.140625" style="4" bestFit="1" customWidth="1"/>
    <col min="12" max="12" width="6.00390625" style="4" bestFit="1" customWidth="1"/>
    <col min="13" max="13" width="4.140625" style="4" bestFit="1" customWidth="1"/>
    <col min="14" max="14" width="6.00390625" style="4" bestFit="1" customWidth="1"/>
    <col min="15" max="15" width="5.140625" style="4" bestFit="1" customWidth="1"/>
    <col min="16" max="16" width="6.421875" style="4" bestFit="1" customWidth="1"/>
    <col min="17" max="17" width="6.00390625" style="4" bestFit="1" customWidth="1"/>
    <col min="18" max="18" width="6.8515625" style="4" bestFit="1" customWidth="1"/>
    <col min="19" max="19" width="3.57421875" style="4" bestFit="1" customWidth="1"/>
    <col min="20" max="21" width="4.28125" style="4" customWidth="1"/>
    <col min="22" max="22" width="4.57421875" style="4" bestFit="1" customWidth="1"/>
    <col min="23" max="23" width="7.421875" style="4" bestFit="1" customWidth="1"/>
    <col min="24" max="16384" width="11.421875" style="4" customWidth="1"/>
  </cols>
  <sheetData>
    <row r="1" spans="1:23" ht="55.5" customHeight="1">
      <c r="A1" s="139" t="s">
        <v>115</v>
      </c>
      <c r="B1" s="140" t="s">
        <v>24</v>
      </c>
      <c r="C1" s="141" t="s">
        <v>28</v>
      </c>
      <c r="D1" s="141" t="s">
        <v>29</v>
      </c>
      <c r="E1" s="141" t="s">
        <v>26</v>
      </c>
      <c r="F1" s="141" t="s">
        <v>168</v>
      </c>
      <c r="G1" s="141" t="s">
        <v>30</v>
      </c>
      <c r="H1" s="141" t="s">
        <v>27</v>
      </c>
      <c r="I1" s="141" t="s">
        <v>40</v>
      </c>
      <c r="J1" s="141" t="s">
        <v>33</v>
      </c>
      <c r="K1" s="141" t="s">
        <v>75</v>
      </c>
      <c r="L1" s="141" t="s">
        <v>34</v>
      </c>
      <c r="M1" s="141" t="s">
        <v>37</v>
      </c>
      <c r="N1" s="141" t="s">
        <v>39</v>
      </c>
      <c r="O1" s="141" t="s">
        <v>38</v>
      </c>
      <c r="P1" s="141" t="s">
        <v>519</v>
      </c>
      <c r="Q1" s="141" t="s">
        <v>210</v>
      </c>
      <c r="R1" s="141" t="s">
        <v>508</v>
      </c>
      <c r="S1" s="141" t="s">
        <v>514</v>
      </c>
      <c r="T1" s="142" t="s">
        <v>515</v>
      </c>
      <c r="U1" s="142" t="s">
        <v>542</v>
      </c>
      <c r="V1" s="141" t="s">
        <v>36</v>
      </c>
      <c r="W1" s="143" t="s">
        <v>522</v>
      </c>
    </row>
    <row r="2" ht="12.75" hidden="1">
      <c r="W2" s="144"/>
    </row>
    <row r="3" spans="1:23" ht="12.75">
      <c r="A3" s="4" t="s">
        <v>171</v>
      </c>
      <c r="B3" s="61">
        <v>289.5</v>
      </c>
      <c r="C3" s="61"/>
      <c r="D3" s="61">
        <v>12</v>
      </c>
      <c r="E3" s="61">
        <v>215.6</v>
      </c>
      <c r="F3" s="61"/>
      <c r="G3" s="61"/>
      <c r="H3" s="61">
        <v>70.2</v>
      </c>
      <c r="I3" s="61"/>
      <c r="J3" s="61"/>
      <c r="K3" s="61"/>
      <c r="L3" s="61">
        <v>5</v>
      </c>
      <c r="M3" s="61">
        <v>0.8</v>
      </c>
      <c r="N3" s="61"/>
      <c r="O3" s="61"/>
      <c r="P3" s="61">
        <v>4</v>
      </c>
      <c r="Q3" s="61">
        <v>14</v>
      </c>
      <c r="R3" s="61">
        <v>40.5</v>
      </c>
      <c r="S3" s="61"/>
      <c r="T3" s="61"/>
      <c r="U3" s="61"/>
      <c r="V3" s="61">
        <v>4</v>
      </c>
      <c r="W3" s="182">
        <f aca="true" t="shared" si="0" ref="W3:W34">SUM(B3:V3)</f>
        <v>655.6</v>
      </c>
    </row>
    <row r="4" spans="1:23" ht="12.75">
      <c r="A4" s="4" t="s">
        <v>172</v>
      </c>
      <c r="B4" s="61">
        <v>192.2</v>
      </c>
      <c r="C4" s="61"/>
      <c r="D4" s="61"/>
      <c r="E4" s="61">
        <v>33.3</v>
      </c>
      <c r="F4" s="61"/>
      <c r="G4" s="61"/>
      <c r="H4" s="61">
        <v>16.8</v>
      </c>
      <c r="I4" s="61"/>
      <c r="J4" s="61"/>
      <c r="K4" s="61"/>
      <c r="L4" s="61"/>
      <c r="M4" s="61"/>
      <c r="N4" s="61"/>
      <c r="O4" s="61"/>
      <c r="P4" s="61">
        <v>9.8</v>
      </c>
      <c r="Q4" s="61"/>
      <c r="R4" s="61">
        <v>3.2</v>
      </c>
      <c r="S4" s="61"/>
      <c r="T4" s="61"/>
      <c r="U4" s="61"/>
      <c r="V4" s="61"/>
      <c r="W4" s="182">
        <f t="shared" si="0"/>
        <v>255.3</v>
      </c>
    </row>
    <row r="5" spans="1:23" ht="12.75">
      <c r="A5" s="4" t="s">
        <v>173</v>
      </c>
      <c r="B5" s="61">
        <v>365.6</v>
      </c>
      <c r="C5" s="61"/>
      <c r="D5" s="61"/>
      <c r="E5" s="61">
        <v>36</v>
      </c>
      <c r="F5" s="61"/>
      <c r="G5" s="61"/>
      <c r="H5" s="61">
        <v>12</v>
      </c>
      <c r="I5" s="61"/>
      <c r="J5" s="61"/>
      <c r="K5" s="61"/>
      <c r="L5" s="61"/>
      <c r="M5" s="61"/>
      <c r="N5" s="61"/>
      <c r="O5" s="61"/>
      <c r="P5" s="61">
        <v>3</v>
      </c>
      <c r="Q5" s="61"/>
      <c r="R5" s="61">
        <v>16.5</v>
      </c>
      <c r="S5" s="61"/>
      <c r="T5" s="61"/>
      <c r="U5" s="61"/>
      <c r="V5" s="61"/>
      <c r="W5" s="182">
        <f t="shared" si="0"/>
        <v>433.1</v>
      </c>
    </row>
    <row r="6" spans="1:23" ht="12.75">
      <c r="A6" s="4" t="s">
        <v>174</v>
      </c>
      <c r="B6" s="61">
        <v>122.1</v>
      </c>
      <c r="C6" s="61"/>
      <c r="D6" s="61"/>
      <c r="E6" s="61">
        <v>38.5</v>
      </c>
      <c r="F6" s="61"/>
      <c r="G6" s="61"/>
      <c r="H6" s="61">
        <v>17.5</v>
      </c>
      <c r="I6" s="61"/>
      <c r="J6" s="61"/>
      <c r="K6" s="61"/>
      <c r="L6" s="61"/>
      <c r="M6" s="61"/>
      <c r="N6" s="61"/>
      <c r="O6" s="61"/>
      <c r="P6" s="61"/>
      <c r="Q6" s="61"/>
      <c r="R6" s="61"/>
      <c r="S6" s="61"/>
      <c r="T6" s="61"/>
      <c r="U6" s="61"/>
      <c r="V6" s="61"/>
      <c r="W6" s="182">
        <f t="shared" si="0"/>
        <v>178.1</v>
      </c>
    </row>
    <row r="7" spans="1:23" ht="12.75">
      <c r="A7" s="4" t="s">
        <v>211</v>
      </c>
      <c r="B7" s="61">
        <v>59</v>
      </c>
      <c r="C7" s="61"/>
      <c r="D7" s="61"/>
      <c r="E7" s="61"/>
      <c r="F7" s="61"/>
      <c r="G7" s="61"/>
      <c r="H7" s="61">
        <v>1.5</v>
      </c>
      <c r="I7" s="61"/>
      <c r="J7" s="61"/>
      <c r="K7" s="61"/>
      <c r="L7" s="61"/>
      <c r="M7" s="61"/>
      <c r="N7" s="61"/>
      <c r="O7" s="61"/>
      <c r="P7" s="61"/>
      <c r="Q7" s="61"/>
      <c r="R7" s="61">
        <v>4</v>
      </c>
      <c r="S7" s="61"/>
      <c r="T7" s="61"/>
      <c r="U7" s="61"/>
      <c r="V7" s="61"/>
      <c r="W7" s="182">
        <f t="shared" si="0"/>
        <v>64.5</v>
      </c>
    </row>
    <row r="8" spans="1:23" ht="12.75">
      <c r="A8" s="4" t="s">
        <v>176</v>
      </c>
      <c r="B8" s="61">
        <v>8.5</v>
      </c>
      <c r="C8" s="61"/>
      <c r="D8" s="61"/>
      <c r="E8" s="61"/>
      <c r="F8" s="61"/>
      <c r="G8" s="61"/>
      <c r="H8" s="61"/>
      <c r="I8" s="61"/>
      <c r="J8" s="61"/>
      <c r="K8" s="61"/>
      <c r="L8" s="61"/>
      <c r="M8" s="61"/>
      <c r="N8" s="61"/>
      <c r="O8" s="61"/>
      <c r="P8" s="61"/>
      <c r="Q8" s="61"/>
      <c r="R8" s="61"/>
      <c r="S8" s="61"/>
      <c r="T8" s="61"/>
      <c r="U8" s="61"/>
      <c r="V8" s="61"/>
      <c r="W8" s="182">
        <f t="shared" si="0"/>
        <v>8.5</v>
      </c>
    </row>
    <row r="9" spans="1:23" ht="12.75">
      <c r="A9" s="4" t="s">
        <v>177</v>
      </c>
      <c r="B9" s="61">
        <v>1220.7</v>
      </c>
      <c r="C9" s="61"/>
      <c r="D9" s="61">
        <v>5.8</v>
      </c>
      <c r="E9" s="61">
        <v>310.5</v>
      </c>
      <c r="F9" s="61"/>
      <c r="G9" s="61">
        <v>4.8</v>
      </c>
      <c r="H9" s="61">
        <v>18.1</v>
      </c>
      <c r="I9" s="61"/>
      <c r="J9" s="61"/>
      <c r="K9" s="61"/>
      <c r="L9" s="61">
        <v>5.8</v>
      </c>
      <c r="M9" s="61"/>
      <c r="N9" s="61">
        <v>3.9</v>
      </c>
      <c r="O9" s="61">
        <v>2.8</v>
      </c>
      <c r="P9" s="61">
        <v>107.6</v>
      </c>
      <c r="Q9" s="61">
        <v>5.5</v>
      </c>
      <c r="R9" s="61">
        <v>62.7</v>
      </c>
      <c r="S9" s="61"/>
      <c r="T9" s="61"/>
      <c r="U9" s="61"/>
      <c r="V9" s="61"/>
      <c r="W9" s="182">
        <f t="shared" si="0"/>
        <v>1748.1999999999998</v>
      </c>
    </row>
    <row r="10" spans="1:23" ht="12.75">
      <c r="A10" s="4" t="s">
        <v>178</v>
      </c>
      <c r="B10" s="61">
        <v>521</v>
      </c>
      <c r="C10" s="61"/>
      <c r="D10" s="61"/>
      <c r="E10" s="61">
        <v>143</v>
      </c>
      <c r="F10" s="61">
        <v>1</v>
      </c>
      <c r="G10" s="61">
        <v>0.4</v>
      </c>
      <c r="H10" s="61">
        <v>51.3</v>
      </c>
      <c r="I10" s="61"/>
      <c r="J10" s="61"/>
      <c r="K10" s="61">
        <v>0.3</v>
      </c>
      <c r="L10" s="61">
        <v>26.4</v>
      </c>
      <c r="M10" s="61"/>
      <c r="N10" s="61"/>
      <c r="O10" s="61"/>
      <c r="P10" s="61">
        <v>28.4</v>
      </c>
      <c r="Q10" s="61"/>
      <c r="R10" s="61">
        <v>119.5</v>
      </c>
      <c r="S10" s="61"/>
      <c r="T10" s="61"/>
      <c r="U10" s="61"/>
      <c r="V10" s="61"/>
      <c r="W10" s="182">
        <f t="shared" si="0"/>
        <v>891.2999999999998</v>
      </c>
    </row>
    <row r="11" spans="1:23" ht="12.75">
      <c r="A11" s="4" t="s">
        <v>179</v>
      </c>
      <c r="B11" s="61">
        <v>129.8</v>
      </c>
      <c r="C11" s="61"/>
      <c r="D11" s="61">
        <v>7.5</v>
      </c>
      <c r="E11" s="61">
        <v>22.6</v>
      </c>
      <c r="F11" s="61">
        <v>4</v>
      </c>
      <c r="G11" s="61">
        <v>0.6</v>
      </c>
      <c r="H11" s="61">
        <v>8</v>
      </c>
      <c r="I11" s="61"/>
      <c r="J11" s="61"/>
      <c r="K11" s="61"/>
      <c r="L11" s="61">
        <v>3</v>
      </c>
      <c r="M11" s="61"/>
      <c r="N11" s="61"/>
      <c r="O11" s="61"/>
      <c r="P11" s="61">
        <v>6.1</v>
      </c>
      <c r="Q11" s="61">
        <v>0.1</v>
      </c>
      <c r="R11" s="61">
        <v>19.2</v>
      </c>
      <c r="S11" s="61"/>
      <c r="T11" s="61"/>
      <c r="U11" s="61"/>
      <c r="V11" s="61">
        <v>0.1</v>
      </c>
      <c r="W11" s="182">
        <f t="shared" si="0"/>
        <v>200.99999999999997</v>
      </c>
    </row>
    <row r="12" spans="1:23" ht="12.75">
      <c r="A12" s="4" t="s">
        <v>212</v>
      </c>
      <c r="B12" s="61">
        <v>203</v>
      </c>
      <c r="C12" s="61"/>
      <c r="D12" s="61"/>
      <c r="E12" s="61">
        <v>134.2</v>
      </c>
      <c r="F12" s="61"/>
      <c r="G12" s="61"/>
      <c r="H12" s="61">
        <v>15.1</v>
      </c>
      <c r="I12" s="61"/>
      <c r="J12" s="61"/>
      <c r="K12" s="61"/>
      <c r="L12" s="61">
        <v>10.4</v>
      </c>
      <c r="M12" s="61"/>
      <c r="N12" s="61"/>
      <c r="O12" s="61"/>
      <c r="P12" s="61">
        <v>14.4</v>
      </c>
      <c r="Q12" s="61"/>
      <c r="R12" s="61">
        <v>44.7</v>
      </c>
      <c r="S12" s="61"/>
      <c r="T12" s="61"/>
      <c r="U12" s="61"/>
      <c r="V12" s="61"/>
      <c r="W12" s="182">
        <f t="shared" si="0"/>
        <v>421.79999999999995</v>
      </c>
    </row>
    <row r="13" spans="1:23" ht="12.75">
      <c r="A13" s="4" t="s">
        <v>181</v>
      </c>
      <c r="B13" s="61">
        <v>427.7</v>
      </c>
      <c r="C13" s="61"/>
      <c r="D13" s="61">
        <v>8.8</v>
      </c>
      <c r="E13" s="61">
        <v>192.6</v>
      </c>
      <c r="F13" s="61">
        <v>0.3</v>
      </c>
      <c r="G13" s="61"/>
      <c r="H13" s="61">
        <v>27.5</v>
      </c>
      <c r="I13" s="61"/>
      <c r="J13" s="61"/>
      <c r="K13" s="61"/>
      <c r="L13" s="61">
        <v>3.3</v>
      </c>
      <c r="M13" s="61"/>
      <c r="N13" s="61"/>
      <c r="O13" s="61"/>
      <c r="P13" s="61">
        <v>17.3</v>
      </c>
      <c r="Q13" s="61">
        <v>3.5</v>
      </c>
      <c r="R13" s="61">
        <v>64.5</v>
      </c>
      <c r="S13" s="61"/>
      <c r="T13" s="61"/>
      <c r="U13" s="61"/>
      <c r="V13" s="61"/>
      <c r="W13" s="182">
        <f t="shared" si="0"/>
        <v>745.4999999999999</v>
      </c>
    </row>
    <row r="14" spans="1:23" ht="12.75">
      <c r="A14" s="4" t="s">
        <v>182</v>
      </c>
      <c r="B14" s="61">
        <v>269.9</v>
      </c>
      <c r="C14" s="61"/>
      <c r="D14" s="61"/>
      <c r="E14" s="61">
        <v>140.2</v>
      </c>
      <c r="F14" s="61"/>
      <c r="G14" s="61">
        <v>9</v>
      </c>
      <c r="H14" s="61">
        <v>3.3</v>
      </c>
      <c r="I14" s="61"/>
      <c r="J14" s="61"/>
      <c r="K14" s="61"/>
      <c r="L14" s="61"/>
      <c r="M14" s="61">
        <v>1.9</v>
      </c>
      <c r="N14" s="61">
        <v>4</v>
      </c>
      <c r="O14" s="61">
        <v>2</v>
      </c>
      <c r="P14" s="61">
        <v>20.1</v>
      </c>
      <c r="Q14" s="61"/>
      <c r="R14" s="61">
        <v>63.3</v>
      </c>
      <c r="S14" s="61"/>
      <c r="T14" s="61"/>
      <c r="U14" s="61"/>
      <c r="V14" s="61"/>
      <c r="W14" s="182">
        <f t="shared" si="0"/>
        <v>513.6999999999999</v>
      </c>
    </row>
    <row r="15" spans="1:23" ht="12.75">
      <c r="A15" s="4" t="s">
        <v>183</v>
      </c>
      <c r="B15" s="61">
        <v>514.2</v>
      </c>
      <c r="C15" s="61">
        <v>17.5</v>
      </c>
      <c r="D15" s="61">
        <v>45.6</v>
      </c>
      <c r="E15" s="61">
        <v>380.6</v>
      </c>
      <c r="F15" s="61"/>
      <c r="G15" s="61"/>
      <c r="H15" s="61">
        <v>14.7</v>
      </c>
      <c r="I15" s="61"/>
      <c r="J15" s="61"/>
      <c r="K15" s="61"/>
      <c r="L15" s="61">
        <v>37.3</v>
      </c>
      <c r="M15" s="61"/>
      <c r="N15" s="61">
        <v>3.3</v>
      </c>
      <c r="O15" s="61"/>
      <c r="P15" s="61">
        <v>64.7</v>
      </c>
      <c r="Q15" s="61">
        <v>22</v>
      </c>
      <c r="R15" s="61">
        <v>84.4</v>
      </c>
      <c r="S15" s="61"/>
      <c r="T15" s="61"/>
      <c r="U15" s="61"/>
      <c r="V15" s="61">
        <v>6</v>
      </c>
      <c r="W15" s="182">
        <f t="shared" si="0"/>
        <v>1190.3000000000002</v>
      </c>
    </row>
    <row r="16" spans="1:23" ht="12.75">
      <c r="A16" s="4" t="s">
        <v>184</v>
      </c>
      <c r="B16" s="61">
        <v>73.9</v>
      </c>
      <c r="C16" s="61"/>
      <c r="D16" s="61"/>
      <c r="E16" s="61">
        <v>1.6</v>
      </c>
      <c r="F16" s="61"/>
      <c r="G16" s="61"/>
      <c r="H16" s="61">
        <v>3</v>
      </c>
      <c r="I16" s="61"/>
      <c r="J16" s="61"/>
      <c r="K16" s="61"/>
      <c r="L16" s="61"/>
      <c r="M16" s="61"/>
      <c r="N16" s="61"/>
      <c r="O16" s="61"/>
      <c r="P16" s="61">
        <v>9.7</v>
      </c>
      <c r="Q16" s="61"/>
      <c r="R16" s="61">
        <v>9.5</v>
      </c>
      <c r="S16" s="61"/>
      <c r="T16" s="61"/>
      <c r="U16" s="61"/>
      <c r="V16" s="61"/>
      <c r="W16" s="182">
        <f t="shared" si="0"/>
        <v>97.7</v>
      </c>
    </row>
    <row r="17" spans="1:23" ht="12.75">
      <c r="A17" s="4" t="s">
        <v>186</v>
      </c>
      <c r="B17" s="61">
        <v>37.2</v>
      </c>
      <c r="C17" s="61"/>
      <c r="D17" s="61">
        <v>6</v>
      </c>
      <c r="E17" s="61">
        <v>27</v>
      </c>
      <c r="F17" s="61">
        <v>0.1</v>
      </c>
      <c r="G17" s="61">
        <v>4</v>
      </c>
      <c r="H17" s="61"/>
      <c r="I17" s="61"/>
      <c r="J17" s="61"/>
      <c r="K17" s="61"/>
      <c r="L17" s="61"/>
      <c r="M17" s="61"/>
      <c r="N17" s="61"/>
      <c r="O17" s="61"/>
      <c r="P17" s="61">
        <v>12.7</v>
      </c>
      <c r="Q17" s="61">
        <v>7</v>
      </c>
      <c r="R17" s="61">
        <v>4</v>
      </c>
      <c r="S17" s="61"/>
      <c r="T17" s="61"/>
      <c r="U17" s="61"/>
      <c r="V17" s="61"/>
      <c r="W17" s="182">
        <f>SUM(B17:V17)</f>
        <v>98</v>
      </c>
    </row>
    <row r="18" spans="1:23" ht="12.75">
      <c r="A18" s="4" t="s">
        <v>187</v>
      </c>
      <c r="B18" s="61">
        <v>374.4</v>
      </c>
      <c r="C18" s="61"/>
      <c r="D18" s="61">
        <v>4</v>
      </c>
      <c r="E18" s="61">
        <v>112</v>
      </c>
      <c r="F18" s="61"/>
      <c r="G18" s="61"/>
      <c r="H18" s="61">
        <v>128.3</v>
      </c>
      <c r="I18" s="61"/>
      <c r="J18" s="61"/>
      <c r="K18" s="61"/>
      <c r="L18" s="61"/>
      <c r="M18" s="61"/>
      <c r="N18" s="61"/>
      <c r="O18" s="61"/>
      <c r="P18" s="61">
        <v>28.5</v>
      </c>
      <c r="Q18" s="61"/>
      <c r="R18" s="61">
        <v>91.5</v>
      </c>
      <c r="S18" s="61"/>
      <c r="T18" s="61"/>
      <c r="U18" s="61"/>
      <c r="V18" s="61"/>
      <c r="W18" s="182">
        <f>SUM(B18:V18)</f>
        <v>738.7</v>
      </c>
    </row>
    <row r="19" spans="1:23" ht="12.75">
      <c r="A19" s="4" t="s">
        <v>189</v>
      </c>
      <c r="B19" s="61">
        <v>908.2</v>
      </c>
      <c r="C19" s="61">
        <v>6</v>
      </c>
      <c r="D19" s="61">
        <v>4.7</v>
      </c>
      <c r="E19" s="61">
        <v>314.9</v>
      </c>
      <c r="F19" s="61">
        <v>1.5</v>
      </c>
      <c r="G19" s="61">
        <v>11.5</v>
      </c>
      <c r="H19" s="61">
        <v>60.3</v>
      </c>
      <c r="I19" s="61">
        <v>4.4</v>
      </c>
      <c r="J19" s="61">
        <v>7</v>
      </c>
      <c r="K19" s="61"/>
      <c r="L19" s="61">
        <v>17.9</v>
      </c>
      <c r="M19" s="61"/>
      <c r="N19" s="61">
        <v>6.7</v>
      </c>
      <c r="O19" s="61">
        <v>0.7</v>
      </c>
      <c r="P19" s="61">
        <v>56.5</v>
      </c>
      <c r="Q19" s="61">
        <v>5.9</v>
      </c>
      <c r="R19" s="61">
        <v>55.8</v>
      </c>
      <c r="S19" s="61"/>
      <c r="T19" s="61"/>
      <c r="U19" s="61"/>
      <c r="V19" s="61"/>
      <c r="W19" s="182">
        <f>SUM(B19:V19)</f>
        <v>1462.0000000000005</v>
      </c>
    </row>
    <row r="20" spans="1:23" ht="12.75">
      <c r="A20" s="4" t="s">
        <v>190</v>
      </c>
      <c r="B20" s="61">
        <v>740</v>
      </c>
      <c r="C20" s="61"/>
      <c r="D20" s="61">
        <v>12.1</v>
      </c>
      <c r="E20" s="61">
        <v>186.4</v>
      </c>
      <c r="F20" s="61"/>
      <c r="G20" s="61">
        <v>70.9</v>
      </c>
      <c r="H20" s="61">
        <v>141.6</v>
      </c>
      <c r="I20" s="61"/>
      <c r="J20" s="61"/>
      <c r="K20" s="61"/>
      <c r="L20" s="61">
        <v>17.7</v>
      </c>
      <c r="M20" s="61"/>
      <c r="N20" s="61"/>
      <c r="O20" s="61"/>
      <c r="P20" s="61">
        <v>7.5</v>
      </c>
      <c r="Q20" s="61">
        <v>19.4</v>
      </c>
      <c r="R20" s="61">
        <v>61</v>
      </c>
      <c r="S20" s="61"/>
      <c r="T20" s="61"/>
      <c r="U20" s="61"/>
      <c r="V20" s="61"/>
      <c r="W20" s="182">
        <f t="shared" si="0"/>
        <v>1256.6000000000001</v>
      </c>
    </row>
    <row r="21" spans="1:23" ht="12.75">
      <c r="A21" s="4" t="s">
        <v>191</v>
      </c>
      <c r="B21" s="61">
        <v>393.3</v>
      </c>
      <c r="C21" s="61"/>
      <c r="D21" s="61">
        <v>6.7</v>
      </c>
      <c r="E21" s="61">
        <v>243.8</v>
      </c>
      <c r="F21" s="61"/>
      <c r="G21" s="61"/>
      <c r="H21" s="61">
        <v>25.2</v>
      </c>
      <c r="I21" s="61"/>
      <c r="J21" s="61"/>
      <c r="K21" s="61">
        <v>7</v>
      </c>
      <c r="L21" s="61">
        <v>7.9</v>
      </c>
      <c r="M21" s="61">
        <v>2</v>
      </c>
      <c r="N21" s="61">
        <v>6.3</v>
      </c>
      <c r="O21" s="61"/>
      <c r="P21" s="61">
        <v>52</v>
      </c>
      <c r="Q21" s="61"/>
      <c r="R21" s="61">
        <v>76.4</v>
      </c>
      <c r="S21" s="61"/>
      <c r="T21" s="61"/>
      <c r="U21" s="61"/>
      <c r="V21" s="61"/>
      <c r="W21" s="182">
        <f t="shared" si="0"/>
        <v>820.5999999999999</v>
      </c>
    </row>
    <row r="22" spans="1:23" ht="12.75">
      <c r="A22" s="4" t="s">
        <v>192</v>
      </c>
      <c r="B22" s="61">
        <v>1007.3</v>
      </c>
      <c r="C22" s="61"/>
      <c r="D22" s="61">
        <v>76.4</v>
      </c>
      <c r="E22" s="61">
        <v>382.4</v>
      </c>
      <c r="F22" s="61">
        <v>1.3</v>
      </c>
      <c r="G22" s="61">
        <v>2.5</v>
      </c>
      <c r="H22" s="61">
        <v>39.3</v>
      </c>
      <c r="I22" s="61"/>
      <c r="J22" s="61"/>
      <c r="K22" s="61"/>
      <c r="L22" s="61">
        <v>16.2</v>
      </c>
      <c r="M22" s="61"/>
      <c r="N22" s="61">
        <v>7.8</v>
      </c>
      <c r="O22" s="61">
        <v>6.3</v>
      </c>
      <c r="P22" s="61">
        <v>84.2</v>
      </c>
      <c r="Q22" s="61">
        <v>50.5</v>
      </c>
      <c r="R22" s="61">
        <v>233.4</v>
      </c>
      <c r="S22" s="61"/>
      <c r="T22" s="61"/>
      <c r="U22" s="61"/>
      <c r="V22" s="61"/>
      <c r="W22" s="182">
        <f t="shared" si="0"/>
        <v>1907.6</v>
      </c>
    </row>
    <row r="23" spans="1:23" ht="12.75">
      <c r="A23" s="4" t="s">
        <v>193</v>
      </c>
      <c r="B23" s="61">
        <v>739.9</v>
      </c>
      <c r="C23" s="61"/>
      <c r="D23" s="61">
        <v>18.4</v>
      </c>
      <c r="E23" s="61">
        <v>151.4</v>
      </c>
      <c r="F23" s="61">
        <v>5.8</v>
      </c>
      <c r="G23" s="61"/>
      <c r="H23" s="61">
        <v>29.2</v>
      </c>
      <c r="I23" s="61"/>
      <c r="J23" s="61"/>
      <c r="K23" s="61"/>
      <c r="L23" s="61">
        <v>9.3</v>
      </c>
      <c r="M23" s="61"/>
      <c r="N23" s="61"/>
      <c r="O23" s="61"/>
      <c r="P23" s="61">
        <v>36.9</v>
      </c>
      <c r="Q23" s="61">
        <v>3</v>
      </c>
      <c r="R23" s="61">
        <v>132.4</v>
      </c>
      <c r="S23" s="61"/>
      <c r="T23" s="61"/>
      <c r="U23" s="61">
        <v>4</v>
      </c>
      <c r="V23" s="61"/>
      <c r="W23" s="182">
        <f t="shared" si="0"/>
        <v>1130.3</v>
      </c>
    </row>
    <row r="24" spans="1:23" ht="12.75">
      <c r="A24" s="4" t="s">
        <v>208</v>
      </c>
      <c r="B24" s="61">
        <v>1447.6</v>
      </c>
      <c r="C24" s="61"/>
      <c r="D24" s="61">
        <v>3.3</v>
      </c>
      <c r="E24" s="61">
        <v>350.2</v>
      </c>
      <c r="F24" s="61">
        <v>53.1</v>
      </c>
      <c r="G24" s="61"/>
      <c r="H24" s="61">
        <v>26</v>
      </c>
      <c r="I24" s="61"/>
      <c r="J24" s="61"/>
      <c r="K24" s="61"/>
      <c r="L24" s="61">
        <v>40.2</v>
      </c>
      <c r="M24" s="61">
        <v>6.4</v>
      </c>
      <c r="N24" s="61">
        <v>16.1</v>
      </c>
      <c r="O24" s="61"/>
      <c r="P24" s="61">
        <v>93.3</v>
      </c>
      <c r="Q24" s="61"/>
      <c r="R24" s="61">
        <v>222.8</v>
      </c>
      <c r="S24" s="61"/>
      <c r="T24" s="61"/>
      <c r="U24" s="61"/>
      <c r="V24" s="61"/>
      <c r="W24" s="182">
        <f t="shared" si="0"/>
        <v>2259</v>
      </c>
    </row>
    <row r="25" spans="1:23" ht="12.75">
      <c r="A25" s="4" t="s">
        <v>195</v>
      </c>
      <c r="B25" s="61">
        <v>565.6</v>
      </c>
      <c r="C25" s="61"/>
      <c r="D25" s="61">
        <v>37.6</v>
      </c>
      <c r="E25" s="61">
        <v>127.5</v>
      </c>
      <c r="F25" s="61">
        <v>117.3</v>
      </c>
      <c r="G25" s="61">
        <v>17.4</v>
      </c>
      <c r="H25" s="61">
        <v>98.2</v>
      </c>
      <c r="I25" s="61">
        <v>3.1</v>
      </c>
      <c r="J25" s="61"/>
      <c r="K25" s="61"/>
      <c r="L25" s="61">
        <v>33</v>
      </c>
      <c r="M25" s="61"/>
      <c r="N25" s="61"/>
      <c r="O25" s="61"/>
      <c r="P25" s="61">
        <v>38.8</v>
      </c>
      <c r="Q25" s="61">
        <v>16.6</v>
      </c>
      <c r="R25" s="61">
        <v>186.7</v>
      </c>
      <c r="S25" s="61"/>
      <c r="T25" s="61"/>
      <c r="U25" s="61"/>
      <c r="V25" s="61"/>
      <c r="W25" s="182">
        <f t="shared" si="0"/>
        <v>1241.8</v>
      </c>
    </row>
    <row r="26" spans="1:23" ht="12.75">
      <c r="A26" s="4" t="s">
        <v>196</v>
      </c>
      <c r="B26" s="61"/>
      <c r="C26" s="61"/>
      <c r="D26" s="61">
        <v>20</v>
      </c>
      <c r="E26" s="61"/>
      <c r="F26" s="61">
        <v>46.1</v>
      </c>
      <c r="G26" s="61"/>
      <c r="H26" s="61"/>
      <c r="I26" s="61"/>
      <c r="J26" s="61"/>
      <c r="K26" s="61"/>
      <c r="L26" s="61"/>
      <c r="M26" s="61"/>
      <c r="N26" s="61"/>
      <c r="O26" s="61"/>
      <c r="P26" s="61"/>
      <c r="Q26" s="61"/>
      <c r="R26" s="61"/>
      <c r="S26" s="61"/>
      <c r="T26" s="61"/>
      <c r="U26" s="61"/>
      <c r="V26" s="61"/>
      <c r="W26" s="182">
        <f t="shared" si="0"/>
        <v>66.1</v>
      </c>
    </row>
    <row r="27" spans="1:23" ht="12.75">
      <c r="A27" s="4" t="s">
        <v>197</v>
      </c>
      <c r="B27" s="61">
        <v>1743</v>
      </c>
      <c r="C27" s="61"/>
      <c r="D27" s="61">
        <v>62</v>
      </c>
      <c r="E27" s="61">
        <v>641.3</v>
      </c>
      <c r="F27" s="61">
        <v>4.5</v>
      </c>
      <c r="G27" s="61">
        <v>57.9</v>
      </c>
      <c r="H27" s="61">
        <v>58</v>
      </c>
      <c r="I27" s="61"/>
      <c r="J27" s="61"/>
      <c r="K27" s="61"/>
      <c r="L27" s="61">
        <v>88.3</v>
      </c>
      <c r="M27" s="61"/>
      <c r="N27" s="61">
        <v>11.4</v>
      </c>
      <c r="O27" s="61">
        <v>6.7</v>
      </c>
      <c r="P27" s="61">
        <v>191.4</v>
      </c>
      <c r="Q27" s="61"/>
      <c r="R27" s="61">
        <v>342.6</v>
      </c>
      <c r="S27" s="61">
        <v>8</v>
      </c>
      <c r="T27" s="61"/>
      <c r="U27" s="61"/>
      <c r="V27" s="61">
        <v>2.6</v>
      </c>
      <c r="W27" s="182">
        <f t="shared" si="0"/>
        <v>3217.7000000000003</v>
      </c>
    </row>
    <row r="28" spans="1:23" ht="12.75">
      <c r="A28" s="4" t="s">
        <v>198</v>
      </c>
      <c r="B28" s="61">
        <v>2475.3</v>
      </c>
      <c r="C28" s="61"/>
      <c r="D28" s="61">
        <v>34.6</v>
      </c>
      <c r="E28" s="61">
        <v>396.3</v>
      </c>
      <c r="F28" s="61"/>
      <c r="G28" s="61">
        <v>13.3</v>
      </c>
      <c r="H28" s="61">
        <v>96.1</v>
      </c>
      <c r="I28" s="61"/>
      <c r="J28" s="61"/>
      <c r="K28" s="61">
        <v>14.1</v>
      </c>
      <c r="L28" s="61">
        <v>47.8</v>
      </c>
      <c r="M28" s="61">
        <v>1</v>
      </c>
      <c r="N28" s="61">
        <v>27.2</v>
      </c>
      <c r="O28" s="61">
        <v>23.8</v>
      </c>
      <c r="P28" s="61">
        <v>211.7</v>
      </c>
      <c r="Q28" s="61">
        <v>5.5</v>
      </c>
      <c r="R28" s="61">
        <v>488.7</v>
      </c>
      <c r="S28" s="61"/>
      <c r="T28" s="61">
        <v>0.7</v>
      </c>
      <c r="U28" s="61"/>
      <c r="V28" s="61"/>
      <c r="W28" s="182">
        <f t="shared" si="0"/>
        <v>3836.1</v>
      </c>
    </row>
    <row r="29" spans="1:23" ht="12.75">
      <c r="A29" s="4" t="s">
        <v>506</v>
      </c>
      <c r="B29" s="61"/>
      <c r="C29" s="61"/>
      <c r="D29" s="61"/>
      <c r="E29" s="61">
        <v>0.3</v>
      </c>
      <c r="F29" s="61"/>
      <c r="G29" s="61"/>
      <c r="H29" s="61"/>
      <c r="I29" s="61"/>
      <c r="J29" s="61"/>
      <c r="K29" s="61"/>
      <c r="L29" s="61"/>
      <c r="M29" s="61"/>
      <c r="N29" s="61">
        <v>0.3</v>
      </c>
      <c r="O29" s="61">
        <v>0.3</v>
      </c>
      <c r="P29" s="61">
        <v>0.3</v>
      </c>
      <c r="Q29" s="61"/>
      <c r="R29" s="61"/>
      <c r="S29" s="61"/>
      <c r="T29" s="61"/>
      <c r="U29" s="61"/>
      <c r="V29" s="61"/>
      <c r="W29" s="182">
        <f t="shared" si="0"/>
        <v>1.2</v>
      </c>
    </row>
    <row r="30" spans="1:23" ht="12.75">
      <c r="A30" s="4" t="s">
        <v>200</v>
      </c>
      <c r="B30" s="61"/>
      <c r="C30" s="61"/>
      <c r="D30" s="61"/>
      <c r="E30" s="61"/>
      <c r="F30" s="61">
        <v>0.5</v>
      </c>
      <c r="G30" s="61"/>
      <c r="H30" s="61"/>
      <c r="I30" s="61"/>
      <c r="J30" s="61"/>
      <c r="K30" s="61"/>
      <c r="L30" s="61"/>
      <c r="M30" s="61"/>
      <c r="N30" s="61"/>
      <c r="O30" s="61"/>
      <c r="P30" s="61"/>
      <c r="Q30" s="61"/>
      <c r="R30" s="61"/>
      <c r="S30" s="61"/>
      <c r="T30" s="61"/>
      <c r="U30" s="61"/>
      <c r="V30" s="61"/>
      <c r="W30" s="182">
        <f t="shared" si="0"/>
        <v>0.5</v>
      </c>
    </row>
    <row r="31" spans="1:23" ht="12.75">
      <c r="A31" s="4" t="s">
        <v>201</v>
      </c>
      <c r="B31" s="61"/>
      <c r="C31" s="61"/>
      <c r="D31" s="61"/>
      <c r="E31" s="61"/>
      <c r="F31" s="61">
        <v>1.5</v>
      </c>
      <c r="G31" s="61"/>
      <c r="H31" s="61"/>
      <c r="I31" s="61"/>
      <c r="J31" s="61"/>
      <c r="K31" s="61"/>
      <c r="L31" s="61"/>
      <c r="M31" s="61"/>
      <c r="N31" s="61"/>
      <c r="O31" s="61"/>
      <c r="P31" s="61"/>
      <c r="Q31" s="61"/>
      <c r="R31" s="61"/>
      <c r="S31" s="61"/>
      <c r="T31" s="61"/>
      <c r="U31" s="61"/>
      <c r="V31" s="61"/>
      <c r="W31" s="182">
        <f t="shared" si="0"/>
        <v>1.5</v>
      </c>
    </row>
    <row r="32" spans="1:23" ht="12.75">
      <c r="A32" s="4" t="s">
        <v>202</v>
      </c>
      <c r="B32" s="61">
        <v>16.6</v>
      </c>
      <c r="C32" s="61"/>
      <c r="D32" s="61"/>
      <c r="E32" s="61">
        <v>10</v>
      </c>
      <c r="F32" s="61">
        <v>27.2</v>
      </c>
      <c r="G32" s="61"/>
      <c r="H32" s="61"/>
      <c r="I32" s="61"/>
      <c r="J32" s="61"/>
      <c r="K32" s="61"/>
      <c r="L32" s="61"/>
      <c r="M32" s="61"/>
      <c r="N32" s="61"/>
      <c r="O32" s="61"/>
      <c r="P32" s="61"/>
      <c r="Q32" s="61"/>
      <c r="R32" s="61"/>
      <c r="S32" s="61"/>
      <c r="T32" s="61"/>
      <c r="U32" s="61"/>
      <c r="V32" s="61"/>
      <c r="W32" s="182">
        <f t="shared" si="0"/>
        <v>53.8</v>
      </c>
    </row>
    <row r="33" spans="1:23" ht="12.75">
      <c r="A33" s="4" t="s">
        <v>203</v>
      </c>
      <c r="B33" s="61">
        <v>903</v>
      </c>
      <c r="C33" s="61">
        <v>1.9</v>
      </c>
      <c r="D33" s="61">
        <v>79.3</v>
      </c>
      <c r="E33" s="61">
        <v>526.7</v>
      </c>
      <c r="F33" s="61">
        <v>22.1</v>
      </c>
      <c r="G33" s="61">
        <v>9.6</v>
      </c>
      <c r="H33" s="61">
        <v>28.2</v>
      </c>
      <c r="I33" s="61"/>
      <c r="J33" s="61"/>
      <c r="K33" s="61">
        <v>9.5</v>
      </c>
      <c r="L33" s="61">
        <v>30.8</v>
      </c>
      <c r="M33" s="61"/>
      <c r="N33" s="61"/>
      <c r="O33" s="61">
        <v>20.5</v>
      </c>
      <c r="P33" s="61">
        <v>131.2</v>
      </c>
      <c r="Q33" s="61"/>
      <c r="R33" s="61">
        <v>279.8</v>
      </c>
      <c r="S33" s="61"/>
      <c r="T33" s="61">
        <v>5</v>
      </c>
      <c r="U33" s="61"/>
      <c r="V33" s="61">
        <v>26</v>
      </c>
      <c r="W33" s="182">
        <f t="shared" si="0"/>
        <v>2073.6</v>
      </c>
    </row>
    <row r="34" spans="1:23" ht="12.75">
      <c r="A34" s="4" t="s">
        <v>204</v>
      </c>
      <c r="B34" s="61">
        <v>14.6</v>
      </c>
      <c r="C34" s="61">
        <v>27</v>
      </c>
      <c r="D34" s="61"/>
      <c r="E34" s="61">
        <v>1</v>
      </c>
      <c r="F34" s="61">
        <v>17</v>
      </c>
      <c r="G34" s="61"/>
      <c r="H34" s="61"/>
      <c r="I34" s="61"/>
      <c r="J34" s="61">
        <v>0.5</v>
      </c>
      <c r="K34" s="61">
        <v>0.5</v>
      </c>
      <c r="L34" s="61"/>
      <c r="M34" s="61"/>
      <c r="N34" s="61"/>
      <c r="O34" s="61"/>
      <c r="P34" s="61"/>
      <c r="Q34" s="61"/>
      <c r="R34" s="61"/>
      <c r="S34" s="61"/>
      <c r="T34" s="61"/>
      <c r="U34" s="61"/>
      <c r="V34" s="61"/>
      <c r="W34" s="182">
        <f t="shared" si="0"/>
        <v>60.6</v>
      </c>
    </row>
    <row r="35" spans="1:23" ht="12.75">
      <c r="A35" s="146" t="s">
        <v>163</v>
      </c>
      <c r="B35" s="138">
        <f aca="true" t="shared" si="1" ref="B35:V35">SUM(B3:B34)</f>
        <v>15763.100000000002</v>
      </c>
      <c r="C35" s="138">
        <f t="shared" si="1"/>
        <v>52.4</v>
      </c>
      <c r="D35" s="138">
        <f t="shared" si="1"/>
        <v>444.80000000000007</v>
      </c>
      <c r="E35" s="138">
        <f t="shared" si="1"/>
        <v>5119.900000000001</v>
      </c>
      <c r="F35" s="138">
        <f t="shared" si="1"/>
        <v>303.3</v>
      </c>
      <c r="G35" s="138">
        <f t="shared" si="1"/>
        <v>201.9</v>
      </c>
      <c r="H35" s="138">
        <f t="shared" si="1"/>
        <v>989.4000000000002</v>
      </c>
      <c r="I35" s="138">
        <f t="shared" si="1"/>
        <v>7.5</v>
      </c>
      <c r="J35" s="138">
        <f t="shared" si="1"/>
        <v>7.5</v>
      </c>
      <c r="K35" s="138">
        <f t="shared" si="1"/>
        <v>31.4</v>
      </c>
      <c r="L35" s="138">
        <f t="shared" si="1"/>
        <v>400.3</v>
      </c>
      <c r="M35" s="138">
        <f t="shared" si="1"/>
        <v>12.100000000000001</v>
      </c>
      <c r="N35" s="138">
        <f t="shared" si="1"/>
        <v>87</v>
      </c>
      <c r="O35" s="138">
        <f t="shared" si="1"/>
        <v>63.099999999999994</v>
      </c>
      <c r="P35" s="138">
        <f t="shared" si="1"/>
        <v>1230.1</v>
      </c>
      <c r="Q35" s="138">
        <f t="shared" si="1"/>
        <v>153</v>
      </c>
      <c r="R35" s="138">
        <f t="shared" si="1"/>
        <v>2707.1</v>
      </c>
      <c r="S35" s="138">
        <f>SUM(S3:S34)</f>
        <v>8</v>
      </c>
      <c r="T35" s="138">
        <f t="shared" si="1"/>
        <v>5.7</v>
      </c>
      <c r="U35" s="138">
        <f>SUM(U3:U34)</f>
        <v>4</v>
      </c>
      <c r="V35" s="138">
        <f t="shared" si="1"/>
        <v>38.7</v>
      </c>
      <c r="W35" s="209">
        <f>SUM(B35:V35)</f>
        <v>27630.3</v>
      </c>
    </row>
    <row r="36" spans="2:21" ht="12.75">
      <c r="B36" s="61"/>
      <c r="C36" s="61"/>
      <c r="D36" s="61"/>
      <c r="E36" s="61"/>
      <c r="F36" s="61"/>
      <c r="G36" s="61"/>
      <c r="H36" s="61"/>
      <c r="I36" s="61"/>
      <c r="J36" s="61"/>
      <c r="K36" s="61"/>
      <c r="L36" s="61"/>
      <c r="M36" s="61"/>
      <c r="N36" s="61"/>
      <c r="O36" s="61"/>
      <c r="P36" s="61"/>
      <c r="Q36" s="61"/>
      <c r="R36" s="61"/>
      <c r="S36" s="61"/>
      <c r="T36" s="61"/>
      <c r="U36" s="61"/>
    </row>
  </sheetData>
  <sheetProtection/>
  <printOptions gridLines="1" horizontalCentered="1"/>
  <pageMargins left="0.31496062992125984" right="0.1968503937007874" top="1.1811023622047245" bottom="1" header="0.35433070866141736" footer="0.1968503937007874"/>
  <pageSetup horizontalDpi="300" verticalDpi="300" orientation="landscape" r:id="rId1"/>
  <headerFooter alignWithMargins="0">
    <oddHeader>&amp;L&amp;8 &amp;10SERVICIO AGRÍCOLA Y GANADERO
División Protección Agrícola
VIñas y Vinos&amp;C&amp;14
SUPERFICIE COMUNAL DE CEPAJES TINTOS
PARA VINIFICACIÓN -  VIª REGIÓN (ha.)&amp;R&amp;12CUADRO Nº 21</oddHeader>
    <oddFooter>&amp;L&amp;F</oddFooter>
  </headerFooter>
</worksheet>
</file>

<file path=xl/worksheets/sheet26.xml><?xml version="1.0" encoding="utf-8"?>
<worksheet xmlns="http://schemas.openxmlformats.org/spreadsheetml/2006/main" xmlns:r="http://schemas.openxmlformats.org/officeDocument/2006/relationships">
  <dimension ref="A1:R34"/>
  <sheetViews>
    <sheetView zoomScalePageLayoutView="0" workbookViewId="0" topLeftCell="A1">
      <selection activeCell="A1" sqref="A1"/>
    </sheetView>
  </sheetViews>
  <sheetFormatPr defaultColWidth="11.421875" defaultRowHeight="12.75"/>
  <cols>
    <col min="1" max="1" width="15.7109375" style="4" customWidth="1"/>
    <col min="2" max="2" width="8.140625" style="4" bestFit="1" customWidth="1"/>
    <col min="3" max="3" width="5.57421875" style="4" bestFit="1" customWidth="1"/>
    <col min="4" max="4" width="3.57421875" style="4" customWidth="1"/>
    <col min="5" max="5" width="4.421875" style="4" customWidth="1"/>
    <col min="6" max="6" width="7.140625" style="4" bestFit="1" customWidth="1"/>
    <col min="7" max="7" width="6.00390625" style="4" bestFit="1" customWidth="1"/>
    <col min="8" max="8" width="5.00390625" style="4" bestFit="1" customWidth="1"/>
    <col min="9" max="9" width="5.7109375" style="4" bestFit="1" customWidth="1"/>
    <col min="10" max="10" width="3.57421875" style="4" customWidth="1"/>
    <col min="11" max="11" width="5.00390625" style="4" bestFit="1" customWidth="1"/>
    <col min="12" max="12" width="4.57421875" style="4" bestFit="1" customWidth="1"/>
    <col min="13" max="17" width="4.421875" style="4" customWidth="1"/>
    <col min="18" max="18" width="7.00390625" style="4" customWidth="1"/>
    <col min="19" max="16384" width="11.421875" style="4" customWidth="1"/>
  </cols>
  <sheetData>
    <row r="1" spans="1:18" ht="74.25" customHeight="1">
      <c r="A1" s="139" t="s">
        <v>115</v>
      </c>
      <c r="B1" s="141" t="s">
        <v>43</v>
      </c>
      <c r="C1" s="140" t="s">
        <v>50</v>
      </c>
      <c r="D1" s="63" t="s">
        <v>523</v>
      </c>
      <c r="E1" s="141" t="s">
        <v>49</v>
      </c>
      <c r="F1" s="141" t="s">
        <v>41</v>
      </c>
      <c r="G1" s="141" t="s">
        <v>44</v>
      </c>
      <c r="H1" s="141" t="s">
        <v>45</v>
      </c>
      <c r="I1" s="141" t="s">
        <v>46</v>
      </c>
      <c r="J1" s="141" t="s">
        <v>75</v>
      </c>
      <c r="K1" s="141" t="s">
        <v>53</v>
      </c>
      <c r="L1" s="141" t="s">
        <v>54</v>
      </c>
      <c r="M1" s="141" t="s">
        <v>55</v>
      </c>
      <c r="N1" s="142" t="s">
        <v>524</v>
      </c>
      <c r="O1" s="142" t="s">
        <v>510</v>
      </c>
      <c r="P1" s="142" t="s">
        <v>511</v>
      </c>
      <c r="Q1" s="147" t="s">
        <v>512</v>
      </c>
      <c r="R1" s="148" t="s">
        <v>522</v>
      </c>
    </row>
    <row r="2" spans="1:18" ht="12.75">
      <c r="A2" s="4" t="s">
        <v>171</v>
      </c>
      <c r="B2" s="211">
        <v>39.7</v>
      </c>
      <c r="C2" s="211"/>
      <c r="D2" s="211"/>
      <c r="E2" s="211">
        <v>5.8</v>
      </c>
      <c r="F2" s="211">
        <v>255.3</v>
      </c>
      <c r="G2" s="211">
        <v>77.7</v>
      </c>
      <c r="H2" s="211">
        <v>0.2</v>
      </c>
      <c r="I2" s="211"/>
      <c r="J2" s="211"/>
      <c r="K2" s="211"/>
      <c r="L2" s="211">
        <v>0.8</v>
      </c>
      <c r="M2" s="211"/>
      <c r="N2" s="211"/>
      <c r="O2" s="211"/>
      <c r="P2" s="211"/>
      <c r="Q2" s="149"/>
      <c r="R2" s="145">
        <f>SUM(B2:Q2)</f>
        <v>379.5</v>
      </c>
    </row>
    <row r="3" spans="1:18" ht="12.75">
      <c r="A3" s="4" t="s">
        <v>172</v>
      </c>
      <c r="B3" s="211">
        <v>14.5</v>
      </c>
      <c r="C3" s="211"/>
      <c r="D3" s="211"/>
      <c r="E3" s="211"/>
      <c r="F3" s="211">
        <v>57.4</v>
      </c>
      <c r="G3" s="211">
        <v>12</v>
      </c>
      <c r="H3" s="211"/>
      <c r="I3" s="211"/>
      <c r="J3" s="211"/>
      <c r="K3" s="211"/>
      <c r="L3" s="211"/>
      <c r="M3" s="211"/>
      <c r="N3" s="211"/>
      <c r="O3" s="211"/>
      <c r="P3" s="211"/>
      <c r="Q3" s="149"/>
      <c r="R3" s="145">
        <f>SUM(B3:Q3)</f>
        <v>83.9</v>
      </c>
    </row>
    <row r="4" spans="1:18" ht="12.75">
      <c r="A4" s="4" t="s">
        <v>173</v>
      </c>
      <c r="B4" s="211">
        <v>7</v>
      </c>
      <c r="C4" s="211"/>
      <c r="D4" s="211"/>
      <c r="E4" s="211"/>
      <c r="F4" s="211">
        <v>6</v>
      </c>
      <c r="G4" s="211"/>
      <c r="H4" s="211"/>
      <c r="I4" s="211"/>
      <c r="J4" s="211"/>
      <c r="K4" s="211"/>
      <c r="L4" s="211"/>
      <c r="M4" s="211"/>
      <c r="N4" s="211"/>
      <c r="O4" s="211"/>
      <c r="P4" s="211"/>
      <c r="Q4" s="149"/>
      <c r="R4" s="145">
        <f>SUM(B4:Q4)</f>
        <v>13</v>
      </c>
    </row>
    <row r="5" spans="1:18" ht="12.75">
      <c r="A5" s="4" t="s">
        <v>174</v>
      </c>
      <c r="B5" s="211">
        <v>28.3</v>
      </c>
      <c r="C5" s="211"/>
      <c r="D5" s="211"/>
      <c r="E5" s="211"/>
      <c r="F5" s="211">
        <v>67.5</v>
      </c>
      <c r="G5" s="211"/>
      <c r="H5" s="211"/>
      <c r="I5" s="211"/>
      <c r="J5" s="211"/>
      <c r="K5" s="211"/>
      <c r="L5" s="211"/>
      <c r="M5" s="211"/>
      <c r="N5" s="211"/>
      <c r="O5" s="211"/>
      <c r="P5" s="211"/>
      <c r="Q5" s="149"/>
      <c r="R5" s="145">
        <f>SUM(B5:Q5)</f>
        <v>95.8</v>
      </c>
    </row>
    <row r="6" spans="1:18" ht="12.75">
      <c r="A6" s="4" t="s">
        <v>211</v>
      </c>
      <c r="B6" s="211"/>
      <c r="C6" s="211"/>
      <c r="D6" s="211"/>
      <c r="E6" s="211"/>
      <c r="F6" s="211"/>
      <c r="G6" s="211"/>
      <c r="H6" s="211"/>
      <c r="I6" s="211"/>
      <c r="J6" s="211"/>
      <c r="K6" s="211"/>
      <c r="L6" s="211"/>
      <c r="M6" s="211"/>
      <c r="N6" s="211"/>
      <c r="O6" s="211"/>
      <c r="P6" s="211"/>
      <c r="Q6" s="149"/>
      <c r="R6" s="145"/>
    </row>
    <row r="7" spans="1:18" ht="12.75">
      <c r="A7" s="4" t="s">
        <v>176</v>
      </c>
      <c r="B7" s="211"/>
      <c r="C7" s="211"/>
      <c r="D7" s="211"/>
      <c r="E7" s="211"/>
      <c r="F7" s="211">
        <v>5.5</v>
      </c>
      <c r="G7" s="211"/>
      <c r="H7" s="211">
        <v>0.3</v>
      </c>
      <c r="I7" s="211"/>
      <c r="J7" s="211">
        <v>0.2</v>
      </c>
      <c r="K7" s="211"/>
      <c r="L7" s="211"/>
      <c r="M7" s="211"/>
      <c r="N7" s="211"/>
      <c r="O7" s="211"/>
      <c r="P7" s="211"/>
      <c r="Q7" s="149"/>
      <c r="R7" s="145">
        <f aca="true" t="shared" si="0" ref="R7:R28">SUM(B7:Q7)</f>
        <v>6</v>
      </c>
    </row>
    <row r="8" spans="1:18" ht="12.75">
      <c r="A8" s="4" t="s">
        <v>177</v>
      </c>
      <c r="B8" s="211">
        <v>145.1</v>
      </c>
      <c r="C8" s="211"/>
      <c r="D8" s="211"/>
      <c r="E8" s="211"/>
      <c r="F8" s="211">
        <v>94.4</v>
      </c>
      <c r="G8" s="211">
        <v>12</v>
      </c>
      <c r="H8" s="211">
        <v>13.5</v>
      </c>
      <c r="I8" s="211"/>
      <c r="J8" s="211"/>
      <c r="K8" s="211">
        <v>5.7</v>
      </c>
      <c r="L8" s="211"/>
      <c r="M8" s="211">
        <v>7.6</v>
      </c>
      <c r="N8" s="211">
        <v>1.1</v>
      </c>
      <c r="O8" s="211"/>
      <c r="P8" s="211"/>
      <c r="Q8" s="149"/>
      <c r="R8" s="145">
        <f t="shared" si="0"/>
        <v>279.40000000000003</v>
      </c>
    </row>
    <row r="9" spans="1:18" ht="12.75">
      <c r="A9" s="4" t="s">
        <v>178</v>
      </c>
      <c r="B9" s="211">
        <v>47.2</v>
      </c>
      <c r="C9" s="211"/>
      <c r="D9" s="211"/>
      <c r="E9" s="211">
        <v>1.8</v>
      </c>
      <c r="F9" s="211">
        <v>35.3</v>
      </c>
      <c r="G9" s="211">
        <v>26</v>
      </c>
      <c r="H9" s="211"/>
      <c r="I9" s="211"/>
      <c r="J9" s="211"/>
      <c r="K9" s="211">
        <v>1.6</v>
      </c>
      <c r="L9" s="211"/>
      <c r="M9" s="211">
        <v>0.1</v>
      </c>
      <c r="N9" s="211"/>
      <c r="O9" s="211"/>
      <c r="P9" s="211"/>
      <c r="Q9" s="149"/>
      <c r="R9" s="145">
        <f t="shared" si="0"/>
        <v>111.99999999999999</v>
      </c>
    </row>
    <row r="10" spans="1:18" ht="12.75">
      <c r="A10" s="4" t="s">
        <v>179</v>
      </c>
      <c r="B10" s="211">
        <v>9.4</v>
      </c>
      <c r="C10" s="211"/>
      <c r="D10" s="211"/>
      <c r="E10" s="211"/>
      <c r="F10" s="211">
        <v>4.5</v>
      </c>
      <c r="G10" s="211">
        <v>0.8</v>
      </c>
      <c r="H10" s="211">
        <v>0.3</v>
      </c>
      <c r="I10" s="211"/>
      <c r="J10" s="211"/>
      <c r="K10" s="211"/>
      <c r="L10" s="211"/>
      <c r="M10" s="211"/>
      <c r="N10" s="211"/>
      <c r="O10" s="211"/>
      <c r="P10" s="211"/>
      <c r="Q10" s="149"/>
      <c r="R10" s="145">
        <f t="shared" si="0"/>
        <v>15.000000000000002</v>
      </c>
    </row>
    <row r="11" spans="1:18" ht="12.75">
      <c r="A11" s="4" t="s">
        <v>212</v>
      </c>
      <c r="B11" s="211">
        <v>21.3</v>
      </c>
      <c r="C11" s="211"/>
      <c r="D11" s="211"/>
      <c r="E11" s="211"/>
      <c r="F11" s="211">
        <v>7</v>
      </c>
      <c r="G11" s="211"/>
      <c r="H11" s="211"/>
      <c r="I11" s="211"/>
      <c r="J11" s="211"/>
      <c r="K11" s="211"/>
      <c r="L11" s="211"/>
      <c r="M11" s="211"/>
      <c r="N11" s="211"/>
      <c r="O11" s="211"/>
      <c r="P11" s="211"/>
      <c r="Q11" s="149"/>
      <c r="R11" s="145">
        <f t="shared" si="0"/>
        <v>28.3</v>
      </c>
    </row>
    <row r="12" spans="1:18" ht="12.75">
      <c r="A12" s="4" t="s">
        <v>181</v>
      </c>
      <c r="B12" s="211">
        <v>37.3</v>
      </c>
      <c r="C12" s="211"/>
      <c r="D12" s="211"/>
      <c r="E12" s="211"/>
      <c r="F12" s="211">
        <v>10.8</v>
      </c>
      <c r="G12" s="211">
        <v>0.2</v>
      </c>
      <c r="H12" s="211"/>
      <c r="I12" s="211"/>
      <c r="J12" s="211"/>
      <c r="K12" s="211"/>
      <c r="L12" s="211"/>
      <c r="M12" s="211"/>
      <c r="N12" s="211"/>
      <c r="O12" s="211"/>
      <c r="P12" s="211"/>
      <c r="Q12" s="149"/>
      <c r="R12" s="145">
        <f t="shared" si="0"/>
        <v>48.3</v>
      </c>
    </row>
    <row r="13" spans="1:18" ht="12.75">
      <c r="A13" s="4" t="s">
        <v>182</v>
      </c>
      <c r="B13" s="211">
        <v>0.4</v>
      </c>
      <c r="C13" s="211"/>
      <c r="D13" s="211"/>
      <c r="E13" s="211"/>
      <c r="F13" s="211">
        <v>44.2</v>
      </c>
      <c r="G13" s="211"/>
      <c r="H13" s="211"/>
      <c r="I13" s="211"/>
      <c r="J13" s="211"/>
      <c r="K13" s="211"/>
      <c r="L13" s="211"/>
      <c r="M13" s="211">
        <v>0.5</v>
      </c>
      <c r="N13" s="211">
        <v>12</v>
      </c>
      <c r="O13" s="211"/>
      <c r="P13" s="211"/>
      <c r="Q13" s="149"/>
      <c r="R13" s="145">
        <f t="shared" si="0"/>
        <v>57.1</v>
      </c>
    </row>
    <row r="14" spans="1:18" ht="12.75">
      <c r="A14" s="4" t="s">
        <v>183</v>
      </c>
      <c r="B14" s="211">
        <v>103.6</v>
      </c>
      <c r="C14" s="211">
        <v>22.5</v>
      </c>
      <c r="D14" s="211"/>
      <c r="E14" s="211"/>
      <c r="F14" s="211">
        <v>8.2</v>
      </c>
      <c r="G14" s="211"/>
      <c r="H14" s="211"/>
      <c r="I14" s="211"/>
      <c r="J14" s="211"/>
      <c r="K14" s="211"/>
      <c r="L14" s="211"/>
      <c r="M14" s="211"/>
      <c r="N14" s="211"/>
      <c r="O14" s="211"/>
      <c r="P14" s="211"/>
      <c r="Q14" s="149"/>
      <c r="R14" s="145">
        <f t="shared" si="0"/>
        <v>134.29999999999998</v>
      </c>
    </row>
    <row r="15" spans="1:18" ht="12.75">
      <c r="A15" s="4" t="s">
        <v>184</v>
      </c>
      <c r="B15" s="211"/>
      <c r="C15" s="211"/>
      <c r="D15" s="211"/>
      <c r="E15" s="211"/>
      <c r="F15" s="211">
        <v>2.6</v>
      </c>
      <c r="G15" s="211">
        <v>2.4</v>
      </c>
      <c r="H15" s="211"/>
      <c r="I15" s="211"/>
      <c r="J15" s="211"/>
      <c r="K15" s="211"/>
      <c r="L15" s="211"/>
      <c r="M15" s="211"/>
      <c r="N15" s="211"/>
      <c r="O15" s="211"/>
      <c r="P15" s="211"/>
      <c r="Q15" s="149"/>
      <c r="R15" s="145">
        <f t="shared" si="0"/>
        <v>5</v>
      </c>
    </row>
    <row r="16" spans="1:18" ht="12.75">
      <c r="A16" s="4" t="s">
        <v>186</v>
      </c>
      <c r="B16" s="211">
        <v>3</v>
      </c>
      <c r="C16" s="211"/>
      <c r="D16" s="211">
        <v>0.5</v>
      </c>
      <c r="E16" s="211"/>
      <c r="F16" s="211"/>
      <c r="G16" s="211">
        <v>0.1</v>
      </c>
      <c r="H16" s="211">
        <v>6.5</v>
      </c>
      <c r="I16" s="211"/>
      <c r="J16" s="211"/>
      <c r="K16" s="211"/>
      <c r="L16" s="211"/>
      <c r="M16" s="211"/>
      <c r="N16" s="211">
        <v>0.4</v>
      </c>
      <c r="O16" s="211"/>
      <c r="P16" s="211"/>
      <c r="Q16" s="149"/>
      <c r="R16" s="145">
        <f t="shared" si="0"/>
        <v>10.5</v>
      </c>
    </row>
    <row r="17" spans="1:18" ht="12.75">
      <c r="A17" s="4" t="s">
        <v>187</v>
      </c>
      <c r="B17" s="211">
        <v>8.6</v>
      </c>
      <c r="C17" s="211"/>
      <c r="D17" s="211"/>
      <c r="E17" s="211"/>
      <c r="F17" s="211"/>
      <c r="G17" s="211"/>
      <c r="H17" s="211"/>
      <c r="I17" s="211"/>
      <c r="J17" s="211"/>
      <c r="K17" s="211"/>
      <c r="L17" s="211"/>
      <c r="M17" s="211"/>
      <c r="N17" s="211"/>
      <c r="O17" s="211"/>
      <c r="P17" s="211"/>
      <c r="Q17" s="149"/>
      <c r="R17" s="145">
        <f t="shared" si="0"/>
        <v>8.6</v>
      </c>
    </row>
    <row r="18" spans="1:18" ht="12.75">
      <c r="A18" s="4" t="s">
        <v>189</v>
      </c>
      <c r="B18" s="211">
        <v>72.1</v>
      </c>
      <c r="C18" s="211"/>
      <c r="D18" s="211">
        <v>2</v>
      </c>
      <c r="E18" s="211">
        <v>8.7</v>
      </c>
      <c r="F18" s="211">
        <v>52.3</v>
      </c>
      <c r="G18" s="211">
        <v>19.2</v>
      </c>
      <c r="H18" s="211">
        <v>5.2</v>
      </c>
      <c r="I18" s="211">
        <v>5.5</v>
      </c>
      <c r="J18" s="211">
        <v>0.8</v>
      </c>
      <c r="K18" s="211"/>
      <c r="L18" s="211"/>
      <c r="M18" s="211">
        <v>1.2</v>
      </c>
      <c r="N18" s="211"/>
      <c r="O18" s="211"/>
      <c r="P18" s="211">
        <v>5.8</v>
      </c>
      <c r="Q18" s="149"/>
      <c r="R18" s="145">
        <f t="shared" si="0"/>
        <v>172.79999999999998</v>
      </c>
    </row>
    <row r="19" spans="1:18" ht="12.75">
      <c r="A19" s="4" t="s">
        <v>190</v>
      </c>
      <c r="B19" s="211">
        <v>122.2</v>
      </c>
      <c r="C19" s="211"/>
      <c r="D19" s="211"/>
      <c r="E19" s="211">
        <v>2</v>
      </c>
      <c r="F19" s="211">
        <v>46.8</v>
      </c>
      <c r="G19" s="211">
        <v>7</v>
      </c>
      <c r="H19" s="211"/>
      <c r="I19" s="211"/>
      <c r="J19" s="211"/>
      <c r="K19" s="211">
        <v>3.3</v>
      </c>
      <c r="L19" s="211"/>
      <c r="M19" s="211">
        <v>24.6</v>
      </c>
      <c r="N19" s="211">
        <v>4</v>
      </c>
      <c r="O19" s="211"/>
      <c r="P19" s="211"/>
      <c r="Q19" s="149"/>
      <c r="R19" s="145">
        <f t="shared" si="0"/>
        <v>209.9</v>
      </c>
    </row>
    <row r="20" spans="1:18" ht="12.75">
      <c r="A20" s="4" t="s">
        <v>191</v>
      </c>
      <c r="B20" s="211">
        <v>77.8</v>
      </c>
      <c r="C20" s="211"/>
      <c r="D20" s="211"/>
      <c r="E20" s="211"/>
      <c r="F20" s="211">
        <v>18.9</v>
      </c>
      <c r="G20" s="211">
        <v>23.1</v>
      </c>
      <c r="H20" s="211">
        <v>1</v>
      </c>
      <c r="I20" s="211"/>
      <c r="J20" s="211"/>
      <c r="K20" s="211"/>
      <c r="L20" s="211"/>
      <c r="M20" s="211"/>
      <c r="N20" s="211"/>
      <c r="O20" s="211"/>
      <c r="P20" s="211"/>
      <c r="Q20" s="149"/>
      <c r="R20" s="145">
        <f t="shared" si="0"/>
        <v>120.79999999999998</v>
      </c>
    </row>
    <row r="21" spans="1:18" ht="12.75">
      <c r="A21" s="4" t="s">
        <v>192</v>
      </c>
      <c r="B21" s="211">
        <v>173.2</v>
      </c>
      <c r="C21" s="211">
        <v>9.2</v>
      </c>
      <c r="D21" s="211"/>
      <c r="E21" s="211"/>
      <c r="F21" s="211">
        <v>94.1</v>
      </c>
      <c r="G21" s="211">
        <v>42.1</v>
      </c>
      <c r="H21" s="211">
        <v>4.6</v>
      </c>
      <c r="I21" s="211"/>
      <c r="J21" s="211"/>
      <c r="K21" s="211"/>
      <c r="L21" s="211"/>
      <c r="M21" s="211">
        <v>11.8</v>
      </c>
      <c r="N21" s="211"/>
      <c r="O21" s="211"/>
      <c r="P21" s="211"/>
      <c r="Q21" s="149"/>
      <c r="R21" s="145">
        <f t="shared" si="0"/>
        <v>335.00000000000006</v>
      </c>
    </row>
    <row r="22" spans="1:18" ht="12.75">
      <c r="A22" s="4" t="s">
        <v>193</v>
      </c>
      <c r="B22" s="211">
        <v>52.3</v>
      </c>
      <c r="C22" s="211"/>
      <c r="D22" s="211"/>
      <c r="E22" s="211"/>
      <c r="F22" s="211">
        <v>33.8</v>
      </c>
      <c r="G22" s="211">
        <v>32</v>
      </c>
      <c r="H22" s="211">
        <v>3</v>
      </c>
      <c r="I22" s="211"/>
      <c r="J22" s="211"/>
      <c r="K22" s="211"/>
      <c r="L22" s="211"/>
      <c r="M22" s="211"/>
      <c r="N22" s="211"/>
      <c r="O22" s="211"/>
      <c r="P22" s="211"/>
      <c r="Q22" s="149"/>
      <c r="R22" s="145">
        <f t="shared" si="0"/>
        <v>121.1</v>
      </c>
    </row>
    <row r="23" spans="1:18" ht="12.75">
      <c r="A23" s="4" t="s">
        <v>208</v>
      </c>
      <c r="B23" s="211">
        <v>58.5</v>
      </c>
      <c r="C23" s="211"/>
      <c r="D23" s="211">
        <v>1.5</v>
      </c>
      <c r="E23" s="211"/>
      <c r="F23" s="211">
        <v>15.9</v>
      </c>
      <c r="G23" s="211">
        <v>155.3</v>
      </c>
      <c r="H23" s="211">
        <v>24.8</v>
      </c>
      <c r="I23" s="211"/>
      <c r="J23" s="211"/>
      <c r="K23" s="211"/>
      <c r="L23" s="211"/>
      <c r="M23" s="211"/>
      <c r="N23" s="211"/>
      <c r="O23" s="211"/>
      <c r="P23" s="211"/>
      <c r="Q23" s="149"/>
      <c r="R23" s="145">
        <f t="shared" si="0"/>
        <v>256</v>
      </c>
    </row>
    <row r="24" spans="1:18" ht="12.75">
      <c r="A24" s="4" t="s">
        <v>195</v>
      </c>
      <c r="B24" s="211">
        <v>47.8</v>
      </c>
      <c r="C24" s="211"/>
      <c r="D24" s="211"/>
      <c r="E24" s="211"/>
      <c r="F24" s="211">
        <v>36.8</v>
      </c>
      <c r="G24" s="211">
        <v>8</v>
      </c>
      <c r="H24" s="211"/>
      <c r="I24" s="211"/>
      <c r="J24" s="211"/>
      <c r="K24" s="211">
        <v>1</v>
      </c>
      <c r="L24" s="211"/>
      <c r="M24" s="211">
        <v>2.4</v>
      </c>
      <c r="N24" s="211"/>
      <c r="O24" s="211"/>
      <c r="P24" s="211">
        <v>1</v>
      </c>
      <c r="Q24" s="149"/>
      <c r="R24" s="145">
        <f t="shared" si="0"/>
        <v>97</v>
      </c>
    </row>
    <row r="25" spans="1:18" ht="12.75">
      <c r="A25" s="4" t="s">
        <v>196</v>
      </c>
      <c r="B25" s="211"/>
      <c r="C25" s="211"/>
      <c r="D25" s="211"/>
      <c r="E25" s="211"/>
      <c r="F25" s="211"/>
      <c r="G25" s="211">
        <v>4.8</v>
      </c>
      <c r="H25" s="211"/>
      <c r="I25" s="211"/>
      <c r="J25" s="211"/>
      <c r="K25" s="211"/>
      <c r="L25" s="211"/>
      <c r="M25" s="211"/>
      <c r="N25" s="211"/>
      <c r="O25" s="211"/>
      <c r="P25" s="211"/>
      <c r="Q25" s="149"/>
      <c r="R25" s="145">
        <f t="shared" si="0"/>
        <v>4.8</v>
      </c>
    </row>
    <row r="26" spans="1:18" ht="12.75">
      <c r="A26" s="4" t="s">
        <v>197</v>
      </c>
      <c r="B26" s="211">
        <v>152.2</v>
      </c>
      <c r="C26" s="211"/>
      <c r="D26" s="211"/>
      <c r="E26" s="211">
        <v>4.9</v>
      </c>
      <c r="F26" s="211">
        <v>48.8</v>
      </c>
      <c r="G26" s="211">
        <v>29.2</v>
      </c>
      <c r="H26" s="211"/>
      <c r="I26" s="211"/>
      <c r="J26" s="211"/>
      <c r="K26" s="211">
        <v>1.5</v>
      </c>
      <c r="L26" s="211"/>
      <c r="M26" s="211">
        <v>2</v>
      </c>
      <c r="N26" s="211"/>
      <c r="O26" s="211"/>
      <c r="P26" s="211"/>
      <c r="Q26" s="149"/>
      <c r="R26" s="145">
        <f t="shared" si="0"/>
        <v>238.59999999999997</v>
      </c>
    </row>
    <row r="27" spans="1:18" ht="12.75">
      <c r="A27" s="4" t="s">
        <v>198</v>
      </c>
      <c r="B27" s="211">
        <v>203</v>
      </c>
      <c r="C27" s="211"/>
      <c r="D27" s="211"/>
      <c r="E27" s="211"/>
      <c r="F27" s="211">
        <v>56.2</v>
      </c>
      <c r="G27" s="211"/>
      <c r="H27" s="211"/>
      <c r="I27" s="211"/>
      <c r="J27" s="211">
        <v>1.2</v>
      </c>
      <c r="K27" s="211">
        <v>2.3</v>
      </c>
      <c r="L27" s="211"/>
      <c r="M27" s="211">
        <v>4.1</v>
      </c>
      <c r="N27" s="211"/>
      <c r="O27" s="211">
        <v>0.5</v>
      </c>
      <c r="P27" s="211">
        <v>0.2</v>
      </c>
      <c r="Q27" s="149"/>
      <c r="R27" s="145">
        <f t="shared" si="0"/>
        <v>267.5</v>
      </c>
    </row>
    <row r="28" spans="1:18" ht="12.75">
      <c r="A28" s="4" t="s">
        <v>506</v>
      </c>
      <c r="B28" s="211"/>
      <c r="C28" s="211"/>
      <c r="D28" s="211"/>
      <c r="E28" s="211"/>
      <c r="F28" s="211"/>
      <c r="G28" s="211"/>
      <c r="H28" s="211"/>
      <c r="I28" s="211"/>
      <c r="J28" s="211"/>
      <c r="K28" s="211"/>
      <c r="L28" s="211"/>
      <c r="M28" s="211">
        <v>0.3</v>
      </c>
      <c r="N28" s="182"/>
      <c r="O28" s="189"/>
      <c r="P28" s="189"/>
      <c r="Q28" s="149"/>
      <c r="R28" s="145">
        <f t="shared" si="0"/>
        <v>0.3</v>
      </c>
    </row>
    <row r="29" spans="1:18" ht="12.75">
      <c r="A29" s="4" t="s">
        <v>200</v>
      </c>
      <c r="B29" s="211"/>
      <c r="C29" s="211"/>
      <c r="D29" s="211"/>
      <c r="E29" s="211"/>
      <c r="F29" s="211"/>
      <c r="G29" s="211"/>
      <c r="H29" s="211"/>
      <c r="I29" s="211"/>
      <c r="J29" s="211"/>
      <c r="K29" s="211"/>
      <c r="L29" s="211"/>
      <c r="M29" s="211"/>
      <c r="N29" s="182"/>
      <c r="O29" s="189"/>
      <c r="P29" s="189"/>
      <c r="Q29" s="149"/>
      <c r="R29" s="145"/>
    </row>
    <row r="30" spans="1:18" ht="12.75">
      <c r="A30" s="4" t="s">
        <v>201</v>
      </c>
      <c r="B30" s="211"/>
      <c r="C30" s="211"/>
      <c r="D30" s="211"/>
      <c r="E30" s="211"/>
      <c r="F30" s="211"/>
      <c r="G30" s="211"/>
      <c r="H30" s="211"/>
      <c r="I30" s="211"/>
      <c r="J30" s="211"/>
      <c r="K30" s="211"/>
      <c r="L30" s="211"/>
      <c r="M30" s="211"/>
      <c r="N30" s="182"/>
      <c r="O30" s="189"/>
      <c r="P30" s="189"/>
      <c r="Q30" s="149"/>
      <c r="R30" s="145"/>
    </row>
    <row r="31" spans="1:18" ht="12.75">
      <c r="A31" s="4" t="s">
        <v>202</v>
      </c>
      <c r="B31" s="211"/>
      <c r="C31" s="211"/>
      <c r="D31" s="211"/>
      <c r="E31" s="211"/>
      <c r="F31" s="211"/>
      <c r="G31" s="211">
        <v>2</v>
      </c>
      <c r="H31" s="211"/>
      <c r="I31" s="211"/>
      <c r="J31" s="211"/>
      <c r="K31" s="211"/>
      <c r="L31" s="211"/>
      <c r="M31" s="211"/>
      <c r="N31" s="182"/>
      <c r="O31" s="189"/>
      <c r="P31" s="189"/>
      <c r="Q31" s="149"/>
      <c r="R31" s="145">
        <f>SUM(B31:Q31)</f>
        <v>2</v>
      </c>
    </row>
    <row r="32" spans="1:18" ht="12.75">
      <c r="A32" s="4" t="s">
        <v>203</v>
      </c>
      <c r="B32" s="211">
        <v>186.5</v>
      </c>
      <c r="C32" s="211">
        <v>5.8</v>
      </c>
      <c r="D32" s="211"/>
      <c r="E32" s="211"/>
      <c r="F32" s="211">
        <v>18</v>
      </c>
      <c r="G32" s="211">
        <v>20.8</v>
      </c>
      <c r="H32" s="211">
        <v>4</v>
      </c>
      <c r="I32" s="211">
        <v>2</v>
      </c>
      <c r="J32" s="211"/>
      <c r="K32" s="211">
        <v>10.7</v>
      </c>
      <c r="L32" s="211">
        <v>1.8</v>
      </c>
      <c r="M32" s="211">
        <v>30.1</v>
      </c>
      <c r="N32" s="182"/>
      <c r="O32" s="189"/>
      <c r="P32" s="189"/>
      <c r="Q32" s="149"/>
      <c r="R32" s="145">
        <f>SUM(B32:Q32)</f>
        <v>279.70000000000005</v>
      </c>
    </row>
    <row r="33" spans="1:18" ht="12.75">
      <c r="A33" s="4" t="s">
        <v>204</v>
      </c>
      <c r="B33" s="211">
        <v>9</v>
      </c>
      <c r="C33" s="211"/>
      <c r="D33" s="211"/>
      <c r="E33" s="211">
        <v>20.5</v>
      </c>
      <c r="F33" s="211"/>
      <c r="G33" s="211">
        <v>6.5</v>
      </c>
      <c r="H33" s="211">
        <v>4.5</v>
      </c>
      <c r="I33" s="211"/>
      <c r="J33" s="211"/>
      <c r="K33" s="211"/>
      <c r="L33" s="211"/>
      <c r="M33" s="211"/>
      <c r="N33" s="182"/>
      <c r="O33" s="189"/>
      <c r="P33" s="189"/>
      <c r="Q33" s="149"/>
      <c r="R33" s="145">
        <f>SUM(B33:Q33)</f>
        <v>40.5</v>
      </c>
    </row>
    <row r="34" spans="1:18" s="185" customFormat="1" ht="12.75">
      <c r="A34" s="190" t="s">
        <v>163</v>
      </c>
      <c r="B34" s="212">
        <f aca="true" t="shared" si="1" ref="B34:P34">SUM(B2:B33)</f>
        <v>1620</v>
      </c>
      <c r="C34" s="212">
        <f t="shared" si="1"/>
        <v>37.5</v>
      </c>
      <c r="D34" s="212">
        <f t="shared" si="1"/>
        <v>4</v>
      </c>
      <c r="E34" s="212">
        <f t="shared" si="1"/>
        <v>43.699999999999996</v>
      </c>
      <c r="F34" s="212">
        <f t="shared" si="1"/>
        <v>1020.2999999999998</v>
      </c>
      <c r="G34" s="212">
        <f t="shared" si="1"/>
        <v>481.2</v>
      </c>
      <c r="H34" s="212">
        <f t="shared" si="1"/>
        <v>67.9</v>
      </c>
      <c r="I34" s="212">
        <f t="shared" si="1"/>
        <v>7.5</v>
      </c>
      <c r="J34" s="212">
        <f t="shared" si="1"/>
        <v>2.2</v>
      </c>
      <c r="K34" s="212">
        <f t="shared" si="1"/>
        <v>26.1</v>
      </c>
      <c r="L34" s="212">
        <f t="shared" si="1"/>
        <v>2.6</v>
      </c>
      <c r="M34" s="212">
        <f t="shared" si="1"/>
        <v>84.69999999999999</v>
      </c>
      <c r="N34" s="212">
        <f t="shared" si="1"/>
        <v>17.5</v>
      </c>
      <c r="O34" s="212">
        <f t="shared" si="1"/>
        <v>0.5</v>
      </c>
      <c r="P34" s="212">
        <f t="shared" si="1"/>
        <v>7</v>
      </c>
      <c r="Q34" s="212"/>
      <c r="R34" s="210">
        <f>SUM(B34:Q34)</f>
        <v>3422.6999999999994</v>
      </c>
    </row>
  </sheetData>
  <sheetProtection/>
  <printOptions gridLines="1" horizontalCentered="1"/>
  <pageMargins left="0.75" right="0.75" top="1.1811023622047245" bottom="1" header="0.1968503937007874" footer="0.3937007874015748"/>
  <pageSetup horizontalDpi="300" verticalDpi="300" orientation="landscape" r:id="rId1"/>
  <headerFooter alignWithMargins="0">
    <oddHeader>&amp;LSERVICIO AGRÍCOLA Y GANADERO
División Protección Agrícola
Viñas y Vinos&amp;C&amp;14
 SUPERFICIE COMUNAL DE CEPAJES BLANCOS
PARA VINIFICACIÓN - VIª REGIÓN (ha.)&amp;R&amp;12CUADRO Nº 22</oddHeader>
    <oddFooter>&amp;L&amp;F</oddFooter>
  </headerFooter>
</worksheet>
</file>

<file path=xl/worksheets/sheet27.xml><?xml version="1.0" encoding="utf-8"?>
<worksheet xmlns="http://schemas.openxmlformats.org/spreadsheetml/2006/main" xmlns:r="http://schemas.openxmlformats.org/officeDocument/2006/relationships">
  <dimension ref="A1:E42"/>
  <sheetViews>
    <sheetView zoomScalePageLayoutView="0" workbookViewId="0" topLeftCell="A1">
      <selection activeCell="A1" sqref="A1"/>
    </sheetView>
  </sheetViews>
  <sheetFormatPr defaultColWidth="11.421875" defaultRowHeight="12.75"/>
  <cols>
    <col min="1" max="1" width="19.00390625" style="4" customWidth="1"/>
    <col min="2" max="2" width="17.57421875" style="4" customWidth="1"/>
    <col min="3" max="3" width="16.8515625" style="4" customWidth="1"/>
    <col min="4" max="4" width="17.28125" style="4" customWidth="1"/>
    <col min="5" max="5" width="17.7109375" style="4" customWidth="1"/>
    <col min="6" max="16384" width="11.421875" style="4" customWidth="1"/>
  </cols>
  <sheetData>
    <row r="1" spans="1:5" ht="30">
      <c r="A1" s="136" t="s">
        <v>114</v>
      </c>
      <c r="B1" s="136" t="s">
        <v>115</v>
      </c>
      <c r="C1" s="137" t="s">
        <v>479</v>
      </c>
      <c r="D1" s="137" t="s">
        <v>141</v>
      </c>
      <c r="E1" s="136" t="s">
        <v>3</v>
      </c>
    </row>
    <row r="2" ht="24.75" customHeight="1"/>
    <row r="3" spans="1:5" ht="12.75">
      <c r="A3" s="275" t="s">
        <v>213</v>
      </c>
      <c r="B3" s="67" t="s">
        <v>213</v>
      </c>
      <c r="C3" s="36">
        <v>97.2</v>
      </c>
      <c r="D3" s="36">
        <v>3135.6</v>
      </c>
      <c r="E3" s="35">
        <f aca="true" t="shared" si="0" ref="E3:E12">SUM(C3:D3)</f>
        <v>3232.7999999999997</v>
      </c>
    </row>
    <row r="4" spans="1:5" ht="12.75">
      <c r="A4" s="275"/>
      <c r="B4" s="67" t="s">
        <v>214</v>
      </c>
      <c r="C4" s="36">
        <v>35.6</v>
      </c>
      <c r="D4" s="36">
        <v>1112.6</v>
      </c>
      <c r="E4" s="35">
        <f t="shared" si="0"/>
        <v>1148.1999999999998</v>
      </c>
    </row>
    <row r="5" spans="1:5" ht="12.75">
      <c r="A5" s="275"/>
      <c r="B5" s="67" t="s">
        <v>215</v>
      </c>
      <c r="C5" s="36">
        <v>4.5</v>
      </c>
      <c r="D5" s="36">
        <v>572.5</v>
      </c>
      <c r="E5" s="35">
        <f t="shared" si="0"/>
        <v>577</v>
      </c>
    </row>
    <row r="6" spans="1:5" ht="12.75">
      <c r="A6" s="275"/>
      <c r="B6" s="67" t="s">
        <v>216</v>
      </c>
      <c r="C6" s="36">
        <v>139.3</v>
      </c>
      <c r="D6" s="36">
        <v>5008.3</v>
      </c>
      <c r="E6" s="35">
        <f t="shared" si="0"/>
        <v>5147.6</v>
      </c>
    </row>
    <row r="7" spans="1:5" ht="12.75">
      <c r="A7" s="275"/>
      <c r="B7" s="67" t="s">
        <v>217</v>
      </c>
      <c r="C7" s="36">
        <v>146.7</v>
      </c>
      <c r="D7" s="36">
        <v>5239.7</v>
      </c>
      <c r="E7" s="35">
        <f t="shared" si="0"/>
        <v>5386.4</v>
      </c>
    </row>
    <row r="8" spans="1:5" ht="12.75">
      <c r="A8" s="275"/>
      <c r="B8" s="67" t="s">
        <v>218</v>
      </c>
      <c r="C8" s="35"/>
      <c r="D8" s="36">
        <v>544.8</v>
      </c>
      <c r="E8" s="35">
        <f t="shared" si="0"/>
        <v>544.8</v>
      </c>
    </row>
    <row r="9" spans="1:5" ht="12.75">
      <c r="A9" s="275"/>
      <c r="B9" s="67" t="s">
        <v>219</v>
      </c>
      <c r="C9" s="35"/>
      <c r="D9" s="36">
        <v>26.1</v>
      </c>
      <c r="E9" s="35">
        <f t="shared" si="0"/>
        <v>26.1</v>
      </c>
    </row>
    <row r="10" spans="1:5" ht="12.75">
      <c r="A10" s="275"/>
      <c r="B10" s="67" t="s">
        <v>248</v>
      </c>
      <c r="C10" s="35"/>
      <c r="D10" s="36">
        <v>73.9</v>
      </c>
      <c r="E10" s="35">
        <f t="shared" si="0"/>
        <v>73.9</v>
      </c>
    </row>
    <row r="11" spans="1:5" ht="12.75">
      <c r="A11" s="275"/>
      <c r="B11" s="67" t="s">
        <v>221</v>
      </c>
      <c r="C11" s="36">
        <v>54.1</v>
      </c>
      <c r="D11" s="36">
        <v>1368.1</v>
      </c>
      <c r="E11" s="35">
        <f t="shared" si="0"/>
        <v>1422.1999999999998</v>
      </c>
    </row>
    <row r="12" spans="1:5" ht="12.75">
      <c r="A12" s="275"/>
      <c r="B12" s="150" t="s">
        <v>3</v>
      </c>
      <c r="C12" s="36">
        <f>SUM(C3:C11)</f>
        <v>477.40000000000003</v>
      </c>
      <c r="D12" s="36">
        <f>SUM(D3:D11)</f>
        <v>17081.6</v>
      </c>
      <c r="E12" s="36">
        <f t="shared" si="0"/>
        <v>17559</v>
      </c>
    </row>
    <row r="13" spans="1:5" ht="12.75">
      <c r="A13" s="274"/>
      <c r="B13" s="274"/>
      <c r="C13" s="274"/>
      <c r="D13" s="274"/>
      <c r="E13" s="274"/>
    </row>
    <row r="14" spans="1:5" ht="12.75">
      <c r="A14" s="275" t="s">
        <v>222</v>
      </c>
      <c r="B14" s="67" t="s">
        <v>222</v>
      </c>
      <c r="C14" s="36">
        <v>62.7</v>
      </c>
      <c r="D14" s="36">
        <v>2540.6</v>
      </c>
      <c r="E14" s="35">
        <f aca="true" t="shared" si="1" ref="E14:E24">SUM(C14:D14)</f>
        <v>2603.2999999999997</v>
      </c>
    </row>
    <row r="15" spans="1:5" ht="12.75">
      <c r="A15" s="275"/>
      <c r="B15" s="67" t="s">
        <v>223</v>
      </c>
      <c r="C15" s="36">
        <v>38</v>
      </c>
      <c r="D15" s="36">
        <v>654.6</v>
      </c>
      <c r="E15" s="35">
        <f t="shared" si="1"/>
        <v>692.6</v>
      </c>
    </row>
    <row r="16" spans="1:5" ht="12.75">
      <c r="A16" s="275"/>
      <c r="B16" s="67" t="s">
        <v>224</v>
      </c>
      <c r="C16" s="35"/>
      <c r="D16" s="36">
        <v>1651.7</v>
      </c>
      <c r="E16" s="35">
        <f t="shared" si="1"/>
        <v>1651.7</v>
      </c>
    </row>
    <row r="17" spans="1:5" ht="12.75">
      <c r="A17" s="275"/>
      <c r="B17" s="67" t="s">
        <v>225</v>
      </c>
      <c r="C17" s="36">
        <v>2.5</v>
      </c>
      <c r="D17" s="36">
        <v>2261.3</v>
      </c>
      <c r="E17" s="35">
        <f t="shared" si="1"/>
        <v>2263.8</v>
      </c>
    </row>
    <row r="18" spans="1:5" ht="12.75">
      <c r="A18" s="275"/>
      <c r="B18" s="67" t="s">
        <v>226</v>
      </c>
      <c r="C18" s="36">
        <v>13.5</v>
      </c>
      <c r="D18" s="36">
        <v>1691.8</v>
      </c>
      <c r="E18" s="35">
        <f t="shared" si="1"/>
        <v>1705.3</v>
      </c>
    </row>
    <row r="19" spans="1:5" ht="12.75">
      <c r="A19" s="275"/>
      <c r="B19" s="67" t="s">
        <v>227</v>
      </c>
      <c r="C19" s="35"/>
      <c r="D19" s="36">
        <v>179.4</v>
      </c>
      <c r="E19" s="35">
        <f t="shared" si="1"/>
        <v>179.4</v>
      </c>
    </row>
    <row r="20" spans="1:5" ht="12.75">
      <c r="A20" s="275"/>
      <c r="B20" s="67" t="s">
        <v>228</v>
      </c>
      <c r="C20" s="36"/>
      <c r="D20" s="36">
        <v>3984.9</v>
      </c>
      <c r="E20" s="35">
        <f t="shared" si="1"/>
        <v>3984.9</v>
      </c>
    </row>
    <row r="21" spans="1:5" ht="12.75">
      <c r="A21" s="275"/>
      <c r="B21" s="67" t="s">
        <v>229</v>
      </c>
      <c r="C21" s="36"/>
      <c r="D21" s="36">
        <v>71.7</v>
      </c>
      <c r="E21" s="35">
        <f t="shared" si="1"/>
        <v>71.7</v>
      </c>
    </row>
    <row r="22" spans="1:5" ht="12.75">
      <c r="A22" s="275"/>
      <c r="B22" s="67" t="s">
        <v>230</v>
      </c>
      <c r="C22" s="36">
        <v>16.6</v>
      </c>
      <c r="D22" s="36">
        <v>475.4</v>
      </c>
      <c r="E22" s="35">
        <f t="shared" si="1"/>
        <v>492</v>
      </c>
    </row>
    <row r="23" spans="1:5" ht="12.75">
      <c r="A23" s="275"/>
      <c r="B23" s="67" t="s">
        <v>538</v>
      </c>
      <c r="C23" s="36"/>
      <c r="D23" s="36">
        <v>83.9</v>
      </c>
      <c r="E23" s="35">
        <f t="shared" si="1"/>
        <v>83.9</v>
      </c>
    </row>
    <row r="24" spans="1:5" ht="12.75">
      <c r="A24" s="275"/>
      <c r="B24" s="150" t="s">
        <v>3</v>
      </c>
      <c r="C24" s="36">
        <f>SUM(C14:C23)</f>
        <v>133.3</v>
      </c>
      <c r="D24" s="36">
        <f>SUM(D14:D23)</f>
        <v>13595.3</v>
      </c>
      <c r="E24" s="36">
        <f t="shared" si="1"/>
        <v>13728.599999999999</v>
      </c>
    </row>
    <row r="25" spans="1:5" ht="12.75">
      <c r="A25" s="274" t="s">
        <v>23</v>
      </c>
      <c r="B25" s="274"/>
      <c r="C25" s="274"/>
      <c r="D25" s="274"/>
      <c r="E25" s="274"/>
    </row>
    <row r="26" spans="1:5" ht="12.75">
      <c r="A26" s="275" t="s">
        <v>231</v>
      </c>
      <c r="B26" s="67" t="s">
        <v>231</v>
      </c>
      <c r="C26" s="36">
        <v>11</v>
      </c>
      <c r="D26" s="36">
        <v>413</v>
      </c>
      <c r="E26" s="35">
        <f aca="true" t="shared" si="2" ref="E26:E34">SUM(C26:D26)</f>
        <v>424</v>
      </c>
    </row>
    <row r="27" spans="1:5" ht="12.75">
      <c r="A27" s="275"/>
      <c r="B27" s="67" t="s">
        <v>232</v>
      </c>
      <c r="C27" s="35"/>
      <c r="D27" s="36">
        <v>448</v>
      </c>
      <c r="E27" s="35">
        <f t="shared" si="2"/>
        <v>448</v>
      </c>
    </row>
    <row r="28" spans="1:5" ht="12.75">
      <c r="A28" s="275"/>
      <c r="B28" s="67" t="s">
        <v>233</v>
      </c>
      <c r="C28" s="35"/>
      <c r="D28" s="36">
        <v>29.5</v>
      </c>
      <c r="E28" s="35">
        <f t="shared" si="2"/>
        <v>29.5</v>
      </c>
    </row>
    <row r="29" spans="1:5" ht="12.75">
      <c r="A29" s="275"/>
      <c r="B29" s="67" t="s">
        <v>234</v>
      </c>
      <c r="C29" s="35"/>
      <c r="D29" s="36">
        <v>109.8</v>
      </c>
      <c r="E29" s="35">
        <f t="shared" si="2"/>
        <v>109.8</v>
      </c>
    </row>
    <row r="30" spans="1:5" ht="12.75">
      <c r="A30" s="275"/>
      <c r="B30" s="67" t="s">
        <v>235</v>
      </c>
      <c r="C30" s="36">
        <v>0.5</v>
      </c>
      <c r="D30" s="36">
        <v>330</v>
      </c>
      <c r="E30" s="35">
        <f t="shared" si="2"/>
        <v>330.5</v>
      </c>
    </row>
    <row r="31" spans="1:5" ht="12.75">
      <c r="A31" s="275"/>
      <c r="B31" s="67" t="s">
        <v>236</v>
      </c>
      <c r="C31" s="36">
        <v>2.5</v>
      </c>
      <c r="D31" s="36">
        <v>519.8</v>
      </c>
      <c r="E31" s="35">
        <f t="shared" si="2"/>
        <v>522.3</v>
      </c>
    </row>
    <row r="32" spans="1:5" ht="12.75">
      <c r="A32" s="275"/>
      <c r="B32" s="67" t="s">
        <v>237</v>
      </c>
      <c r="C32" s="35">
        <v>26.5</v>
      </c>
      <c r="D32" s="36">
        <v>2705.8</v>
      </c>
      <c r="E32" s="35">
        <f t="shared" si="2"/>
        <v>2732.3</v>
      </c>
    </row>
    <row r="33" spans="1:5" ht="12.75">
      <c r="A33" s="275"/>
      <c r="B33" s="67" t="s">
        <v>238</v>
      </c>
      <c r="C33" s="36">
        <v>23.1</v>
      </c>
      <c r="D33" s="36">
        <v>7434.4</v>
      </c>
      <c r="E33" s="35">
        <f t="shared" si="2"/>
        <v>7457.5</v>
      </c>
    </row>
    <row r="34" spans="1:5" ht="12.75">
      <c r="A34" s="275"/>
      <c r="B34" s="150" t="s">
        <v>3</v>
      </c>
      <c r="C34" s="36">
        <f>SUM(C26:C33)</f>
        <v>63.6</v>
      </c>
      <c r="D34" s="36">
        <f>SUM(D26:D33)</f>
        <v>11990.3</v>
      </c>
      <c r="E34" s="36">
        <f t="shared" si="2"/>
        <v>12053.9</v>
      </c>
    </row>
    <row r="35" spans="1:5" ht="12.75">
      <c r="A35" s="67"/>
      <c r="B35" s="67"/>
      <c r="C35" s="67"/>
      <c r="D35" s="67"/>
      <c r="E35" s="67" t="s">
        <v>23</v>
      </c>
    </row>
    <row r="36" spans="1:5" ht="12.75">
      <c r="A36" s="275" t="s">
        <v>239</v>
      </c>
      <c r="B36" s="67" t="s">
        <v>239</v>
      </c>
      <c r="C36" s="36">
        <v>5.5</v>
      </c>
      <c r="D36" s="36">
        <v>4672.7</v>
      </c>
      <c r="E36" s="35">
        <f>SUM(C36:D36)</f>
        <v>4678.2</v>
      </c>
    </row>
    <row r="37" spans="1:5" ht="12.75">
      <c r="A37" s="275"/>
      <c r="B37" s="67" t="s">
        <v>240</v>
      </c>
      <c r="C37" s="67"/>
      <c r="D37" s="67"/>
      <c r="E37" s="35"/>
    </row>
    <row r="38" spans="1:5" ht="12.75">
      <c r="A38" s="275"/>
      <c r="B38" s="67" t="s">
        <v>241</v>
      </c>
      <c r="C38" s="67"/>
      <c r="D38" s="67"/>
      <c r="E38" s="35"/>
    </row>
    <row r="39" spans="1:5" ht="12.75">
      <c r="A39" s="275"/>
      <c r="B39" s="150" t="s">
        <v>3</v>
      </c>
      <c r="C39" s="36">
        <f>SUM(C36:C38)</f>
        <v>5.5</v>
      </c>
      <c r="D39" s="36">
        <f>SUM(D36:D38)</f>
        <v>4672.7</v>
      </c>
      <c r="E39" s="36">
        <f>SUM(C39:D39)</f>
        <v>4678.2</v>
      </c>
    </row>
    <row r="40" spans="1:5" ht="12.75">
      <c r="A40" s="274" t="s">
        <v>23</v>
      </c>
      <c r="B40" s="274"/>
      <c r="C40" s="274"/>
      <c r="D40" s="274"/>
      <c r="E40" s="274"/>
    </row>
    <row r="41" spans="1:5" ht="12.75">
      <c r="A41" s="274"/>
      <c r="B41" s="274"/>
      <c r="C41" s="274"/>
      <c r="D41" s="274"/>
      <c r="E41" s="274"/>
    </row>
    <row r="42" spans="1:5" ht="18">
      <c r="A42" s="118" t="s">
        <v>163</v>
      </c>
      <c r="B42" s="151"/>
      <c r="C42" s="57">
        <f>SUM(C39,C34,C24,C12)</f>
        <v>679.8000000000001</v>
      </c>
      <c r="D42" s="57">
        <f>SUM(D39,D34,D24,D12)</f>
        <v>47339.899999999994</v>
      </c>
      <c r="E42" s="57">
        <f>SUM(E39,E34,E24,E12)</f>
        <v>48019.7</v>
      </c>
    </row>
  </sheetData>
  <sheetProtection/>
  <mergeCells count="7">
    <mergeCell ref="A40:E41"/>
    <mergeCell ref="A25:E25"/>
    <mergeCell ref="A13:E13"/>
    <mergeCell ref="A3:A12"/>
    <mergeCell ref="A14:A24"/>
    <mergeCell ref="A26:A34"/>
    <mergeCell ref="A36:A39"/>
  </mergeCells>
  <printOptions gridLines="1" horizontalCentered="1" verticalCentered="1"/>
  <pageMargins left="0.75" right="0.75" top="1.6929133858267718" bottom="0.3937007874015748" header="0.3937007874015748" footer="0.5905511811023623"/>
  <pageSetup horizontalDpi="300" verticalDpi="300" orientation="portrait" r:id="rId1"/>
  <headerFooter alignWithMargins="0">
    <oddHeader>&amp;LSERVICIO AGRÍCOLA Y GANADERO
División Protección Agrícola
Viñas y Vinos&amp;C&amp;14
CATASTRO VIDES DE CONSUMO FRESCO Y  VINIFICACIÓN
VII  REGIÓN (ha.)&amp;R&amp;12CUADRO Nº  23</oddHeader>
    <oddFooter>&amp;L&amp;F</oddFooter>
  </headerFooter>
</worksheet>
</file>

<file path=xl/worksheets/sheet28.xml><?xml version="1.0" encoding="utf-8"?>
<worksheet xmlns="http://schemas.openxmlformats.org/spreadsheetml/2006/main" xmlns:r="http://schemas.openxmlformats.org/officeDocument/2006/relationships">
  <dimension ref="A1:E39"/>
  <sheetViews>
    <sheetView zoomScalePageLayoutView="0" workbookViewId="0" topLeftCell="A1">
      <selection activeCell="A1" sqref="A1:A2"/>
    </sheetView>
  </sheetViews>
  <sheetFormatPr defaultColWidth="11.421875" defaultRowHeight="12.75"/>
  <cols>
    <col min="1" max="2" width="18.7109375" style="4" customWidth="1"/>
    <col min="3" max="5" width="15.7109375" style="4" customWidth="1"/>
    <col min="6" max="16384" width="11.421875" style="4" customWidth="1"/>
  </cols>
  <sheetData>
    <row r="1" spans="1:5" ht="18">
      <c r="A1" s="276" t="s">
        <v>114</v>
      </c>
      <c r="B1" s="276" t="s">
        <v>115</v>
      </c>
      <c r="C1" s="267" t="s">
        <v>124</v>
      </c>
      <c r="D1" s="267"/>
      <c r="E1" s="276" t="s">
        <v>3</v>
      </c>
    </row>
    <row r="2" spans="1:5" ht="14.25">
      <c r="A2" s="276"/>
      <c r="B2" s="276"/>
      <c r="C2" s="111" t="s">
        <v>475</v>
      </c>
      <c r="D2" s="111" t="s">
        <v>126</v>
      </c>
      <c r="E2" s="276"/>
    </row>
    <row r="3" spans="1:5" ht="16.5" customHeight="1">
      <c r="A3" s="280" t="s">
        <v>242</v>
      </c>
      <c r="B3" s="38" t="s">
        <v>213</v>
      </c>
      <c r="C3" s="38">
        <v>14</v>
      </c>
      <c r="D3" s="38">
        <v>276</v>
      </c>
      <c r="E3" s="38">
        <f aca="true" t="shared" si="0" ref="E3:E12">SUM(C3:D3)</f>
        <v>290</v>
      </c>
    </row>
    <row r="4" spans="1:5" ht="16.5" customHeight="1">
      <c r="A4" s="280"/>
      <c r="B4" s="38" t="s">
        <v>214</v>
      </c>
      <c r="C4" s="38">
        <v>6</v>
      </c>
      <c r="D4" s="38">
        <v>72</v>
      </c>
      <c r="E4" s="38">
        <f t="shared" si="0"/>
        <v>78</v>
      </c>
    </row>
    <row r="5" spans="1:5" ht="16.5" customHeight="1">
      <c r="A5" s="280"/>
      <c r="B5" s="38" t="s">
        <v>215</v>
      </c>
      <c r="C5" s="38">
        <v>1</v>
      </c>
      <c r="D5" s="38">
        <v>41</v>
      </c>
      <c r="E5" s="38">
        <f t="shared" si="0"/>
        <v>42</v>
      </c>
    </row>
    <row r="6" spans="1:5" ht="16.5" customHeight="1">
      <c r="A6" s="280"/>
      <c r="B6" s="38" t="s">
        <v>216</v>
      </c>
      <c r="C6" s="38">
        <v>12</v>
      </c>
      <c r="D6" s="38">
        <v>260</v>
      </c>
      <c r="E6" s="38">
        <f t="shared" si="0"/>
        <v>272</v>
      </c>
    </row>
    <row r="7" spans="1:5" ht="16.5" customHeight="1">
      <c r="A7" s="280"/>
      <c r="B7" s="38" t="s">
        <v>243</v>
      </c>
      <c r="C7" s="38">
        <v>20</v>
      </c>
      <c r="D7" s="38">
        <v>397</v>
      </c>
      <c r="E7" s="38">
        <f t="shared" si="0"/>
        <v>417</v>
      </c>
    </row>
    <row r="8" spans="1:5" ht="16.5" customHeight="1">
      <c r="A8" s="280"/>
      <c r="B8" s="38" t="s">
        <v>218</v>
      </c>
      <c r="C8" s="38"/>
      <c r="D8" s="38">
        <v>87</v>
      </c>
      <c r="E8" s="38">
        <f t="shared" si="0"/>
        <v>87</v>
      </c>
    </row>
    <row r="9" spans="1:5" ht="16.5" customHeight="1">
      <c r="A9" s="280"/>
      <c r="B9" s="38" t="s">
        <v>219</v>
      </c>
      <c r="C9" s="38"/>
      <c r="D9" s="38">
        <v>9</v>
      </c>
      <c r="E9" s="38">
        <f t="shared" si="0"/>
        <v>9</v>
      </c>
    </row>
    <row r="10" spans="1:5" ht="16.5" customHeight="1">
      <c r="A10" s="280"/>
      <c r="B10" s="38" t="s">
        <v>220</v>
      </c>
      <c r="C10" s="38"/>
      <c r="D10" s="38">
        <v>23</v>
      </c>
      <c r="E10" s="38">
        <f t="shared" si="0"/>
        <v>23</v>
      </c>
    </row>
    <row r="11" spans="1:5" ht="16.5" customHeight="1">
      <c r="A11" s="280"/>
      <c r="B11" s="38" t="s">
        <v>221</v>
      </c>
      <c r="C11" s="38">
        <v>9</v>
      </c>
      <c r="D11" s="38">
        <v>87</v>
      </c>
      <c r="E11" s="38">
        <f t="shared" si="0"/>
        <v>96</v>
      </c>
    </row>
    <row r="12" spans="1:5" ht="16.5" customHeight="1">
      <c r="A12" s="280"/>
      <c r="B12" s="70" t="s">
        <v>3</v>
      </c>
      <c r="C12" s="38">
        <f>SUM(C3:C11)</f>
        <v>62</v>
      </c>
      <c r="D12" s="38">
        <f>SUM(D3:D11)</f>
        <v>1252</v>
      </c>
      <c r="E12" s="38">
        <f t="shared" si="0"/>
        <v>1314</v>
      </c>
    </row>
    <row r="13" spans="1:5" ht="16.5" customHeight="1">
      <c r="A13" s="274"/>
      <c r="B13" s="274"/>
      <c r="C13" s="274"/>
      <c r="D13" s="274"/>
      <c r="E13" s="274"/>
    </row>
    <row r="14" spans="1:5" ht="16.5" customHeight="1">
      <c r="A14" s="280" t="s">
        <v>244</v>
      </c>
      <c r="B14" s="38" t="s">
        <v>222</v>
      </c>
      <c r="C14" s="38">
        <v>9</v>
      </c>
      <c r="D14" s="38">
        <v>149</v>
      </c>
      <c r="E14" s="38">
        <f aca="true" t="shared" si="1" ref="E14:E24">SUM(C14:D14)</f>
        <v>158</v>
      </c>
    </row>
    <row r="15" spans="1:5" ht="16.5" customHeight="1">
      <c r="A15" s="280"/>
      <c r="B15" s="38" t="s">
        <v>223</v>
      </c>
      <c r="C15" s="38">
        <v>1</v>
      </c>
      <c r="D15" s="38">
        <v>41</v>
      </c>
      <c r="E15" s="38">
        <f t="shared" si="1"/>
        <v>42</v>
      </c>
    </row>
    <row r="16" spans="1:5" ht="16.5" customHeight="1">
      <c r="A16" s="280"/>
      <c r="B16" s="38" t="s">
        <v>224</v>
      </c>
      <c r="C16" s="38"/>
      <c r="D16" s="38">
        <v>107</v>
      </c>
      <c r="E16" s="38">
        <f t="shared" si="1"/>
        <v>107</v>
      </c>
    </row>
    <row r="17" spans="1:5" ht="16.5" customHeight="1">
      <c r="A17" s="280"/>
      <c r="B17" s="38" t="s">
        <v>225</v>
      </c>
      <c r="C17" s="38">
        <v>1</v>
      </c>
      <c r="D17" s="38">
        <v>103</v>
      </c>
      <c r="E17" s="38">
        <f t="shared" si="1"/>
        <v>104</v>
      </c>
    </row>
    <row r="18" spans="1:5" ht="16.5" customHeight="1">
      <c r="A18" s="280"/>
      <c r="B18" s="38" t="s">
        <v>226</v>
      </c>
      <c r="C18" s="38">
        <v>1</v>
      </c>
      <c r="D18" s="38">
        <v>187</v>
      </c>
      <c r="E18" s="38">
        <f t="shared" si="1"/>
        <v>188</v>
      </c>
    </row>
    <row r="19" spans="1:5" ht="16.5" customHeight="1">
      <c r="A19" s="280"/>
      <c r="B19" s="38" t="s">
        <v>227</v>
      </c>
      <c r="C19" s="38"/>
      <c r="D19" s="38">
        <v>72</v>
      </c>
      <c r="E19" s="38">
        <f t="shared" si="1"/>
        <v>72</v>
      </c>
    </row>
    <row r="20" spans="1:5" ht="16.5" customHeight="1">
      <c r="A20" s="280"/>
      <c r="B20" s="38" t="s">
        <v>228</v>
      </c>
      <c r="C20" s="38"/>
      <c r="D20" s="38">
        <v>229</v>
      </c>
      <c r="E20" s="38">
        <f t="shared" si="1"/>
        <v>229</v>
      </c>
    </row>
    <row r="21" spans="1:5" ht="16.5" customHeight="1">
      <c r="A21" s="280"/>
      <c r="B21" s="38" t="s">
        <v>229</v>
      </c>
      <c r="C21" s="38"/>
      <c r="D21" s="38">
        <v>65</v>
      </c>
      <c r="E21" s="38">
        <f t="shared" si="1"/>
        <v>65</v>
      </c>
    </row>
    <row r="22" spans="1:5" ht="16.5" customHeight="1">
      <c r="A22" s="280"/>
      <c r="B22" s="38" t="s">
        <v>230</v>
      </c>
      <c r="C22" s="38">
        <v>3</v>
      </c>
      <c r="D22" s="38">
        <v>158</v>
      </c>
      <c r="E22" s="38">
        <f t="shared" si="1"/>
        <v>161</v>
      </c>
    </row>
    <row r="23" spans="1:5" ht="16.5" customHeight="1">
      <c r="A23" s="280"/>
      <c r="B23" s="38" t="s">
        <v>538</v>
      </c>
      <c r="C23" s="38"/>
      <c r="D23" s="38">
        <v>7</v>
      </c>
      <c r="E23" s="38">
        <f t="shared" si="1"/>
        <v>7</v>
      </c>
    </row>
    <row r="24" spans="1:5" ht="16.5" customHeight="1">
      <c r="A24" s="280"/>
      <c r="B24" s="70" t="s">
        <v>3</v>
      </c>
      <c r="C24" s="38">
        <f>SUM(C14:C23)</f>
        <v>15</v>
      </c>
      <c r="D24" s="38">
        <f>SUM(D14:D23)</f>
        <v>1118</v>
      </c>
      <c r="E24" s="38">
        <f t="shared" si="1"/>
        <v>1133</v>
      </c>
    </row>
    <row r="25" spans="1:5" ht="16.5" customHeight="1">
      <c r="A25" s="274"/>
      <c r="B25" s="274"/>
      <c r="C25" s="274"/>
      <c r="D25" s="274"/>
      <c r="E25" s="274"/>
    </row>
    <row r="26" spans="1:5" ht="16.5" customHeight="1">
      <c r="A26" s="280" t="s">
        <v>245</v>
      </c>
      <c r="B26" s="38" t="s">
        <v>231</v>
      </c>
      <c r="C26" s="38">
        <v>1</v>
      </c>
      <c r="D26" s="38">
        <v>106</v>
      </c>
      <c r="E26" s="38">
        <f aca="true" t="shared" si="2" ref="E26:E34">SUM(C26:D26)</f>
        <v>107</v>
      </c>
    </row>
    <row r="27" spans="1:5" ht="16.5" customHeight="1">
      <c r="A27" s="280"/>
      <c r="B27" s="38" t="s">
        <v>232</v>
      </c>
      <c r="C27" s="38"/>
      <c r="D27" s="38">
        <v>27</v>
      </c>
      <c r="E27" s="38">
        <f t="shared" si="2"/>
        <v>27</v>
      </c>
    </row>
    <row r="28" spans="1:5" ht="16.5" customHeight="1">
      <c r="A28" s="280"/>
      <c r="B28" s="38" t="s">
        <v>233</v>
      </c>
      <c r="C28" s="38"/>
      <c r="D28" s="38">
        <v>3</v>
      </c>
      <c r="E28" s="38">
        <f t="shared" si="2"/>
        <v>3</v>
      </c>
    </row>
    <row r="29" spans="1:5" ht="16.5" customHeight="1">
      <c r="A29" s="280"/>
      <c r="B29" s="38" t="s">
        <v>234</v>
      </c>
      <c r="C29" s="38"/>
      <c r="D29" s="38">
        <v>32</v>
      </c>
      <c r="E29" s="38">
        <f t="shared" si="2"/>
        <v>32</v>
      </c>
    </row>
    <row r="30" spans="1:5" ht="16.5" customHeight="1">
      <c r="A30" s="280"/>
      <c r="B30" s="38" t="s">
        <v>235</v>
      </c>
      <c r="C30" s="38">
        <v>1</v>
      </c>
      <c r="D30" s="38">
        <v>74</v>
      </c>
      <c r="E30" s="38">
        <f t="shared" si="2"/>
        <v>75</v>
      </c>
    </row>
    <row r="31" spans="1:5" ht="16.5" customHeight="1">
      <c r="A31" s="280"/>
      <c r="B31" s="38" t="s">
        <v>236</v>
      </c>
      <c r="C31" s="38">
        <v>1</v>
      </c>
      <c r="D31" s="38">
        <v>125</v>
      </c>
      <c r="E31" s="38">
        <f t="shared" si="2"/>
        <v>126</v>
      </c>
    </row>
    <row r="32" spans="1:5" ht="16.5" customHeight="1">
      <c r="A32" s="280"/>
      <c r="B32" s="38" t="s">
        <v>237</v>
      </c>
      <c r="C32" s="38">
        <v>1</v>
      </c>
      <c r="D32" s="38">
        <v>374</v>
      </c>
      <c r="E32" s="38">
        <f t="shared" si="2"/>
        <v>375</v>
      </c>
    </row>
    <row r="33" spans="1:5" ht="16.5" customHeight="1">
      <c r="A33" s="280"/>
      <c r="B33" s="38" t="s">
        <v>238</v>
      </c>
      <c r="C33" s="38">
        <v>4</v>
      </c>
      <c r="D33" s="38">
        <v>938</v>
      </c>
      <c r="E33" s="38">
        <f t="shared" si="2"/>
        <v>942</v>
      </c>
    </row>
    <row r="34" spans="1:5" ht="16.5" customHeight="1">
      <c r="A34" s="280"/>
      <c r="B34" s="70" t="s">
        <v>3</v>
      </c>
      <c r="C34" s="38">
        <f>SUM(C26:C33)</f>
        <v>8</v>
      </c>
      <c r="D34" s="38">
        <f>SUM(D26:D33)</f>
        <v>1679</v>
      </c>
      <c r="E34" s="38">
        <f t="shared" si="2"/>
        <v>1687</v>
      </c>
    </row>
    <row r="35" spans="1:5" ht="16.5" customHeight="1">
      <c r="A35" s="274"/>
      <c r="B35" s="274"/>
      <c r="C35" s="274"/>
      <c r="D35" s="274"/>
      <c r="E35" s="274"/>
    </row>
    <row r="36" spans="1:5" ht="16.5" customHeight="1">
      <c r="A36" s="280" t="s">
        <v>246</v>
      </c>
      <c r="B36" s="38" t="s">
        <v>239</v>
      </c>
      <c r="C36" s="38">
        <v>7</v>
      </c>
      <c r="D36" s="38">
        <v>1148</v>
      </c>
      <c r="E36" s="38">
        <f>SUM(C36:D36)</f>
        <v>1155</v>
      </c>
    </row>
    <row r="37" spans="1:5" ht="16.5" customHeight="1">
      <c r="A37" s="280"/>
      <c r="B37" s="70" t="s">
        <v>3</v>
      </c>
      <c r="C37" s="38">
        <f>SUM(C36)</f>
        <v>7</v>
      </c>
      <c r="D37" s="38">
        <f>SUM(D36)</f>
        <v>1148</v>
      </c>
      <c r="E37" s="38">
        <f>SUM(C37:D37)</f>
        <v>1155</v>
      </c>
    </row>
    <row r="38" spans="1:5" ht="16.5" customHeight="1">
      <c r="A38" s="274"/>
      <c r="B38" s="274"/>
      <c r="C38" s="274"/>
      <c r="D38" s="274"/>
      <c r="E38" s="274"/>
    </row>
    <row r="39" spans="1:5" ht="16.5" customHeight="1">
      <c r="A39" s="152" t="s">
        <v>70</v>
      </c>
      <c r="B39" s="38" t="s">
        <v>23</v>
      </c>
      <c r="C39" s="50">
        <f>SUM(C37,C34,C24,C12)</f>
        <v>92</v>
      </c>
      <c r="D39" s="50">
        <f>SUM(D37,D34,D24,D12)</f>
        <v>5197</v>
      </c>
      <c r="E39" s="50">
        <f>SUM(C39:D39)</f>
        <v>5289</v>
      </c>
    </row>
  </sheetData>
  <sheetProtection/>
  <mergeCells count="12">
    <mergeCell ref="A1:A2"/>
    <mergeCell ref="B1:B2"/>
    <mergeCell ref="C1:D1"/>
    <mergeCell ref="E1:E2"/>
    <mergeCell ref="A38:E38"/>
    <mergeCell ref="A35:E35"/>
    <mergeCell ref="A25:E25"/>
    <mergeCell ref="A13:E13"/>
    <mergeCell ref="A3:A12"/>
    <mergeCell ref="A14:A24"/>
    <mergeCell ref="A26:A34"/>
    <mergeCell ref="A36:A37"/>
  </mergeCells>
  <printOptions gridLines="1" horizontalCentered="1" verticalCentered="1"/>
  <pageMargins left="0.75" right="0.75" top="1.1811023622047245" bottom="1" header="0.1968503937007874" footer="0"/>
  <pageSetup horizontalDpi="300" verticalDpi="300" orientation="portrait" r:id="rId1"/>
  <headerFooter alignWithMargins="0">
    <oddHeader>&amp;LSERVICIO AGRÍCOLA Y GANADERO
División Protección Agrícola
Viñas y Vinos&amp;C&amp;14
 NÚMERO DE PROPIEDADES CON PLANTACIONES
DE VIDES CONSUMO FRESCO Y DE VINIFICACIÓN - VIIª REGIÓN
&amp;"Times New Roman,Normal"&amp;16 &amp;R&amp;12CUADRO Nº 24</oddHeader>
    <oddFooter>&amp;L&amp;F</oddFooter>
  </headerFooter>
</worksheet>
</file>

<file path=xl/worksheets/sheet29.xml><?xml version="1.0" encoding="utf-8"?>
<worksheet xmlns="http://schemas.openxmlformats.org/spreadsheetml/2006/main" xmlns:r="http://schemas.openxmlformats.org/officeDocument/2006/relationships">
  <dimension ref="A1:AH37"/>
  <sheetViews>
    <sheetView zoomScale="75" zoomScaleNormal="75" zoomScalePageLayoutView="0" workbookViewId="0" topLeftCell="A3">
      <selection activeCell="A3" sqref="A3"/>
    </sheetView>
  </sheetViews>
  <sheetFormatPr defaultColWidth="11.421875" defaultRowHeight="12.75"/>
  <cols>
    <col min="1" max="1" width="12.28125" style="4" bestFit="1" customWidth="1"/>
    <col min="2" max="2" width="7.421875" style="4" bestFit="1" customWidth="1"/>
    <col min="3" max="3" width="5.421875" style="4" bestFit="1" customWidth="1"/>
    <col min="4" max="4" width="4.57421875" style="4" bestFit="1" customWidth="1"/>
    <col min="5" max="5" width="5.421875" style="4" bestFit="1" customWidth="1"/>
    <col min="6" max="7" width="6.421875" style="4" bestFit="1" customWidth="1"/>
    <col min="8" max="8" width="5.421875" style="4" bestFit="1" customWidth="1"/>
    <col min="9" max="9" width="6.421875" style="4" bestFit="1" customWidth="1"/>
    <col min="10" max="11" width="4.57421875" style="4" bestFit="1" customWidth="1"/>
    <col min="12" max="12" width="5.421875" style="4" bestFit="1" customWidth="1"/>
    <col min="13" max="13" width="3.57421875" style="4" bestFit="1" customWidth="1"/>
    <col min="14" max="15" width="4.57421875" style="4" bestFit="1" customWidth="1"/>
    <col min="16" max="17" width="5.421875" style="4" bestFit="1" customWidth="1"/>
    <col min="18" max="18" width="6.421875" style="4" bestFit="1" customWidth="1"/>
    <col min="19" max="20" width="3.57421875" style="4" bestFit="1" customWidth="1"/>
    <col min="21" max="21" width="3.57421875" style="4" customWidth="1"/>
    <col min="22" max="22" width="3.57421875" style="4" bestFit="1" customWidth="1"/>
    <col min="23" max="23" width="7.421875" style="4" bestFit="1" customWidth="1"/>
    <col min="24" max="24" width="9.7109375" style="4" customWidth="1"/>
    <col min="25" max="16384" width="11.421875" style="4" customWidth="1"/>
  </cols>
  <sheetData>
    <row r="1" spans="1:13" ht="15" hidden="1">
      <c r="A1" s="153" t="s">
        <v>23</v>
      </c>
      <c r="B1" s="153"/>
      <c r="C1" s="153"/>
      <c r="D1" s="153"/>
      <c r="E1" s="153"/>
      <c r="F1" s="153"/>
      <c r="G1" s="153"/>
      <c r="H1" s="153"/>
      <c r="I1" s="153"/>
      <c r="J1" s="153"/>
      <c r="K1" s="153"/>
      <c r="L1" s="153"/>
      <c r="M1" s="154"/>
    </row>
    <row r="2" ht="0.75" customHeight="1" hidden="1"/>
    <row r="3" spans="1:34" ht="93" customHeight="1">
      <c r="A3" s="139" t="s">
        <v>115</v>
      </c>
      <c r="B3" s="141" t="s">
        <v>24</v>
      </c>
      <c r="C3" s="141" t="s">
        <v>28</v>
      </c>
      <c r="D3" s="141" t="s">
        <v>31</v>
      </c>
      <c r="E3" s="141" t="s">
        <v>29</v>
      </c>
      <c r="F3" s="141" t="s">
        <v>26</v>
      </c>
      <c r="G3" s="141" t="s">
        <v>168</v>
      </c>
      <c r="H3" s="141" t="s">
        <v>30</v>
      </c>
      <c r="I3" s="141" t="s">
        <v>27</v>
      </c>
      <c r="J3" s="141" t="s">
        <v>247</v>
      </c>
      <c r="K3" s="141" t="s">
        <v>75</v>
      </c>
      <c r="L3" s="141" t="s">
        <v>34</v>
      </c>
      <c r="M3" s="141" t="s">
        <v>37</v>
      </c>
      <c r="N3" s="141" t="s">
        <v>39</v>
      </c>
      <c r="O3" s="141" t="s">
        <v>38</v>
      </c>
      <c r="P3" s="141" t="s">
        <v>519</v>
      </c>
      <c r="Q3" s="141" t="s">
        <v>35</v>
      </c>
      <c r="R3" s="141" t="s">
        <v>508</v>
      </c>
      <c r="S3" s="141" t="s">
        <v>485</v>
      </c>
      <c r="T3" s="141" t="s">
        <v>515</v>
      </c>
      <c r="U3" s="141" t="s">
        <v>542</v>
      </c>
      <c r="V3" s="155" t="s">
        <v>36</v>
      </c>
      <c r="W3" s="155" t="s">
        <v>3</v>
      </c>
      <c r="X3" s="141"/>
      <c r="Y3" s="141"/>
      <c r="Z3" s="141"/>
      <c r="AA3" s="141"/>
      <c r="AB3" s="141"/>
      <c r="AC3" s="141"/>
      <c r="AD3" s="141"/>
      <c r="AE3" s="141"/>
      <c r="AF3" s="141"/>
      <c r="AG3" s="141"/>
      <c r="AH3" s="141"/>
    </row>
    <row r="4" spans="1:23" ht="12.75">
      <c r="A4" s="4" t="s">
        <v>213</v>
      </c>
      <c r="B4" s="61">
        <v>1096.2</v>
      </c>
      <c r="C4" s="61"/>
      <c r="D4" s="61"/>
      <c r="E4" s="61">
        <v>6.4</v>
      </c>
      <c r="F4" s="61">
        <v>599.5</v>
      </c>
      <c r="G4" s="61">
        <v>3.2</v>
      </c>
      <c r="H4" s="61">
        <v>17.8</v>
      </c>
      <c r="I4" s="61">
        <v>207.8</v>
      </c>
      <c r="J4" s="61">
        <v>13.3</v>
      </c>
      <c r="K4" s="61">
        <v>7.9</v>
      </c>
      <c r="L4" s="61">
        <v>12.6</v>
      </c>
      <c r="M4" s="61">
        <v>0.4</v>
      </c>
      <c r="N4" s="61"/>
      <c r="O4" s="61"/>
      <c r="P4" s="61">
        <v>10.9</v>
      </c>
      <c r="Q4" s="61">
        <v>2.7</v>
      </c>
      <c r="R4" s="61">
        <v>165.6</v>
      </c>
      <c r="S4" s="61"/>
      <c r="T4" s="61"/>
      <c r="U4" s="61"/>
      <c r="V4" s="61"/>
      <c r="W4" s="182">
        <f aca="true" t="shared" si="0" ref="W4:W31">SUM(B4:V4)</f>
        <v>2144.3</v>
      </c>
    </row>
    <row r="5" spans="1:23" ht="12.75">
      <c r="A5" s="4" t="s">
        <v>214</v>
      </c>
      <c r="B5" s="61">
        <v>457.6</v>
      </c>
      <c r="C5" s="61"/>
      <c r="D5" s="61"/>
      <c r="E5" s="61">
        <v>6.9</v>
      </c>
      <c r="F5" s="61">
        <v>180.7</v>
      </c>
      <c r="G5" s="61"/>
      <c r="H5" s="61"/>
      <c r="I5" s="61">
        <v>77.9</v>
      </c>
      <c r="J5" s="61">
        <v>0.5</v>
      </c>
      <c r="K5" s="61"/>
      <c r="L5" s="61">
        <v>10.4</v>
      </c>
      <c r="M5" s="61"/>
      <c r="N5" s="61"/>
      <c r="O5" s="61"/>
      <c r="P5" s="61">
        <v>4</v>
      </c>
      <c r="Q5" s="61">
        <v>52.6</v>
      </c>
      <c r="R5" s="61">
        <v>135.7</v>
      </c>
      <c r="S5" s="61"/>
      <c r="T5" s="61"/>
      <c r="U5" s="61"/>
      <c r="V5" s="61"/>
      <c r="W5" s="182">
        <f t="shared" si="0"/>
        <v>926.3</v>
      </c>
    </row>
    <row r="6" spans="1:23" ht="12.75">
      <c r="A6" s="4" t="s">
        <v>215</v>
      </c>
      <c r="B6" s="61">
        <v>209.3</v>
      </c>
      <c r="C6" s="61"/>
      <c r="D6" s="61"/>
      <c r="E6" s="61"/>
      <c r="F6" s="61">
        <v>54.2</v>
      </c>
      <c r="G6" s="61"/>
      <c r="H6" s="61">
        <v>2.1</v>
      </c>
      <c r="I6" s="61">
        <v>57.3</v>
      </c>
      <c r="J6" s="61"/>
      <c r="K6" s="61"/>
      <c r="L6" s="61">
        <v>22.3</v>
      </c>
      <c r="M6" s="61"/>
      <c r="N6" s="61"/>
      <c r="O6" s="61"/>
      <c r="P6" s="61"/>
      <c r="Q6" s="61"/>
      <c r="R6" s="61">
        <v>15.8</v>
      </c>
      <c r="S6" s="61"/>
      <c r="T6" s="61"/>
      <c r="U6" s="61"/>
      <c r="V6" s="61"/>
      <c r="W6" s="182">
        <f t="shared" si="0"/>
        <v>361.00000000000006</v>
      </c>
    </row>
    <row r="7" spans="1:23" ht="12.75">
      <c r="A7" s="4" t="s">
        <v>216</v>
      </c>
      <c r="B7" s="61">
        <v>1860.8</v>
      </c>
      <c r="C7" s="61"/>
      <c r="D7" s="61">
        <v>4.5</v>
      </c>
      <c r="E7" s="61">
        <v>92.7</v>
      </c>
      <c r="F7" s="61">
        <v>728.2</v>
      </c>
      <c r="G7" s="61">
        <v>2.7</v>
      </c>
      <c r="H7" s="61">
        <v>67.4</v>
      </c>
      <c r="I7" s="61">
        <v>110.6</v>
      </c>
      <c r="J7" s="61">
        <v>1</v>
      </c>
      <c r="K7" s="61"/>
      <c r="L7" s="61">
        <v>11.3</v>
      </c>
      <c r="M7" s="61"/>
      <c r="N7" s="61">
        <v>7</v>
      </c>
      <c r="O7" s="61"/>
      <c r="P7" s="61">
        <v>21.4</v>
      </c>
      <c r="Q7" s="61">
        <v>25.7</v>
      </c>
      <c r="R7" s="61">
        <v>231.3</v>
      </c>
      <c r="S7" s="61"/>
      <c r="T7" s="61"/>
      <c r="U7" s="61"/>
      <c r="V7" s="61">
        <v>8.7</v>
      </c>
      <c r="W7" s="182">
        <f t="shared" si="0"/>
        <v>3173.2999999999997</v>
      </c>
    </row>
    <row r="8" spans="1:23" ht="12.75">
      <c r="A8" s="4" t="s">
        <v>243</v>
      </c>
      <c r="B8" s="61">
        <v>1890.8</v>
      </c>
      <c r="C8" s="61">
        <v>26.5</v>
      </c>
      <c r="D8" s="61"/>
      <c r="E8" s="61">
        <v>128.4</v>
      </c>
      <c r="F8" s="61">
        <v>835.6</v>
      </c>
      <c r="G8" s="61">
        <v>135.3</v>
      </c>
      <c r="H8" s="61">
        <v>89.2</v>
      </c>
      <c r="I8" s="61">
        <v>196.9</v>
      </c>
      <c r="J8" s="61">
        <v>21.3</v>
      </c>
      <c r="K8" s="61"/>
      <c r="L8" s="61">
        <v>28.6</v>
      </c>
      <c r="M8" s="61">
        <v>0.7</v>
      </c>
      <c r="N8" s="61">
        <v>5.7</v>
      </c>
      <c r="O8" s="61"/>
      <c r="P8" s="61">
        <v>119.2</v>
      </c>
      <c r="Q8" s="61">
        <v>17.7</v>
      </c>
      <c r="R8" s="61">
        <v>358</v>
      </c>
      <c r="S8" s="61"/>
      <c r="T8" s="61"/>
      <c r="U8" s="61">
        <v>0.4</v>
      </c>
      <c r="V8" s="61"/>
      <c r="W8" s="182">
        <f t="shared" si="0"/>
        <v>3854.2999999999997</v>
      </c>
    </row>
    <row r="9" spans="1:23" ht="12.75">
      <c r="A9" s="4" t="s">
        <v>218</v>
      </c>
      <c r="B9" s="61">
        <v>74.1</v>
      </c>
      <c r="C9" s="61">
        <v>8.8</v>
      </c>
      <c r="D9" s="61"/>
      <c r="E9" s="61"/>
      <c r="F9" s="61">
        <v>71.7</v>
      </c>
      <c r="G9" s="61">
        <v>94.4</v>
      </c>
      <c r="H9" s="61">
        <v>5.9</v>
      </c>
      <c r="I9" s="61">
        <v>15.1</v>
      </c>
      <c r="J9" s="61">
        <v>1.3</v>
      </c>
      <c r="K9" s="61"/>
      <c r="L9" s="61"/>
      <c r="M9" s="61"/>
      <c r="N9" s="61"/>
      <c r="O9" s="61"/>
      <c r="P9" s="61"/>
      <c r="Q9" s="61"/>
      <c r="R9" s="61">
        <v>9.6</v>
      </c>
      <c r="S9" s="61"/>
      <c r="T9" s="61"/>
      <c r="U9" s="61"/>
      <c r="V9" s="61"/>
      <c r="W9" s="182">
        <f t="shared" si="0"/>
        <v>280.90000000000003</v>
      </c>
    </row>
    <row r="10" spans="1:24" ht="12.75">
      <c r="A10" s="4" t="s">
        <v>219</v>
      </c>
      <c r="B10" s="61">
        <v>14</v>
      </c>
      <c r="C10" s="61"/>
      <c r="D10" s="61"/>
      <c r="E10" s="61"/>
      <c r="F10" s="61"/>
      <c r="G10" s="61">
        <v>4.1</v>
      </c>
      <c r="H10" s="61"/>
      <c r="I10" s="61"/>
      <c r="J10" s="61"/>
      <c r="K10" s="61"/>
      <c r="L10" s="61"/>
      <c r="M10" s="61"/>
      <c r="N10" s="61"/>
      <c r="O10" s="61"/>
      <c r="P10" s="61"/>
      <c r="Q10" s="61"/>
      <c r="R10" s="61"/>
      <c r="S10" s="61"/>
      <c r="T10" s="61"/>
      <c r="U10" s="61"/>
      <c r="V10" s="61"/>
      <c r="W10" s="182">
        <f t="shared" si="0"/>
        <v>18.1</v>
      </c>
      <c r="X10" s="156"/>
    </row>
    <row r="11" spans="1:24" ht="12.75">
      <c r="A11" s="4" t="s">
        <v>248</v>
      </c>
      <c r="B11" s="61">
        <v>5</v>
      </c>
      <c r="C11" s="61"/>
      <c r="D11" s="61"/>
      <c r="E11" s="61"/>
      <c r="F11" s="61">
        <v>3</v>
      </c>
      <c r="G11" s="61">
        <v>27</v>
      </c>
      <c r="H11" s="61">
        <v>1.5</v>
      </c>
      <c r="I11" s="61">
        <v>4.5</v>
      </c>
      <c r="J11" s="61"/>
      <c r="K11" s="61"/>
      <c r="L11" s="61"/>
      <c r="M11" s="61"/>
      <c r="N11" s="61"/>
      <c r="O11" s="61"/>
      <c r="P11" s="61"/>
      <c r="Q11" s="61"/>
      <c r="R11" s="61"/>
      <c r="S11" s="61"/>
      <c r="T11" s="61"/>
      <c r="U11" s="61"/>
      <c r="V11" s="61"/>
      <c r="W11" s="182">
        <f t="shared" si="0"/>
        <v>41</v>
      </c>
      <c r="X11" s="156"/>
    </row>
    <row r="12" spans="1:23" ht="12.75">
      <c r="A12" s="4" t="s">
        <v>221</v>
      </c>
      <c r="B12" s="61">
        <v>426.3</v>
      </c>
      <c r="C12" s="61">
        <v>42.3</v>
      </c>
      <c r="D12" s="61"/>
      <c r="E12" s="61">
        <v>5.2</v>
      </c>
      <c r="F12" s="61">
        <v>182.2</v>
      </c>
      <c r="G12" s="61">
        <v>28.2</v>
      </c>
      <c r="H12" s="61">
        <v>8.7</v>
      </c>
      <c r="I12" s="61">
        <v>44.9</v>
      </c>
      <c r="J12" s="61"/>
      <c r="K12" s="61">
        <v>5.2</v>
      </c>
      <c r="L12" s="61">
        <v>5</v>
      </c>
      <c r="M12" s="61"/>
      <c r="N12" s="61"/>
      <c r="O12" s="61"/>
      <c r="P12" s="61">
        <v>36.5</v>
      </c>
      <c r="Q12" s="61"/>
      <c r="R12" s="61">
        <v>34.9</v>
      </c>
      <c r="S12" s="61"/>
      <c r="T12" s="61"/>
      <c r="U12" s="61"/>
      <c r="V12" s="61"/>
      <c r="W12" s="182">
        <f t="shared" si="0"/>
        <v>819.4000000000001</v>
      </c>
    </row>
    <row r="13" spans="1:23" ht="12.75">
      <c r="A13" s="4" t="s">
        <v>222</v>
      </c>
      <c r="B13" s="61">
        <v>1083.8</v>
      </c>
      <c r="C13" s="61"/>
      <c r="D13" s="61"/>
      <c r="E13" s="61">
        <v>8.1</v>
      </c>
      <c r="F13" s="61">
        <v>370.4</v>
      </c>
      <c r="G13" s="61">
        <v>72.9</v>
      </c>
      <c r="H13" s="61">
        <v>13.2</v>
      </c>
      <c r="I13" s="61">
        <v>10.5</v>
      </c>
      <c r="J13" s="61"/>
      <c r="K13" s="61"/>
      <c r="L13" s="61">
        <v>1.6</v>
      </c>
      <c r="M13" s="61"/>
      <c r="N13" s="61"/>
      <c r="O13" s="61"/>
      <c r="P13" s="61">
        <v>12.5</v>
      </c>
      <c r="Q13" s="61">
        <v>20</v>
      </c>
      <c r="R13" s="61">
        <v>372.4</v>
      </c>
      <c r="S13" s="61"/>
      <c r="T13" s="61"/>
      <c r="U13" s="61"/>
      <c r="V13" s="61"/>
      <c r="W13" s="182">
        <f t="shared" si="0"/>
        <v>1965.3999999999996</v>
      </c>
    </row>
    <row r="14" spans="1:24" ht="12.75">
      <c r="A14" s="4" t="s">
        <v>223</v>
      </c>
      <c r="B14" s="61">
        <v>351.4</v>
      </c>
      <c r="C14" s="61"/>
      <c r="D14" s="61"/>
      <c r="E14" s="61">
        <v>47.6</v>
      </c>
      <c r="F14" s="61">
        <v>83.1</v>
      </c>
      <c r="G14" s="61">
        <v>11</v>
      </c>
      <c r="H14" s="61">
        <v>13.3</v>
      </c>
      <c r="I14" s="61">
        <v>18.3</v>
      </c>
      <c r="J14" s="61"/>
      <c r="K14" s="61"/>
      <c r="L14" s="61">
        <v>22.2</v>
      </c>
      <c r="M14" s="61"/>
      <c r="N14" s="61"/>
      <c r="O14" s="61">
        <v>4</v>
      </c>
      <c r="P14" s="61">
        <v>34.8</v>
      </c>
      <c r="Q14" s="61"/>
      <c r="R14" s="61">
        <v>30.1</v>
      </c>
      <c r="S14" s="61"/>
      <c r="T14" s="61"/>
      <c r="U14" s="61"/>
      <c r="V14" s="61"/>
      <c r="W14" s="182">
        <f t="shared" si="0"/>
        <v>615.8000000000001</v>
      </c>
      <c r="X14" s="156"/>
    </row>
    <row r="15" spans="1:23" ht="12.75">
      <c r="A15" s="4" t="s">
        <v>249</v>
      </c>
      <c r="B15" s="61">
        <v>724.1</v>
      </c>
      <c r="C15" s="61"/>
      <c r="D15" s="61"/>
      <c r="E15" s="61">
        <v>23</v>
      </c>
      <c r="F15" s="61">
        <v>275.7</v>
      </c>
      <c r="G15" s="61">
        <v>4.7</v>
      </c>
      <c r="H15" s="61">
        <v>19.1</v>
      </c>
      <c r="I15" s="61">
        <v>79.1</v>
      </c>
      <c r="J15" s="61"/>
      <c r="K15" s="61"/>
      <c r="L15" s="61">
        <v>11.3</v>
      </c>
      <c r="M15" s="61"/>
      <c r="N15" s="61">
        <v>3.6</v>
      </c>
      <c r="O15" s="61"/>
      <c r="P15" s="61">
        <v>18.3</v>
      </c>
      <c r="Q15" s="61">
        <v>1</v>
      </c>
      <c r="R15" s="61">
        <v>131.1</v>
      </c>
      <c r="S15" s="61">
        <v>0.8</v>
      </c>
      <c r="T15" s="61"/>
      <c r="U15" s="61"/>
      <c r="V15" s="61">
        <v>0.8</v>
      </c>
      <c r="W15" s="182">
        <f t="shared" si="0"/>
        <v>1292.5999999999995</v>
      </c>
    </row>
    <row r="16" spans="1:23" ht="12.75">
      <c r="A16" s="4" t="s">
        <v>225</v>
      </c>
      <c r="B16" s="61">
        <v>1412.9</v>
      </c>
      <c r="C16" s="61"/>
      <c r="D16" s="61"/>
      <c r="E16" s="61">
        <v>3.1</v>
      </c>
      <c r="F16" s="61">
        <v>357.3</v>
      </c>
      <c r="G16" s="61">
        <v>0.5</v>
      </c>
      <c r="H16" s="61">
        <v>32.3</v>
      </c>
      <c r="I16" s="61">
        <v>13.7</v>
      </c>
      <c r="J16" s="61"/>
      <c r="K16" s="61">
        <v>0.4</v>
      </c>
      <c r="L16" s="61">
        <v>9.8</v>
      </c>
      <c r="M16" s="61">
        <v>0.3</v>
      </c>
      <c r="N16" s="61"/>
      <c r="O16" s="61"/>
      <c r="P16" s="61">
        <v>2.7</v>
      </c>
      <c r="Q16" s="61"/>
      <c r="R16" s="61">
        <v>175.4</v>
      </c>
      <c r="S16" s="61"/>
      <c r="T16" s="61"/>
      <c r="U16" s="61"/>
      <c r="V16" s="61"/>
      <c r="W16" s="182">
        <f t="shared" si="0"/>
        <v>2008.4</v>
      </c>
    </row>
    <row r="17" spans="1:24" ht="12.75">
      <c r="A17" s="4" t="s">
        <v>226</v>
      </c>
      <c r="B17" s="61">
        <v>573</v>
      </c>
      <c r="C17" s="61">
        <v>8.9</v>
      </c>
      <c r="D17" s="61"/>
      <c r="E17" s="61"/>
      <c r="F17" s="61">
        <v>168.7</v>
      </c>
      <c r="G17" s="61">
        <v>465.9</v>
      </c>
      <c r="H17" s="61">
        <v>9</v>
      </c>
      <c r="I17" s="61">
        <v>41.2</v>
      </c>
      <c r="J17" s="61"/>
      <c r="K17" s="61"/>
      <c r="L17" s="61">
        <v>13.7</v>
      </c>
      <c r="M17" s="61"/>
      <c r="N17" s="61"/>
      <c r="O17" s="61"/>
      <c r="P17" s="61">
        <v>13</v>
      </c>
      <c r="Q17" s="61"/>
      <c r="R17" s="61">
        <v>70.1</v>
      </c>
      <c r="S17" s="61"/>
      <c r="T17" s="61"/>
      <c r="U17" s="61"/>
      <c r="V17" s="61"/>
      <c r="W17" s="182">
        <f t="shared" si="0"/>
        <v>1363.5</v>
      </c>
      <c r="X17" s="156"/>
    </row>
    <row r="18" spans="1:23" ht="12.75">
      <c r="A18" s="4" t="s">
        <v>227</v>
      </c>
      <c r="B18" s="61">
        <v>3.6</v>
      </c>
      <c r="C18" s="61">
        <v>19.9</v>
      </c>
      <c r="D18" s="61"/>
      <c r="E18" s="61"/>
      <c r="F18" s="61">
        <v>1</v>
      </c>
      <c r="G18" s="61">
        <v>130.2</v>
      </c>
      <c r="H18" s="61">
        <v>1</v>
      </c>
      <c r="I18" s="61"/>
      <c r="J18" s="61"/>
      <c r="K18" s="61"/>
      <c r="L18" s="61"/>
      <c r="M18" s="61"/>
      <c r="N18" s="61"/>
      <c r="O18" s="61"/>
      <c r="P18" s="61"/>
      <c r="Q18" s="61"/>
      <c r="R18" s="61"/>
      <c r="S18" s="61"/>
      <c r="T18" s="61"/>
      <c r="U18" s="61"/>
      <c r="V18" s="61"/>
      <c r="W18" s="182">
        <f t="shared" si="0"/>
        <v>155.7</v>
      </c>
    </row>
    <row r="19" spans="1:23" ht="12.75">
      <c r="A19" s="4" t="s">
        <v>228</v>
      </c>
      <c r="B19" s="61">
        <v>1768.1</v>
      </c>
      <c r="C19" s="61">
        <v>2</v>
      </c>
      <c r="D19" s="61"/>
      <c r="E19" s="61">
        <v>33.4</v>
      </c>
      <c r="F19" s="61">
        <v>717.9</v>
      </c>
      <c r="G19" s="61">
        <v>495.4</v>
      </c>
      <c r="H19" s="61"/>
      <c r="I19" s="61">
        <v>58.5</v>
      </c>
      <c r="J19" s="61">
        <v>23.5</v>
      </c>
      <c r="K19" s="61">
        <v>1.5</v>
      </c>
      <c r="L19" s="61">
        <v>8.1</v>
      </c>
      <c r="M19" s="61">
        <v>0.7</v>
      </c>
      <c r="N19" s="61">
        <v>6.1</v>
      </c>
      <c r="O19" s="61">
        <v>14.7</v>
      </c>
      <c r="P19" s="61">
        <v>231.1</v>
      </c>
      <c r="Q19" s="61">
        <v>120.3</v>
      </c>
      <c r="R19" s="61">
        <v>220.5</v>
      </c>
      <c r="S19" s="61">
        <v>5.2</v>
      </c>
      <c r="T19" s="61"/>
      <c r="U19" s="61"/>
      <c r="V19" s="61"/>
      <c r="W19" s="182">
        <f t="shared" si="0"/>
        <v>3706.9999999999995</v>
      </c>
    </row>
    <row r="20" spans="1:23" ht="12.75">
      <c r="A20" s="4" t="s">
        <v>229</v>
      </c>
      <c r="B20" s="61">
        <v>10</v>
      </c>
      <c r="C20" s="61"/>
      <c r="D20" s="61"/>
      <c r="E20" s="61"/>
      <c r="F20" s="61">
        <v>0.3</v>
      </c>
      <c r="G20" s="61">
        <v>53.5</v>
      </c>
      <c r="H20" s="61"/>
      <c r="I20" s="61"/>
      <c r="J20" s="61"/>
      <c r="K20" s="61"/>
      <c r="L20" s="61"/>
      <c r="M20" s="61"/>
      <c r="N20" s="61"/>
      <c r="O20" s="61"/>
      <c r="P20" s="61"/>
      <c r="Q20" s="61"/>
      <c r="R20" s="61"/>
      <c r="S20" s="61"/>
      <c r="T20" s="61"/>
      <c r="U20" s="61"/>
      <c r="V20" s="61"/>
      <c r="W20" s="182">
        <f t="shared" si="0"/>
        <v>63.8</v>
      </c>
    </row>
    <row r="21" spans="1:23" ht="12.75">
      <c r="A21" s="4" t="s">
        <v>230</v>
      </c>
      <c r="B21" s="61">
        <v>84.7</v>
      </c>
      <c r="C21" s="61">
        <v>8</v>
      </c>
      <c r="D21" s="61"/>
      <c r="E21" s="61">
        <v>6</v>
      </c>
      <c r="F21" s="61">
        <v>143.5</v>
      </c>
      <c r="G21" s="61">
        <v>156.9</v>
      </c>
      <c r="H21" s="61"/>
      <c r="I21" s="61">
        <v>0.3</v>
      </c>
      <c r="J21" s="61"/>
      <c r="K21" s="61"/>
      <c r="L21" s="61"/>
      <c r="M21" s="61"/>
      <c r="N21" s="61"/>
      <c r="O21" s="61"/>
      <c r="P21" s="61">
        <v>3.1</v>
      </c>
      <c r="Q21" s="61"/>
      <c r="R21" s="61">
        <v>1.1</v>
      </c>
      <c r="S21" s="61"/>
      <c r="T21" s="61"/>
      <c r="U21" s="61"/>
      <c r="V21" s="61"/>
      <c r="W21" s="182">
        <f t="shared" si="0"/>
        <v>403.6000000000001</v>
      </c>
    </row>
    <row r="22" spans="1:23" ht="12.75">
      <c r="A22" s="4" t="s">
        <v>538</v>
      </c>
      <c r="B22" s="61">
        <v>55.2</v>
      </c>
      <c r="C22" s="61"/>
      <c r="D22" s="61"/>
      <c r="E22" s="61"/>
      <c r="F22" s="61">
        <v>27</v>
      </c>
      <c r="G22" s="61"/>
      <c r="H22" s="61"/>
      <c r="I22" s="61"/>
      <c r="J22" s="61"/>
      <c r="K22" s="61"/>
      <c r="L22" s="61"/>
      <c r="M22" s="61"/>
      <c r="N22" s="61"/>
      <c r="O22" s="61"/>
      <c r="P22" s="61"/>
      <c r="Q22" s="61"/>
      <c r="R22" s="61">
        <v>0.7</v>
      </c>
      <c r="S22" s="61"/>
      <c r="T22" s="61"/>
      <c r="U22" s="61"/>
      <c r="V22" s="61"/>
      <c r="W22" s="182">
        <f t="shared" si="0"/>
        <v>82.9</v>
      </c>
    </row>
    <row r="23" spans="1:24" ht="12.75">
      <c r="A23" s="4" t="s">
        <v>231</v>
      </c>
      <c r="B23" s="61">
        <v>122</v>
      </c>
      <c r="C23" s="61">
        <v>10.5</v>
      </c>
      <c r="D23" s="61"/>
      <c r="E23" s="61">
        <v>12</v>
      </c>
      <c r="F23" s="61">
        <v>32</v>
      </c>
      <c r="G23" s="61">
        <v>124.8</v>
      </c>
      <c r="H23" s="61">
        <v>1.5</v>
      </c>
      <c r="I23" s="61">
        <v>36.9</v>
      </c>
      <c r="J23" s="61"/>
      <c r="K23" s="61"/>
      <c r="L23" s="61">
        <v>10</v>
      </c>
      <c r="M23" s="61"/>
      <c r="N23" s="61"/>
      <c r="O23" s="61"/>
      <c r="P23" s="61"/>
      <c r="Q23" s="61">
        <v>0.3</v>
      </c>
      <c r="R23" s="61">
        <v>6.4</v>
      </c>
      <c r="S23" s="61"/>
      <c r="T23" s="61"/>
      <c r="U23" s="61"/>
      <c r="V23" s="62"/>
      <c r="W23" s="182">
        <f t="shared" si="0"/>
        <v>356.4</v>
      </c>
      <c r="X23" s="156"/>
    </row>
    <row r="24" spans="1:24" ht="12.75">
      <c r="A24" s="4" t="s">
        <v>250</v>
      </c>
      <c r="B24" s="61">
        <v>276.1</v>
      </c>
      <c r="C24" s="61"/>
      <c r="D24" s="61"/>
      <c r="E24" s="61"/>
      <c r="F24" s="61">
        <v>39.7</v>
      </c>
      <c r="G24" s="61">
        <v>5.3</v>
      </c>
      <c r="H24" s="61">
        <v>8.4</v>
      </c>
      <c r="I24" s="61">
        <v>9.8</v>
      </c>
      <c r="J24" s="61"/>
      <c r="K24" s="61"/>
      <c r="L24" s="61">
        <v>12.4</v>
      </c>
      <c r="M24" s="61"/>
      <c r="N24" s="61"/>
      <c r="O24" s="61"/>
      <c r="P24" s="61">
        <v>11</v>
      </c>
      <c r="Q24" s="61"/>
      <c r="R24" s="61">
        <v>34.6</v>
      </c>
      <c r="S24" s="61"/>
      <c r="T24" s="61"/>
      <c r="U24" s="61"/>
      <c r="V24" s="62"/>
      <c r="W24" s="182">
        <f t="shared" si="0"/>
        <v>397.3</v>
      </c>
      <c r="X24" s="156"/>
    </row>
    <row r="25" spans="1:24" ht="12.75">
      <c r="A25" s="4" t="s">
        <v>233</v>
      </c>
      <c r="B25" s="61">
        <v>14.5</v>
      </c>
      <c r="C25" s="61"/>
      <c r="D25" s="61"/>
      <c r="E25" s="61"/>
      <c r="F25" s="61">
        <v>4</v>
      </c>
      <c r="G25" s="61"/>
      <c r="H25" s="61"/>
      <c r="I25" s="61">
        <v>4</v>
      </c>
      <c r="J25" s="61"/>
      <c r="K25" s="61"/>
      <c r="L25" s="61">
        <v>7</v>
      </c>
      <c r="M25" s="61"/>
      <c r="N25" s="61"/>
      <c r="O25" s="61"/>
      <c r="P25" s="61"/>
      <c r="Q25" s="61"/>
      <c r="R25" s="61"/>
      <c r="S25" s="61"/>
      <c r="T25" s="61"/>
      <c r="U25" s="61"/>
      <c r="V25" s="62"/>
      <c r="W25" s="182">
        <f t="shared" si="0"/>
        <v>29.5</v>
      </c>
      <c r="X25" s="156"/>
    </row>
    <row r="26" spans="1:23" ht="12.75">
      <c r="A26" s="4" t="s">
        <v>234</v>
      </c>
      <c r="B26" s="61">
        <v>39.7</v>
      </c>
      <c r="C26" s="61"/>
      <c r="D26" s="61"/>
      <c r="E26" s="61"/>
      <c r="F26" s="61">
        <v>20.2</v>
      </c>
      <c r="G26" s="61">
        <v>35.3</v>
      </c>
      <c r="H26" s="61"/>
      <c r="I26" s="61"/>
      <c r="J26" s="61"/>
      <c r="K26" s="61"/>
      <c r="L26" s="61"/>
      <c r="M26" s="61"/>
      <c r="N26" s="61"/>
      <c r="O26" s="61"/>
      <c r="P26" s="61"/>
      <c r="Q26" s="61"/>
      <c r="R26" s="61">
        <v>13.6</v>
      </c>
      <c r="S26" s="61"/>
      <c r="T26" s="61"/>
      <c r="U26" s="61"/>
      <c r="V26" s="62"/>
      <c r="W26" s="182">
        <f t="shared" si="0"/>
        <v>108.8</v>
      </c>
    </row>
    <row r="27" spans="1:24" ht="12.75">
      <c r="A27" s="4" t="s">
        <v>235</v>
      </c>
      <c r="B27" s="61">
        <v>89.6</v>
      </c>
      <c r="C27" s="61">
        <v>1</v>
      </c>
      <c r="D27" s="61"/>
      <c r="E27" s="61">
        <v>1.2</v>
      </c>
      <c r="F27" s="61">
        <v>26.1</v>
      </c>
      <c r="G27" s="61">
        <v>126.5</v>
      </c>
      <c r="H27" s="61">
        <v>3.9</v>
      </c>
      <c r="I27" s="61">
        <v>1.9</v>
      </c>
      <c r="J27" s="61"/>
      <c r="K27" s="61">
        <v>9.5</v>
      </c>
      <c r="L27" s="61">
        <v>1</v>
      </c>
      <c r="M27" s="61"/>
      <c r="N27" s="61">
        <v>1.3</v>
      </c>
      <c r="O27" s="61">
        <v>0.4</v>
      </c>
      <c r="P27" s="61">
        <v>3.3</v>
      </c>
      <c r="Q27" s="61"/>
      <c r="R27" s="61">
        <v>22.9</v>
      </c>
      <c r="S27" s="61">
        <v>0.1</v>
      </c>
      <c r="T27" s="61"/>
      <c r="U27" s="61"/>
      <c r="V27" s="62"/>
      <c r="W27" s="182">
        <f t="shared" si="0"/>
        <v>288.70000000000005</v>
      </c>
      <c r="X27" s="156"/>
    </row>
    <row r="28" spans="1:23" ht="12.75">
      <c r="A28" s="4" t="s">
        <v>236</v>
      </c>
      <c r="B28" s="61">
        <v>112.8</v>
      </c>
      <c r="C28" s="61"/>
      <c r="D28" s="61"/>
      <c r="E28" s="61"/>
      <c r="F28" s="61">
        <v>26.5</v>
      </c>
      <c r="G28" s="61">
        <v>217.3</v>
      </c>
      <c r="H28" s="61">
        <v>2.7</v>
      </c>
      <c r="I28" s="61">
        <v>11.8</v>
      </c>
      <c r="J28" s="61"/>
      <c r="K28" s="61"/>
      <c r="L28" s="61">
        <v>6.8</v>
      </c>
      <c r="M28" s="61"/>
      <c r="N28" s="61"/>
      <c r="O28" s="61"/>
      <c r="P28" s="61">
        <v>5</v>
      </c>
      <c r="Q28" s="61"/>
      <c r="R28" s="61">
        <v>57.5</v>
      </c>
      <c r="S28" s="61"/>
      <c r="T28" s="61"/>
      <c r="U28" s="61"/>
      <c r="V28" s="62"/>
      <c r="W28" s="182">
        <f t="shared" si="0"/>
        <v>440.40000000000003</v>
      </c>
    </row>
    <row r="29" spans="1:24" ht="12.75">
      <c r="A29" s="4" t="s">
        <v>251</v>
      </c>
      <c r="B29" s="61">
        <v>798.1</v>
      </c>
      <c r="C29" s="61">
        <v>2</v>
      </c>
      <c r="D29" s="61"/>
      <c r="E29" s="61">
        <v>5</v>
      </c>
      <c r="F29" s="61">
        <v>273.8</v>
      </c>
      <c r="G29" s="61">
        <v>742.3</v>
      </c>
      <c r="H29" s="61">
        <v>4</v>
      </c>
      <c r="I29" s="61">
        <v>79.1</v>
      </c>
      <c r="J29" s="61">
        <v>2</v>
      </c>
      <c r="K29" s="61">
        <v>1.5</v>
      </c>
      <c r="L29" s="61">
        <v>4.6</v>
      </c>
      <c r="M29" s="61"/>
      <c r="N29" s="61">
        <v>13.4</v>
      </c>
      <c r="O29" s="61"/>
      <c r="P29" s="61">
        <v>17.8</v>
      </c>
      <c r="Q29" s="61"/>
      <c r="R29" s="61">
        <v>84.4</v>
      </c>
      <c r="S29" s="61"/>
      <c r="T29" s="61"/>
      <c r="U29" s="61"/>
      <c r="V29" s="62"/>
      <c r="W29" s="182">
        <f t="shared" si="0"/>
        <v>2028</v>
      </c>
      <c r="X29" s="156"/>
    </row>
    <row r="30" spans="1:23" ht="12.75">
      <c r="A30" s="4" t="s">
        <v>238</v>
      </c>
      <c r="B30" s="61">
        <v>1740.9</v>
      </c>
      <c r="C30" s="61">
        <v>169.4</v>
      </c>
      <c r="D30" s="61">
        <v>1.4</v>
      </c>
      <c r="E30" s="61">
        <v>36.1</v>
      </c>
      <c r="F30" s="61">
        <v>442.1</v>
      </c>
      <c r="G30" s="61">
        <v>3020.2</v>
      </c>
      <c r="H30" s="61">
        <v>5.8</v>
      </c>
      <c r="I30" s="61">
        <v>134.4</v>
      </c>
      <c r="J30" s="61">
        <v>7</v>
      </c>
      <c r="K30" s="61">
        <v>3.7</v>
      </c>
      <c r="L30" s="61">
        <v>67.6</v>
      </c>
      <c r="M30" s="61">
        <v>1.5</v>
      </c>
      <c r="N30" s="61">
        <v>2.5</v>
      </c>
      <c r="O30" s="61"/>
      <c r="P30" s="61">
        <v>99.8</v>
      </c>
      <c r="Q30" s="61">
        <v>1.1</v>
      </c>
      <c r="R30" s="61">
        <v>156.5</v>
      </c>
      <c r="S30" s="61">
        <v>1.6</v>
      </c>
      <c r="T30" s="61">
        <v>0.1</v>
      </c>
      <c r="U30" s="61"/>
      <c r="V30" s="62"/>
      <c r="W30" s="182">
        <f t="shared" si="0"/>
        <v>5891.700000000002</v>
      </c>
    </row>
    <row r="31" spans="1:23" ht="12.75">
      <c r="A31" s="4" t="s">
        <v>239</v>
      </c>
      <c r="B31" s="61">
        <v>410.9</v>
      </c>
      <c r="C31" s="61">
        <v>194.3</v>
      </c>
      <c r="D31" s="61">
        <v>73.5</v>
      </c>
      <c r="E31" s="61">
        <v>4.3</v>
      </c>
      <c r="F31" s="61">
        <v>41.2</v>
      </c>
      <c r="G31" s="61">
        <v>2862.5</v>
      </c>
      <c r="H31" s="61">
        <v>4.5</v>
      </c>
      <c r="I31" s="61">
        <v>25</v>
      </c>
      <c r="J31" s="61">
        <v>2</v>
      </c>
      <c r="K31" s="61">
        <v>9.7</v>
      </c>
      <c r="L31" s="61"/>
      <c r="M31" s="61"/>
      <c r="N31" s="61"/>
      <c r="O31" s="61"/>
      <c r="P31" s="61">
        <v>13.8</v>
      </c>
      <c r="Q31" s="61"/>
      <c r="R31" s="61">
        <v>40.2</v>
      </c>
      <c r="S31" s="61"/>
      <c r="T31" s="61"/>
      <c r="U31" s="61"/>
      <c r="V31" s="62"/>
      <c r="W31" s="182">
        <f t="shared" si="0"/>
        <v>3681.8999999999996</v>
      </c>
    </row>
    <row r="32" spans="2:23" ht="0.75" customHeight="1">
      <c r="B32" s="191"/>
      <c r="C32" s="191"/>
      <c r="D32" s="191"/>
      <c r="E32" s="191"/>
      <c r="F32" s="191"/>
      <c r="G32" s="191"/>
      <c r="H32" s="191"/>
      <c r="I32" s="191"/>
      <c r="J32" s="191"/>
      <c r="K32" s="191"/>
      <c r="L32" s="191"/>
      <c r="M32" s="191"/>
      <c r="N32" s="191"/>
      <c r="O32" s="191"/>
      <c r="P32" s="191"/>
      <c r="Q32" s="191"/>
      <c r="R32" s="191"/>
      <c r="S32" s="191"/>
      <c r="T32" s="191"/>
      <c r="U32" s="191"/>
      <c r="V32" s="191"/>
      <c r="W32" s="191"/>
    </row>
    <row r="33" spans="2:23" ht="0.75" customHeight="1" hidden="1">
      <c r="B33" s="191"/>
      <c r="C33" s="191"/>
      <c r="D33" s="191"/>
      <c r="E33" s="191"/>
      <c r="F33" s="191"/>
      <c r="G33" s="191"/>
      <c r="H33" s="191"/>
      <c r="I33" s="191"/>
      <c r="J33" s="191"/>
      <c r="K33" s="191"/>
      <c r="L33" s="191"/>
      <c r="M33" s="191"/>
      <c r="N33" s="191"/>
      <c r="O33" s="191"/>
      <c r="P33" s="191"/>
      <c r="Q33" s="191"/>
      <c r="R33" s="191"/>
      <c r="S33" s="191"/>
      <c r="T33" s="191"/>
      <c r="U33" s="191"/>
      <c r="V33" s="191"/>
      <c r="W33" s="191"/>
    </row>
    <row r="34" spans="1:23" ht="0.75" customHeight="1" hidden="1">
      <c r="A34" s="157" t="s">
        <v>23</v>
      </c>
      <c r="B34" s="192"/>
      <c r="C34" s="192"/>
      <c r="D34" s="192"/>
      <c r="E34" s="192"/>
      <c r="F34" s="192"/>
      <c r="G34" s="192"/>
      <c r="H34" s="192"/>
      <c r="I34" s="192"/>
      <c r="J34" s="192"/>
      <c r="K34" s="192"/>
      <c r="L34" s="192"/>
      <c r="M34" s="192"/>
      <c r="N34" s="192"/>
      <c r="O34" s="192"/>
      <c r="P34" s="192"/>
      <c r="Q34" s="192"/>
      <c r="R34" s="192"/>
      <c r="S34" s="192"/>
      <c r="T34" s="192"/>
      <c r="U34" s="192"/>
      <c r="V34" s="192"/>
      <c r="W34" s="192"/>
    </row>
    <row r="35" spans="2:23" ht="0.75" customHeight="1" hidden="1">
      <c r="B35" s="191"/>
      <c r="C35" s="191"/>
      <c r="D35" s="191"/>
      <c r="E35" s="191"/>
      <c r="F35" s="191"/>
      <c r="G35" s="191"/>
      <c r="H35" s="191"/>
      <c r="I35" s="191"/>
      <c r="J35" s="191"/>
      <c r="K35" s="191"/>
      <c r="L35" s="191"/>
      <c r="M35" s="191"/>
      <c r="N35" s="191"/>
      <c r="O35" s="191"/>
      <c r="P35" s="191"/>
      <c r="Q35" s="191"/>
      <c r="R35" s="191"/>
      <c r="S35" s="191"/>
      <c r="T35" s="191"/>
      <c r="U35" s="191"/>
      <c r="V35" s="191"/>
      <c r="W35" s="191"/>
    </row>
    <row r="36" spans="1:23" ht="12.75">
      <c r="A36" s="158" t="s">
        <v>163</v>
      </c>
      <c r="B36" s="182">
        <f aca="true" t="shared" si="1" ref="B36:V36">SUM(B4:B35)</f>
        <v>15705.500000000002</v>
      </c>
      <c r="C36" s="182">
        <f t="shared" si="1"/>
        <v>493.6</v>
      </c>
      <c r="D36" s="182">
        <f t="shared" si="1"/>
        <v>79.4</v>
      </c>
      <c r="E36" s="182">
        <f t="shared" si="1"/>
        <v>419.40000000000003</v>
      </c>
      <c r="F36" s="182">
        <f t="shared" si="1"/>
        <v>5705.6</v>
      </c>
      <c r="G36" s="182">
        <f t="shared" si="1"/>
        <v>8820.099999999999</v>
      </c>
      <c r="H36" s="182">
        <f t="shared" si="1"/>
        <v>311.29999999999995</v>
      </c>
      <c r="I36" s="182">
        <f t="shared" si="1"/>
        <v>1239.5</v>
      </c>
      <c r="J36" s="182">
        <f t="shared" si="1"/>
        <v>71.9</v>
      </c>
      <c r="K36" s="182">
        <f t="shared" si="1"/>
        <v>39.4</v>
      </c>
      <c r="L36" s="182">
        <f t="shared" si="1"/>
        <v>266.29999999999995</v>
      </c>
      <c r="M36" s="182">
        <f t="shared" si="1"/>
        <v>3.6</v>
      </c>
      <c r="N36" s="182">
        <f t="shared" si="1"/>
        <v>39.6</v>
      </c>
      <c r="O36" s="182">
        <f t="shared" si="1"/>
        <v>19.099999999999998</v>
      </c>
      <c r="P36" s="182">
        <f t="shared" si="1"/>
        <v>658.1999999999998</v>
      </c>
      <c r="Q36" s="182">
        <f t="shared" si="1"/>
        <v>241.4</v>
      </c>
      <c r="R36" s="182">
        <f t="shared" si="1"/>
        <v>2368.3999999999996</v>
      </c>
      <c r="S36" s="182">
        <f t="shared" si="1"/>
        <v>7.699999999999999</v>
      </c>
      <c r="T36" s="182">
        <f t="shared" si="1"/>
        <v>0.1</v>
      </c>
      <c r="U36" s="182">
        <f>SUM(U4:U35)</f>
        <v>0.4</v>
      </c>
      <c r="V36" s="182">
        <f t="shared" si="1"/>
        <v>9.5</v>
      </c>
      <c r="W36" s="182">
        <f>SUM(B36:V36)</f>
        <v>36499.99999999999</v>
      </c>
    </row>
    <row r="37" spans="4:6" ht="12.75">
      <c r="D37" s="160"/>
      <c r="F37" s="156"/>
    </row>
  </sheetData>
  <sheetProtection/>
  <printOptions gridLines="1" horizontalCentered="1"/>
  <pageMargins left="0.2362204724409449" right="0.5511811023622047" top="1.4960629921259843" bottom="0.3937007874015748" header="0.3937007874015748" footer="0.3937007874015748"/>
  <pageSetup horizontalDpi="300" verticalDpi="300" orientation="landscape" r:id="rId1"/>
  <headerFooter alignWithMargins="0">
    <oddHeader>&amp;L&amp;8 &amp;10SERVICIO AGRÍCOLA Y GANADERO
División Protección Agrícola
Viñas y Vinos&amp;C&amp;14&amp;U
&amp;U
SUPERFICIE COMUNAL DE CEPAJES TINTOS
PARA VINIFICACIÓN - VIIª REGIÓN (ha.)&amp;R&amp;12CUADRO Nº 25</oddHeader>
    <oddFooter>&amp;L&amp;F</oddFooter>
  </headerFooter>
</worksheet>
</file>

<file path=xl/worksheets/sheet3.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
    </sheetView>
  </sheetViews>
  <sheetFormatPr defaultColWidth="11.421875" defaultRowHeight="12.75"/>
  <cols>
    <col min="1" max="1" width="21.7109375" style="4" bestFit="1" customWidth="1"/>
    <col min="2" max="2" width="18.421875" style="4" customWidth="1"/>
    <col min="3" max="5" width="20.7109375" style="4" customWidth="1"/>
    <col min="6" max="16384" width="11.421875" style="4" customWidth="1"/>
  </cols>
  <sheetData>
    <row r="1" spans="1:5" ht="35.25" customHeight="1">
      <c r="A1" s="95" t="s">
        <v>0</v>
      </c>
      <c r="B1" s="98" t="s">
        <v>483</v>
      </c>
      <c r="C1" s="98" t="s">
        <v>1</v>
      </c>
      <c r="D1" s="98" t="s">
        <v>2</v>
      </c>
      <c r="E1" s="96" t="s">
        <v>3</v>
      </c>
    </row>
    <row r="2" ht="24.75" customHeight="1"/>
    <row r="3" spans="1:5" ht="24.75" customHeight="1">
      <c r="A3" s="110" t="s">
        <v>4</v>
      </c>
      <c r="B3" s="188">
        <v>7691.1</v>
      </c>
      <c r="C3" s="188">
        <v>614.8</v>
      </c>
      <c r="D3" s="188"/>
      <c r="E3" s="188">
        <f aca="true" t="shared" si="0" ref="E3:E11">SUM(B3:D3)</f>
        <v>8305.9</v>
      </c>
    </row>
    <row r="4" spans="1:5" ht="24.75" customHeight="1">
      <c r="A4" s="110" t="s">
        <v>5</v>
      </c>
      <c r="B4" s="188">
        <v>10186.7</v>
      </c>
      <c r="C4" s="188">
        <v>9238.5</v>
      </c>
      <c r="D4" s="188">
        <v>2192.1</v>
      </c>
      <c r="E4" s="188">
        <f t="shared" si="0"/>
        <v>21617.3</v>
      </c>
    </row>
    <row r="5" spans="1:5" ht="24.75" customHeight="1">
      <c r="A5" s="110" t="s">
        <v>6</v>
      </c>
      <c r="B5" s="188">
        <v>12095.1</v>
      </c>
      <c r="C5" s="188"/>
      <c r="D5" s="188">
        <v>5171.2</v>
      </c>
      <c r="E5" s="188">
        <f t="shared" si="0"/>
        <v>17266.3</v>
      </c>
    </row>
    <row r="6" spans="1:5" ht="24.75" customHeight="1">
      <c r="A6" s="110" t="s">
        <v>7</v>
      </c>
      <c r="B6" s="188">
        <v>10252.1</v>
      </c>
      <c r="C6" s="188"/>
      <c r="D6" s="188">
        <v>31053</v>
      </c>
      <c r="E6" s="188">
        <f t="shared" si="0"/>
        <v>41305.1</v>
      </c>
    </row>
    <row r="7" spans="1:5" ht="24.75" customHeight="1">
      <c r="A7" s="110" t="s">
        <v>8</v>
      </c>
      <c r="B7" s="188">
        <v>679.8</v>
      </c>
      <c r="C7" s="188"/>
      <c r="D7" s="188">
        <v>47339.9</v>
      </c>
      <c r="E7" s="188">
        <f t="shared" si="0"/>
        <v>48019.700000000004</v>
      </c>
    </row>
    <row r="8" spans="1:5" ht="24.75" customHeight="1">
      <c r="A8" s="110" t="s">
        <v>9</v>
      </c>
      <c r="B8" s="188">
        <v>6.6</v>
      </c>
      <c r="C8" s="188"/>
      <c r="D8" s="188">
        <v>13798.6</v>
      </c>
      <c r="E8" s="188">
        <f t="shared" si="0"/>
        <v>13805.2</v>
      </c>
    </row>
    <row r="9" spans="1:5" ht="24.75" customHeight="1">
      <c r="A9" s="110" t="s">
        <v>487</v>
      </c>
      <c r="B9" s="188"/>
      <c r="C9" s="188"/>
      <c r="D9" s="188">
        <v>9.5</v>
      </c>
      <c r="E9" s="188">
        <f t="shared" si="0"/>
        <v>9.5</v>
      </c>
    </row>
    <row r="10" spans="1:5" ht="24.75" customHeight="1">
      <c r="A10" s="110" t="s">
        <v>579</v>
      </c>
      <c r="B10" s="188"/>
      <c r="C10" s="188"/>
      <c r="D10" s="188">
        <v>4.6</v>
      </c>
      <c r="E10" s="188">
        <f t="shared" si="0"/>
        <v>4.6</v>
      </c>
    </row>
    <row r="11" spans="1:5" ht="24.75" customHeight="1">
      <c r="A11" s="110" t="s">
        <v>10</v>
      </c>
      <c r="B11" s="188">
        <v>11773.6</v>
      </c>
      <c r="C11" s="188"/>
      <c r="D11" s="188">
        <v>10528</v>
      </c>
      <c r="E11" s="188">
        <f t="shared" si="0"/>
        <v>22301.6</v>
      </c>
    </row>
    <row r="12" spans="1:5" s="187" customFormat="1" ht="37.5" customHeight="1">
      <c r="A12" s="186" t="s">
        <v>11</v>
      </c>
      <c r="B12" s="54">
        <f>SUM(B3:B11)</f>
        <v>52685</v>
      </c>
      <c r="C12" s="54">
        <f>SUM(C3:C11)</f>
        <v>9853.3</v>
      </c>
      <c r="D12" s="54">
        <f>SUM(D3:D11)</f>
        <v>110096.90000000002</v>
      </c>
      <c r="E12" s="54">
        <f>SUM(B12:D12)</f>
        <v>172635.2</v>
      </c>
    </row>
  </sheetData>
  <sheetProtection/>
  <printOptions gridLines="1" horizontalCentered="1" verticalCentered="1"/>
  <pageMargins left="0.75" right="0.75" top="1.7322834645669292" bottom="1" header="0.7874015748031497" footer="0"/>
  <pageSetup horizontalDpi="300" verticalDpi="300" orientation="landscape" r:id="rId1"/>
  <headerFooter alignWithMargins="0">
    <oddHeader>&amp;LSERVICIO AGRICOLA Y GANADERO
División Protección Agrícola
Viñas y Vinos&amp;C&amp;14
CATASTRO VITÍCOLA NACIONAL (ha.)  
Diciembre 2003&amp;R&amp;12CUADRO Nº  1</oddHeader>
  </headerFooter>
</worksheet>
</file>

<file path=xl/worksheets/sheet30.xml><?xml version="1.0" encoding="utf-8"?>
<worksheet xmlns="http://schemas.openxmlformats.org/spreadsheetml/2006/main" xmlns:r="http://schemas.openxmlformats.org/officeDocument/2006/relationships">
  <dimension ref="A1:S30"/>
  <sheetViews>
    <sheetView zoomScale="75" zoomScaleNormal="75" zoomScalePageLayoutView="0" workbookViewId="0" topLeftCell="A1">
      <selection activeCell="A1" sqref="A1"/>
    </sheetView>
  </sheetViews>
  <sheetFormatPr defaultColWidth="11.421875" defaultRowHeight="12.75"/>
  <cols>
    <col min="1" max="1" width="12.7109375" style="4" customWidth="1"/>
    <col min="2" max="2" width="6.421875" style="4" customWidth="1"/>
    <col min="3" max="3" width="7.7109375" style="4" customWidth="1"/>
    <col min="4" max="4" width="5.7109375" style="4" customWidth="1"/>
    <col min="5" max="5" width="4.57421875" style="4" bestFit="1" customWidth="1"/>
    <col min="6" max="6" width="7.7109375" style="4" customWidth="1"/>
    <col min="7" max="7" width="6.57421875" style="4" customWidth="1"/>
    <col min="8" max="9" width="7.7109375" style="4" customWidth="1"/>
    <col min="10" max="10" width="7.00390625" style="4" customWidth="1"/>
    <col min="11" max="11" width="7.7109375" style="4" customWidth="1"/>
    <col min="12" max="12" width="6.8515625" style="4" bestFit="1" customWidth="1"/>
    <col min="13" max="13" width="6.421875" style="4" customWidth="1"/>
    <col min="14" max="14" width="6.00390625" style="4" customWidth="1"/>
    <col min="15" max="15" width="6.8515625" style="4" bestFit="1" customWidth="1"/>
    <col min="16" max="16" width="5.7109375" style="4" customWidth="1"/>
    <col min="17" max="17" width="6.8515625" style="4" bestFit="1" customWidth="1"/>
    <col min="18" max="18" width="5.7109375" style="4" bestFit="1" customWidth="1"/>
    <col min="19" max="19" width="9.8515625" style="4" customWidth="1"/>
    <col min="20" max="16384" width="11.421875" style="4" customWidth="1"/>
  </cols>
  <sheetData>
    <row r="1" spans="1:19" ht="81" customHeight="1">
      <c r="A1" s="96" t="s">
        <v>115</v>
      </c>
      <c r="B1" s="141" t="s">
        <v>51</v>
      </c>
      <c r="C1" s="141" t="s">
        <v>43</v>
      </c>
      <c r="D1" s="141" t="s">
        <v>48</v>
      </c>
      <c r="E1" s="141" t="s">
        <v>50</v>
      </c>
      <c r="F1" s="141" t="s">
        <v>74</v>
      </c>
      <c r="G1" s="141" t="s">
        <v>49</v>
      </c>
      <c r="H1" s="141" t="s">
        <v>41</v>
      </c>
      <c r="I1" s="141" t="s">
        <v>44</v>
      </c>
      <c r="J1" s="141" t="s">
        <v>45</v>
      </c>
      <c r="K1" s="141" t="s">
        <v>46</v>
      </c>
      <c r="L1" s="141" t="s">
        <v>75</v>
      </c>
      <c r="M1" s="141" t="s">
        <v>53</v>
      </c>
      <c r="N1" s="141" t="s">
        <v>55</v>
      </c>
      <c r="O1" s="141" t="s">
        <v>52</v>
      </c>
      <c r="P1" s="142" t="s">
        <v>511</v>
      </c>
      <c r="Q1" s="141" t="s">
        <v>512</v>
      </c>
      <c r="R1" s="141" t="s">
        <v>73</v>
      </c>
      <c r="S1" s="141" t="s">
        <v>3</v>
      </c>
    </row>
    <row r="2" spans="1:19" ht="12.75">
      <c r="A2" s="4" t="s">
        <v>213</v>
      </c>
      <c r="B2" s="61"/>
      <c r="C2" s="61">
        <v>106.2</v>
      </c>
      <c r="D2" s="61"/>
      <c r="E2" s="61"/>
      <c r="F2" s="61"/>
      <c r="G2" s="61">
        <v>11.3</v>
      </c>
      <c r="H2" s="61">
        <v>686.5</v>
      </c>
      <c r="I2" s="61">
        <v>68.8</v>
      </c>
      <c r="J2" s="61"/>
      <c r="K2" s="61">
        <v>21</v>
      </c>
      <c r="L2" s="61"/>
      <c r="M2" s="61">
        <v>5.7</v>
      </c>
      <c r="N2" s="61">
        <v>1.6</v>
      </c>
      <c r="O2" s="61"/>
      <c r="P2" s="61"/>
      <c r="Q2" s="61">
        <v>90.2</v>
      </c>
      <c r="R2" s="62"/>
      <c r="S2" s="182">
        <f aca="true" t="shared" si="0" ref="S2:S19">SUM(B2:R2)</f>
        <v>991.3000000000001</v>
      </c>
    </row>
    <row r="3" spans="1:19" ht="12.75">
      <c r="A3" s="4" t="s">
        <v>214</v>
      </c>
      <c r="B3" s="61"/>
      <c r="C3" s="61">
        <v>66.4</v>
      </c>
      <c r="D3" s="61"/>
      <c r="E3" s="61"/>
      <c r="F3" s="61"/>
      <c r="G3" s="61"/>
      <c r="H3" s="61">
        <v>108.9</v>
      </c>
      <c r="I3" s="61">
        <v>11</v>
      </c>
      <c r="J3" s="61"/>
      <c r="K3" s="61"/>
      <c r="L3" s="61"/>
      <c r="M3" s="61"/>
      <c r="N3" s="61"/>
      <c r="O3" s="61"/>
      <c r="P3" s="61"/>
      <c r="Q3" s="61"/>
      <c r="R3" s="62"/>
      <c r="S3" s="182">
        <f t="shared" si="0"/>
        <v>186.3</v>
      </c>
    </row>
    <row r="4" spans="1:19" ht="12.75">
      <c r="A4" s="4" t="s">
        <v>215</v>
      </c>
      <c r="B4" s="61"/>
      <c r="C4" s="61">
        <v>16</v>
      </c>
      <c r="D4" s="61"/>
      <c r="E4" s="61"/>
      <c r="F4" s="61">
        <v>1.1</v>
      </c>
      <c r="G4" s="61"/>
      <c r="H4" s="61">
        <v>147</v>
      </c>
      <c r="I4" s="61">
        <v>25.6</v>
      </c>
      <c r="J4" s="61"/>
      <c r="K4" s="61">
        <v>12.6</v>
      </c>
      <c r="L4" s="61"/>
      <c r="M4" s="61">
        <v>3</v>
      </c>
      <c r="N4" s="61"/>
      <c r="O4" s="61"/>
      <c r="P4" s="61"/>
      <c r="Q4" s="61">
        <v>6.2</v>
      </c>
      <c r="R4" s="62"/>
      <c r="S4" s="182">
        <f t="shared" si="0"/>
        <v>211.49999999999997</v>
      </c>
    </row>
    <row r="5" spans="1:19" ht="12.75">
      <c r="A5" s="4" t="s">
        <v>216</v>
      </c>
      <c r="B5" s="61"/>
      <c r="C5" s="61">
        <v>571.1</v>
      </c>
      <c r="D5" s="61"/>
      <c r="E5" s="61">
        <v>2.8</v>
      </c>
      <c r="F5" s="61">
        <v>0.5</v>
      </c>
      <c r="G5" s="61">
        <v>20.8</v>
      </c>
      <c r="H5" s="61">
        <v>1153.5</v>
      </c>
      <c r="I5" s="61">
        <v>28.7</v>
      </c>
      <c r="J5" s="61">
        <v>0.8</v>
      </c>
      <c r="K5" s="61">
        <v>12.3</v>
      </c>
      <c r="L5" s="61">
        <v>0.7</v>
      </c>
      <c r="M5" s="61">
        <v>9.6</v>
      </c>
      <c r="N5" s="61">
        <v>15.2</v>
      </c>
      <c r="O5" s="61">
        <v>1</v>
      </c>
      <c r="P5" s="61"/>
      <c r="Q5" s="61">
        <v>18</v>
      </c>
      <c r="R5" s="62"/>
      <c r="S5" s="182">
        <f t="shared" si="0"/>
        <v>1834.9999999999998</v>
      </c>
    </row>
    <row r="6" spans="1:19" ht="12.75">
      <c r="A6" s="4" t="s">
        <v>243</v>
      </c>
      <c r="B6" s="61"/>
      <c r="C6" s="61">
        <v>367.8</v>
      </c>
      <c r="D6" s="61"/>
      <c r="E6" s="61">
        <v>2</v>
      </c>
      <c r="F6" s="61">
        <v>61.7</v>
      </c>
      <c r="G6" s="61">
        <v>4.4</v>
      </c>
      <c r="H6" s="61">
        <v>807.6</v>
      </c>
      <c r="I6" s="61">
        <v>76.3</v>
      </c>
      <c r="J6" s="61">
        <v>5.9</v>
      </c>
      <c r="K6" s="61">
        <v>36.2</v>
      </c>
      <c r="L6" s="61"/>
      <c r="M6" s="61">
        <v>12.2</v>
      </c>
      <c r="N6" s="61"/>
      <c r="O6" s="61"/>
      <c r="P6" s="61">
        <v>2</v>
      </c>
      <c r="Q6" s="61">
        <v>9.3</v>
      </c>
      <c r="R6" s="62"/>
      <c r="S6" s="182">
        <f t="shared" si="0"/>
        <v>1385.4</v>
      </c>
    </row>
    <row r="7" spans="1:19" ht="12.75">
      <c r="A7" s="4" t="s">
        <v>218</v>
      </c>
      <c r="B7" s="61">
        <v>9</v>
      </c>
      <c r="C7" s="61">
        <v>19.9</v>
      </c>
      <c r="D7" s="61"/>
      <c r="E7" s="61"/>
      <c r="F7" s="61">
        <v>2.5</v>
      </c>
      <c r="G7" s="61">
        <v>27.2</v>
      </c>
      <c r="H7" s="61">
        <v>141.3</v>
      </c>
      <c r="I7" s="61">
        <v>62.3</v>
      </c>
      <c r="J7" s="61">
        <v>0.5</v>
      </c>
      <c r="K7" s="61">
        <v>1.2</v>
      </c>
      <c r="L7" s="61"/>
      <c r="M7" s="61"/>
      <c r="N7" s="61"/>
      <c r="O7" s="61"/>
      <c r="P7" s="61"/>
      <c r="Q7" s="61"/>
      <c r="R7" s="62"/>
      <c r="S7" s="182">
        <f t="shared" si="0"/>
        <v>263.9</v>
      </c>
    </row>
    <row r="8" spans="1:19" ht="12.75">
      <c r="A8" s="4" t="s">
        <v>219</v>
      </c>
      <c r="B8" s="61"/>
      <c r="C8" s="61"/>
      <c r="D8" s="61"/>
      <c r="E8" s="61"/>
      <c r="F8" s="61"/>
      <c r="G8" s="61"/>
      <c r="H8" s="61">
        <v>4</v>
      </c>
      <c r="I8" s="61">
        <v>4</v>
      </c>
      <c r="J8" s="61"/>
      <c r="K8" s="61"/>
      <c r="L8" s="61"/>
      <c r="M8" s="61"/>
      <c r="N8" s="61"/>
      <c r="O8" s="61"/>
      <c r="P8" s="61"/>
      <c r="Q8" s="61"/>
      <c r="R8" s="62"/>
      <c r="S8" s="182">
        <f t="shared" si="0"/>
        <v>8</v>
      </c>
    </row>
    <row r="9" spans="1:19" ht="12.75">
      <c r="A9" s="4" t="s">
        <v>248</v>
      </c>
      <c r="B9" s="61"/>
      <c r="C9" s="61">
        <v>2.1</v>
      </c>
      <c r="D9" s="61"/>
      <c r="E9" s="61"/>
      <c r="F9" s="61"/>
      <c r="G9" s="61"/>
      <c r="H9" s="61">
        <v>13.3</v>
      </c>
      <c r="I9" s="61">
        <v>1</v>
      </c>
      <c r="J9" s="61">
        <v>0.5</v>
      </c>
      <c r="K9" s="61">
        <v>0.5</v>
      </c>
      <c r="L9" s="61"/>
      <c r="M9" s="61"/>
      <c r="N9" s="61"/>
      <c r="O9" s="61"/>
      <c r="P9" s="61"/>
      <c r="Q9" s="61">
        <v>15.5</v>
      </c>
      <c r="R9" s="62"/>
      <c r="S9" s="182">
        <f t="shared" si="0"/>
        <v>32.9</v>
      </c>
    </row>
    <row r="10" spans="1:19" ht="12.75">
      <c r="A10" s="4" t="s">
        <v>221</v>
      </c>
      <c r="B10" s="61"/>
      <c r="C10" s="61">
        <v>207.8</v>
      </c>
      <c r="D10" s="61"/>
      <c r="E10" s="61"/>
      <c r="F10" s="61">
        <v>0.6</v>
      </c>
      <c r="G10" s="61"/>
      <c r="H10" s="61">
        <v>302.7</v>
      </c>
      <c r="I10" s="61">
        <v>11</v>
      </c>
      <c r="J10" s="61"/>
      <c r="K10" s="61">
        <v>17.5</v>
      </c>
      <c r="L10" s="61"/>
      <c r="M10" s="61">
        <v>0.9</v>
      </c>
      <c r="N10" s="61"/>
      <c r="O10" s="61"/>
      <c r="P10" s="61"/>
      <c r="Q10" s="61">
        <v>8.2</v>
      </c>
      <c r="R10" s="62"/>
      <c r="S10" s="182">
        <f t="shared" si="0"/>
        <v>548.7</v>
      </c>
    </row>
    <row r="11" spans="1:19" ht="12.75">
      <c r="A11" s="4" t="s">
        <v>222</v>
      </c>
      <c r="B11" s="61">
        <v>14</v>
      </c>
      <c r="C11" s="61">
        <v>190.4</v>
      </c>
      <c r="D11" s="61"/>
      <c r="E11" s="61"/>
      <c r="F11" s="61"/>
      <c r="G11" s="61"/>
      <c r="H11" s="61">
        <v>254.5</v>
      </c>
      <c r="I11" s="61">
        <v>111.9</v>
      </c>
      <c r="J11" s="61">
        <v>4.4</v>
      </c>
      <c r="K11" s="61"/>
      <c r="L11" s="61"/>
      <c r="M11" s="61"/>
      <c r="N11" s="61"/>
      <c r="O11" s="61"/>
      <c r="P11" s="61"/>
      <c r="Q11" s="61"/>
      <c r="R11" s="62"/>
      <c r="S11" s="182">
        <f t="shared" si="0"/>
        <v>575.1999999999999</v>
      </c>
    </row>
    <row r="12" spans="1:19" ht="12.75">
      <c r="A12" s="4" t="s">
        <v>223</v>
      </c>
      <c r="B12" s="61"/>
      <c r="C12" s="61">
        <v>7.5</v>
      </c>
      <c r="D12" s="61"/>
      <c r="E12" s="61"/>
      <c r="F12" s="61"/>
      <c r="G12" s="61"/>
      <c r="H12" s="61">
        <v>23</v>
      </c>
      <c r="I12" s="61"/>
      <c r="J12" s="61">
        <v>3.8</v>
      </c>
      <c r="K12" s="61"/>
      <c r="L12" s="61"/>
      <c r="M12" s="61"/>
      <c r="N12" s="61">
        <v>4.5</v>
      </c>
      <c r="O12" s="61"/>
      <c r="P12" s="61"/>
      <c r="Q12" s="61"/>
      <c r="R12" s="62"/>
      <c r="S12" s="182">
        <f t="shared" si="0"/>
        <v>38.8</v>
      </c>
    </row>
    <row r="13" spans="1:19" ht="12.75">
      <c r="A13" s="4" t="s">
        <v>249</v>
      </c>
      <c r="B13" s="61"/>
      <c r="C13" s="61">
        <v>54.6</v>
      </c>
      <c r="D13" s="61"/>
      <c r="E13" s="61"/>
      <c r="F13" s="61"/>
      <c r="G13" s="61">
        <v>10.1</v>
      </c>
      <c r="H13" s="61">
        <v>220.8</v>
      </c>
      <c r="I13" s="61">
        <v>44.3</v>
      </c>
      <c r="J13" s="61"/>
      <c r="K13" s="61"/>
      <c r="L13" s="61"/>
      <c r="M13" s="61">
        <v>9.3</v>
      </c>
      <c r="N13" s="61"/>
      <c r="O13" s="61"/>
      <c r="P13" s="61"/>
      <c r="Q13" s="61">
        <v>20</v>
      </c>
      <c r="R13" s="62"/>
      <c r="S13" s="182">
        <f t="shared" si="0"/>
        <v>359.1</v>
      </c>
    </row>
    <row r="14" spans="1:19" ht="12.75">
      <c r="A14" s="4" t="s">
        <v>225</v>
      </c>
      <c r="B14" s="61"/>
      <c r="C14" s="61">
        <v>135.5</v>
      </c>
      <c r="D14" s="61"/>
      <c r="E14" s="61"/>
      <c r="F14" s="61"/>
      <c r="G14" s="61"/>
      <c r="H14" s="61">
        <v>86.4</v>
      </c>
      <c r="I14" s="61">
        <v>18.7</v>
      </c>
      <c r="J14" s="61"/>
      <c r="K14" s="61"/>
      <c r="L14" s="61"/>
      <c r="M14" s="61">
        <v>9.3</v>
      </c>
      <c r="N14" s="61">
        <v>3</v>
      </c>
      <c r="O14" s="61"/>
      <c r="P14" s="61"/>
      <c r="Q14" s="61"/>
      <c r="R14" s="62"/>
      <c r="S14" s="182">
        <f t="shared" si="0"/>
        <v>252.9</v>
      </c>
    </row>
    <row r="15" spans="1:19" ht="12.75">
      <c r="A15" s="4" t="s">
        <v>226</v>
      </c>
      <c r="B15" s="61"/>
      <c r="C15" s="61">
        <v>69.5</v>
      </c>
      <c r="D15" s="61">
        <v>2</v>
      </c>
      <c r="E15" s="61">
        <v>2</v>
      </c>
      <c r="F15" s="61">
        <v>0.8</v>
      </c>
      <c r="G15" s="61">
        <v>5.4</v>
      </c>
      <c r="H15" s="61">
        <v>132.6</v>
      </c>
      <c r="I15" s="61">
        <v>84.8</v>
      </c>
      <c r="J15" s="61">
        <v>17</v>
      </c>
      <c r="K15" s="61"/>
      <c r="L15" s="61"/>
      <c r="M15" s="61"/>
      <c r="N15" s="61"/>
      <c r="O15" s="61">
        <v>14.2</v>
      </c>
      <c r="P15" s="61"/>
      <c r="Q15" s="61"/>
      <c r="R15" s="62"/>
      <c r="S15" s="182">
        <f t="shared" si="0"/>
        <v>328.3</v>
      </c>
    </row>
    <row r="16" spans="1:19" ht="12.75">
      <c r="A16" s="4" t="s">
        <v>227</v>
      </c>
      <c r="B16" s="61"/>
      <c r="C16" s="61">
        <v>13.7</v>
      </c>
      <c r="D16" s="61"/>
      <c r="E16" s="61"/>
      <c r="F16" s="61"/>
      <c r="G16" s="61"/>
      <c r="H16" s="61"/>
      <c r="I16" s="61">
        <v>5</v>
      </c>
      <c r="J16" s="61"/>
      <c r="K16" s="61"/>
      <c r="L16" s="61"/>
      <c r="M16" s="61"/>
      <c r="N16" s="61"/>
      <c r="O16" s="61">
        <v>5</v>
      </c>
      <c r="P16" s="61"/>
      <c r="Q16" s="61"/>
      <c r="R16" s="62"/>
      <c r="S16" s="182">
        <f t="shared" si="0"/>
        <v>23.7</v>
      </c>
    </row>
    <row r="17" spans="1:19" ht="12.75">
      <c r="A17" s="4" t="s">
        <v>228</v>
      </c>
      <c r="B17" s="61">
        <v>0.5</v>
      </c>
      <c r="C17" s="61">
        <v>143.8</v>
      </c>
      <c r="D17" s="61"/>
      <c r="E17" s="61"/>
      <c r="F17" s="61">
        <v>2.5</v>
      </c>
      <c r="G17" s="61">
        <v>8.9</v>
      </c>
      <c r="H17" s="61">
        <v>28.6</v>
      </c>
      <c r="I17" s="61">
        <v>23</v>
      </c>
      <c r="J17" s="61">
        <v>34.4</v>
      </c>
      <c r="K17" s="61">
        <v>10</v>
      </c>
      <c r="L17" s="61"/>
      <c r="M17" s="61">
        <v>2.5</v>
      </c>
      <c r="N17" s="61"/>
      <c r="O17" s="61">
        <v>23.7</v>
      </c>
      <c r="P17" s="61"/>
      <c r="Q17" s="61"/>
      <c r="R17" s="62"/>
      <c r="S17" s="182">
        <f t="shared" si="0"/>
        <v>277.90000000000003</v>
      </c>
    </row>
    <row r="18" spans="1:19" ht="12.75">
      <c r="A18" s="4" t="s">
        <v>229</v>
      </c>
      <c r="B18" s="61"/>
      <c r="C18" s="61"/>
      <c r="D18" s="61"/>
      <c r="E18" s="61"/>
      <c r="F18" s="61">
        <v>1.1</v>
      </c>
      <c r="G18" s="61">
        <v>1.8</v>
      </c>
      <c r="H18" s="61"/>
      <c r="I18" s="61"/>
      <c r="J18" s="61">
        <v>4.5</v>
      </c>
      <c r="K18" s="61"/>
      <c r="L18" s="61"/>
      <c r="M18" s="61"/>
      <c r="N18" s="61"/>
      <c r="O18" s="61">
        <v>0.5</v>
      </c>
      <c r="P18" s="61"/>
      <c r="Q18" s="61"/>
      <c r="R18" s="62"/>
      <c r="S18" s="182">
        <f t="shared" si="0"/>
        <v>7.9</v>
      </c>
    </row>
    <row r="19" spans="1:19" ht="12.75">
      <c r="A19" s="4" t="s">
        <v>230</v>
      </c>
      <c r="B19" s="61"/>
      <c r="C19" s="61">
        <v>2</v>
      </c>
      <c r="D19" s="61"/>
      <c r="E19" s="61"/>
      <c r="F19" s="61">
        <v>0.5</v>
      </c>
      <c r="G19" s="61"/>
      <c r="H19" s="61">
        <v>32.5</v>
      </c>
      <c r="I19" s="61">
        <v>1</v>
      </c>
      <c r="J19" s="61">
        <v>33.8</v>
      </c>
      <c r="K19" s="61"/>
      <c r="L19" s="61"/>
      <c r="M19" s="61"/>
      <c r="N19" s="61"/>
      <c r="O19" s="61">
        <v>2</v>
      </c>
      <c r="P19" s="61"/>
      <c r="Q19" s="61"/>
      <c r="R19" s="62"/>
      <c r="S19" s="182">
        <f t="shared" si="0"/>
        <v>71.8</v>
      </c>
    </row>
    <row r="20" spans="1:19" ht="12.75">
      <c r="A20" s="4" t="s">
        <v>538</v>
      </c>
      <c r="B20" s="61"/>
      <c r="C20" s="61"/>
      <c r="D20" s="61"/>
      <c r="E20" s="61"/>
      <c r="F20" s="61"/>
      <c r="G20" s="61"/>
      <c r="H20" s="61"/>
      <c r="I20" s="61"/>
      <c r="J20" s="61"/>
      <c r="K20" s="61"/>
      <c r="L20" s="61"/>
      <c r="M20" s="61"/>
      <c r="N20" s="61"/>
      <c r="O20" s="61">
        <v>1</v>
      </c>
      <c r="P20" s="61"/>
      <c r="Q20" s="61"/>
      <c r="R20" s="62"/>
      <c r="S20" s="182">
        <f>SUM(B20:R20)</f>
        <v>1</v>
      </c>
    </row>
    <row r="21" spans="1:19" ht="12.75">
      <c r="A21" s="4" t="s">
        <v>231</v>
      </c>
      <c r="B21" s="61"/>
      <c r="C21" s="61">
        <v>25</v>
      </c>
      <c r="D21" s="61"/>
      <c r="E21" s="61"/>
      <c r="F21" s="61">
        <v>1.5</v>
      </c>
      <c r="G21" s="61"/>
      <c r="H21" s="61">
        <v>11.1</v>
      </c>
      <c r="I21" s="61">
        <v>4.5</v>
      </c>
      <c r="J21" s="61">
        <v>12.5</v>
      </c>
      <c r="K21" s="61">
        <v>1</v>
      </c>
      <c r="L21" s="61"/>
      <c r="M21" s="61"/>
      <c r="N21" s="61"/>
      <c r="O21" s="61">
        <v>1</v>
      </c>
      <c r="P21" s="61"/>
      <c r="Q21" s="61"/>
      <c r="R21" s="61"/>
      <c r="S21" s="182">
        <f>SUM(B21:R21)</f>
        <v>56.6</v>
      </c>
    </row>
    <row r="22" spans="1:19" ht="12.75">
      <c r="A22" s="4" t="s">
        <v>250</v>
      </c>
      <c r="B22" s="61"/>
      <c r="C22" s="61">
        <v>2.2</v>
      </c>
      <c r="D22" s="61"/>
      <c r="E22" s="61"/>
      <c r="F22" s="61"/>
      <c r="G22" s="61"/>
      <c r="H22" s="61">
        <v>38.5</v>
      </c>
      <c r="I22" s="61">
        <v>9.5</v>
      </c>
      <c r="J22" s="61">
        <v>0.5</v>
      </c>
      <c r="K22" s="61"/>
      <c r="L22" s="61"/>
      <c r="M22" s="61"/>
      <c r="N22" s="61"/>
      <c r="O22" s="61"/>
      <c r="P22" s="61"/>
      <c r="Q22" s="61"/>
      <c r="R22" s="61"/>
      <c r="S22" s="182">
        <f>SUM(B22:R22)</f>
        <v>50.7</v>
      </c>
    </row>
    <row r="23" spans="1:19" ht="12.75">
      <c r="A23" s="4" t="s">
        <v>233</v>
      </c>
      <c r="B23" s="61"/>
      <c r="C23" s="61"/>
      <c r="D23" s="61"/>
      <c r="E23" s="61"/>
      <c r="F23" s="61"/>
      <c r="G23" s="61"/>
      <c r="H23" s="61"/>
      <c r="I23" s="61"/>
      <c r="J23" s="61"/>
      <c r="K23" s="61"/>
      <c r="L23" s="61"/>
      <c r="M23" s="61"/>
      <c r="N23" s="61"/>
      <c r="O23" s="61"/>
      <c r="P23" s="61"/>
      <c r="Q23" s="61"/>
      <c r="R23" s="61"/>
      <c r="S23" s="182"/>
    </row>
    <row r="24" spans="1:19" ht="12.75">
      <c r="A24" s="4" t="s">
        <v>234</v>
      </c>
      <c r="B24" s="61"/>
      <c r="C24" s="61"/>
      <c r="D24" s="61">
        <v>1</v>
      </c>
      <c r="E24" s="61"/>
      <c r="F24" s="61"/>
      <c r="G24" s="61"/>
      <c r="H24" s="61"/>
      <c r="I24" s="61"/>
      <c r="J24" s="61"/>
      <c r="K24" s="61"/>
      <c r="L24" s="61"/>
      <c r="M24" s="61"/>
      <c r="N24" s="61"/>
      <c r="O24" s="61"/>
      <c r="P24" s="61"/>
      <c r="Q24" s="61"/>
      <c r="R24" s="61"/>
      <c r="S24" s="182">
        <f aca="true" t="shared" si="1" ref="S24:S29">SUM(B24:R24)</f>
        <v>1</v>
      </c>
    </row>
    <row r="25" spans="1:19" ht="12.75">
      <c r="A25" s="4" t="s">
        <v>235</v>
      </c>
      <c r="B25" s="61"/>
      <c r="C25" s="61">
        <v>11.8</v>
      </c>
      <c r="D25" s="61"/>
      <c r="E25" s="61"/>
      <c r="F25" s="61">
        <v>1</v>
      </c>
      <c r="G25" s="61"/>
      <c r="H25" s="61">
        <v>6.4</v>
      </c>
      <c r="I25" s="61">
        <v>12.5</v>
      </c>
      <c r="J25" s="61">
        <v>6</v>
      </c>
      <c r="K25" s="61"/>
      <c r="L25" s="61">
        <v>0.5</v>
      </c>
      <c r="M25" s="61"/>
      <c r="N25" s="61"/>
      <c r="O25" s="61">
        <v>2</v>
      </c>
      <c r="P25" s="61">
        <v>1.1</v>
      </c>
      <c r="Q25" s="61"/>
      <c r="R25" s="61"/>
      <c r="S25" s="182">
        <f t="shared" si="1"/>
        <v>41.300000000000004</v>
      </c>
    </row>
    <row r="26" spans="1:19" ht="12.75">
      <c r="A26" s="4" t="s">
        <v>236</v>
      </c>
      <c r="B26" s="61"/>
      <c r="C26" s="61">
        <v>26.6</v>
      </c>
      <c r="D26" s="61"/>
      <c r="E26" s="61"/>
      <c r="F26" s="61"/>
      <c r="G26" s="61">
        <v>6</v>
      </c>
      <c r="H26" s="61">
        <v>0.7</v>
      </c>
      <c r="I26" s="61">
        <v>44</v>
      </c>
      <c r="J26" s="61"/>
      <c r="K26" s="61"/>
      <c r="L26" s="61">
        <v>2</v>
      </c>
      <c r="M26" s="61"/>
      <c r="N26" s="61"/>
      <c r="O26" s="61">
        <v>0.1</v>
      </c>
      <c r="P26" s="61"/>
      <c r="Q26" s="61"/>
      <c r="R26" s="61"/>
      <c r="S26" s="182">
        <f t="shared" si="1"/>
        <v>79.4</v>
      </c>
    </row>
    <row r="27" spans="1:19" ht="12.75">
      <c r="A27" s="4" t="s">
        <v>251</v>
      </c>
      <c r="B27" s="61"/>
      <c r="C27" s="61">
        <v>134.5</v>
      </c>
      <c r="D27" s="61"/>
      <c r="E27" s="61"/>
      <c r="F27" s="61">
        <v>5.2</v>
      </c>
      <c r="G27" s="61">
        <v>1</v>
      </c>
      <c r="H27" s="61">
        <v>237.4</v>
      </c>
      <c r="I27" s="61">
        <v>162.5</v>
      </c>
      <c r="J27" s="61">
        <v>69.3</v>
      </c>
      <c r="K27" s="61">
        <v>29.9</v>
      </c>
      <c r="L27" s="61">
        <v>22.5</v>
      </c>
      <c r="M27" s="61">
        <v>1.5</v>
      </c>
      <c r="N27" s="61"/>
      <c r="O27" s="61">
        <v>1.2</v>
      </c>
      <c r="P27" s="61"/>
      <c r="Q27" s="61">
        <v>11.3</v>
      </c>
      <c r="R27" s="61">
        <v>1.5</v>
      </c>
      <c r="S27" s="182">
        <f t="shared" si="1"/>
        <v>677.8</v>
      </c>
    </row>
    <row r="28" spans="1:19" ht="12.75">
      <c r="A28" s="4" t="s">
        <v>238</v>
      </c>
      <c r="B28" s="61"/>
      <c r="C28" s="61">
        <v>229.3</v>
      </c>
      <c r="D28" s="61"/>
      <c r="E28" s="61"/>
      <c r="F28" s="61">
        <v>176.9</v>
      </c>
      <c r="G28" s="61">
        <v>33.1</v>
      </c>
      <c r="H28" s="61">
        <v>375.8</v>
      </c>
      <c r="I28" s="61">
        <v>163.2</v>
      </c>
      <c r="J28" s="61">
        <v>409.1</v>
      </c>
      <c r="K28" s="61">
        <v>18.9</v>
      </c>
      <c r="L28" s="61">
        <v>57.2</v>
      </c>
      <c r="M28" s="61">
        <v>11.4</v>
      </c>
      <c r="N28" s="61"/>
      <c r="O28" s="61">
        <v>64.8</v>
      </c>
      <c r="P28" s="61"/>
      <c r="Q28" s="61"/>
      <c r="R28" s="61">
        <v>3</v>
      </c>
      <c r="S28" s="182">
        <f t="shared" si="1"/>
        <v>1542.7000000000003</v>
      </c>
    </row>
    <row r="29" spans="1:19" ht="12.75">
      <c r="A29" s="4" t="s">
        <v>252</v>
      </c>
      <c r="B29" s="61">
        <v>77.9</v>
      </c>
      <c r="C29" s="61">
        <v>216.9</v>
      </c>
      <c r="D29" s="61">
        <v>26.7</v>
      </c>
      <c r="E29" s="61"/>
      <c r="F29" s="61">
        <v>15.8</v>
      </c>
      <c r="G29" s="61">
        <v>27.8</v>
      </c>
      <c r="H29" s="61">
        <v>171</v>
      </c>
      <c r="I29" s="61">
        <v>204</v>
      </c>
      <c r="J29" s="61">
        <v>139.8</v>
      </c>
      <c r="K29" s="61">
        <v>2.5</v>
      </c>
      <c r="L29" s="61">
        <v>55.4</v>
      </c>
      <c r="M29" s="61">
        <v>4.2</v>
      </c>
      <c r="N29" s="61">
        <v>0.3</v>
      </c>
      <c r="O29" s="61">
        <v>38.7</v>
      </c>
      <c r="P29" s="61"/>
      <c r="Q29" s="61">
        <v>1</v>
      </c>
      <c r="R29" s="61">
        <v>8.8</v>
      </c>
      <c r="S29" s="182">
        <f t="shared" si="1"/>
        <v>990.8000000000001</v>
      </c>
    </row>
    <row r="30" spans="1:19" ht="12.75">
      <c r="A30" s="146" t="s">
        <v>163</v>
      </c>
      <c r="B30" s="193">
        <f aca="true" t="shared" si="2" ref="B30:R30">SUM(B2:B29)</f>
        <v>101.4</v>
      </c>
      <c r="C30" s="193">
        <f t="shared" si="2"/>
        <v>2620.6</v>
      </c>
      <c r="D30" s="193">
        <f t="shared" si="2"/>
        <v>29.7</v>
      </c>
      <c r="E30" s="193">
        <f t="shared" si="2"/>
        <v>6.8</v>
      </c>
      <c r="F30" s="193">
        <f t="shared" si="2"/>
        <v>271.7</v>
      </c>
      <c r="G30" s="193">
        <f t="shared" si="2"/>
        <v>157.8</v>
      </c>
      <c r="H30" s="193">
        <f t="shared" si="2"/>
        <v>4984.1</v>
      </c>
      <c r="I30" s="193">
        <f t="shared" si="2"/>
        <v>1177.6</v>
      </c>
      <c r="J30" s="193">
        <f t="shared" si="2"/>
        <v>742.8</v>
      </c>
      <c r="K30" s="193">
        <f t="shared" si="2"/>
        <v>163.60000000000002</v>
      </c>
      <c r="L30" s="193">
        <f t="shared" si="2"/>
        <v>138.3</v>
      </c>
      <c r="M30" s="193">
        <f t="shared" si="2"/>
        <v>69.60000000000001</v>
      </c>
      <c r="N30" s="193">
        <f t="shared" si="2"/>
        <v>24.6</v>
      </c>
      <c r="O30" s="193">
        <f t="shared" si="2"/>
        <v>155.2</v>
      </c>
      <c r="P30" s="193">
        <f t="shared" si="2"/>
        <v>3.1</v>
      </c>
      <c r="Q30" s="193">
        <f t="shared" si="2"/>
        <v>179.7</v>
      </c>
      <c r="R30" s="193">
        <f t="shared" si="2"/>
        <v>13.3</v>
      </c>
      <c r="S30" s="193">
        <f>SUM(B30:R30)</f>
        <v>10839.900000000001</v>
      </c>
    </row>
  </sheetData>
  <sheetProtection/>
  <printOptions gridLines="1" horizontalCentered="1"/>
  <pageMargins left="0.75" right="0.75" top="1.4960629921259843" bottom="1" header="0.3937007874015748" footer="0.5118110236220472"/>
  <pageSetup horizontalDpi="300" verticalDpi="300" orientation="landscape" r:id="rId1"/>
  <headerFooter alignWithMargins="0">
    <oddHeader>&amp;LSERVICIO AGRÍCOLA Y GANADERO
División Protección Agrícola
Viñas y Vinos&amp;C&amp;14
SUPERFICIE COMUNAL DE CEPAJES BLANCOS
PARA VINIFICACIÓN - VIIª REGIÓN  (ha.)&amp;R&amp;12CUADRO Nº 26</oddHeader>
    <oddFooter>&amp;L&amp;F</oddFooter>
  </headerFooter>
</worksheet>
</file>

<file path=xl/worksheets/sheet31.xml><?xml version="1.0" encoding="utf-8"?>
<worksheet xmlns="http://schemas.openxmlformats.org/spreadsheetml/2006/main" xmlns:r="http://schemas.openxmlformats.org/officeDocument/2006/relationships">
  <dimension ref="A1:E42"/>
  <sheetViews>
    <sheetView zoomScalePageLayoutView="0" workbookViewId="0" topLeftCell="A1">
      <selection activeCell="A1" sqref="A1:A2"/>
    </sheetView>
  </sheetViews>
  <sheetFormatPr defaultColWidth="11.421875" defaultRowHeight="12.75"/>
  <cols>
    <col min="1" max="1" width="20.7109375" style="162" customWidth="1"/>
    <col min="2" max="2" width="20.7109375" style="4" customWidth="1"/>
    <col min="3" max="5" width="15.7109375" style="4" customWidth="1"/>
    <col min="6" max="16384" width="11.421875" style="4" customWidth="1"/>
  </cols>
  <sheetData>
    <row r="1" spans="1:5" ht="18">
      <c r="A1" s="283" t="s">
        <v>114</v>
      </c>
      <c r="B1" s="283" t="s">
        <v>115</v>
      </c>
      <c r="C1" s="267" t="s">
        <v>79</v>
      </c>
      <c r="D1" s="267"/>
      <c r="E1" s="283" t="s">
        <v>3</v>
      </c>
    </row>
    <row r="2" spans="1:5" ht="15">
      <c r="A2" s="284"/>
      <c r="B2" s="284"/>
      <c r="C2" s="161" t="s">
        <v>475</v>
      </c>
      <c r="D2" s="161" t="s">
        <v>126</v>
      </c>
      <c r="E2" s="284"/>
    </row>
    <row r="3" spans="1:5" ht="12.75">
      <c r="A3" s="282" t="s">
        <v>253</v>
      </c>
      <c r="B3" s="35" t="s">
        <v>254</v>
      </c>
      <c r="C3" s="67"/>
      <c r="D3" s="36">
        <v>15.8</v>
      </c>
      <c r="E3" s="35">
        <f aca="true" t="shared" si="0" ref="E3:E21">SUM(C3:D3)</f>
        <v>15.8</v>
      </c>
    </row>
    <row r="4" spans="1:5" ht="12.75">
      <c r="A4" s="270"/>
      <c r="B4" s="35" t="s">
        <v>255</v>
      </c>
      <c r="C4" s="67"/>
      <c r="D4" s="36">
        <v>347.1</v>
      </c>
      <c r="E4" s="35">
        <f t="shared" si="0"/>
        <v>347.1</v>
      </c>
    </row>
    <row r="5" spans="1:5" ht="12.75">
      <c r="A5" s="270"/>
      <c r="B5" s="35" t="s">
        <v>258</v>
      </c>
      <c r="C5" s="67"/>
      <c r="D5" s="36">
        <v>17.8</v>
      </c>
      <c r="E5" s="35">
        <f t="shared" si="0"/>
        <v>17.8</v>
      </c>
    </row>
    <row r="6" spans="1:5" ht="12.75">
      <c r="A6" s="270"/>
      <c r="B6" s="35" t="s">
        <v>257</v>
      </c>
      <c r="C6" s="67"/>
      <c r="D6" s="36">
        <v>144.2</v>
      </c>
      <c r="E6" s="35">
        <f t="shared" si="0"/>
        <v>144.2</v>
      </c>
    </row>
    <row r="7" spans="1:5" ht="12.75">
      <c r="A7" s="270"/>
      <c r="B7" s="35" t="s">
        <v>256</v>
      </c>
      <c r="C7" s="67"/>
      <c r="D7" s="36">
        <v>971.9</v>
      </c>
      <c r="E7" s="35">
        <f t="shared" si="0"/>
        <v>971.9</v>
      </c>
    </row>
    <row r="8" spans="1:5" ht="12.75">
      <c r="A8" s="270"/>
      <c r="B8" s="35" t="s">
        <v>259</v>
      </c>
      <c r="C8" s="67"/>
      <c r="D8" s="36">
        <v>457.8</v>
      </c>
      <c r="E8" s="35">
        <f t="shared" si="0"/>
        <v>457.8</v>
      </c>
    </row>
    <row r="9" spans="1:5" ht="12.75">
      <c r="A9" s="270"/>
      <c r="B9" s="35" t="s">
        <v>260</v>
      </c>
      <c r="C9" s="67"/>
      <c r="D9" s="36">
        <v>639</v>
      </c>
      <c r="E9" s="35">
        <f t="shared" si="0"/>
        <v>639</v>
      </c>
    </row>
    <row r="10" spans="1:5" ht="12.75">
      <c r="A10" s="270"/>
      <c r="B10" s="35" t="s">
        <v>261</v>
      </c>
      <c r="C10" s="67"/>
      <c r="D10" s="36">
        <v>1652.9</v>
      </c>
      <c r="E10" s="35">
        <f t="shared" si="0"/>
        <v>1652.9</v>
      </c>
    </row>
    <row r="11" spans="1:5" ht="12.75">
      <c r="A11" s="270"/>
      <c r="B11" s="35" t="s">
        <v>262</v>
      </c>
      <c r="C11" s="67"/>
      <c r="D11" s="36">
        <v>1220</v>
      </c>
      <c r="E11" s="35">
        <f t="shared" si="0"/>
        <v>1220</v>
      </c>
    </row>
    <row r="12" spans="1:5" ht="12.75">
      <c r="A12" s="270"/>
      <c r="B12" s="35" t="s">
        <v>263</v>
      </c>
      <c r="C12" s="67"/>
      <c r="D12" s="36">
        <v>10.8</v>
      </c>
      <c r="E12" s="35">
        <f t="shared" si="0"/>
        <v>10.8</v>
      </c>
    </row>
    <row r="13" spans="1:5" ht="12.75">
      <c r="A13" s="270"/>
      <c r="B13" s="35" t="s">
        <v>264</v>
      </c>
      <c r="C13" s="67"/>
      <c r="D13" s="36">
        <v>1901.8</v>
      </c>
      <c r="E13" s="35">
        <f t="shared" si="0"/>
        <v>1901.8</v>
      </c>
    </row>
    <row r="14" spans="1:5" ht="12.75">
      <c r="A14" s="270"/>
      <c r="B14" s="35" t="s">
        <v>265</v>
      </c>
      <c r="C14" s="67"/>
      <c r="D14" s="36">
        <v>1648.8</v>
      </c>
      <c r="E14" s="35">
        <f t="shared" si="0"/>
        <v>1648.8</v>
      </c>
    </row>
    <row r="15" spans="1:5" ht="12.75">
      <c r="A15" s="270"/>
      <c r="B15" s="35" t="s">
        <v>266</v>
      </c>
      <c r="C15" s="67"/>
      <c r="D15" s="36">
        <v>18.5</v>
      </c>
      <c r="E15" s="35">
        <f t="shared" si="0"/>
        <v>18.5</v>
      </c>
    </row>
    <row r="16" spans="1:5" ht="12.75">
      <c r="A16" s="270"/>
      <c r="B16" s="35" t="s">
        <v>267</v>
      </c>
      <c r="C16" s="35">
        <v>6.6</v>
      </c>
      <c r="D16" s="36">
        <v>1598.4</v>
      </c>
      <c r="E16" s="35">
        <f t="shared" si="0"/>
        <v>1605</v>
      </c>
    </row>
    <row r="17" spans="1:5" ht="12.75">
      <c r="A17" s="270"/>
      <c r="B17" s="35" t="s">
        <v>268</v>
      </c>
      <c r="C17" s="67"/>
      <c r="D17" s="36">
        <v>173.7</v>
      </c>
      <c r="E17" s="35">
        <f t="shared" si="0"/>
        <v>173.7</v>
      </c>
    </row>
    <row r="18" spans="1:5" ht="12.75">
      <c r="A18" s="270"/>
      <c r="B18" s="35" t="s">
        <v>269</v>
      </c>
      <c r="C18" s="67"/>
      <c r="D18" s="36">
        <v>38.9</v>
      </c>
      <c r="E18" s="35">
        <f t="shared" si="0"/>
        <v>38.9</v>
      </c>
    </row>
    <row r="19" spans="1:5" ht="12.75">
      <c r="A19" s="270"/>
      <c r="B19" s="35" t="s">
        <v>270</v>
      </c>
      <c r="C19" s="67"/>
      <c r="D19" s="36">
        <v>16.5</v>
      </c>
      <c r="E19" s="35">
        <f t="shared" si="0"/>
        <v>16.5</v>
      </c>
    </row>
    <row r="20" spans="1:5" ht="12.75">
      <c r="A20" s="270"/>
      <c r="B20" s="35" t="s">
        <v>271</v>
      </c>
      <c r="C20" s="67"/>
      <c r="D20" s="36">
        <v>1</v>
      </c>
      <c r="E20" s="35">
        <f t="shared" si="0"/>
        <v>1</v>
      </c>
    </row>
    <row r="21" spans="1:5" ht="12.75">
      <c r="A21" s="270"/>
      <c r="B21" s="116" t="s">
        <v>3</v>
      </c>
      <c r="C21" s="35">
        <f>SUM(C3:C20)</f>
        <v>6.6</v>
      </c>
      <c r="D21" s="35">
        <f>SUM(D3:D20)</f>
        <v>10874.9</v>
      </c>
      <c r="E21" s="35">
        <f t="shared" si="0"/>
        <v>10881.5</v>
      </c>
    </row>
    <row r="22" spans="1:5" ht="12.75">
      <c r="A22" s="270"/>
      <c r="B22" s="274"/>
      <c r="C22" s="274"/>
      <c r="D22" s="274"/>
      <c r="E22" s="274"/>
    </row>
    <row r="23" spans="1:5" ht="12.75">
      <c r="A23" s="270" t="s">
        <v>507</v>
      </c>
      <c r="B23" s="35" t="s">
        <v>274</v>
      </c>
      <c r="C23" s="67"/>
      <c r="D23" s="36">
        <v>32.9</v>
      </c>
      <c r="E23" s="35">
        <f aca="true" t="shared" si="1" ref="E23:E32">SUM(D23)</f>
        <v>32.9</v>
      </c>
    </row>
    <row r="24" spans="1:5" ht="12.75">
      <c r="A24" s="270"/>
      <c r="B24" s="35" t="s">
        <v>275</v>
      </c>
      <c r="C24" s="67"/>
      <c r="D24" s="36">
        <v>835.6</v>
      </c>
      <c r="E24" s="35">
        <f t="shared" si="1"/>
        <v>835.6</v>
      </c>
    </row>
    <row r="25" spans="1:5" ht="12.75">
      <c r="A25" s="270"/>
      <c r="B25" s="35" t="s">
        <v>276</v>
      </c>
      <c r="C25" s="67"/>
      <c r="D25" s="36">
        <v>138.7</v>
      </c>
      <c r="E25" s="35">
        <f t="shared" si="1"/>
        <v>138.7</v>
      </c>
    </row>
    <row r="26" spans="1:5" ht="12.75">
      <c r="A26" s="270"/>
      <c r="B26" s="35" t="s">
        <v>273</v>
      </c>
      <c r="C26" s="67"/>
      <c r="D26" s="36">
        <v>132.3</v>
      </c>
      <c r="E26" s="35">
        <f t="shared" si="1"/>
        <v>132.3</v>
      </c>
    </row>
    <row r="27" spans="1:5" ht="12.75">
      <c r="A27" s="270"/>
      <c r="B27" s="35" t="s">
        <v>272</v>
      </c>
      <c r="C27" s="67"/>
      <c r="D27" s="36">
        <v>92.8</v>
      </c>
      <c r="E27" s="35">
        <f t="shared" si="1"/>
        <v>92.8</v>
      </c>
    </row>
    <row r="28" spans="1:5" ht="12.75">
      <c r="A28" s="270"/>
      <c r="B28" s="35" t="s">
        <v>277</v>
      </c>
      <c r="C28" s="67"/>
      <c r="D28" s="36">
        <v>24.1</v>
      </c>
      <c r="E28" s="35">
        <f t="shared" si="1"/>
        <v>24.1</v>
      </c>
    </row>
    <row r="29" spans="1:5" ht="12.75">
      <c r="A29" s="270"/>
      <c r="B29" s="35" t="s">
        <v>279</v>
      </c>
      <c r="C29" s="67"/>
      <c r="D29" s="36">
        <v>305.8</v>
      </c>
      <c r="E29" s="35">
        <f t="shared" si="1"/>
        <v>305.8</v>
      </c>
    </row>
    <row r="30" spans="1:5" ht="12.75">
      <c r="A30" s="270"/>
      <c r="B30" s="35" t="s">
        <v>280</v>
      </c>
      <c r="C30" s="67"/>
      <c r="D30" s="36">
        <v>119.2</v>
      </c>
      <c r="E30" s="35">
        <f t="shared" si="1"/>
        <v>119.2</v>
      </c>
    </row>
    <row r="31" spans="1:5" ht="12.75">
      <c r="A31" s="270"/>
      <c r="B31" s="35" t="s">
        <v>278</v>
      </c>
      <c r="C31" s="67"/>
      <c r="D31" s="36">
        <v>190.9</v>
      </c>
      <c r="E31" s="35">
        <f t="shared" si="1"/>
        <v>190.9</v>
      </c>
    </row>
    <row r="32" spans="1:5" ht="12.75">
      <c r="A32" s="270"/>
      <c r="B32" s="116" t="s">
        <v>3</v>
      </c>
      <c r="C32" s="67"/>
      <c r="D32" s="35">
        <f>SUM(D23:D31)</f>
        <v>1872.3</v>
      </c>
      <c r="E32" s="35">
        <f t="shared" si="1"/>
        <v>1872.3</v>
      </c>
    </row>
    <row r="33" spans="1:5" ht="12.75">
      <c r="A33" s="270"/>
      <c r="B33" s="274"/>
      <c r="C33" s="274"/>
      <c r="D33" s="274"/>
      <c r="E33" s="274"/>
    </row>
    <row r="34" spans="1:5" ht="12.75">
      <c r="A34" s="270" t="s">
        <v>281</v>
      </c>
      <c r="B34" s="35" t="s">
        <v>282</v>
      </c>
      <c r="C34" s="67"/>
      <c r="D34" s="36">
        <v>310</v>
      </c>
      <c r="E34" s="35">
        <f>SUM(D34)</f>
        <v>310</v>
      </c>
    </row>
    <row r="35" spans="1:5" ht="12.75">
      <c r="A35" s="270"/>
      <c r="B35" s="35" t="s">
        <v>283</v>
      </c>
      <c r="C35" s="67"/>
      <c r="D35" s="36">
        <v>526</v>
      </c>
      <c r="E35" s="35">
        <f>SUM(D35)</f>
        <v>526</v>
      </c>
    </row>
    <row r="36" spans="1:5" ht="12.75">
      <c r="A36" s="270"/>
      <c r="B36" s="35" t="s">
        <v>284</v>
      </c>
      <c r="C36" s="67"/>
      <c r="D36" s="36">
        <v>33.4</v>
      </c>
      <c r="E36" s="35">
        <f>SUM(D36)</f>
        <v>33.4</v>
      </c>
    </row>
    <row r="37" spans="1:5" ht="12.75">
      <c r="A37" s="270"/>
      <c r="B37" s="35" t="s">
        <v>285</v>
      </c>
      <c r="C37" s="67"/>
      <c r="D37" s="36">
        <v>182</v>
      </c>
      <c r="E37" s="35">
        <f>SUM(D37)</f>
        <v>182</v>
      </c>
    </row>
    <row r="38" spans="1:5" ht="12.75">
      <c r="A38" s="270"/>
      <c r="B38" s="116" t="s">
        <v>3</v>
      </c>
      <c r="C38" s="67"/>
      <c r="D38" s="36">
        <f>SUM(D34:D37)</f>
        <v>1051.4</v>
      </c>
      <c r="E38" s="35">
        <f>SUM(D38)</f>
        <v>1051.4</v>
      </c>
    </row>
    <row r="39" spans="1:5" ht="12.75">
      <c r="A39" s="270"/>
      <c r="B39" s="274"/>
      <c r="C39" s="274"/>
      <c r="D39" s="274"/>
      <c r="E39" s="274"/>
    </row>
    <row r="40" spans="1:5" ht="18">
      <c r="A40" s="75" t="s">
        <v>70</v>
      </c>
      <c r="B40" s="67"/>
      <c r="C40" s="55">
        <f>SUM(C21)</f>
        <v>6.6</v>
      </c>
      <c r="D40" s="55">
        <f>SUM(D38,D32,D21)</f>
        <v>13798.599999999999</v>
      </c>
      <c r="E40" s="55">
        <f>SUM(C40:D40)</f>
        <v>13805.199999999999</v>
      </c>
    </row>
    <row r="41" spans="2:5" ht="12.75">
      <c r="B41" s="67"/>
      <c r="C41" s="67"/>
      <c r="D41" s="67"/>
      <c r="E41" s="67"/>
    </row>
    <row r="42" spans="2:5" ht="12.75">
      <c r="B42" s="67"/>
      <c r="C42" s="67"/>
      <c r="D42" s="67"/>
      <c r="E42" s="67"/>
    </row>
  </sheetData>
  <sheetProtection/>
  <mergeCells count="10">
    <mergeCell ref="C1:D1"/>
    <mergeCell ref="B1:B2"/>
    <mergeCell ref="E1:E2"/>
    <mergeCell ref="A1:A2"/>
    <mergeCell ref="A3:A22"/>
    <mergeCell ref="A23:A33"/>
    <mergeCell ref="A34:A39"/>
    <mergeCell ref="B22:E22"/>
    <mergeCell ref="B33:E33"/>
    <mergeCell ref="B39:E39"/>
  </mergeCells>
  <printOptions gridLines="1" horizontalCentered="1"/>
  <pageMargins left="0.75" right="0.75" top="2.3228346456692917" bottom="1" header="0.3937007874015748" footer="0.7874015748031497"/>
  <pageSetup horizontalDpi="300" verticalDpi="300" orientation="portrait" r:id="rId1"/>
  <headerFooter alignWithMargins="0">
    <oddHeader xml:space="preserve">&amp;LSERVICIO AGRÍCOLA Y GANADERO
División Protección Agrícola
Viñas y Vinos&amp;C&amp;14
CATASTRO DE VIDES CONSUMO FRESCO Y DE VINIFICACIÓN
VIIIª  REGIÓN (ha.)&amp;R&amp;12CUADRO Nº 27&amp;"Times New Roman,Normal" </oddHeader>
    <oddFooter>&amp;L&amp;F</oddFooter>
  </headerFooter>
</worksheet>
</file>

<file path=xl/worksheets/sheet32.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A2"/>
    </sheetView>
  </sheetViews>
  <sheetFormatPr defaultColWidth="11.421875" defaultRowHeight="12.75"/>
  <cols>
    <col min="1" max="2" width="20.7109375" style="4" customWidth="1"/>
    <col min="3" max="5" width="15.7109375" style="4" customWidth="1"/>
    <col min="6" max="16384" width="11.421875" style="4" customWidth="1"/>
  </cols>
  <sheetData>
    <row r="1" spans="1:5" ht="18">
      <c r="A1" s="285" t="s">
        <v>114</v>
      </c>
      <c r="B1" s="285" t="s">
        <v>115</v>
      </c>
      <c r="C1" s="267" t="s">
        <v>286</v>
      </c>
      <c r="D1" s="267"/>
      <c r="E1" s="285" t="s">
        <v>3</v>
      </c>
    </row>
    <row r="2" spans="1:5" ht="14.25">
      <c r="A2" s="286"/>
      <c r="B2" s="286"/>
      <c r="C2" s="163" t="s">
        <v>475</v>
      </c>
      <c r="D2" s="163" t="s">
        <v>126</v>
      </c>
      <c r="E2" s="286"/>
    </row>
    <row r="3" spans="1:5" ht="12.75">
      <c r="A3" s="282" t="s">
        <v>253</v>
      </c>
      <c r="B3" s="35" t="s">
        <v>254</v>
      </c>
      <c r="D3" s="35">
        <v>3</v>
      </c>
      <c r="E3" s="35">
        <f aca="true" t="shared" si="0" ref="E3:E21">SUM(C3:D3)</f>
        <v>3</v>
      </c>
    </row>
    <row r="4" spans="1:5" ht="12.75">
      <c r="A4" s="270"/>
      <c r="B4" s="35" t="s">
        <v>255</v>
      </c>
      <c r="D4" s="35">
        <v>212</v>
      </c>
      <c r="E4" s="35">
        <f t="shared" si="0"/>
        <v>212</v>
      </c>
    </row>
    <row r="5" spans="1:5" ht="12.75">
      <c r="A5" s="270"/>
      <c r="B5" s="35" t="s">
        <v>258</v>
      </c>
      <c r="D5" s="35">
        <v>10</v>
      </c>
      <c r="E5" s="35">
        <f t="shared" si="0"/>
        <v>10</v>
      </c>
    </row>
    <row r="6" spans="1:5" ht="12.75">
      <c r="A6" s="270"/>
      <c r="B6" s="35" t="s">
        <v>257</v>
      </c>
      <c r="D6" s="35">
        <v>89</v>
      </c>
      <c r="E6" s="35">
        <f t="shared" si="0"/>
        <v>89</v>
      </c>
    </row>
    <row r="7" spans="1:5" ht="12.75">
      <c r="A7" s="270"/>
      <c r="B7" s="35" t="s">
        <v>256</v>
      </c>
      <c r="D7" s="35">
        <v>300</v>
      </c>
      <c r="E7" s="35">
        <f t="shared" si="0"/>
        <v>300</v>
      </c>
    </row>
    <row r="8" spans="1:5" ht="12.75">
      <c r="A8" s="270"/>
      <c r="B8" s="35" t="s">
        <v>259</v>
      </c>
      <c r="D8" s="35">
        <v>186</v>
      </c>
      <c r="E8" s="35">
        <f t="shared" si="0"/>
        <v>186</v>
      </c>
    </row>
    <row r="9" spans="1:5" ht="12.75">
      <c r="A9" s="270"/>
      <c r="B9" s="35" t="s">
        <v>260</v>
      </c>
      <c r="D9" s="35">
        <v>351</v>
      </c>
      <c r="E9" s="35">
        <f t="shared" si="0"/>
        <v>351</v>
      </c>
    </row>
    <row r="10" spans="1:5" ht="12.75">
      <c r="A10" s="270"/>
      <c r="B10" s="35" t="s">
        <v>261</v>
      </c>
      <c r="D10" s="35">
        <v>514</v>
      </c>
      <c r="E10" s="35">
        <f t="shared" si="0"/>
        <v>514</v>
      </c>
    </row>
    <row r="11" spans="1:5" ht="12.75">
      <c r="A11" s="270"/>
      <c r="B11" s="35" t="s">
        <v>262</v>
      </c>
      <c r="D11" s="35">
        <v>370</v>
      </c>
      <c r="E11" s="35">
        <f t="shared" si="0"/>
        <v>370</v>
      </c>
    </row>
    <row r="12" spans="1:5" ht="12.75">
      <c r="A12" s="270"/>
      <c r="B12" s="35" t="s">
        <v>263</v>
      </c>
      <c r="D12" s="35">
        <v>4</v>
      </c>
      <c r="E12" s="35">
        <f t="shared" si="0"/>
        <v>4</v>
      </c>
    </row>
    <row r="13" spans="1:5" ht="12.75">
      <c r="A13" s="270"/>
      <c r="B13" s="35" t="s">
        <v>264</v>
      </c>
      <c r="D13" s="35">
        <v>809</v>
      </c>
      <c r="E13" s="35">
        <f t="shared" si="0"/>
        <v>809</v>
      </c>
    </row>
    <row r="14" spans="1:5" ht="12.75">
      <c r="A14" s="270"/>
      <c r="B14" s="35" t="s">
        <v>265</v>
      </c>
      <c r="D14" s="35">
        <v>833</v>
      </c>
      <c r="E14" s="35">
        <f t="shared" si="0"/>
        <v>833</v>
      </c>
    </row>
    <row r="15" spans="1:5" ht="12.75">
      <c r="A15" s="270"/>
      <c r="B15" s="35" t="s">
        <v>266</v>
      </c>
      <c r="D15" s="35">
        <v>4</v>
      </c>
      <c r="E15" s="35">
        <f t="shared" si="0"/>
        <v>4</v>
      </c>
    </row>
    <row r="16" spans="1:5" ht="12.75">
      <c r="A16" s="270"/>
      <c r="B16" s="35" t="s">
        <v>267</v>
      </c>
      <c r="C16" s="48">
        <v>4</v>
      </c>
      <c r="D16" s="35">
        <v>1169</v>
      </c>
      <c r="E16" s="35">
        <f t="shared" si="0"/>
        <v>1173</v>
      </c>
    </row>
    <row r="17" spans="1:5" ht="12.75">
      <c r="A17" s="270"/>
      <c r="B17" s="35" t="s">
        <v>268</v>
      </c>
      <c r="D17" s="35">
        <v>75</v>
      </c>
      <c r="E17" s="35">
        <f t="shared" si="0"/>
        <v>75</v>
      </c>
    </row>
    <row r="18" spans="1:5" ht="12.75">
      <c r="A18" s="270"/>
      <c r="B18" s="35" t="s">
        <v>269</v>
      </c>
      <c r="D18" s="35">
        <v>53</v>
      </c>
      <c r="E18" s="35">
        <f t="shared" si="0"/>
        <v>53</v>
      </c>
    </row>
    <row r="19" spans="1:5" ht="12.75">
      <c r="A19" s="270"/>
      <c r="B19" s="35" t="s">
        <v>270</v>
      </c>
      <c r="D19" s="35">
        <v>22</v>
      </c>
      <c r="E19" s="35">
        <f t="shared" si="0"/>
        <v>22</v>
      </c>
    </row>
    <row r="20" spans="1:5" ht="12.75">
      <c r="A20" s="270"/>
      <c r="B20" s="35" t="s">
        <v>271</v>
      </c>
      <c r="D20" s="35">
        <v>3</v>
      </c>
      <c r="E20" s="35">
        <f t="shared" si="0"/>
        <v>3</v>
      </c>
    </row>
    <row r="21" spans="1:5" ht="12.75">
      <c r="A21" s="270"/>
      <c r="B21" s="116" t="s">
        <v>3</v>
      </c>
      <c r="C21" s="35">
        <f>SUM(C3:C20)</f>
        <v>4</v>
      </c>
      <c r="D21" s="35">
        <f>SUM(D3:D20)</f>
        <v>5007</v>
      </c>
      <c r="E21" s="35">
        <f t="shared" si="0"/>
        <v>5011</v>
      </c>
    </row>
    <row r="22" spans="1:5" ht="12.75">
      <c r="A22" s="270"/>
      <c r="B22" s="274"/>
      <c r="C22" s="274"/>
      <c r="D22" s="274"/>
      <c r="E22" s="274"/>
    </row>
    <row r="23" spans="1:5" ht="12.75">
      <c r="A23" s="270" t="s">
        <v>507</v>
      </c>
      <c r="B23" s="35" t="s">
        <v>274</v>
      </c>
      <c r="C23" s="35"/>
      <c r="D23" s="35">
        <v>29</v>
      </c>
      <c r="E23" s="35">
        <f aca="true" t="shared" si="1" ref="E23:E32">SUM(D23)</f>
        <v>29</v>
      </c>
    </row>
    <row r="24" spans="1:5" ht="12.75">
      <c r="A24" s="270"/>
      <c r="B24" s="35" t="s">
        <v>275</v>
      </c>
      <c r="C24" s="35"/>
      <c r="D24" s="35">
        <v>333</v>
      </c>
      <c r="E24" s="35">
        <f t="shared" si="1"/>
        <v>333</v>
      </c>
    </row>
    <row r="25" spans="1:5" ht="12.75">
      <c r="A25" s="270"/>
      <c r="B25" s="35" t="s">
        <v>276</v>
      </c>
      <c r="C25" s="35"/>
      <c r="D25" s="35">
        <v>21</v>
      </c>
      <c r="E25" s="35">
        <f t="shared" si="1"/>
        <v>21</v>
      </c>
    </row>
    <row r="26" spans="1:5" ht="12.75">
      <c r="A26" s="270"/>
      <c r="B26" s="35" t="s">
        <v>273</v>
      </c>
      <c r="C26" s="35"/>
      <c r="D26" s="35">
        <v>67</v>
      </c>
      <c r="E26" s="35">
        <f t="shared" si="1"/>
        <v>67</v>
      </c>
    </row>
    <row r="27" spans="1:5" ht="12.75">
      <c r="A27" s="270"/>
      <c r="B27" s="35" t="s">
        <v>272</v>
      </c>
      <c r="C27" s="35"/>
      <c r="D27" s="35">
        <v>51</v>
      </c>
      <c r="E27" s="35">
        <f t="shared" si="1"/>
        <v>51</v>
      </c>
    </row>
    <row r="28" spans="1:5" ht="12.75">
      <c r="A28" s="270"/>
      <c r="B28" s="35" t="s">
        <v>277</v>
      </c>
      <c r="C28" s="35"/>
      <c r="D28" s="35">
        <v>18</v>
      </c>
      <c r="E28" s="35">
        <f t="shared" si="1"/>
        <v>18</v>
      </c>
    </row>
    <row r="29" spans="1:5" ht="12.75">
      <c r="A29" s="270"/>
      <c r="B29" s="35" t="s">
        <v>279</v>
      </c>
      <c r="C29" s="35"/>
      <c r="D29" s="35">
        <v>225</v>
      </c>
      <c r="E29" s="35">
        <f t="shared" si="1"/>
        <v>225</v>
      </c>
    </row>
    <row r="30" spans="1:5" ht="12.75">
      <c r="A30" s="270"/>
      <c r="B30" s="35" t="s">
        <v>280</v>
      </c>
      <c r="C30" s="35"/>
      <c r="D30" s="35">
        <v>1</v>
      </c>
      <c r="E30" s="35">
        <f t="shared" si="1"/>
        <v>1</v>
      </c>
    </row>
    <row r="31" spans="1:5" ht="12.75">
      <c r="A31" s="270"/>
      <c r="B31" s="35" t="s">
        <v>278</v>
      </c>
      <c r="C31" s="35"/>
      <c r="D31" s="35">
        <v>4</v>
      </c>
      <c r="E31" s="35">
        <f t="shared" si="1"/>
        <v>4</v>
      </c>
    </row>
    <row r="32" spans="1:5" ht="12.75">
      <c r="A32" s="270"/>
      <c r="B32" s="116" t="s">
        <v>3</v>
      </c>
      <c r="C32" s="35"/>
      <c r="D32" s="35">
        <f>SUM(D23:D31)</f>
        <v>749</v>
      </c>
      <c r="E32" s="35">
        <f t="shared" si="1"/>
        <v>749</v>
      </c>
    </row>
    <row r="33" spans="1:5" ht="12.75">
      <c r="A33" s="270"/>
      <c r="B33" s="274"/>
      <c r="C33" s="274"/>
      <c r="D33" s="274"/>
      <c r="E33" s="274"/>
    </row>
    <row r="34" spans="1:5" ht="12.75">
      <c r="A34" s="270" t="s">
        <v>281</v>
      </c>
      <c r="B34" s="35" t="s">
        <v>282</v>
      </c>
      <c r="C34" s="35"/>
      <c r="D34" s="35">
        <v>182</v>
      </c>
      <c r="E34" s="35">
        <f>SUM(D34)</f>
        <v>182</v>
      </c>
    </row>
    <row r="35" spans="1:5" ht="12.75">
      <c r="A35" s="270"/>
      <c r="B35" s="35" t="s">
        <v>283</v>
      </c>
      <c r="C35" s="35"/>
      <c r="D35" s="35">
        <v>302</v>
      </c>
      <c r="E35" s="35">
        <f>SUM(D35)</f>
        <v>302</v>
      </c>
    </row>
    <row r="36" spans="1:5" ht="12.75">
      <c r="A36" s="270"/>
      <c r="B36" s="35" t="s">
        <v>284</v>
      </c>
      <c r="C36" s="35"/>
      <c r="D36" s="35">
        <v>25</v>
      </c>
      <c r="E36" s="35">
        <f>SUM(D36)</f>
        <v>25</v>
      </c>
    </row>
    <row r="37" spans="1:5" ht="12.75">
      <c r="A37" s="270"/>
      <c r="B37" s="35" t="s">
        <v>285</v>
      </c>
      <c r="C37" s="35"/>
      <c r="D37" s="35">
        <v>142</v>
      </c>
      <c r="E37" s="35">
        <f>SUM(D37)</f>
        <v>142</v>
      </c>
    </row>
    <row r="38" spans="1:5" ht="12.75">
      <c r="A38" s="270"/>
      <c r="B38" s="116" t="s">
        <v>3</v>
      </c>
      <c r="C38" s="35"/>
      <c r="D38" s="35">
        <f>SUM(D34:D37)</f>
        <v>651</v>
      </c>
      <c r="E38" s="35">
        <f>SUM(D38)</f>
        <v>651</v>
      </c>
    </row>
    <row r="39" spans="1:5" ht="12.75">
      <c r="A39" s="270"/>
      <c r="B39" s="274"/>
      <c r="C39" s="274"/>
      <c r="D39" s="274"/>
      <c r="E39" s="274"/>
    </row>
    <row r="40" spans="1:5" ht="18">
      <c r="A40" s="75" t="s">
        <v>70</v>
      </c>
      <c r="B40" s="67"/>
      <c r="C40" s="55">
        <f>SUM(C21)</f>
        <v>4</v>
      </c>
      <c r="D40" s="55">
        <f>SUM(D38,D32,D21)</f>
        <v>6407</v>
      </c>
      <c r="E40" s="55">
        <f>SUM(C40:D40)</f>
        <v>6411</v>
      </c>
    </row>
  </sheetData>
  <sheetProtection/>
  <mergeCells count="10">
    <mergeCell ref="C1:D1"/>
    <mergeCell ref="B1:B2"/>
    <mergeCell ref="E1:E2"/>
    <mergeCell ref="A1:A2"/>
    <mergeCell ref="A3:A22"/>
    <mergeCell ref="A23:A33"/>
    <mergeCell ref="A34:A39"/>
    <mergeCell ref="B22:E22"/>
    <mergeCell ref="B33:E33"/>
    <mergeCell ref="B39:E39"/>
  </mergeCells>
  <printOptions gridLines="1" horizontalCentered="1"/>
  <pageMargins left="0.75" right="0.75" top="2.5196850393700787" bottom="1" header="0.3937007874015748" footer="0.7874015748031497"/>
  <pageSetup horizontalDpi="300" verticalDpi="300" orientation="portrait" r:id="rId1"/>
  <headerFooter alignWithMargins="0">
    <oddHeader xml:space="preserve">&amp;LSERVICIO AGRÍCOLA Y GANADERO
División Protección Agrícola
Viñas y Vinos&amp;C&amp;14
NÚMERO DE PROPIEDADES CON PLANTACIONES
 DE VIDES CONSUMO FRESCO Y DE VINIFICACIÓN
VIIIª  REGIÓN&amp;R&amp;12CUADRO Nº 28 </oddHeader>
    <oddFooter>&amp;L&amp;F</oddFooter>
  </headerFooter>
</worksheet>
</file>

<file path=xl/worksheets/sheet33.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11.421875" defaultRowHeight="12.75"/>
  <cols>
    <col min="1" max="1" width="15.7109375" style="4" customWidth="1"/>
    <col min="2" max="2" width="6.00390625" style="4" customWidth="1"/>
    <col min="3" max="3" width="5.00390625" style="4" customWidth="1"/>
    <col min="4" max="4" width="6.00390625" style="4" customWidth="1"/>
    <col min="5" max="5" width="5.00390625" style="4" customWidth="1"/>
    <col min="6" max="6" width="4.57421875" style="4" bestFit="1" customWidth="1"/>
    <col min="7" max="7" width="7.140625" style="4" bestFit="1" customWidth="1"/>
    <col min="8" max="8" width="6.00390625" style="4" customWidth="1"/>
    <col min="9" max="9" width="5.00390625" style="4" customWidth="1"/>
    <col min="10" max="10" width="5.7109375" style="4" bestFit="1" customWidth="1"/>
    <col min="11" max="11" width="5.00390625" style="4" customWidth="1"/>
    <col min="12" max="12" width="5.7109375" style="4" bestFit="1" customWidth="1"/>
    <col min="13" max="13" width="5.7109375" style="4" customWidth="1"/>
    <col min="14" max="14" width="5.00390625" style="4" customWidth="1"/>
    <col min="15" max="15" width="5.57421875" style="4" bestFit="1" customWidth="1"/>
    <col min="16" max="16" width="7.00390625" style="4" customWidth="1"/>
    <col min="17" max="16384" width="11.421875" style="4" customWidth="1"/>
  </cols>
  <sheetData>
    <row r="1" spans="1:16" ht="66" customHeight="1">
      <c r="A1" s="19" t="s">
        <v>115</v>
      </c>
      <c r="B1" s="141" t="s">
        <v>24</v>
      </c>
      <c r="C1" s="141" t="s">
        <v>28</v>
      </c>
      <c r="D1" s="141" t="s">
        <v>31</v>
      </c>
      <c r="E1" s="141" t="s">
        <v>29</v>
      </c>
      <c r="F1" s="141" t="s">
        <v>26</v>
      </c>
      <c r="G1" s="141" t="s">
        <v>168</v>
      </c>
      <c r="H1" s="141" t="s">
        <v>30</v>
      </c>
      <c r="I1" s="141" t="s">
        <v>27</v>
      </c>
      <c r="J1" s="141" t="s">
        <v>33</v>
      </c>
      <c r="K1" s="141" t="s">
        <v>75</v>
      </c>
      <c r="L1" s="141" t="s">
        <v>34</v>
      </c>
      <c r="M1" s="141" t="s">
        <v>38</v>
      </c>
      <c r="N1" s="142" t="s">
        <v>519</v>
      </c>
      <c r="O1" s="142" t="s">
        <v>508</v>
      </c>
      <c r="P1" s="198" t="s">
        <v>522</v>
      </c>
    </row>
    <row r="2" spans="1:16" ht="12.75">
      <c r="A2" s="4" t="s">
        <v>287</v>
      </c>
      <c r="B2" s="61"/>
      <c r="C2" s="61"/>
      <c r="D2" s="61"/>
      <c r="E2" s="61"/>
      <c r="F2" s="61"/>
      <c r="G2" s="61">
        <v>14.1</v>
      </c>
      <c r="H2" s="61"/>
      <c r="I2" s="61"/>
      <c r="J2" s="61"/>
      <c r="K2" s="61"/>
      <c r="L2" s="61"/>
      <c r="M2" s="61"/>
      <c r="N2" s="61"/>
      <c r="O2" s="61"/>
      <c r="P2" s="182">
        <f aca="true" t="shared" si="0" ref="P2:P32">SUM(B2:O2)</f>
        <v>14.1</v>
      </c>
    </row>
    <row r="3" spans="1:16" ht="12.75">
      <c r="A3" s="4" t="s">
        <v>255</v>
      </c>
      <c r="B3" s="61"/>
      <c r="C3" s="61"/>
      <c r="D3" s="61"/>
      <c r="E3" s="61"/>
      <c r="F3" s="61"/>
      <c r="G3" s="61">
        <v>311</v>
      </c>
      <c r="H3" s="61"/>
      <c r="I3" s="61"/>
      <c r="J3" s="61"/>
      <c r="K3" s="61">
        <v>0.4</v>
      </c>
      <c r="L3" s="61"/>
      <c r="M3" s="61"/>
      <c r="N3" s="61"/>
      <c r="O3" s="61"/>
      <c r="P3" s="182">
        <f t="shared" si="0"/>
        <v>311.4</v>
      </c>
    </row>
    <row r="4" spans="1:16" ht="12.75">
      <c r="A4" s="4" t="s">
        <v>258</v>
      </c>
      <c r="B4" s="61">
        <v>2.5</v>
      </c>
      <c r="C4" s="61"/>
      <c r="D4" s="61"/>
      <c r="E4" s="61"/>
      <c r="F4" s="61">
        <v>2</v>
      </c>
      <c r="G4" s="61">
        <v>11.1</v>
      </c>
      <c r="H4" s="61"/>
      <c r="I4" s="61"/>
      <c r="J4" s="61"/>
      <c r="K4" s="61"/>
      <c r="L4" s="61"/>
      <c r="M4" s="61"/>
      <c r="N4" s="61"/>
      <c r="O4" s="61"/>
      <c r="P4" s="182">
        <f t="shared" si="0"/>
        <v>15.6</v>
      </c>
    </row>
    <row r="5" spans="1:16" ht="12.75">
      <c r="A5" s="4" t="s">
        <v>257</v>
      </c>
      <c r="B5" s="61">
        <v>45</v>
      </c>
      <c r="C5" s="61"/>
      <c r="D5" s="61"/>
      <c r="E5" s="61"/>
      <c r="F5" s="61"/>
      <c r="G5" s="61">
        <v>95.2</v>
      </c>
      <c r="H5" s="61"/>
      <c r="I5" s="61">
        <v>1</v>
      </c>
      <c r="J5" s="61"/>
      <c r="K5" s="61"/>
      <c r="L5" s="61"/>
      <c r="M5" s="61"/>
      <c r="N5" s="61"/>
      <c r="O5" s="61"/>
      <c r="P5" s="182">
        <f t="shared" si="0"/>
        <v>141.2</v>
      </c>
    </row>
    <row r="6" spans="1:16" ht="12.75">
      <c r="A6" s="4" t="s">
        <v>256</v>
      </c>
      <c r="B6" s="61">
        <v>20</v>
      </c>
      <c r="C6" s="61"/>
      <c r="D6" s="61"/>
      <c r="E6" s="61"/>
      <c r="F6" s="61"/>
      <c r="G6" s="61">
        <v>751.3</v>
      </c>
      <c r="H6" s="61"/>
      <c r="I6" s="61"/>
      <c r="J6" s="61"/>
      <c r="K6" s="61"/>
      <c r="L6" s="61"/>
      <c r="M6" s="61"/>
      <c r="N6" s="61"/>
      <c r="O6" s="61"/>
      <c r="P6" s="182">
        <f t="shared" si="0"/>
        <v>771.3</v>
      </c>
    </row>
    <row r="7" spans="1:16" ht="12.75">
      <c r="A7" s="4" t="s">
        <v>259</v>
      </c>
      <c r="B7" s="61">
        <v>28.5</v>
      </c>
      <c r="C7" s="61">
        <v>4</v>
      </c>
      <c r="D7" s="61">
        <v>3</v>
      </c>
      <c r="E7" s="61"/>
      <c r="F7" s="61">
        <v>13.8</v>
      </c>
      <c r="G7" s="61">
        <v>286.6</v>
      </c>
      <c r="H7" s="61"/>
      <c r="I7" s="61">
        <v>1.5</v>
      </c>
      <c r="J7" s="61"/>
      <c r="K7" s="61"/>
      <c r="L7" s="61"/>
      <c r="M7" s="61"/>
      <c r="N7" s="61"/>
      <c r="O7" s="61">
        <v>21.9</v>
      </c>
      <c r="P7" s="182">
        <f t="shared" si="0"/>
        <v>359.3</v>
      </c>
    </row>
    <row r="8" spans="1:16" ht="12.75">
      <c r="A8" s="4" t="s">
        <v>260</v>
      </c>
      <c r="B8" s="61"/>
      <c r="C8" s="61">
        <v>1.6</v>
      </c>
      <c r="D8" s="61">
        <v>4</v>
      </c>
      <c r="E8" s="61"/>
      <c r="F8" s="61"/>
      <c r="G8" s="61">
        <v>202.6</v>
      </c>
      <c r="H8" s="61"/>
      <c r="I8" s="61"/>
      <c r="J8" s="61"/>
      <c r="K8" s="61"/>
      <c r="L8" s="61"/>
      <c r="M8" s="61"/>
      <c r="N8" s="61"/>
      <c r="O8" s="61"/>
      <c r="P8" s="182">
        <f t="shared" si="0"/>
        <v>208.2</v>
      </c>
    </row>
    <row r="9" spans="1:16" ht="12.75">
      <c r="A9" s="4" t="s">
        <v>261</v>
      </c>
      <c r="B9" s="61">
        <v>123.1</v>
      </c>
      <c r="C9" s="61">
        <v>5.6</v>
      </c>
      <c r="D9" s="61">
        <v>4.3</v>
      </c>
      <c r="E9" s="61">
        <v>4.3</v>
      </c>
      <c r="F9" s="61">
        <v>26</v>
      </c>
      <c r="G9" s="61">
        <v>702.6</v>
      </c>
      <c r="H9" s="61">
        <v>7.3</v>
      </c>
      <c r="I9" s="61">
        <v>6.1</v>
      </c>
      <c r="J9" s="61"/>
      <c r="K9" s="61"/>
      <c r="L9" s="61">
        <v>3.7</v>
      </c>
      <c r="M9" s="61"/>
      <c r="N9" s="61">
        <v>2.8</v>
      </c>
      <c r="O9" s="61">
        <v>38</v>
      </c>
      <c r="P9" s="182">
        <f t="shared" si="0"/>
        <v>923.8000000000001</v>
      </c>
    </row>
    <row r="10" spans="1:16" ht="12.75">
      <c r="A10" s="4" t="s">
        <v>288</v>
      </c>
      <c r="B10" s="61">
        <v>83.7</v>
      </c>
      <c r="C10" s="61">
        <v>63.1</v>
      </c>
      <c r="D10" s="61">
        <v>4.6</v>
      </c>
      <c r="E10" s="61">
        <v>1.5</v>
      </c>
      <c r="F10" s="61">
        <v>17.4</v>
      </c>
      <c r="G10" s="61">
        <v>692.9</v>
      </c>
      <c r="H10" s="61">
        <v>1.8</v>
      </c>
      <c r="I10" s="61">
        <v>1</v>
      </c>
      <c r="J10" s="61"/>
      <c r="K10" s="61">
        <v>0.7</v>
      </c>
      <c r="L10" s="61">
        <v>2.8</v>
      </c>
      <c r="M10" s="61">
        <v>0.2</v>
      </c>
      <c r="N10" s="61">
        <v>7.4</v>
      </c>
      <c r="O10" s="61">
        <v>1.5</v>
      </c>
      <c r="P10" s="182">
        <f t="shared" si="0"/>
        <v>878.6</v>
      </c>
    </row>
    <row r="11" spans="1:16" ht="12.75">
      <c r="A11" s="4" t="s">
        <v>263</v>
      </c>
      <c r="B11" s="61">
        <v>2</v>
      </c>
      <c r="C11" s="61"/>
      <c r="D11" s="61"/>
      <c r="E11" s="61"/>
      <c r="F11" s="61"/>
      <c r="G11" s="61">
        <v>4.8</v>
      </c>
      <c r="H11" s="61"/>
      <c r="I11" s="61"/>
      <c r="J11" s="61"/>
      <c r="K11" s="61"/>
      <c r="L11" s="61"/>
      <c r="M11" s="61"/>
      <c r="N11" s="61"/>
      <c r="O11" s="61"/>
      <c r="P11" s="182">
        <f t="shared" si="0"/>
        <v>6.8</v>
      </c>
    </row>
    <row r="12" spans="1:16" ht="12.75">
      <c r="A12" s="4" t="s">
        <v>264</v>
      </c>
      <c r="B12" s="61">
        <v>4.2</v>
      </c>
      <c r="C12" s="61">
        <v>0.2</v>
      </c>
      <c r="D12" s="61">
        <v>36.9</v>
      </c>
      <c r="E12" s="61"/>
      <c r="F12" s="61"/>
      <c r="G12" s="61">
        <v>242</v>
      </c>
      <c r="H12" s="61"/>
      <c r="I12" s="61">
        <v>0.6</v>
      </c>
      <c r="J12" s="61"/>
      <c r="K12" s="61">
        <v>49.8</v>
      </c>
      <c r="L12" s="61"/>
      <c r="M12" s="61"/>
      <c r="N12" s="61"/>
      <c r="O12" s="61"/>
      <c r="P12" s="182">
        <f t="shared" si="0"/>
        <v>333.70000000000005</v>
      </c>
    </row>
    <row r="13" spans="1:16" ht="12.75">
      <c r="A13" s="4" t="s">
        <v>265</v>
      </c>
      <c r="B13" s="61">
        <v>49.1</v>
      </c>
      <c r="C13" s="61">
        <v>11.1</v>
      </c>
      <c r="D13" s="61">
        <v>30.4</v>
      </c>
      <c r="E13" s="61"/>
      <c r="F13" s="61"/>
      <c r="G13" s="61">
        <v>435.800000000001</v>
      </c>
      <c r="H13" s="61"/>
      <c r="I13" s="61"/>
      <c r="J13" s="61"/>
      <c r="K13" s="61">
        <v>1.3</v>
      </c>
      <c r="L13" s="61"/>
      <c r="M13" s="61"/>
      <c r="N13" s="61"/>
      <c r="O13" s="61"/>
      <c r="P13" s="182">
        <f t="shared" si="0"/>
        <v>527.700000000001</v>
      </c>
    </row>
    <row r="14" spans="1:16" ht="12.75">
      <c r="A14" s="4" t="s">
        <v>266</v>
      </c>
      <c r="B14" s="61">
        <v>2.2</v>
      </c>
      <c r="C14" s="61"/>
      <c r="D14" s="61"/>
      <c r="E14" s="61"/>
      <c r="F14" s="61"/>
      <c r="G14" s="61">
        <v>4.5</v>
      </c>
      <c r="H14" s="61"/>
      <c r="I14" s="61"/>
      <c r="J14" s="61"/>
      <c r="K14" s="61"/>
      <c r="L14" s="61"/>
      <c r="M14" s="61"/>
      <c r="N14" s="61"/>
      <c r="O14" s="61"/>
      <c r="P14" s="182">
        <f t="shared" si="0"/>
        <v>6.7</v>
      </c>
    </row>
    <row r="15" spans="1:16" ht="12.75">
      <c r="A15" s="4" t="s">
        <v>267</v>
      </c>
      <c r="B15" s="61">
        <v>7.7</v>
      </c>
      <c r="C15" s="61">
        <v>10.6</v>
      </c>
      <c r="D15" s="61">
        <v>12.2</v>
      </c>
      <c r="E15" s="61"/>
      <c r="F15" s="61"/>
      <c r="G15" s="61">
        <v>314.8</v>
      </c>
      <c r="H15" s="61"/>
      <c r="I15" s="61">
        <v>0.3</v>
      </c>
      <c r="J15" s="61">
        <v>0.4</v>
      </c>
      <c r="K15" s="61">
        <v>0.8</v>
      </c>
      <c r="L15" s="61"/>
      <c r="M15" s="61"/>
      <c r="N15" s="61"/>
      <c r="O15" s="61"/>
      <c r="P15" s="182">
        <f t="shared" si="0"/>
        <v>346.8</v>
      </c>
    </row>
    <row r="16" spans="1:16" ht="12.75">
      <c r="A16" s="4" t="s">
        <v>268</v>
      </c>
      <c r="B16" s="61"/>
      <c r="C16" s="61"/>
      <c r="D16" s="61">
        <v>5</v>
      </c>
      <c r="E16" s="61">
        <v>3</v>
      </c>
      <c r="F16" s="61"/>
      <c r="G16" s="61">
        <v>112.6</v>
      </c>
      <c r="H16" s="61"/>
      <c r="I16" s="61"/>
      <c r="J16" s="61">
        <v>0.6</v>
      </c>
      <c r="K16" s="61"/>
      <c r="L16" s="61"/>
      <c r="M16" s="61"/>
      <c r="N16" s="61"/>
      <c r="O16" s="61"/>
      <c r="P16" s="182">
        <f t="shared" si="0"/>
        <v>121.19999999999999</v>
      </c>
    </row>
    <row r="17" spans="1:16" ht="12.75">
      <c r="A17" s="4" t="s">
        <v>269</v>
      </c>
      <c r="B17" s="61"/>
      <c r="C17" s="61"/>
      <c r="D17" s="61">
        <v>3</v>
      </c>
      <c r="E17" s="61"/>
      <c r="F17" s="61"/>
      <c r="G17" s="61">
        <v>34.4</v>
      </c>
      <c r="H17" s="61"/>
      <c r="I17" s="61"/>
      <c r="J17" s="61"/>
      <c r="K17" s="61"/>
      <c r="L17" s="61"/>
      <c r="M17" s="61"/>
      <c r="N17" s="61"/>
      <c r="O17" s="61"/>
      <c r="P17" s="182">
        <f t="shared" si="0"/>
        <v>37.4</v>
      </c>
    </row>
    <row r="18" spans="1:16" ht="12.75">
      <c r="A18" s="4" t="s">
        <v>270</v>
      </c>
      <c r="B18" s="61"/>
      <c r="C18" s="61"/>
      <c r="D18" s="61"/>
      <c r="E18" s="61"/>
      <c r="F18" s="61"/>
      <c r="G18" s="61">
        <v>16.5</v>
      </c>
      <c r="H18" s="61"/>
      <c r="I18" s="61"/>
      <c r="J18" s="61"/>
      <c r="K18" s="61"/>
      <c r="L18" s="61"/>
      <c r="M18" s="61"/>
      <c r="N18" s="61"/>
      <c r="O18" s="61"/>
      <c r="P18" s="182">
        <f t="shared" si="0"/>
        <v>16.5</v>
      </c>
    </row>
    <row r="19" spans="1:16" ht="12.75">
      <c r="A19" s="4" t="s">
        <v>271</v>
      </c>
      <c r="B19" s="61"/>
      <c r="C19" s="61"/>
      <c r="D19" s="61"/>
      <c r="E19" s="61"/>
      <c r="F19" s="61"/>
      <c r="G19" s="61">
        <v>0.9</v>
      </c>
      <c r="H19" s="61"/>
      <c r="I19" s="61"/>
      <c r="J19" s="61"/>
      <c r="K19" s="61"/>
      <c r="L19" s="61"/>
      <c r="M19" s="61"/>
      <c r="N19" s="61"/>
      <c r="O19" s="61"/>
      <c r="P19" s="182">
        <f t="shared" si="0"/>
        <v>0.9</v>
      </c>
    </row>
    <row r="20" spans="1:16" ht="12.75">
      <c r="A20" s="4" t="s">
        <v>274</v>
      </c>
      <c r="B20" s="61">
        <v>0.2</v>
      </c>
      <c r="C20" s="61"/>
      <c r="D20" s="61"/>
      <c r="E20" s="61"/>
      <c r="F20" s="61"/>
      <c r="G20" s="61">
        <v>26.6</v>
      </c>
      <c r="H20" s="61"/>
      <c r="I20" s="61">
        <v>0.5</v>
      </c>
      <c r="J20" s="61"/>
      <c r="K20" s="61"/>
      <c r="L20" s="61"/>
      <c r="M20" s="61"/>
      <c r="N20" s="61"/>
      <c r="O20" s="61"/>
      <c r="P20" s="182">
        <f t="shared" si="0"/>
        <v>27.3</v>
      </c>
    </row>
    <row r="21" spans="1:16" ht="12.75">
      <c r="A21" s="4" t="s">
        <v>275</v>
      </c>
      <c r="B21" s="61">
        <v>87.4</v>
      </c>
      <c r="C21" s="61"/>
      <c r="D21" s="61"/>
      <c r="E21" s="61">
        <v>5.5</v>
      </c>
      <c r="F21" s="61">
        <v>2.5</v>
      </c>
      <c r="G21" s="61">
        <v>574.6</v>
      </c>
      <c r="H21" s="61">
        <v>3.6</v>
      </c>
      <c r="I21" s="61"/>
      <c r="J21" s="61"/>
      <c r="K21" s="61"/>
      <c r="L21" s="61"/>
      <c r="M21" s="61"/>
      <c r="N21" s="61"/>
      <c r="O21" s="61">
        <v>43.8</v>
      </c>
      <c r="P21" s="182">
        <f t="shared" si="0"/>
        <v>717.4</v>
      </c>
    </row>
    <row r="22" spans="1:16" ht="12.75">
      <c r="A22" s="4" t="s">
        <v>276</v>
      </c>
      <c r="B22" s="61">
        <v>43.4</v>
      </c>
      <c r="C22" s="61"/>
      <c r="D22" s="61">
        <v>3</v>
      </c>
      <c r="E22" s="61"/>
      <c r="F22" s="61"/>
      <c r="G22" s="61">
        <v>9.9</v>
      </c>
      <c r="H22" s="61"/>
      <c r="I22" s="61">
        <v>7.5</v>
      </c>
      <c r="J22" s="61"/>
      <c r="K22" s="61">
        <v>0.1</v>
      </c>
      <c r="L22" s="61"/>
      <c r="M22" s="61"/>
      <c r="N22" s="61"/>
      <c r="O22" s="61">
        <v>16</v>
      </c>
      <c r="P22" s="182">
        <f t="shared" si="0"/>
        <v>79.9</v>
      </c>
    </row>
    <row r="23" spans="1:16" ht="12.75">
      <c r="A23" s="4" t="s">
        <v>273</v>
      </c>
      <c r="B23" s="61"/>
      <c r="C23" s="61"/>
      <c r="D23" s="61"/>
      <c r="E23" s="61"/>
      <c r="F23" s="61"/>
      <c r="G23" s="61">
        <v>132.3</v>
      </c>
      <c r="H23" s="61"/>
      <c r="I23" s="61"/>
      <c r="J23" s="61"/>
      <c r="K23" s="61"/>
      <c r="L23" s="61"/>
      <c r="M23" s="61"/>
      <c r="N23" s="61"/>
      <c r="O23" s="61"/>
      <c r="P23" s="182">
        <f t="shared" si="0"/>
        <v>132.3</v>
      </c>
    </row>
    <row r="24" spans="1:16" ht="12.75">
      <c r="A24" s="4" t="s">
        <v>272</v>
      </c>
      <c r="B24" s="61"/>
      <c r="C24" s="61"/>
      <c r="D24" s="61"/>
      <c r="E24" s="61"/>
      <c r="F24" s="61"/>
      <c r="G24" s="61">
        <v>87.8</v>
      </c>
      <c r="H24" s="61"/>
      <c r="I24" s="61"/>
      <c r="J24" s="61"/>
      <c r="K24" s="61"/>
      <c r="L24" s="61"/>
      <c r="M24" s="61"/>
      <c r="N24" s="61"/>
      <c r="O24" s="61"/>
      <c r="P24" s="182">
        <f t="shared" si="0"/>
        <v>87.8</v>
      </c>
    </row>
    <row r="25" spans="1:16" ht="12.75">
      <c r="A25" s="4" t="s">
        <v>277</v>
      </c>
      <c r="B25" s="61"/>
      <c r="C25" s="61"/>
      <c r="D25" s="61"/>
      <c r="E25" s="61"/>
      <c r="F25" s="61"/>
      <c r="G25" s="61">
        <v>24.1</v>
      </c>
      <c r="H25" s="61"/>
      <c r="I25" s="61"/>
      <c r="J25" s="61"/>
      <c r="K25" s="61"/>
      <c r="L25" s="61"/>
      <c r="M25" s="61"/>
      <c r="N25" s="61"/>
      <c r="O25" s="61"/>
      <c r="P25" s="182">
        <f t="shared" si="0"/>
        <v>24.1</v>
      </c>
    </row>
    <row r="26" spans="1:16" ht="12.75">
      <c r="A26" s="4" t="s">
        <v>279</v>
      </c>
      <c r="B26" s="61"/>
      <c r="C26" s="61"/>
      <c r="D26" s="61"/>
      <c r="E26" s="61"/>
      <c r="F26" s="61"/>
      <c r="G26" s="61">
        <v>288.8</v>
      </c>
      <c r="H26" s="61"/>
      <c r="I26" s="61"/>
      <c r="J26" s="61"/>
      <c r="K26" s="61"/>
      <c r="L26" s="61"/>
      <c r="M26" s="61"/>
      <c r="N26" s="61"/>
      <c r="O26" s="61"/>
      <c r="P26" s="182">
        <f t="shared" si="0"/>
        <v>288.8</v>
      </c>
    </row>
    <row r="27" spans="1:16" ht="12.75">
      <c r="A27" s="4" t="s">
        <v>280</v>
      </c>
      <c r="B27" s="61"/>
      <c r="C27" s="61"/>
      <c r="D27" s="61"/>
      <c r="E27" s="61">
        <v>2.1</v>
      </c>
      <c r="F27" s="61">
        <v>5</v>
      </c>
      <c r="G27" s="61"/>
      <c r="H27" s="61">
        <v>85.2</v>
      </c>
      <c r="I27" s="61"/>
      <c r="J27" s="61"/>
      <c r="K27" s="61"/>
      <c r="L27" s="61"/>
      <c r="M27" s="61"/>
      <c r="N27" s="61"/>
      <c r="O27" s="61"/>
      <c r="P27" s="182">
        <f t="shared" si="0"/>
        <v>92.3</v>
      </c>
    </row>
    <row r="28" spans="1:16" ht="12.75">
      <c r="A28" s="4" t="s">
        <v>278</v>
      </c>
      <c r="B28" s="61"/>
      <c r="C28" s="61"/>
      <c r="D28" s="61"/>
      <c r="E28" s="61"/>
      <c r="F28" s="61"/>
      <c r="G28" s="61"/>
      <c r="H28" s="61">
        <v>69.6</v>
      </c>
      <c r="I28" s="61"/>
      <c r="J28" s="61"/>
      <c r="K28" s="61"/>
      <c r="L28" s="61"/>
      <c r="M28" s="61"/>
      <c r="N28" s="61"/>
      <c r="O28" s="61"/>
      <c r="P28" s="182">
        <f t="shared" si="0"/>
        <v>69.6</v>
      </c>
    </row>
    <row r="29" spans="1:16" ht="12.75">
      <c r="A29" s="4" t="s">
        <v>282</v>
      </c>
      <c r="B29" s="61"/>
      <c r="C29" s="61"/>
      <c r="D29" s="61">
        <v>3.1</v>
      </c>
      <c r="E29" s="61"/>
      <c r="F29" s="61"/>
      <c r="G29" s="61">
        <v>17.7</v>
      </c>
      <c r="H29" s="61"/>
      <c r="I29" s="61"/>
      <c r="J29" s="61"/>
      <c r="K29" s="61"/>
      <c r="L29" s="61"/>
      <c r="M29" s="61"/>
      <c r="N29" s="61"/>
      <c r="O29" s="61"/>
      <c r="P29" s="182">
        <f t="shared" si="0"/>
        <v>20.8</v>
      </c>
    </row>
    <row r="30" spans="1:16" ht="12.75">
      <c r="A30" s="4" t="s">
        <v>283</v>
      </c>
      <c r="B30" s="61">
        <v>0.3</v>
      </c>
      <c r="C30" s="61"/>
      <c r="D30" s="61">
        <v>8.3</v>
      </c>
      <c r="E30" s="61"/>
      <c r="F30" s="61"/>
      <c r="G30" s="61">
        <v>101.4</v>
      </c>
      <c r="H30" s="61"/>
      <c r="I30" s="61"/>
      <c r="J30" s="61"/>
      <c r="K30" s="61"/>
      <c r="L30" s="61"/>
      <c r="M30" s="61"/>
      <c r="N30" s="61"/>
      <c r="O30" s="61"/>
      <c r="P30" s="182">
        <f t="shared" si="0"/>
        <v>110</v>
      </c>
    </row>
    <row r="31" spans="1:16" ht="12.75">
      <c r="A31" s="4" t="s">
        <v>284</v>
      </c>
      <c r="B31" s="61"/>
      <c r="C31" s="61"/>
      <c r="D31" s="61"/>
      <c r="E31" s="61"/>
      <c r="F31" s="61"/>
      <c r="G31" s="61">
        <v>22.9</v>
      </c>
      <c r="H31" s="61"/>
      <c r="I31" s="61"/>
      <c r="J31" s="61"/>
      <c r="K31" s="61"/>
      <c r="L31" s="61"/>
      <c r="M31" s="61"/>
      <c r="N31" s="61"/>
      <c r="O31" s="61"/>
      <c r="P31" s="182">
        <f t="shared" si="0"/>
        <v>22.9</v>
      </c>
    </row>
    <row r="32" spans="1:16" ht="12.75">
      <c r="A32" s="4" t="s">
        <v>285</v>
      </c>
      <c r="B32" s="61"/>
      <c r="C32" s="61"/>
      <c r="D32" s="61"/>
      <c r="E32" s="61"/>
      <c r="F32" s="61"/>
      <c r="G32" s="61">
        <v>169.4</v>
      </c>
      <c r="H32" s="61"/>
      <c r="I32" s="61"/>
      <c r="J32" s="61"/>
      <c r="K32" s="61"/>
      <c r="L32" s="61"/>
      <c r="M32" s="61"/>
      <c r="N32" s="61"/>
      <c r="O32" s="61"/>
      <c r="P32" s="182">
        <f t="shared" si="0"/>
        <v>169.4</v>
      </c>
    </row>
    <row r="33" spans="2:16" ht="12.75">
      <c r="B33" s="182"/>
      <c r="C33" s="182"/>
      <c r="D33" s="182"/>
      <c r="E33" s="182"/>
      <c r="F33" s="182"/>
      <c r="G33" s="182"/>
      <c r="H33" s="182"/>
      <c r="I33" s="182"/>
      <c r="J33" s="182"/>
      <c r="K33" s="182"/>
      <c r="L33" s="182"/>
      <c r="M33" s="182"/>
      <c r="N33" s="182"/>
      <c r="O33" s="182"/>
      <c r="P33" s="182"/>
    </row>
    <row r="34" spans="1:16" ht="12.75">
      <c r="A34" s="197" t="s">
        <v>163</v>
      </c>
      <c r="B34" s="193">
        <f aca="true" t="shared" si="1" ref="B34:O34">SUM(B2:B33)</f>
        <v>499.3</v>
      </c>
      <c r="C34" s="193">
        <f t="shared" si="1"/>
        <v>96.19999999999999</v>
      </c>
      <c r="D34" s="193">
        <f t="shared" si="1"/>
        <v>117.79999999999998</v>
      </c>
      <c r="E34" s="193">
        <f t="shared" si="1"/>
        <v>16.400000000000002</v>
      </c>
      <c r="F34" s="193">
        <f t="shared" si="1"/>
        <v>66.69999999999999</v>
      </c>
      <c r="G34" s="193">
        <f t="shared" si="1"/>
        <v>5689.200000000001</v>
      </c>
      <c r="H34" s="193">
        <f t="shared" si="1"/>
        <v>167.5</v>
      </c>
      <c r="I34" s="193">
        <f t="shared" si="1"/>
        <v>18.5</v>
      </c>
      <c r="J34" s="193">
        <f t="shared" si="1"/>
        <v>1</v>
      </c>
      <c r="K34" s="193">
        <f t="shared" si="1"/>
        <v>53.099999999999994</v>
      </c>
      <c r="L34" s="193">
        <f t="shared" si="1"/>
        <v>6.5</v>
      </c>
      <c r="M34" s="193">
        <f t="shared" si="1"/>
        <v>0.2</v>
      </c>
      <c r="N34" s="193">
        <f t="shared" si="1"/>
        <v>10.2</v>
      </c>
      <c r="O34" s="193">
        <f t="shared" si="1"/>
        <v>121.19999999999999</v>
      </c>
      <c r="P34" s="193">
        <f>SUM(B34:O34)</f>
        <v>6863.8</v>
      </c>
    </row>
  </sheetData>
  <sheetProtection/>
  <printOptions gridLines="1" horizontalCentered="1"/>
  <pageMargins left="0.75" right="0.75" top="1.141732283464567" bottom="1" header="0.31496062992125984" footer="0.3937007874015748"/>
  <pageSetup horizontalDpi="300" verticalDpi="300" orientation="landscape" r:id="rId1"/>
  <headerFooter alignWithMargins="0">
    <oddHeader>&amp;LSERVICIO AGRICOLA Y GANADERO
División Protección Agrícola
Viñas y Vinos&amp;C&amp;14
SUPERFICIE COMUNAL DE CEPAJES TINTOS 
PARA VINIFICACIÓN - VIIIª REGIÓN (ha.)&amp;R&amp;12CUADRO Nº 29</oddHeader>
    <oddFooter>&amp;L&amp;F</oddFooter>
  </headerFooter>
</worksheet>
</file>

<file path=xl/worksheets/sheet34.xml><?xml version="1.0" encoding="utf-8"?>
<worksheet xmlns="http://schemas.openxmlformats.org/spreadsheetml/2006/main" xmlns:r="http://schemas.openxmlformats.org/officeDocument/2006/relationships">
  <dimension ref="A1:R34"/>
  <sheetViews>
    <sheetView zoomScale="75" zoomScaleNormal="75" zoomScalePageLayoutView="0" workbookViewId="0" topLeftCell="A1">
      <selection activeCell="A1" sqref="A1"/>
    </sheetView>
  </sheetViews>
  <sheetFormatPr defaultColWidth="11.421875" defaultRowHeight="12.75"/>
  <cols>
    <col min="1" max="1" width="15.7109375" style="4" customWidth="1"/>
    <col min="2" max="4" width="7.7109375" style="4" customWidth="1"/>
    <col min="5" max="5" width="4.57421875" style="4" bestFit="1" customWidth="1"/>
    <col min="6" max="11" width="7.7109375" style="4" customWidth="1"/>
    <col min="12" max="12" width="6.421875" style="4" bestFit="1" customWidth="1"/>
    <col min="13" max="13" width="5.7109375" style="4" bestFit="1" customWidth="1"/>
    <col min="14" max="14" width="5.28125" style="4" bestFit="1" customWidth="1"/>
    <col min="15" max="15" width="5.28125" style="4" customWidth="1"/>
    <col min="16" max="16" width="6.421875" style="4" bestFit="1" customWidth="1"/>
    <col min="17" max="17" width="4.57421875" style="4" bestFit="1" customWidth="1"/>
    <col min="18" max="18" width="8.7109375" style="4" bestFit="1" customWidth="1"/>
    <col min="19" max="16384" width="11.421875" style="4" customWidth="1"/>
  </cols>
  <sheetData>
    <row r="1" spans="1:18" ht="77.25" customHeight="1">
      <c r="A1" s="19" t="s">
        <v>115</v>
      </c>
      <c r="B1" s="141" t="s">
        <v>289</v>
      </c>
      <c r="C1" s="141" t="s">
        <v>43</v>
      </c>
      <c r="D1" s="141" t="s">
        <v>48</v>
      </c>
      <c r="E1" s="141" t="s">
        <v>50</v>
      </c>
      <c r="F1" s="141" t="s">
        <v>528</v>
      </c>
      <c r="G1" s="141" t="s">
        <v>49</v>
      </c>
      <c r="H1" s="141" t="s">
        <v>41</v>
      </c>
      <c r="I1" s="141" t="s">
        <v>44</v>
      </c>
      <c r="J1" s="141" t="s">
        <v>45</v>
      </c>
      <c r="K1" s="141" t="s">
        <v>46</v>
      </c>
      <c r="L1" s="141" t="s">
        <v>75</v>
      </c>
      <c r="M1" s="141" t="s">
        <v>53</v>
      </c>
      <c r="N1" s="141" t="s">
        <v>54</v>
      </c>
      <c r="O1" s="141" t="s">
        <v>55</v>
      </c>
      <c r="P1" s="141" t="s">
        <v>512</v>
      </c>
      <c r="Q1" s="164" t="s">
        <v>52</v>
      </c>
      <c r="R1" s="148" t="s">
        <v>522</v>
      </c>
    </row>
    <row r="2" spans="1:18" ht="12.75">
      <c r="A2" s="4" t="s">
        <v>287</v>
      </c>
      <c r="B2" s="61"/>
      <c r="C2" s="61"/>
      <c r="D2" s="61"/>
      <c r="E2" s="61"/>
      <c r="F2" s="61">
        <v>1.7</v>
      </c>
      <c r="G2" s="61"/>
      <c r="H2" s="61"/>
      <c r="I2" s="61"/>
      <c r="J2" s="61"/>
      <c r="K2" s="61"/>
      <c r="L2" s="62"/>
      <c r="M2" s="61"/>
      <c r="N2" s="61"/>
      <c r="O2" s="61"/>
      <c r="P2" s="61"/>
      <c r="Q2" s="61"/>
      <c r="R2" s="194">
        <f aca="true" t="shared" si="0" ref="R2:R17">SUM(B2:Q2)</f>
        <v>1.7</v>
      </c>
    </row>
    <row r="3" spans="1:18" ht="12.75">
      <c r="A3" s="4" t="s">
        <v>255</v>
      </c>
      <c r="B3" s="61"/>
      <c r="C3" s="61"/>
      <c r="D3" s="61"/>
      <c r="E3" s="61"/>
      <c r="F3" s="61">
        <v>34.2</v>
      </c>
      <c r="G3" s="61"/>
      <c r="H3" s="61"/>
      <c r="I3" s="61">
        <v>1.5</v>
      </c>
      <c r="J3" s="61"/>
      <c r="K3" s="61"/>
      <c r="L3" s="62"/>
      <c r="M3" s="61"/>
      <c r="N3" s="61"/>
      <c r="O3" s="61"/>
      <c r="P3" s="61"/>
      <c r="Q3" s="61"/>
      <c r="R3" s="194">
        <f t="shared" si="0"/>
        <v>35.7</v>
      </c>
    </row>
    <row r="4" spans="1:18" ht="12.75">
      <c r="A4" s="4" t="s">
        <v>258</v>
      </c>
      <c r="B4" s="61"/>
      <c r="C4" s="61"/>
      <c r="D4" s="61"/>
      <c r="E4" s="61"/>
      <c r="F4" s="61">
        <v>2.2</v>
      </c>
      <c r="G4" s="61"/>
      <c r="H4" s="61"/>
      <c r="I4" s="61"/>
      <c r="J4" s="61"/>
      <c r="K4" s="61"/>
      <c r="L4" s="62"/>
      <c r="M4" s="61"/>
      <c r="N4" s="61"/>
      <c r="O4" s="61"/>
      <c r="P4" s="61"/>
      <c r="Q4" s="61"/>
      <c r="R4" s="194">
        <f t="shared" si="0"/>
        <v>2.2</v>
      </c>
    </row>
    <row r="5" spans="1:18" ht="12.75">
      <c r="A5" s="4" t="s">
        <v>257</v>
      </c>
      <c r="B5" s="61"/>
      <c r="C5" s="61"/>
      <c r="D5" s="61"/>
      <c r="E5" s="61"/>
      <c r="F5" s="61">
        <v>3</v>
      </c>
      <c r="G5" s="61"/>
      <c r="H5" s="61"/>
      <c r="I5" s="61"/>
      <c r="J5" s="61"/>
      <c r="K5" s="61"/>
      <c r="L5" s="62"/>
      <c r="M5" s="61"/>
      <c r="N5" s="61"/>
      <c r="O5" s="61"/>
      <c r="P5" s="61"/>
      <c r="Q5" s="61"/>
      <c r="R5" s="194">
        <f t="shared" si="0"/>
        <v>3</v>
      </c>
    </row>
    <row r="6" spans="1:18" ht="12.75">
      <c r="A6" s="4" t="s">
        <v>256</v>
      </c>
      <c r="B6" s="61"/>
      <c r="C6" s="61">
        <v>1</v>
      </c>
      <c r="D6" s="61">
        <v>0.5</v>
      </c>
      <c r="E6" s="61"/>
      <c r="F6" s="61">
        <v>192.1</v>
      </c>
      <c r="G6" s="61"/>
      <c r="H6" s="61"/>
      <c r="I6" s="61">
        <v>5</v>
      </c>
      <c r="J6" s="61">
        <v>2</v>
      </c>
      <c r="K6" s="61"/>
      <c r="L6" s="62"/>
      <c r="M6" s="61"/>
      <c r="N6" s="61"/>
      <c r="O6" s="61"/>
      <c r="P6" s="61"/>
      <c r="Q6" s="61"/>
      <c r="R6" s="194">
        <f t="shared" si="0"/>
        <v>200.6</v>
      </c>
    </row>
    <row r="7" spans="1:18" ht="12.75">
      <c r="A7" s="4" t="s">
        <v>259</v>
      </c>
      <c r="B7" s="61"/>
      <c r="C7" s="61">
        <v>8.4</v>
      </c>
      <c r="D7" s="61"/>
      <c r="E7" s="61"/>
      <c r="F7" s="61">
        <v>84.6</v>
      </c>
      <c r="G7" s="61"/>
      <c r="H7" s="61"/>
      <c r="I7" s="61">
        <v>2.5</v>
      </c>
      <c r="J7" s="61"/>
      <c r="K7" s="61"/>
      <c r="L7" s="62">
        <v>3</v>
      </c>
      <c r="M7" s="61"/>
      <c r="N7" s="61"/>
      <c r="O7" s="61"/>
      <c r="P7" s="61"/>
      <c r="Q7" s="61"/>
      <c r="R7" s="194">
        <f t="shared" si="0"/>
        <v>98.5</v>
      </c>
    </row>
    <row r="8" spans="1:18" ht="12.75">
      <c r="A8" s="4" t="s">
        <v>260</v>
      </c>
      <c r="B8" s="61"/>
      <c r="C8" s="61"/>
      <c r="D8" s="61">
        <v>0.2</v>
      </c>
      <c r="E8" s="61"/>
      <c r="F8" s="61">
        <v>428.5</v>
      </c>
      <c r="G8" s="61"/>
      <c r="H8" s="61"/>
      <c r="I8" s="61">
        <v>1.1</v>
      </c>
      <c r="J8" s="61">
        <v>1</v>
      </c>
      <c r="K8" s="61"/>
      <c r="L8" s="62"/>
      <c r="M8" s="61"/>
      <c r="N8" s="61"/>
      <c r="O8" s="61"/>
      <c r="P8" s="61"/>
      <c r="Q8" s="61"/>
      <c r="R8" s="194">
        <f t="shared" si="0"/>
        <v>430.8</v>
      </c>
    </row>
    <row r="9" spans="1:18" ht="12.75">
      <c r="A9" s="4" t="s">
        <v>261</v>
      </c>
      <c r="B9" s="61"/>
      <c r="C9" s="61">
        <v>56.2</v>
      </c>
      <c r="D9" s="61">
        <v>0.3</v>
      </c>
      <c r="E9" s="61"/>
      <c r="F9" s="61">
        <v>661.4</v>
      </c>
      <c r="G9" s="61"/>
      <c r="H9" s="61">
        <v>9</v>
      </c>
      <c r="I9" s="61"/>
      <c r="J9" s="61">
        <v>2</v>
      </c>
      <c r="K9" s="61"/>
      <c r="L9" s="62">
        <v>0.2</v>
      </c>
      <c r="M9" s="61"/>
      <c r="N9" s="61"/>
      <c r="O9" s="61"/>
      <c r="P9" s="61"/>
      <c r="Q9" s="61"/>
      <c r="R9" s="194">
        <f t="shared" si="0"/>
        <v>729.1</v>
      </c>
    </row>
    <row r="10" spans="1:18" ht="12.75">
      <c r="A10" s="4" t="s">
        <v>288</v>
      </c>
      <c r="B10" s="61"/>
      <c r="C10" s="61">
        <v>60.6</v>
      </c>
      <c r="D10" s="61">
        <v>11</v>
      </c>
      <c r="E10" s="61"/>
      <c r="F10" s="61">
        <v>201.5</v>
      </c>
      <c r="G10" s="61"/>
      <c r="H10" s="61">
        <v>38.7</v>
      </c>
      <c r="I10" s="61">
        <v>13.3</v>
      </c>
      <c r="J10" s="61">
        <v>11.4</v>
      </c>
      <c r="K10" s="61"/>
      <c r="L10" s="62">
        <v>1.9</v>
      </c>
      <c r="M10" s="61"/>
      <c r="N10" s="61"/>
      <c r="O10" s="61"/>
      <c r="P10" s="61"/>
      <c r="Q10" s="61">
        <v>3</v>
      </c>
      <c r="R10" s="194">
        <f t="shared" si="0"/>
        <v>341.4</v>
      </c>
    </row>
    <row r="11" spans="1:18" ht="12.75">
      <c r="A11" s="4" t="s">
        <v>263</v>
      </c>
      <c r="B11" s="61"/>
      <c r="C11" s="61">
        <v>0.5</v>
      </c>
      <c r="D11" s="61"/>
      <c r="E11" s="61"/>
      <c r="F11" s="61">
        <v>2.5</v>
      </c>
      <c r="G11" s="61"/>
      <c r="H11" s="61"/>
      <c r="I11" s="61">
        <v>1</v>
      </c>
      <c r="J11" s="61"/>
      <c r="K11" s="61"/>
      <c r="L11" s="62"/>
      <c r="M11" s="61"/>
      <c r="N11" s="61"/>
      <c r="O11" s="61"/>
      <c r="P11" s="61"/>
      <c r="Q11" s="61"/>
      <c r="R11" s="194">
        <f t="shared" si="0"/>
        <v>4</v>
      </c>
    </row>
    <row r="12" spans="1:18" ht="12.75">
      <c r="A12" s="4" t="s">
        <v>264</v>
      </c>
      <c r="B12" s="61"/>
      <c r="C12" s="61"/>
      <c r="D12" s="61">
        <v>20.6</v>
      </c>
      <c r="E12" s="61"/>
      <c r="F12" s="61">
        <v>1518.8</v>
      </c>
      <c r="G12" s="61"/>
      <c r="H12" s="61">
        <v>0.5</v>
      </c>
      <c r="I12" s="61">
        <v>14.9</v>
      </c>
      <c r="J12" s="61">
        <v>4</v>
      </c>
      <c r="K12" s="61">
        <v>1.9</v>
      </c>
      <c r="L12" s="62">
        <v>1.2</v>
      </c>
      <c r="M12" s="61"/>
      <c r="N12" s="61">
        <v>6.2</v>
      </c>
      <c r="O12" s="61"/>
      <c r="P12" s="61"/>
      <c r="Q12" s="61"/>
      <c r="R12" s="194">
        <f t="shared" si="0"/>
        <v>1568.1000000000001</v>
      </c>
    </row>
    <row r="13" spans="1:18" ht="12.75">
      <c r="A13" s="4" t="s">
        <v>265</v>
      </c>
      <c r="B13" s="61">
        <v>1.6</v>
      </c>
      <c r="C13" s="61">
        <v>53.2</v>
      </c>
      <c r="D13" s="61">
        <v>36.6</v>
      </c>
      <c r="E13" s="61"/>
      <c r="F13" s="61">
        <v>913.5</v>
      </c>
      <c r="G13" s="61">
        <v>2</v>
      </c>
      <c r="H13" s="61">
        <v>6.5</v>
      </c>
      <c r="I13" s="61">
        <v>13.1</v>
      </c>
      <c r="J13" s="61">
        <v>71</v>
      </c>
      <c r="K13" s="61">
        <v>18.2</v>
      </c>
      <c r="L13" s="62">
        <v>4.9</v>
      </c>
      <c r="M13" s="61"/>
      <c r="N13" s="61">
        <v>0.5</v>
      </c>
      <c r="O13" s="61"/>
      <c r="P13" s="61"/>
      <c r="Q13" s="61"/>
      <c r="R13" s="194">
        <f t="shared" si="0"/>
        <v>1121.1000000000001</v>
      </c>
    </row>
    <row r="14" spans="1:18" ht="12.75">
      <c r="A14" s="4" t="s">
        <v>266</v>
      </c>
      <c r="B14" s="61"/>
      <c r="C14" s="61"/>
      <c r="D14" s="61"/>
      <c r="E14" s="61"/>
      <c r="F14" s="61">
        <v>11.8</v>
      </c>
      <c r="G14" s="61"/>
      <c r="H14" s="61"/>
      <c r="I14" s="61"/>
      <c r="J14" s="61"/>
      <c r="K14" s="61"/>
      <c r="L14" s="62"/>
      <c r="M14" s="61"/>
      <c r="N14" s="61"/>
      <c r="O14" s="61"/>
      <c r="P14" s="61"/>
      <c r="Q14" s="61"/>
      <c r="R14" s="194">
        <f t="shared" si="0"/>
        <v>11.8</v>
      </c>
    </row>
    <row r="15" spans="1:18" ht="12.75">
      <c r="A15" s="4" t="s">
        <v>267</v>
      </c>
      <c r="B15" s="61">
        <v>2</v>
      </c>
      <c r="C15" s="61">
        <v>13.9</v>
      </c>
      <c r="D15" s="61">
        <v>302.7</v>
      </c>
      <c r="E15" s="61"/>
      <c r="F15" s="61">
        <v>745.4000000000005</v>
      </c>
      <c r="G15" s="61"/>
      <c r="H15" s="61">
        <v>2.9</v>
      </c>
      <c r="I15" s="61">
        <v>10.6</v>
      </c>
      <c r="J15" s="61">
        <v>32.4</v>
      </c>
      <c r="K15" s="61">
        <v>103.5</v>
      </c>
      <c r="L15" s="62">
        <v>36.3</v>
      </c>
      <c r="M15" s="61"/>
      <c r="N15" s="61"/>
      <c r="O15" s="61"/>
      <c r="P15" s="61"/>
      <c r="Q15" s="61">
        <v>1.9</v>
      </c>
      <c r="R15" s="194">
        <f t="shared" si="0"/>
        <v>1251.6000000000006</v>
      </c>
    </row>
    <row r="16" spans="1:18" ht="12.75">
      <c r="A16" s="4" t="s">
        <v>268</v>
      </c>
      <c r="B16" s="61"/>
      <c r="C16" s="61"/>
      <c r="D16" s="61">
        <v>2</v>
      </c>
      <c r="E16" s="61"/>
      <c r="F16" s="61">
        <v>15.7</v>
      </c>
      <c r="G16" s="61"/>
      <c r="H16" s="61"/>
      <c r="I16" s="61">
        <v>24</v>
      </c>
      <c r="J16" s="61">
        <v>7.5</v>
      </c>
      <c r="K16" s="61">
        <v>2.8</v>
      </c>
      <c r="L16" s="62">
        <v>0.5</v>
      </c>
      <c r="M16" s="61"/>
      <c r="N16" s="61"/>
      <c r="O16" s="61"/>
      <c r="P16" s="61"/>
      <c r="Q16" s="61"/>
      <c r="R16" s="194">
        <f t="shared" si="0"/>
        <v>52.5</v>
      </c>
    </row>
    <row r="17" spans="1:18" ht="12.75">
      <c r="A17" s="4" t="s">
        <v>269</v>
      </c>
      <c r="B17" s="61"/>
      <c r="C17" s="61"/>
      <c r="D17" s="61"/>
      <c r="E17" s="61"/>
      <c r="F17" s="61">
        <v>1.5</v>
      </c>
      <c r="G17" s="61"/>
      <c r="H17" s="61"/>
      <c r="I17" s="61"/>
      <c r="J17" s="61"/>
      <c r="K17" s="61"/>
      <c r="L17" s="62"/>
      <c r="M17" s="61"/>
      <c r="N17" s="61"/>
      <c r="O17" s="61"/>
      <c r="P17" s="61"/>
      <c r="Q17" s="61"/>
      <c r="R17" s="194">
        <f t="shared" si="0"/>
        <v>1.5</v>
      </c>
    </row>
    <row r="18" spans="1:18" ht="12.75">
      <c r="A18" s="4" t="s">
        <v>270</v>
      </c>
      <c r="B18" s="61"/>
      <c r="C18" s="61"/>
      <c r="D18" s="61"/>
      <c r="E18" s="61"/>
      <c r="F18" s="61"/>
      <c r="G18" s="61"/>
      <c r="H18" s="61"/>
      <c r="I18" s="61"/>
      <c r="J18" s="61"/>
      <c r="K18" s="61"/>
      <c r="L18" s="62"/>
      <c r="M18" s="61"/>
      <c r="N18" s="61"/>
      <c r="O18" s="61"/>
      <c r="P18" s="61"/>
      <c r="Q18" s="61"/>
      <c r="R18" s="194"/>
    </row>
    <row r="19" spans="1:18" ht="12.75">
      <c r="A19" s="4" t="s">
        <v>271</v>
      </c>
      <c r="B19" s="61"/>
      <c r="C19" s="61"/>
      <c r="D19" s="61"/>
      <c r="E19" s="61"/>
      <c r="F19" s="61">
        <v>0.1</v>
      </c>
      <c r="G19" s="61"/>
      <c r="H19" s="61"/>
      <c r="I19" s="61"/>
      <c r="J19" s="61"/>
      <c r="K19" s="61"/>
      <c r="L19" s="62"/>
      <c r="M19" s="61"/>
      <c r="N19" s="61"/>
      <c r="O19" s="61"/>
      <c r="P19" s="61"/>
      <c r="Q19" s="61"/>
      <c r="R19" s="194">
        <f>SUM(B19:Q19)</f>
        <v>0.1</v>
      </c>
    </row>
    <row r="20" spans="1:18" ht="12.75">
      <c r="A20" s="4" t="s">
        <v>274</v>
      </c>
      <c r="B20" s="61"/>
      <c r="C20" s="61"/>
      <c r="D20" s="61"/>
      <c r="E20" s="61"/>
      <c r="F20" s="61">
        <v>4.6</v>
      </c>
      <c r="G20" s="61"/>
      <c r="H20" s="61">
        <v>0.8</v>
      </c>
      <c r="I20" s="61"/>
      <c r="J20" s="61"/>
      <c r="K20" s="61"/>
      <c r="L20" s="62">
        <v>0.2</v>
      </c>
      <c r="M20" s="61"/>
      <c r="N20" s="61"/>
      <c r="O20" s="61"/>
      <c r="P20" s="61"/>
      <c r="Q20" s="62"/>
      <c r="R20" s="194">
        <f>SUM(B20:Q20)</f>
        <v>5.6</v>
      </c>
    </row>
    <row r="21" spans="1:18" ht="12.75">
      <c r="A21" s="4" t="s">
        <v>275</v>
      </c>
      <c r="B21" s="61"/>
      <c r="C21" s="61">
        <v>2</v>
      </c>
      <c r="D21" s="61"/>
      <c r="E21" s="61">
        <v>1</v>
      </c>
      <c r="F21" s="61">
        <v>105.2</v>
      </c>
      <c r="G21" s="61"/>
      <c r="H21" s="61"/>
      <c r="I21" s="61"/>
      <c r="J21" s="61"/>
      <c r="K21" s="61"/>
      <c r="L21" s="62"/>
      <c r="M21" s="61">
        <v>6.2</v>
      </c>
      <c r="N21" s="61"/>
      <c r="O21" s="61">
        <v>3.8</v>
      </c>
      <c r="P21" s="61"/>
      <c r="Q21" s="62"/>
      <c r="R21" s="194">
        <f>SUM(B21:Q21)</f>
        <v>118.2</v>
      </c>
    </row>
    <row r="22" spans="1:18" ht="12.75">
      <c r="A22" s="4" t="s">
        <v>276</v>
      </c>
      <c r="B22" s="61"/>
      <c r="C22" s="61">
        <v>19.8</v>
      </c>
      <c r="D22" s="61"/>
      <c r="E22" s="61"/>
      <c r="F22" s="61">
        <v>15.5</v>
      </c>
      <c r="G22" s="61"/>
      <c r="H22" s="61">
        <v>13.4</v>
      </c>
      <c r="I22" s="61"/>
      <c r="J22" s="61"/>
      <c r="K22" s="61">
        <v>2</v>
      </c>
      <c r="L22" s="62"/>
      <c r="M22" s="61"/>
      <c r="N22" s="61"/>
      <c r="O22" s="61"/>
      <c r="P22" s="61">
        <v>8.1</v>
      </c>
      <c r="Q22" s="62"/>
      <c r="R22" s="194">
        <f>SUM(B22:Q22)</f>
        <v>58.8</v>
      </c>
    </row>
    <row r="23" spans="1:18" ht="12.75">
      <c r="A23" s="4" t="s">
        <v>273</v>
      </c>
      <c r="B23" s="61"/>
      <c r="C23" s="61"/>
      <c r="D23" s="61"/>
      <c r="E23" s="61"/>
      <c r="F23" s="61"/>
      <c r="G23" s="61"/>
      <c r="H23" s="61"/>
      <c r="I23" s="61"/>
      <c r="J23" s="61"/>
      <c r="K23" s="61"/>
      <c r="L23" s="62"/>
      <c r="M23" s="61"/>
      <c r="N23" s="61"/>
      <c r="O23" s="61"/>
      <c r="P23" s="61"/>
      <c r="Q23" s="62"/>
      <c r="R23" s="194"/>
    </row>
    <row r="24" spans="1:18" ht="12.75">
      <c r="A24" s="4" t="s">
        <v>272</v>
      </c>
      <c r="B24" s="61"/>
      <c r="C24" s="61">
        <v>5</v>
      </c>
      <c r="D24" s="61"/>
      <c r="E24" s="61"/>
      <c r="F24" s="61"/>
      <c r="G24" s="61"/>
      <c r="H24" s="61"/>
      <c r="I24" s="61"/>
      <c r="J24" s="61"/>
      <c r="K24" s="61"/>
      <c r="L24" s="62"/>
      <c r="M24" s="61"/>
      <c r="N24" s="61"/>
      <c r="O24" s="61"/>
      <c r="P24" s="61"/>
      <c r="Q24" s="62"/>
      <c r="R24" s="194">
        <f>SUM(B24:Q24)</f>
        <v>5</v>
      </c>
    </row>
    <row r="25" spans="1:18" ht="12.75">
      <c r="A25" s="4" t="s">
        <v>277</v>
      </c>
      <c r="B25" s="61"/>
      <c r="C25" s="61"/>
      <c r="D25" s="61"/>
      <c r="E25" s="61"/>
      <c r="F25" s="61"/>
      <c r="G25" s="61"/>
      <c r="H25" s="61"/>
      <c r="I25" s="61"/>
      <c r="J25" s="61"/>
      <c r="K25" s="61"/>
      <c r="L25" s="62"/>
      <c r="M25" s="61"/>
      <c r="N25" s="61"/>
      <c r="O25" s="61"/>
      <c r="P25" s="61"/>
      <c r="Q25" s="62"/>
      <c r="R25" s="194"/>
    </row>
    <row r="26" spans="1:18" ht="12.75">
      <c r="A26" s="4" t="s">
        <v>279</v>
      </c>
      <c r="B26" s="61"/>
      <c r="C26" s="61"/>
      <c r="D26" s="61"/>
      <c r="E26" s="61"/>
      <c r="F26" s="61">
        <v>17</v>
      </c>
      <c r="G26" s="61"/>
      <c r="H26" s="61"/>
      <c r="I26" s="61"/>
      <c r="J26" s="61"/>
      <c r="K26" s="61"/>
      <c r="L26" s="62"/>
      <c r="M26" s="61"/>
      <c r="N26" s="61"/>
      <c r="O26" s="61"/>
      <c r="P26" s="61"/>
      <c r="Q26" s="62"/>
      <c r="R26" s="194">
        <f aca="true" t="shared" si="1" ref="R26:R32">SUM(B26:Q26)</f>
        <v>17</v>
      </c>
    </row>
    <row r="27" spans="1:18" ht="12.75">
      <c r="A27" s="4" t="s">
        <v>280</v>
      </c>
      <c r="B27" s="61"/>
      <c r="C27" s="61">
        <v>20.2</v>
      </c>
      <c r="D27" s="61"/>
      <c r="E27" s="61"/>
      <c r="F27" s="61"/>
      <c r="G27" s="61"/>
      <c r="H27" s="61">
        <v>5.5</v>
      </c>
      <c r="I27" s="61"/>
      <c r="J27" s="61"/>
      <c r="K27" s="61"/>
      <c r="L27" s="62">
        <v>1.2</v>
      </c>
      <c r="M27" s="61"/>
      <c r="N27" s="61"/>
      <c r="O27" s="61"/>
      <c r="P27" s="61"/>
      <c r="Q27" s="62"/>
      <c r="R27" s="194">
        <f t="shared" si="1"/>
        <v>26.9</v>
      </c>
    </row>
    <row r="28" spans="1:18" ht="12.75">
      <c r="A28" s="4" t="s">
        <v>278</v>
      </c>
      <c r="B28" s="61"/>
      <c r="C28" s="61">
        <v>60.2</v>
      </c>
      <c r="D28" s="61"/>
      <c r="E28" s="61"/>
      <c r="F28" s="61"/>
      <c r="G28" s="61">
        <v>32.8</v>
      </c>
      <c r="H28" s="61"/>
      <c r="I28" s="61"/>
      <c r="J28" s="61"/>
      <c r="K28" s="61"/>
      <c r="L28" s="62"/>
      <c r="M28" s="61">
        <v>6.7</v>
      </c>
      <c r="N28" s="61"/>
      <c r="O28" s="61"/>
      <c r="P28" s="61">
        <v>21.6</v>
      </c>
      <c r="Q28" s="62"/>
      <c r="R28" s="194">
        <f t="shared" si="1"/>
        <v>121.30000000000001</v>
      </c>
    </row>
    <row r="29" spans="1:18" ht="12.75">
      <c r="A29" s="4" t="s">
        <v>282</v>
      </c>
      <c r="B29" s="61"/>
      <c r="C29" s="61"/>
      <c r="D29" s="61"/>
      <c r="E29" s="61"/>
      <c r="F29" s="61">
        <v>289</v>
      </c>
      <c r="G29" s="61"/>
      <c r="H29" s="61"/>
      <c r="I29" s="61"/>
      <c r="J29" s="61"/>
      <c r="K29" s="61"/>
      <c r="L29" s="62">
        <v>0.2</v>
      </c>
      <c r="M29" s="61"/>
      <c r="N29" s="61"/>
      <c r="O29" s="61"/>
      <c r="P29" s="61"/>
      <c r="Q29" s="62"/>
      <c r="R29" s="194">
        <f t="shared" si="1"/>
        <v>289.2</v>
      </c>
    </row>
    <row r="30" spans="1:18" ht="12.75">
      <c r="A30" s="4" t="s">
        <v>283</v>
      </c>
      <c r="B30" s="61"/>
      <c r="C30" s="61"/>
      <c r="D30" s="61"/>
      <c r="E30" s="61"/>
      <c r="F30" s="61">
        <v>411.6</v>
      </c>
      <c r="G30" s="61"/>
      <c r="H30" s="61"/>
      <c r="I30" s="61"/>
      <c r="J30" s="61"/>
      <c r="K30" s="61">
        <v>0.9</v>
      </c>
      <c r="L30" s="62">
        <v>0.3</v>
      </c>
      <c r="M30" s="61"/>
      <c r="N30" s="61">
        <v>3.2</v>
      </c>
      <c r="O30" s="61"/>
      <c r="P30" s="61"/>
      <c r="Q30" s="62"/>
      <c r="R30" s="194">
        <f t="shared" si="1"/>
        <v>416</v>
      </c>
    </row>
    <row r="31" spans="1:18" ht="12.75">
      <c r="A31" s="4" t="s">
        <v>284</v>
      </c>
      <c r="B31" s="61"/>
      <c r="C31" s="61"/>
      <c r="D31" s="61"/>
      <c r="E31" s="61"/>
      <c r="F31" s="61">
        <v>10.2</v>
      </c>
      <c r="G31" s="61"/>
      <c r="H31" s="61"/>
      <c r="I31" s="61"/>
      <c r="J31" s="61">
        <v>0.3</v>
      </c>
      <c r="K31" s="61"/>
      <c r="L31" s="62"/>
      <c r="M31" s="61"/>
      <c r="N31" s="61"/>
      <c r="O31" s="61"/>
      <c r="P31" s="61"/>
      <c r="Q31" s="62"/>
      <c r="R31" s="194">
        <f t="shared" si="1"/>
        <v>10.5</v>
      </c>
    </row>
    <row r="32" spans="1:18" ht="12.75">
      <c r="A32" s="4" t="s">
        <v>285</v>
      </c>
      <c r="B32" s="61"/>
      <c r="C32" s="61"/>
      <c r="D32" s="61"/>
      <c r="E32" s="61"/>
      <c r="F32" s="61">
        <v>12.6</v>
      </c>
      <c r="G32" s="61"/>
      <c r="H32" s="61"/>
      <c r="I32" s="61"/>
      <c r="J32" s="61"/>
      <c r="K32" s="61"/>
      <c r="L32" s="62"/>
      <c r="M32" s="61"/>
      <c r="N32" s="61"/>
      <c r="O32" s="61"/>
      <c r="P32" s="61"/>
      <c r="Q32" s="62"/>
      <c r="R32" s="194">
        <f t="shared" si="1"/>
        <v>12.6</v>
      </c>
    </row>
    <row r="33" spans="2:18" ht="12.75">
      <c r="B33" s="189"/>
      <c r="C33" s="189"/>
      <c r="D33" s="189"/>
      <c r="E33" s="189"/>
      <c r="F33" s="189"/>
      <c r="G33" s="189"/>
      <c r="H33" s="189"/>
      <c r="I33" s="189"/>
      <c r="J33" s="189"/>
      <c r="K33" s="189"/>
      <c r="L33" s="189"/>
      <c r="M33" s="189"/>
      <c r="N33" s="189"/>
      <c r="O33" s="189"/>
      <c r="P33" s="189"/>
      <c r="Q33" s="189"/>
      <c r="R33" s="194"/>
    </row>
    <row r="34" spans="1:18" ht="12.75">
      <c r="A34" s="146" t="s">
        <v>163</v>
      </c>
      <c r="B34" s="195">
        <f aca="true" t="shared" si="2" ref="B34:Q34">SUM(B2:B33)</f>
        <v>3.6</v>
      </c>
      <c r="C34" s="195">
        <f t="shared" si="2"/>
        <v>301.00000000000006</v>
      </c>
      <c r="D34" s="195">
        <f t="shared" si="2"/>
        <v>373.9</v>
      </c>
      <c r="E34" s="195">
        <f t="shared" si="2"/>
        <v>1</v>
      </c>
      <c r="F34" s="195">
        <f t="shared" si="2"/>
        <v>5684.200000000002</v>
      </c>
      <c r="G34" s="195">
        <f t="shared" si="2"/>
        <v>34.8</v>
      </c>
      <c r="H34" s="195">
        <f t="shared" si="2"/>
        <v>77.3</v>
      </c>
      <c r="I34" s="195">
        <f t="shared" si="2"/>
        <v>87</v>
      </c>
      <c r="J34" s="195">
        <f t="shared" si="2"/>
        <v>131.60000000000002</v>
      </c>
      <c r="K34" s="195">
        <f t="shared" si="2"/>
        <v>129.29999999999998</v>
      </c>
      <c r="L34" s="195">
        <f t="shared" si="2"/>
        <v>49.900000000000006</v>
      </c>
      <c r="M34" s="195">
        <f t="shared" si="2"/>
        <v>12.9</v>
      </c>
      <c r="N34" s="195">
        <f t="shared" si="2"/>
        <v>9.9</v>
      </c>
      <c r="O34" s="195">
        <f>SUM(O2:O33)</f>
        <v>3.8</v>
      </c>
      <c r="P34" s="195">
        <f t="shared" si="2"/>
        <v>29.700000000000003</v>
      </c>
      <c r="Q34" s="195">
        <f t="shared" si="2"/>
        <v>4.9</v>
      </c>
      <c r="R34" s="196">
        <f>SUM(B34:Q34)</f>
        <v>6934.800000000001</v>
      </c>
    </row>
  </sheetData>
  <sheetProtection/>
  <printOptions gridLines="1" horizontalCentered="1"/>
  <pageMargins left="0.75" right="0.75" top="1.0236220472440944" bottom="0.1968503937007874" header="0.2755905511811024" footer="0.3937007874015748"/>
  <pageSetup horizontalDpi="300" verticalDpi="300" orientation="landscape" r:id="rId1"/>
  <headerFooter alignWithMargins="0">
    <oddHeader>&amp;L SERVICIO AGRÍCOLA Y GANADERO
División Protección Agrícola
Viñas y Vinos&amp;C&amp;14
SUPERFICIE COMUNAL DE CEPAJES BLANCOS
PARA VINIFICACIÓN  -   VIIIª REGIÓN  (ha.)&amp;R&amp;12CUADRO Nº 30</oddHeader>
    <oddFooter>&amp;L&amp;F</oddFooter>
  </headerFooter>
</worksheet>
</file>

<file path=xl/worksheets/sheet35.xml><?xml version="1.0" encoding="utf-8"?>
<worksheet xmlns="http://schemas.openxmlformats.org/spreadsheetml/2006/main" xmlns:r="http://schemas.openxmlformats.org/officeDocument/2006/relationships">
  <dimension ref="A1:E41"/>
  <sheetViews>
    <sheetView zoomScalePageLayoutView="0" workbookViewId="0" topLeftCell="A1">
      <selection activeCell="A1" sqref="A1:E2"/>
    </sheetView>
  </sheetViews>
  <sheetFormatPr defaultColWidth="11.421875" defaultRowHeight="12.75"/>
  <cols>
    <col min="1" max="5" width="18.7109375" style="7" customWidth="1"/>
    <col min="6" max="6" width="11.421875" style="7" customWidth="1"/>
  </cols>
  <sheetData>
    <row r="1" spans="1:5" ht="12.75">
      <c r="A1" s="300" t="s">
        <v>493</v>
      </c>
      <c r="B1" s="300"/>
      <c r="C1" s="300"/>
      <c r="D1" s="300"/>
      <c r="E1" s="300"/>
    </row>
    <row r="2" spans="1:5" ht="12.75">
      <c r="A2" s="300"/>
      <c r="B2" s="300"/>
      <c r="C2" s="300"/>
      <c r="D2" s="300"/>
      <c r="E2" s="300"/>
    </row>
    <row r="4" spans="2:4" ht="12.75">
      <c r="B4" s="301" t="s">
        <v>494</v>
      </c>
      <c r="C4" s="301"/>
      <c r="D4" s="301"/>
    </row>
    <row r="5" spans="2:4" ht="12.75">
      <c r="B5" s="301"/>
      <c r="C5" s="301"/>
      <c r="D5" s="301"/>
    </row>
    <row r="7" spans="1:5" ht="31.5">
      <c r="A7" s="25" t="s">
        <v>114</v>
      </c>
      <c r="B7" s="22" t="s">
        <v>115</v>
      </c>
      <c r="C7" s="26" t="s">
        <v>477</v>
      </c>
      <c r="D7" s="26" t="s">
        <v>141</v>
      </c>
      <c r="E7" s="23" t="s">
        <v>3</v>
      </c>
    </row>
    <row r="8" spans="1:5" ht="12.75">
      <c r="A8" s="289" t="s">
        <v>490</v>
      </c>
      <c r="B8" s="27"/>
      <c r="C8" s="27"/>
      <c r="D8" s="27"/>
      <c r="E8" s="28"/>
    </row>
    <row r="9" spans="1:5" ht="12.75">
      <c r="A9" s="289"/>
      <c r="B9" s="27" t="s">
        <v>491</v>
      </c>
      <c r="C9" s="43"/>
      <c r="D9" s="199">
        <v>9.5</v>
      </c>
      <c r="E9" s="201">
        <f>SUM(D9)</f>
        <v>9.5</v>
      </c>
    </row>
    <row r="10" spans="1:5" ht="12.75">
      <c r="A10" s="289"/>
      <c r="B10" s="27"/>
      <c r="C10" s="43"/>
      <c r="D10" s="43"/>
      <c r="E10" s="44"/>
    </row>
    <row r="11" spans="1:5" ht="12.75">
      <c r="A11" s="289"/>
      <c r="B11" s="27"/>
      <c r="C11" s="43"/>
      <c r="D11" s="43"/>
      <c r="E11" s="44"/>
    </row>
    <row r="12" spans="1:5" ht="12.75">
      <c r="A12" s="290"/>
      <c r="B12" s="29" t="s">
        <v>3</v>
      </c>
      <c r="C12" s="45"/>
      <c r="D12" s="200">
        <f>SUM(D9:D11)</f>
        <v>9.5</v>
      </c>
      <c r="E12" s="202">
        <f>SUM(D12)</f>
        <v>9.5</v>
      </c>
    </row>
    <row r="17" spans="1:5" ht="12.75">
      <c r="A17" s="300" t="s">
        <v>495</v>
      </c>
      <c r="B17" s="300"/>
      <c r="C17" s="300"/>
      <c r="D17" s="300"/>
      <c r="E17" s="300"/>
    </row>
    <row r="18" spans="1:5" ht="12.75">
      <c r="A18" s="300"/>
      <c r="B18" s="300"/>
      <c r="C18" s="300"/>
      <c r="D18" s="300"/>
      <c r="E18" s="300"/>
    </row>
    <row r="21" spans="1:5" ht="15" customHeight="1">
      <c r="A21" s="302" t="s">
        <v>114</v>
      </c>
      <c r="B21" s="303" t="s">
        <v>115</v>
      </c>
      <c r="C21" s="305" t="s">
        <v>492</v>
      </c>
      <c r="D21" s="305"/>
      <c r="E21" s="306" t="s">
        <v>3</v>
      </c>
    </row>
    <row r="22" spans="1:5" ht="12.75">
      <c r="A22" s="289"/>
      <c r="B22" s="304"/>
      <c r="C22" s="24" t="s">
        <v>475</v>
      </c>
      <c r="D22" s="24" t="s">
        <v>126</v>
      </c>
      <c r="E22" s="307"/>
    </row>
    <row r="23" spans="1:5" ht="12.75">
      <c r="A23" s="289" t="s">
        <v>490</v>
      </c>
      <c r="B23" s="27"/>
      <c r="C23" s="27"/>
      <c r="D23" s="27"/>
      <c r="E23" s="28"/>
    </row>
    <row r="24" spans="1:5" ht="12.75">
      <c r="A24" s="289"/>
      <c r="B24" s="27" t="s">
        <v>491</v>
      </c>
      <c r="C24" s="27"/>
      <c r="D24" s="43">
        <v>1</v>
      </c>
      <c r="E24" s="44">
        <v>1</v>
      </c>
    </row>
    <row r="25" spans="1:5" ht="12.75">
      <c r="A25" s="289"/>
      <c r="B25" s="27"/>
      <c r="C25" s="27"/>
      <c r="D25" s="43"/>
      <c r="E25" s="44"/>
    </row>
    <row r="26" spans="1:5" ht="12.75">
      <c r="A26" s="289"/>
      <c r="B26" s="27"/>
      <c r="C26" s="27"/>
      <c r="D26" s="43"/>
      <c r="E26" s="44"/>
    </row>
    <row r="27" spans="1:5" ht="12.75">
      <c r="A27" s="290"/>
      <c r="B27" s="29" t="s">
        <v>3</v>
      </c>
      <c r="C27" s="30"/>
      <c r="D27" s="45">
        <v>1</v>
      </c>
      <c r="E27" s="46">
        <v>1</v>
      </c>
    </row>
    <row r="33" spans="1:5" ht="12.75">
      <c r="A33" s="300" t="s">
        <v>496</v>
      </c>
      <c r="B33" s="300"/>
      <c r="C33" s="300"/>
      <c r="D33" s="300"/>
      <c r="E33" s="300"/>
    </row>
    <row r="34" spans="1:5" ht="12.75">
      <c r="A34" s="300"/>
      <c r="B34" s="300"/>
      <c r="C34" s="300"/>
      <c r="D34" s="300"/>
      <c r="E34" s="300"/>
    </row>
    <row r="38" spans="1:4" ht="12.75">
      <c r="A38" s="292" t="s">
        <v>115</v>
      </c>
      <c r="B38" s="294" t="s">
        <v>43</v>
      </c>
      <c r="C38" s="295"/>
      <c r="D38" s="291" t="s">
        <v>30</v>
      </c>
    </row>
    <row r="39" spans="1:4" ht="12.75">
      <c r="A39" s="293"/>
      <c r="B39" s="296"/>
      <c r="C39" s="297"/>
      <c r="D39" s="291"/>
    </row>
    <row r="40" spans="1:4" ht="12.75">
      <c r="A40" s="31"/>
      <c r="B40" s="287"/>
      <c r="C40" s="288"/>
      <c r="D40" s="203"/>
    </row>
    <row r="41" spans="1:4" ht="12.75">
      <c r="A41" s="32" t="s">
        <v>491</v>
      </c>
      <c r="B41" s="298">
        <v>4.5</v>
      </c>
      <c r="C41" s="299"/>
      <c r="D41" s="203">
        <v>5</v>
      </c>
    </row>
  </sheetData>
  <sheetProtection/>
  <mergeCells count="15">
    <mergeCell ref="B41:C41"/>
    <mergeCell ref="A33:E34"/>
    <mergeCell ref="A1:E2"/>
    <mergeCell ref="A17:E18"/>
    <mergeCell ref="B4:D5"/>
    <mergeCell ref="A21:A22"/>
    <mergeCell ref="B21:B22"/>
    <mergeCell ref="C21:D21"/>
    <mergeCell ref="E21:E22"/>
    <mergeCell ref="B40:C40"/>
    <mergeCell ref="A23:A27"/>
    <mergeCell ref="D38:D39"/>
    <mergeCell ref="A38:A39"/>
    <mergeCell ref="B38:C39"/>
    <mergeCell ref="A8:A12"/>
  </mergeCells>
  <printOptions horizontalCentered="1"/>
  <pageMargins left="0.75" right="0.75" top="1.1811023622047245" bottom="0.3937007874015748" header="0.3937007874015748" footer="0.7874015748031497"/>
  <pageSetup horizontalDpi="300" verticalDpi="300" orientation="portrait" r:id="rId1"/>
  <headerFooter alignWithMargins="0">
    <oddHeader>&amp;LSERVICIO AGRICOLA Y GANADERO
División Protección Agrícola
Viñas y Vinos
&amp;R&amp;12CUADRO Nº 31</oddHeader>
    <oddFooter>&amp;L&amp;F</oddFooter>
  </headerFooter>
</worksheet>
</file>

<file path=xl/worksheets/sheet36.xml><?xml version="1.0" encoding="utf-8"?>
<worksheet xmlns="http://schemas.openxmlformats.org/spreadsheetml/2006/main" xmlns:r="http://schemas.openxmlformats.org/officeDocument/2006/relationships">
  <dimension ref="A1:G41"/>
  <sheetViews>
    <sheetView zoomScalePageLayoutView="0" workbookViewId="0" topLeftCell="A1">
      <selection activeCell="A1" sqref="A1:G2"/>
    </sheetView>
  </sheetViews>
  <sheetFormatPr defaultColWidth="11.421875" defaultRowHeight="12.75"/>
  <cols>
    <col min="1" max="1" width="15.140625" style="4" customWidth="1"/>
    <col min="2" max="2" width="14.8515625" style="4" customWidth="1"/>
    <col min="3" max="3" width="14.57421875" style="4" customWidth="1"/>
    <col min="4" max="4" width="15.7109375" style="4" customWidth="1"/>
    <col min="5" max="5" width="14.28125" style="4" customWidth="1"/>
    <col min="6" max="6" width="12.7109375" style="4" customWidth="1"/>
    <col min="7" max="7" width="9.8515625" style="4" customWidth="1"/>
    <col min="8" max="16384" width="11.421875" style="4" customWidth="1"/>
  </cols>
  <sheetData>
    <row r="1" spans="1:7" ht="12.75">
      <c r="A1" s="300" t="s">
        <v>493</v>
      </c>
      <c r="B1" s="300"/>
      <c r="C1" s="300"/>
      <c r="D1" s="300"/>
      <c r="E1" s="300"/>
      <c r="F1" s="300"/>
      <c r="G1" s="300"/>
    </row>
    <row r="2" spans="1:7" ht="12.75">
      <c r="A2" s="300"/>
      <c r="B2" s="300"/>
      <c r="C2" s="300"/>
      <c r="D2" s="300"/>
      <c r="E2" s="300"/>
      <c r="F2" s="300"/>
      <c r="G2" s="300"/>
    </row>
    <row r="4" spans="2:6" ht="12.75">
      <c r="B4" s="301" t="s">
        <v>582</v>
      </c>
      <c r="C4" s="301"/>
      <c r="D4" s="301"/>
      <c r="E4" s="301"/>
      <c r="F4" s="301"/>
    </row>
    <row r="5" spans="2:6" ht="12.75">
      <c r="B5" s="301"/>
      <c r="C5" s="301"/>
      <c r="D5" s="301"/>
      <c r="E5" s="301"/>
      <c r="F5" s="301"/>
    </row>
    <row r="7" spans="2:6" ht="45">
      <c r="B7" s="167" t="s">
        <v>114</v>
      </c>
      <c r="C7" s="168" t="s">
        <v>115</v>
      </c>
      <c r="D7" s="169" t="s">
        <v>477</v>
      </c>
      <c r="E7" s="169" t="s">
        <v>141</v>
      </c>
      <c r="F7" s="170" t="s">
        <v>3</v>
      </c>
    </row>
    <row r="8" spans="2:6" ht="12.75">
      <c r="B8" s="312" t="s">
        <v>584</v>
      </c>
      <c r="C8" s="171"/>
      <c r="D8" s="171"/>
      <c r="E8" s="171"/>
      <c r="F8" s="172"/>
    </row>
    <row r="9" spans="2:6" ht="12.75">
      <c r="B9" s="312"/>
      <c r="C9" s="171" t="s">
        <v>585</v>
      </c>
      <c r="D9" s="43"/>
      <c r="E9" s="199">
        <v>4.6</v>
      </c>
      <c r="F9" s="201">
        <v>4.6</v>
      </c>
    </row>
    <row r="10" spans="2:6" ht="12.75">
      <c r="B10" s="312"/>
      <c r="C10" s="171"/>
      <c r="D10" s="43"/>
      <c r="E10" s="199"/>
      <c r="F10" s="201"/>
    </row>
    <row r="11" spans="2:6" ht="12.75">
      <c r="B11" s="312"/>
      <c r="C11" s="171"/>
      <c r="D11" s="43"/>
      <c r="E11" s="199"/>
      <c r="F11" s="201"/>
    </row>
    <row r="12" spans="2:6" ht="12.75">
      <c r="B12" s="313"/>
      <c r="C12" s="173" t="s">
        <v>3</v>
      </c>
      <c r="D12" s="45"/>
      <c r="E12" s="200">
        <f>SUM(E9:E11)</f>
        <v>4.6</v>
      </c>
      <c r="F12" s="202">
        <f>SUM(F9:F11)</f>
        <v>4.6</v>
      </c>
    </row>
    <row r="17" spans="1:7" ht="12.75">
      <c r="A17" s="300" t="s">
        <v>495</v>
      </c>
      <c r="B17" s="300"/>
      <c r="C17" s="300"/>
      <c r="D17" s="300"/>
      <c r="E17" s="300"/>
      <c r="F17" s="300"/>
      <c r="G17" s="300"/>
    </row>
    <row r="18" spans="1:7" ht="12.75">
      <c r="A18" s="300"/>
      <c r="B18" s="300"/>
      <c r="C18" s="300"/>
      <c r="D18" s="300"/>
      <c r="E18" s="300"/>
      <c r="F18" s="300"/>
      <c r="G18" s="300"/>
    </row>
    <row r="21" spans="2:6" ht="15" customHeight="1">
      <c r="B21" s="316" t="s">
        <v>114</v>
      </c>
      <c r="C21" s="317" t="s">
        <v>115</v>
      </c>
      <c r="D21" s="309" t="s">
        <v>492</v>
      </c>
      <c r="E21" s="309"/>
      <c r="F21" s="310" t="s">
        <v>3</v>
      </c>
    </row>
    <row r="22" spans="2:6" ht="12.75">
      <c r="B22" s="312"/>
      <c r="C22" s="318"/>
      <c r="D22" s="43" t="s">
        <v>475</v>
      </c>
      <c r="E22" s="43" t="s">
        <v>126</v>
      </c>
      <c r="F22" s="311"/>
    </row>
    <row r="23" spans="2:6" ht="12.75">
      <c r="B23" s="312" t="s">
        <v>584</v>
      </c>
      <c r="C23" s="171"/>
      <c r="D23" s="171"/>
      <c r="E23" s="171"/>
      <c r="F23" s="172"/>
    </row>
    <row r="24" spans="2:6" ht="12.75">
      <c r="B24" s="312"/>
      <c r="C24" s="171" t="s">
        <v>585</v>
      </c>
      <c r="D24" s="171"/>
      <c r="E24" s="43">
        <v>1</v>
      </c>
      <c r="F24" s="44">
        <v>1</v>
      </c>
    </row>
    <row r="25" spans="2:6" ht="12.75">
      <c r="B25" s="312"/>
      <c r="C25" s="171"/>
      <c r="D25" s="171"/>
      <c r="E25" s="43"/>
      <c r="F25" s="44"/>
    </row>
    <row r="26" spans="2:6" ht="12.75">
      <c r="B26" s="312"/>
      <c r="C26" s="171"/>
      <c r="D26" s="171"/>
      <c r="E26" s="43"/>
      <c r="F26" s="44"/>
    </row>
    <row r="27" spans="2:6" ht="12.75">
      <c r="B27" s="313"/>
      <c r="C27" s="173" t="s">
        <v>3</v>
      </c>
      <c r="D27" s="174"/>
      <c r="E27" s="45">
        <v>1</v>
      </c>
      <c r="F27" s="46">
        <v>1</v>
      </c>
    </row>
    <row r="33" spans="1:7" ht="12.75">
      <c r="A33" s="300" t="s">
        <v>496</v>
      </c>
      <c r="B33" s="300"/>
      <c r="C33" s="300"/>
      <c r="D33" s="300"/>
      <c r="E33" s="300"/>
      <c r="F33" s="300"/>
      <c r="G33" s="300"/>
    </row>
    <row r="34" spans="1:7" ht="12.75">
      <c r="A34" s="300"/>
      <c r="B34" s="300"/>
      <c r="C34" s="300"/>
      <c r="D34" s="300"/>
      <c r="E34" s="300"/>
      <c r="F34" s="300"/>
      <c r="G34" s="300"/>
    </row>
    <row r="38" spans="1:7" ht="12.75">
      <c r="A38" s="315" t="s">
        <v>115</v>
      </c>
      <c r="B38" s="308" t="s">
        <v>43</v>
      </c>
      <c r="C38" s="308" t="s">
        <v>53</v>
      </c>
      <c r="D38" s="308" t="s">
        <v>46</v>
      </c>
      <c r="E38" s="308" t="s">
        <v>30</v>
      </c>
      <c r="F38" s="308" t="s">
        <v>33</v>
      </c>
      <c r="G38" s="314" t="s">
        <v>3</v>
      </c>
    </row>
    <row r="39" spans="1:7" ht="12.75">
      <c r="A39" s="315"/>
      <c r="B39" s="308"/>
      <c r="C39" s="308"/>
      <c r="D39" s="308"/>
      <c r="E39" s="308"/>
      <c r="F39" s="308"/>
      <c r="G39" s="314"/>
    </row>
    <row r="40" spans="1:7" ht="12.75">
      <c r="A40" s="205"/>
      <c r="B40" s="204"/>
      <c r="C40" s="204"/>
      <c r="D40" s="205"/>
      <c r="E40" s="205"/>
      <c r="F40" s="205"/>
      <c r="G40" s="205"/>
    </row>
    <row r="41" spans="1:7" ht="12.75">
      <c r="A41" s="205" t="s">
        <v>585</v>
      </c>
      <c r="B41" s="206">
        <v>1.7</v>
      </c>
      <c r="C41" s="206">
        <v>1.2</v>
      </c>
      <c r="D41" s="205">
        <v>0.1</v>
      </c>
      <c r="E41" s="205">
        <v>1.5</v>
      </c>
      <c r="F41" s="207">
        <v>0.1</v>
      </c>
      <c r="G41" s="205">
        <f>SUM(B41:F41)</f>
        <v>4.6</v>
      </c>
    </row>
  </sheetData>
  <sheetProtection/>
  <mergeCells count="17">
    <mergeCell ref="B21:B22"/>
    <mergeCell ref="C21:C22"/>
    <mergeCell ref="B23:B27"/>
    <mergeCell ref="A33:G34"/>
    <mergeCell ref="B38:B39"/>
    <mergeCell ref="C38:C39"/>
    <mergeCell ref="D38:D39"/>
    <mergeCell ref="E38:E39"/>
    <mergeCell ref="A17:G18"/>
    <mergeCell ref="A1:G2"/>
    <mergeCell ref="B4:F5"/>
    <mergeCell ref="D21:E21"/>
    <mergeCell ref="F21:F22"/>
    <mergeCell ref="B8:B12"/>
    <mergeCell ref="F38:F39"/>
    <mergeCell ref="G38:G39"/>
    <mergeCell ref="A38:A39"/>
  </mergeCells>
  <printOptions horizontalCentered="1"/>
  <pageMargins left="0.75" right="0.75" top="1.1811023622047245" bottom="0.3937007874015748" header="0.3937007874015748" footer="0.7874015748031497"/>
  <pageSetup horizontalDpi="300" verticalDpi="300" orientation="portrait" r:id="rId1"/>
  <headerFooter alignWithMargins="0">
    <oddHeader>&amp;LSERVICIO AGRICOLA Y GANADERO
División Protección Agrícola
Viñas y Vinos
&amp;R&amp;12CUADRO Nº 31</oddHeader>
    <oddFooter>&amp;L&amp;F</oddFooter>
  </headerFooter>
</worksheet>
</file>

<file path=xl/worksheets/sheet37.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11.421875" defaultRowHeight="12.75"/>
  <cols>
    <col min="1" max="1" width="17.28125" style="4" customWidth="1"/>
    <col min="2" max="2" width="16.8515625" style="4" customWidth="1"/>
    <col min="3" max="3" width="18.57421875" style="4" customWidth="1"/>
    <col min="4" max="4" width="18.00390625" style="4" customWidth="1"/>
    <col min="5" max="5" width="18.421875" style="4" customWidth="1"/>
    <col min="6" max="6" width="0" style="4" hidden="1" customWidth="1"/>
    <col min="7" max="16384" width="11.421875" style="4" customWidth="1"/>
  </cols>
  <sheetData>
    <row r="1" spans="1:5" ht="30">
      <c r="A1" s="175" t="s">
        <v>114</v>
      </c>
      <c r="B1" s="175" t="s">
        <v>115</v>
      </c>
      <c r="C1" s="119" t="s">
        <v>479</v>
      </c>
      <c r="D1" s="119" t="s">
        <v>141</v>
      </c>
      <c r="E1" s="175" t="s">
        <v>3</v>
      </c>
    </row>
    <row r="2" spans="1:6" ht="14.25">
      <c r="A2" s="275" t="s">
        <v>291</v>
      </c>
      <c r="B2" s="65" t="s">
        <v>292</v>
      </c>
      <c r="C2" s="35">
        <v>12</v>
      </c>
      <c r="D2" s="35"/>
      <c r="E2" s="41">
        <f aca="true" t="shared" si="0" ref="E2:E11">SUM(C2:D2)</f>
        <v>12</v>
      </c>
      <c r="F2" s="67"/>
    </row>
    <row r="3" spans="1:6" ht="14.25">
      <c r="A3" s="275"/>
      <c r="B3" s="65" t="s">
        <v>293</v>
      </c>
      <c r="C3" s="35"/>
      <c r="D3" s="35">
        <v>0.6</v>
      </c>
      <c r="E3" s="41">
        <f t="shared" si="0"/>
        <v>0.6</v>
      </c>
      <c r="F3" s="67"/>
    </row>
    <row r="4" spans="1:6" ht="14.25">
      <c r="A4" s="275"/>
      <c r="B4" s="65" t="s">
        <v>294</v>
      </c>
      <c r="C4" s="35"/>
      <c r="D4" s="35">
        <v>218.2</v>
      </c>
      <c r="E4" s="41">
        <f t="shared" si="0"/>
        <v>218.2</v>
      </c>
      <c r="F4" s="67"/>
    </row>
    <row r="5" spans="1:6" ht="14.25">
      <c r="A5" s="275"/>
      <c r="B5" s="65" t="s">
        <v>295</v>
      </c>
      <c r="C5" s="35">
        <v>7.9</v>
      </c>
      <c r="D5" s="35">
        <v>52.8</v>
      </c>
      <c r="E5" s="41">
        <f t="shared" si="0"/>
        <v>60.699999999999996</v>
      </c>
      <c r="F5" s="67"/>
    </row>
    <row r="6" spans="1:6" ht="14.25">
      <c r="A6" s="275"/>
      <c r="B6" s="65" t="s">
        <v>296</v>
      </c>
      <c r="C6" s="35"/>
      <c r="D6" s="35">
        <v>1.6</v>
      </c>
      <c r="E6" s="41">
        <f t="shared" si="0"/>
        <v>1.6</v>
      </c>
      <c r="F6" s="67"/>
    </row>
    <row r="7" spans="1:6" ht="14.25">
      <c r="A7" s="275"/>
      <c r="B7" s="65" t="s">
        <v>297</v>
      </c>
      <c r="C7" s="35">
        <v>87.6</v>
      </c>
      <c r="D7" s="35">
        <v>105.4</v>
      </c>
      <c r="E7" s="41">
        <f t="shared" si="0"/>
        <v>193</v>
      </c>
      <c r="F7" s="67"/>
    </row>
    <row r="8" spans="1:6" ht="14.25">
      <c r="A8" s="275"/>
      <c r="B8" s="65" t="s">
        <v>301</v>
      </c>
      <c r="C8" s="35"/>
      <c r="D8" s="35">
        <v>23.6</v>
      </c>
      <c r="E8" s="41">
        <f t="shared" si="0"/>
        <v>23.6</v>
      </c>
      <c r="F8" s="67"/>
    </row>
    <row r="9" spans="1:6" ht="14.25">
      <c r="A9" s="275"/>
      <c r="B9" s="65" t="s">
        <v>298</v>
      </c>
      <c r="C9" s="35">
        <v>248.9</v>
      </c>
      <c r="D9" s="35">
        <v>36.4</v>
      </c>
      <c r="E9" s="41">
        <f t="shared" si="0"/>
        <v>285.3</v>
      </c>
      <c r="F9" s="67"/>
    </row>
    <row r="10" spans="1:6" ht="14.25">
      <c r="A10" s="275"/>
      <c r="B10" s="65" t="s">
        <v>299</v>
      </c>
      <c r="C10" s="35">
        <v>584.8</v>
      </c>
      <c r="D10" s="35">
        <v>31.7</v>
      </c>
      <c r="E10" s="41">
        <f t="shared" si="0"/>
        <v>616.5</v>
      </c>
      <c r="F10" s="67"/>
    </row>
    <row r="11" spans="1:6" ht="14.25">
      <c r="A11" s="275"/>
      <c r="B11" s="65" t="s">
        <v>300</v>
      </c>
      <c r="C11" s="35">
        <v>19.1</v>
      </c>
      <c r="D11" s="35"/>
      <c r="E11" s="41">
        <f t="shared" si="0"/>
        <v>19.1</v>
      </c>
      <c r="F11" s="67"/>
    </row>
    <row r="12" spans="1:6" ht="12.75" customHeight="1" hidden="1">
      <c r="A12" s="275"/>
      <c r="B12" s="178" t="s">
        <v>302</v>
      </c>
      <c r="C12" s="35"/>
      <c r="D12" s="35"/>
      <c r="E12" s="41"/>
      <c r="F12" s="67"/>
    </row>
    <row r="13" spans="1:6" ht="15">
      <c r="A13" s="275"/>
      <c r="B13" s="179" t="s">
        <v>3</v>
      </c>
      <c r="C13" s="36">
        <f>SUM(C2:C12)</f>
        <v>960.3</v>
      </c>
      <c r="D13" s="36">
        <f>SUM(D2:D12)</f>
        <v>470.3</v>
      </c>
      <c r="E13" s="47">
        <f>SUM(C13:D13)</f>
        <v>1430.6</v>
      </c>
      <c r="F13" s="67"/>
    </row>
    <row r="14" spans="1:6" ht="12.75">
      <c r="A14" s="274"/>
      <c r="B14" s="274"/>
      <c r="C14" s="274"/>
      <c r="D14" s="274"/>
      <c r="E14" s="274"/>
      <c r="F14" s="67"/>
    </row>
    <row r="15" spans="1:6" ht="14.25">
      <c r="A15" s="275" t="s">
        <v>303</v>
      </c>
      <c r="B15" s="65" t="s">
        <v>304</v>
      </c>
      <c r="C15" s="35">
        <v>2094</v>
      </c>
      <c r="D15" s="35">
        <v>127.9</v>
      </c>
      <c r="E15" s="41">
        <f>SUM(C15:D15)</f>
        <v>2221.9</v>
      </c>
      <c r="F15" s="67"/>
    </row>
    <row r="16" spans="1:6" ht="14.25">
      <c r="A16" s="275"/>
      <c r="B16" s="65" t="s">
        <v>305</v>
      </c>
      <c r="C16" s="35">
        <v>305.2</v>
      </c>
      <c r="D16" s="35">
        <v>152.7</v>
      </c>
      <c r="E16" s="41">
        <f>SUM(C16:D16)</f>
        <v>457.9</v>
      </c>
      <c r="F16" s="67"/>
    </row>
    <row r="17" spans="1:6" ht="14.25">
      <c r="A17" s="275"/>
      <c r="B17" s="65" t="s">
        <v>306</v>
      </c>
      <c r="C17" s="35">
        <v>420.2</v>
      </c>
      <c r="D17" s="35">
        <v>87.7</v>
      </c>
      <c r="E17" s="41">
        <f>SUM(C17:D17)</f>
        <v>507.9</v>
      </c>
      <c r="F17" s="67"/>
    </row>
    <row r="18" spans="1:6" ht="15">
      <c r="A18" s="275"/>
      <c r="B18" s="179" t="s">
        <v>3</v>
      </c>
      <c r="C18" s="36">
        <f>SUM(C15:C17)</f>
        <v>2819.3999999999996</v>
      </c>
      <c r="D18" s="36">
        <f>SUM(D15:D17)</f>
        <v>368.3</v>
      </c>
      <c r="E18" s="47">
        <f>SUM(C18:D18)</f>
        <v>3187.7</v>
      </c>
      <c r="F18" s="67"/>
    </row>
    <row r="19" spans="1:6" ht="12.75">
      <c r="A19" s="319" t="s">
        <v>23</v>
      </c>
      <c r="B19" s="319"/>
      <c r="C19" s="319"/>
      <c r="D19" s="319"/>
      <c r="E19" s="319"/>
      <c r="F19" s="67"/>
    </row>
    <row r="20" spans="1:6" ht="14.25">
      <c r="A20" s="275" t="s">
        <v>307</v>
      </c>
      <c r="B20" s="65" t="s">
        <v>308</v>
      </c>
      <c r="C20" s="35">
        <v>32.6</v>
      </c>
      <c r="D20" s="35">
        <v>596.4</v>
      </c>
      <c r="E20" s="41">
        <f>SUM(C20:D20)</f>
        <v>629</v>
      </c>
      <c r="F20" s="67"/>
    </row>
    <row r="21" spans="1:6" ht="14.25">
      <c r="A21" s="275"/>
      <c r="B21" s="65" t="s">
        <v>309</v>
      </c>
      <c r="C21" s="35"/>
      <c r="D21" s="35">
        <v>15</v>
      </c>
      <c r="E21" s="41">
        <f>SUM(C21:D21)</f>
        <v>15</v>
      </c>
      <c r="F21" s="67"/>
    </row>
    <row r="22" spans="1:6" ht="14.25">
      <c r="A22" s="275"/>
      <c r="B22" s="65" t="s">
        <v>310</v>
      </c>
      <c r="C22" s="35">
        <v>285.8</v>
      </c>
      <c r="D22" s="35">
        <v>815.4</v>
      </c>
      <c r="E22" s="41">
        <f>SUM(C22:D22)</f>
        <v>1101.2</v>
      </c>
      <c r="F22" s="67"/>
    </row>
    <row r="23" spans="1:6" ht="15">
      <c r="A23" s="275"/>
      <c r="B23" s="179" t="s">
        <v>3</v>
      </c>
      <c r="C23" s="36">
        <f>SUM(C20:C22)</f>
        <v>318.40000000000003</v>
      </c>
      <c r="D23" s="36">
        <f>SUM(D20:D22)</f>
        <v>1426.8</v>
      </c>
      <c r="E23" s="47">
        <f>SUM(C23:D23)</f>
        <v>1745.2</v>
      </c>
      <c r="F23" s="67"/>
    </row>
    <row r="24" spans="1:6" ht="12.75">
      <c r="A24" s="67"/>
      <c r="B24" s="67"/>
      <c r="C24" s="67"/>
      <c r="D24" s="67"/>
      <c r="E24" s="176"/>
      <c r="F24" s="67"/>
    </row>
    <row r="25" spans="1:6" ht="14.25">
      <c r="A25" s="275" t="s">
        <v>311</v>
      </c>
      <c r="B25" s="65" t="s">
        <v>312</v>
      </c>
      <c r="C25" s="35">
        <v>1301.5</v>
      </c>
      <c r="D25" s="35">
        <v>352.4</v>
      </c>
      <c r="E25" s="41">
        <f>SUM(C25:D25)</f>
        <v>1653.9</v>
      </c>
      <c r="F25" s="67"/>
    </row>
    <row r="26" spans="1:6" ht="14.25">
      <c r="A26" s="275"/>
      <c r="B26" s="65" t="s">
        <v>313</v>
      </c>
      <c r="C26" s="35">
        <v>1982.8</v>
      </c>
      <c r="D26" s="35">
        <v>1808.9</v>
      </c>
      <c r="E26" s="41">
        <f>SUM(C26:D26)</f>
        <v>3791.7</v>
      </c>
      <c r="F26" s="67"/>
    </row>
    <row r="27" spans="1:6" ht="14.25">
      <c r="A27" s="275"/>
      <c r="B27" s="65" t="s">
        <v>314</v>
      </c>
      <c r="C27" s="35">
        <v>1280.9</v>
      </c>
      <c r="D27" s="35">
        <v>1227.1</v>
      </c>
      <c r="E27" s="41">
        <f>SUM(C27:D27)</f>
        <v>2508</v>
      </c>
      <c r="F27" s="67"/>
    </row>
    <row r="28" spans="1:6" ht="14.25">
      <c r="A28" s="275"/>
      <c r="B28" s="65" t="s">
        <v>315</v>
      </c>
      <c r="C28" s="35">
        <v>802.4</v>
      </c>
      <c r="D28" s="35">
        <v>67.9</v>
      </c>
      <c r="E28" s="41">
        <f>SUM(C28:D28)</f>
        <v>870.3</v>
      </c>
      <c r="F28" s="67"/>
    </row>
    <row r="29" spans="1:6" ht="15">
      <c r="A29" s="275"/>
      <c r="B29" s="179" t="s">
        <v>3</v>
      </c>
      <c r="C29" s="36">
        <f>SUM(C25:C28)</f>
        <v>5367.6</v>
      </c>
      <c r="D29" s="36">
        <f>SUM(D25:D28)</f>
        <v>3456.3</v>
      </c>
      <c r="E29" s="47">
        <f>SUM(C29:D29)</f>
        <v>8823.900000000001</v>
      </c>
      <c r="F29" s="67" t="s">
        <v>23</v>
      </c>
    </row>
    <row r="30" spans="1:6" ht="12.75">
      <c r="A30" s="319" t="s">
        <v>23</v>
      </c>
      <c r="B30" s="319"/>
      <c r="C30" s="319"/>
      <c r="D30" s="319"/>
      <c r="E30" s="319"/>
      <c r="F30" s="67"/>
    </row>
    <row r="31" spans="1:6" ht="14.25">
      <c r="A31" s="275" t="s">
        <v>316</v>
      </c>
      <c r="B31" s="65" t="s">
        <v>317</v>
      </c>
      <c r="C31" s="35">
        <v>505.8</v>
      </c>
      <c r="D31" s="35">
        <v>793.1</v>
      </c>
      <c r="E31" s="41">
        <f aca="true" t="shared" si="1" ref="E31:E36">SUM(C31:D31)</f>
        <v>1298.9</v>
      </c>
      <c r="F31" s="67"/>
    </row>
    <row r="32" spans="1:6" ht="14.25">
      <c r="A32" s="275"/>
      <c r="B32" s="65" t="s">
        <v>318</v>
      </c>
      <c r="C32" s="35">
        <v>268.4</v>
      </c>
      <c r="D32" s="35">
        <v>243.3</v>
      </c>
      <c r="E32" s="41">
        <f t="shared" si="1"/>
        <v>511.7</v>
      </c>
      <c r="F32" s="67"/>
    </row>
    <row r="33" spans="1:6" ht="14.25">
      <c r="A33" s="275"/>
      <c r="B33" s="65" t="s">
        <v>319</v>
      </c>
      <c r="C33" s="35">
        <v>117</v>
      </c>
      <c r="D33" s="35">
        <v>50.6</v>
      </c>
      <c r="E33" s="41">
        <f t="shared" si="1"/>
        <v>167.6</v>
      </c>
      <c r="F33" s="67"/>
    </row>
    <row r="34" spans="1:6" ht="14.25">
      <c r="A34" s="275"/>
      <c r="B34" s="65" t="s">
        <v>320</v>
      </c>
      <c r="C34" s="35"/>
      <c r="D34" s="35">
        <v>636.8</v>
      </c>
      <c r="E34" s="41">
        <f t="shared" si="1"/>
        <v>636.8</v>
      </c>
      <c r="F34" s="67"/>
    </row>
    <row r="35" spans="1:6" ht="14.25">
      <c r="A35" s="275"/>
      <c r="B35" s="65" t="s">
        <v>321</v>
      </c>
      <c r="C35" s="35">
        <v>100</v>
      </c>
      <c r="D35" s="35">
        <v>951.3</v>
      </c>
      <c r="E35" s="41">
        <f t="shared" si="1"/>
        <v>1051.3</v>
      </c>
      <c r="F35" s="67"/>
    </row>
    <row r="36" spans="1:6" ht="15">
      <c r="A36" s="275"/>
      <c r="B36" s="179" t="s">
        <v>3</v>
      </c>
      <c r="C36" s="36">
        <f>SUM(C31:C35)</f>
        <v>991.2</v>
      </c>
      <c r="D36" s="36">
        <f>SUM(D31:D35)</f>
        <v>2675.1</v>
      </c>
      <c r="E36" s="47">
        <f t="shared" si="1"/>
        <v>3666.3</v>
      </c>
      <c r="F36" s="67"/>
    </row>
    <row r="37" spans="1:6" ht="12.75">
      <c r="A37" s="319" t="s">
        <v>23</v>
      </c>
      <c r="B37" s="319"/>
      <c r="C37" s="319"/>
      <c r="D37" s="319"/>
      <c r="E37" s="319"/>
      <c r="F37" s="67"/>
    </row>
    <row r="38" spans="1:6" ht="14.25">
      <c r="A38" s="275" t="s">
        <v>322</v>
      </c>
      <c r="B38" s="65" t="s">
        <v>322</v>
      </c>
      <c r="C38" s="35">
        <v>568.8</v>
      </c>
      <c r="D38" s="35">
        <v>173.3</v>
      </c>
      <c r="E38" s="41">
        <f aca="true" t="shared" si="2" ref="E38:E43">SUM(C38:D38)</f>
        <v>742.0999999999999</v>
      </c>
      <c r="F38" s="67"/>
    </row>
    <row r="39" spans="1:6" ht="14.25">
      <c r="A39" s="275"/>
      <c r="B39" s="65" t="s">
        <v>323</v>
      </c>
      <c r="C39" s="35">
        <v>307</v>
      </c>
      <c r="D39" s="35">
        <v>189.9</v>
      </c>
      <c r="E39" s="41">
        <f t="shared" si="2"/>
        <v>496.9</v>
      </c>
      <c r="F39" s="67"/>
    </row>
    <row r="40" spans="1:6" ht="14.25">
      <c r="A40" s="275"/>
      <c r="B40" s="65" t="s">
        <v>324</v>
      </c>
      <c r="C40" s="35">
        <v>417.7</v>
      </c>
      <c r="D40" s="35">
        <v>1687.2</v>
      </c>
      <c r="E40" s="41">
        <f t="shared" si="2"/>
        <v>2104.9</v>
      </c>
      <c r="F40" s="67"/>
    </row>
    <row r="41" spans="1:6" ht="14.25">
      <c r="A41" s="275"/>
      <c r="B41" s="65" t="s">
        <v>325</v>
      </c>
      <c r="C41" s="35">
        <v>23.2</v>
      </c>
      <c r="D41" s="35">
        <v>80.8</v>
      </c>
      <c r="E41" s="41">
        <f t="shared" si="2"/>
        <v>104</v>
      </c>
      <c r="F41" s="67"/>
    </row>
    <row r="42" spans="1:6" ht="15">
      <c r="A42" s="275"/>
      <c r="B42" s="179" t="s">
        <v>3</v>
      </c>
      <c r="C42" s="36">
        <f>SUM(C38:C41)</f>
        <v>1316.7</v>
      </c>
      <c r="D42" s="36">
        <f>SUM(D38:D41)</f>
        <v>2131.2000000000003</v>
      </c>
      <c r="E42" s="47">
        <f t="shared" si="2"/>
        <v>3447.9000000000005</v>
      </c>
      <c r="F42" s="67"/>
    </row>
    <row r="43" spans="1:6" ht="24" customHeight="1">
      <c r="A43" s="118" t="s">
        <v>163</v>
      </c>
      <c r="B43" s="151" t="s">
        <v>23</v>
      </c>
      <c r="C43" s="58">
        <f>SUM(C42,C36,C29,C23,C18,C13)</f>
        <v>11773.599999999999</v>
      </c>
      <c r="D43" s="58">
        <f>SUM(D42,D36,D29,D23,D18,D13)</f>
        <v>10527.999999999998</v>
      </c>
      <c r="E43" s="58">
        <f t="shared" si="2"/>
        <v>22301.6</v>
      </c>
      <c r="F43" s="67"/>
    </row>
    <row r="44" ht="12.75" hidden="1">
      <c r="E44" s="177" t="s">
        <v>23</v>
      </c>
    </row>
  </sheetData>
  <sheetProtection/>
  <mergeCells count="10">
    <mergeCell ref="A2:A13"/>
    <mergeCell ref="A15:A18"/>
    <mergeCell ref="A20:A23"/>
    <mergeCell ref="A25:A29"/>
    <mergeCell ref="A31:A36"/>
    <mergeCell ref="A38:A42"/>
    <mergeCell ref="A14:E14"/>
    <mergeCell ref="A19:E19"/>
    <mergeCell ref="A30:E30"/>
    <mergeCell ref="A37:E37"/>
  </mergeCells>
  <printOptions gridLines="1" horizontalCentered="1"/>
  <pageMargins left="0.75" right="0.75" top="2.0866141732283467" bottom="1" header="0.3937007874015748" footer="0.7874015748031497"/>
  <pageSetup horizontalDpi="300" verticalDpi="300" orientation="portrait" r:id="rId1"/>
  <headerFooter alignWithMargins="0">
    <oddHeader>&amp;LSERVICIO AGRICOLA Y GANADERO
División Protección Agrícola
Viñas y Vinos&amp;C&amp;14
CATASTRO VIDES DE CONSUMO FRESCO Y  VINIFICACIÓN
Región Metropolitana (ha.)&amp;R&amp;12CUADRO Nº 32</oddHeader>
    <oddFooter>&amp;L&amp;F</oddFooter>
  </headerFooter>
</worksheet>
</file>

<file path=xl/worksheets/sheet38.xml><?xml version="1.0" encoding="utf-8"?>
<worksheet xmlns="http://schemas.openxmlformats.org/spreadsheetml/2006/main" xmlns:r="http://schemas.openxmlformats.org/officeDocument/2006/relationships">
  <dimension ref="A1:E43"/>
  <sheetViews>
    <sheetView zoomScalePageLayoutView="0" workbookViewId="0" topLeftCell="A1">
      <selection activeCell="A1" sqref="A1:A2"/>
    </sheetView>
  </sheetViews>
  <sheetFormatPr defaultColWidth="11.421875" defaultRowHeight="12.75"/>
  <cols>
    <col min="1" max="2" width="18.7109375" style="4" customWidth="1"/>
    <col min="3" max="5" width="15.7109375" style="4" customWidth="1"/>
    <col min="6" max="16384" width="11.421875" style="4" customWidth="1"/>
  </cols>
  <sheetData>
    <row r="1" spans="1:5" ht="15.75">
      <c r="A1" s="301" t="s">
        <v>114</v>
      </c>
      <c r="B1" s="270" t="s">
        <v>115</v>
      </c>
      <c r="C1" s="320" t="s">
        <v>124</v>
      </c>
      <c r="D1" s="320"/>
      <c r="E1" s="270" t="s">
        <v>3</v>
      </c>
    </row>
    <row r="2" spans="1:5" ht="14.25">
      <c r="A2" s="301"/>
      <c r="B2" s="270"/>
      <c r="C2" s="111" t="s">
        <v>475</v>
      </c>
      <c r="D2" s="111" t="s">
        <v>126</v>
      </c>
      <c r="E2" s="270"/>
    </row>
    <row r="3" spans="1:5" ht="13.5" customHeight="1">
      <c r="A3" s="321" t="s">
        <v>326</v>
      </c>
      <c r="B3" s="65" t="s">
        <v>292</v>
      </c>
      <c r="C3" s="48">
        <v>2</v>
      </c>
      <c r="D3" s="48"/>
      <c r="E3" s="48">
        <f aca="true" t="shared" si="0" ref="E3:E13">SUM(C3:D3)</f>
        <v>2</v>
      </c>
    </row>
    <row r="4" spans="1:5" ht="13.5" customHeight="1">
      <c r="A4" s="321"/>
      <c r="B4" s="65" t="s">
        <v>293</v>
      </c>
      <c r="C4" s="48"/>
      <c r="D4" s="48">
        <v>1</v>
      </c>
      <c r="E4" s="48">
        <f t="shared" si="0"/>
        <v>1</v>
      </c>
    </row>
    <row r="5" spans="1:5" ht="13.5" customHeight="1">
      <c r="A5" s="321"/>
      <c r="B5" s="65" t="s">
        <v>294</v>
      </c>
      <c r="C5" s="48"/>
      <c r="D5" s="48">
        <v>4</v>
      </c>
      <c r="E5" s="48">
        <f t="shared" si="0"/>
        <v>4</v>
      </c>
    </row>
    <row r="6" spans="1:5" ht="13.5" customHeight="1">
      <c r="A6" s="321"/>
      <c r="B6" s="65" t="s">
        <v>295</v>
      </c>
      <c r="C6" s="48">
        <v>1</v>
      </c>
      <c r="D6" s="48">
        <v>2</v>
      </c>
      <c r="E6" s="48">
        <f t="shared" si="0"/>
        <v>3</v>
      </c>
    </row>
    <row r="7" spans="1:5" ht="13.5" customHeight="1">
      <c r="A7" s="321"/>
      <c r="B7" s="65" t="s">
        <v>296</v>
      </c>
      <c r="C7" s="48"/>
      <c r="D7" s="48">
        <v>1</v>
      </c>
      <c r="E7" s="48">
        <f t="shared" si="0"/>
        <v>1</v>
      </c>
    </row>
    <row r="8" spans="1:5" ht="13.5" customHeight="1">
      <c r="A8" s="321"/>
      <c r="B8" s="65" t="s">
        <v>297</v>
      </c>
      <c r="C8" s="48">
        <v>5</v>
      </c>
      <c r="D8" s="48">
        <v>4</v>
      </c>
      <c r="E8" s="48">
        <f t="shared" si="0"/>
        <v>9</v>
      </c>
    </row>
    <row r="9" spans="1:5" ht="13.5" customHeight="1">
      <c r="A9" s="321"/>
      <c r="B9" s="65" t="s">
        <v>301</v>
      </c>
      <c r="C9" s="48"/>
      <c r="D9" s="48">
        <v>1</v>
      </c>
      <c r="E9" s="48">
        <f t="shared" si="0"/>
        <v>1</v>
      </c>
    </row>
    <row r="10" spans="1:5" ht="13.5" customHeight="1">
      <c r="A10" s="321"/>
      <c r="B10" s="65" t="s">
        <v>298</v>
      </c>
      <c r="C10" s="48">
        <v>16</v>
      </c>
      <c r="D10" s="48">
        <v>5</v>
      </c>
      <c r="E10" s="48">
        <f t="shared" si="0"/>
        <v>21</v>
      </c>
    </row>
    <row r="11" spans="1:5" ht="13.5" customHeight="1">
      <c r="A11" s="321"/>
      <c r="B11" s="65" t="s">
        <v>299</v>
      </c>
      <c r="C11" s="48">
        <v>15</v>
      </c>
      <c r="D11" s="48">
        <v>2</v>
      </c>
      <c r="E11" s="48">
        <f t="shared" si="0"/>
        <v>17</v>
      </c>
    </row>
    <row r="12" spans="1:5" ht="13.5" customHeight="1">
      <c r="A12" s="321"/>
      <c r="B12" s="65" t="s">
        <v>300</v>
      </c>
      <c r="C12" s="48">
        <v>2</v>
      </c>
      <c r="D12" s="48"/>
      <c r="E12" s="48">
        <f t="shared" si="0"/>
        <v>2</v>
      </c>
    </row>
    <row r="13" spans="1:5" ht="13.5" customHeight="1">
      <c r="A13" s="321"/>
      <c r="B13" s="102" t="s">
        <v>3</v>
      </c>
      <c r="C13" s="48">
        <f>SUM(C3:C12)</f>
        <v>41</v>
      </c>
      <c r="D13" s="48">
        <f>SUM(D3:D12)</f>
        <v>20</v>
      </c>
      <c r="E13" s="48">
        <f t="shared" si="0"/>
        <v>61</v>
      </c>
    </row>
    <row r="14" spans="1:5" ht="13.5" customHeight="1">
      <c r="A14" s="2"/>
      <c r="B14" s="42"/>
      <c r="C14" s="48"/>
      <c r="D14" s="48"/>
      <c r="E14" s="48"/>
    </row>
    <row r="15" spans="1:5" ht="13.5" customHeight="1">
      <c r="A15" s="321" t="s">
        <v>327</v>
      </c>
      <c r="B15" s="111" t="s">
        <v>304</v>
      </c>
      <c r="C15" s="48">
        <v>61</v>
      </c>
      <c r="D15" s="48">
        <v>13</v>
      </c>
      <c r="E15" s="48">
        <f>SUM(C15:D15)</f>
        <v>74</v>
      </c>
    </row>
    <row r="16" spans="1:5" ht="13.5" customHeight="1">
      <c r="A16" s="321"/>
      <c r="B16" s="111" t="s">
        <v>305</v>
      </c>
      <c r="C16" s="48">
        <v>6</v>
      </c>
      <c r="D16" s="48">
        <v>6</v>
      </c>
      <c r="E16" s="48">
        <f>SUM(C16:D16)</f>
        <v>12</v>
      </c>
    </row>
    <row r="17" spans="1:5" ht="13.5" customHeight="1">
      <c r="A17" s="321"/>
      <c r="B17" s="111" t="s">
        <v>306</v>
      </c>
      <c r="C17" s="48">
        <v>21</v>
      </c>
      <c r="D17" s="48">
        <v>2</v>
      </c>
      <c r="E17" s="48">
        <f>SUM(C17:D17)</f>
        <v>23</v>
      </c>
    </row>
    <row r="18" spans="1:5" ht="13.5" customHeight="1">
      <c r="A18" s="321"/>
      <c r="B18" s="102" t="s">
        <v>3</v>
      </c>
      <c r="C18" s="48">
        <f>SUM(C15:C17)</f>
        <v>88</v>
      </c>
      <c r="D18" s="48">
        <f>SUM(D15:D17)</f>
        <v>21</v>
      </c>
      <c r="E18" s="48">
        <f>SUM(C18:D18)</f>
        <v>109</v>
      </c>
    </row>
    <row r="19" spans="1:5" ht="13.5" customHeight="1">
      <c r="A19" s="321" t="s">
        <v>328</v>
      </c>
      <c r="B19" s="42"/>
      <c r="C19" s="48"/>
      <c r="D19" s="48"/>
      <c r="E19" s="48"/>
    </row>
    <row r="20" spans="1:5" ht="13.5" customHeight="1">
      <c r="A20" s="321"/>
      <c r="B20" s="111" t="s">
        <v>308</v>
      </c>
      <c r="C20" s="48">
        <v>3</v>
      </c>
      <c r="D20" s="48">
        <v>6</v>
      </c>
      <c r="E20" s="48">
        <f>SUM(C20:D20)</f>
        <v>9</v>
      </c>
    </row>
    <row r="21" spans="1:5" ht="13.5" customHeight="1">
      <c r="A21" s="321"/>
      <c r="B21" s="111" t="s">
        <v>329</v>
      </c>
      <c r="C21" s="48"/>
      <c r="D21" s="48">
        <v>2</v>
      </c>
      <c r="E21" s="48">
        <f>SUM(C21:D21)</f>
        <v>2</v>
      </c>
    </row>
    <row r="22" spans="1:5" ht="13.5" customHeight="1">
      <c r="A22" s="321"/>
      <c r="B22" s="111" t="s">
        <v>310</v>
      </c>
      <c r="C22" s="48">
        <v>28</v>
      </c>
      <c r="D22" s="48">
        <v>34</v>
      </c>
      <c r="E22" s="48">
        <f>SUM(C22:D22)</f>
        <v>62</v>
      </c>
    </row>
    <row r="23" spans="1:5" ht="13.5" customHeight="1">
      <c r="A23" s="321"/>
      <c r="B23" s="102" t="s">
        <v>3</v>
      </c>
      <c r="C23" s="48">
        <f>SUM(C20:C22)</f>
        <v>31</v>
      </c>
      <c r="D23" s="48">
        <f>SUM(D20:D22)</f>
        <v>42</v>
      </c>
      <c r="E23" s="48">
        <f>SUM(C23:D23)</f>
        <v>73</v>
      </c>
    </row>
    <row r="24" spans="1:5" ht="13.5" customHeight="1">
      <c r="A24" s="2"/>
      <c r="B24" s="42"/>
      <c r="C24" s="48"/>
      <c r="D24" s="48"/>
      <c r="E24" s="48"/>
    </row>
    <row r="25" spans="1:5" ht="13.5" customHeight="1">
      <c r="A25" s="321" t="s">
        <v>330</v>
      </c>
      <c r="B25" s="111" t="s">
        <v>331</v>
      </c>
      <c r="C25" s="48">
        <v>68</v>
      </c>
      <c r="D25" s="48">
        <v>23</v>
      </c>
      <c r="E25" s="48">
        <f>SUM(C25:D25)</f>
        <v>91</v>
      </c>
    </row>
    <row r="26" spans="1:5" ht="13.5" customHeight="1">
      <c r="A26" s="321"/>
      <c r="B26" s="111" t="s">
        <v>313</v>
      </c>
      <c r="C26" s="48">
        <v>97</v>
      </c>
      <c r="D26" s="48">
        <v>39</v>
      </c>
      <c r="E26" s="48">
        <f>SUM(C26:D26)</f>
        <v>136</v>
      </c>
    </row>
    <row r="27" spans="1:5" ht="13.5" customHeight="1">
      <c r="A27" s="321"/>
      <c r="B27" s="111" t="s">
        <v>314</v>
      </c>
      <c r="C27" s="48">
        <v>77</v>
      </c>
      <c r="D27" s="48">
        <v>45</v>
      </c>
      <c r="E27" s="48">
        <f>SUM(C27:D27)</f>
        <v>122</v>
      </c>
    </row>
    <row r="28" spans="1:5" ht="13.5" customHeight="1">
      <c r="A28" s="321"/>
      <c r="B28" s="111" t="s">
        <v>332</v>
      </c>
      <c r="C28" s="48">
        <v>62</v>
      </c>
      <c r="D28" s="48">
        <v>7</v>
      </c>
      <c r="E28" s="48">
        <f>SUM(C28:D28)</f>
        <v>69</v>
      </c>
    </row>
    <row r="29" spans="1:5" ht="13.5" customHeight="1">
      <c r="A29" s="321"/>
      <c r="B29" s="102" t="s">
        <v>3</v>
      </c>
      <c r="C29" s="48">
        <f>SUM(C25:C28)</f>
        <v>304</v>
      </c>
      <c r="D29" s="48">
        <f>SUM(D25:D28)</f>
        <v>114</v>
      </c>
      <c r="E29" s="48">
        <f>SUM(C29:D29)</f>
        <v>418</v>
      </c>
    </row>
    <row r="30" spans="1:5" ht="13.5" customHeight="1">
      <c r="A30" s="2"/>
      <c r="B30" s="42"/>
      <c r="C30" s="48"/>
      <c r="D30" s="48"/>
      <c r="E30" s="48"/>
    </row>
    <row r="31" spans="1:5" ht="13.5" customHeight="1">
      <c r="A31" s="321" t="s">
        <v>333</v>
      </c>
      <c r="B31" s="111" t="s">
        <v>316</v>
      </c>
      <c r="C31" s="48">
        <v>27</v>
      </c>
      <c r="D31" s="48">
        <v>21</v>
      </c>
      <c r="E31" s="48">
        <f aca="true" t="shared" si="1" ref="E31:E36">SUM(C31:D31)</f>
        <v>48</v>
      </c>
    </row>
    <row r="32" spans="1:5" ht="13.5" customHeight="1">
      <c r="A32" s="321"/>
      <c r="B32" s="111" t="s">
        <v>318</v>
      </c>
      <c r="C32" s="48">
        <v>9</v>
      </c>
      <c r="D32" s="48">
        <v>6</v>
      </c>
      <c r="E32" s="48">
        <f t="shared" si="1"/>
        <v>15</v>
      </c>
    </row>
    <row r="33" spans="1:5" ht="13.5" customHeight="1">
      <c r="A33" s="321"/>
      <c r="B33" s="111" t="s">
        <v>334</v>
      </c>
      <c r="C33" s="48">
        <v>11</v>
      </c>
      <c r="D33" s="48">
        <v>9</v>
      </c>
      <c r="E33" s="48">
        <f t="shared" si="1"/>
        <v>20</v>
      </c>
    </row>
    <row r="34" spans="1:5" ht="13.5" customHeight="1">
      <c r="A34" s="321"/>
      <c r="B34" s="111" t="s">
        <v>320</v>
      </c>
      <c r="C34" s="48"/>
      <c r="D34" s="48">
        <v>7</v>
      </c>
      <c r="E34" s="48">
        <f t="shared" si="1"/>
        <v>7</v>
      </c>
    </row>
    <row r="35" spans="1:5" ht="13.5" customHeight="1">
      <c r="A35" s="321"/>
      <c r="B35" s="111" t="s">
        <v>321</v>
      </c>
      <c r="C35" s="48">
        <v>1</v>
      </c>
      <c r="D35" s="48">
        <v>4</v>
      </c>
      <c r="E35" s="48">
        <f t="shared" si="1"/>
        <v>5</v>
      </c>
    </row>
    <row r="36" spans="1:5" ht="13.5" customHeight="1">
      <c r="A36" s="321"/>
      <c r="B36" s="102" t="s">
        <v>3</v>
      </c>
      <c r="C36" s="48">
        <f>SUM(C31:C35)</f>
        <v>48</v>
      </c>
      <c r="D36" s="48">
        <f>SUM(D31:D35)</f>
        <v>47</v>
      </c>
      <c r="E36" s="48">
        <f t="shared" si="1"/>
        <v>95</v>
      </c>
    </row>
    <row r="37" spans="1:5" ht="13.5" customHeight="1">
      <c r="A37" s="2"/>
      <c r="B37" s="42"/>
      <c r="C37" s="48"/>
      <c r="D37" s="48"/>
      <c r="E37" s="48"/>
    </row>
    <row r="38" spans="1:5" ht="13.5" customHeight="1">
      <c r="A38" s="321" t="s">
        <v>335</v>
      </c>
      <c r="B38" s="111" t="s">
        <v>322</v>
      </c>
      <c r="C38" s="48">
        <v>48</v>
      </c>
      <c r="D38" s="48">
        <v>11</v>
      </c>
      <c r="E38" s="48">
        <f aca="true" t="shared" si="2" ref="E38:E43">SUM(C38:D38)</f>
        <v>59</v>
      </c>
    </row>
    <row r="39" spans="1:5" ht="13.5" customHeight="1">
      <c r="A39" s="321"/>
      <c r="B39" s="111" t="s">
        <v>323</v>
      </c>
      <c r="C39" s="48">
        <v>22</v>
      </c>
      <c r="D39" s="48">
        <v>10</v>
      </c>
      <c r="E39" s="48">
        <f t="shared" si="2"/>
        <v>32</v>
      </c>
    </row>
    <row r="40" spans="1:5" ht="13.5" customHeight="1">
      <c r="A40" s="321"/>
      <c r="B40" s="111" t="s">
        <v>336</v>
      </c>
      <c r="C40" s="48">
        <v>25</v>
      </c>
      <c r="D40" s="48">
        <v>35</v>
      </c>
      <c r="E40" s="48">
        <f t="shared" si="2"/>
        <v>60</v>
      </c>
    </row>
    <row r="41" spans="1:5" ht="13.5" customHeight="1">
      <c r="A41" s="321"/>
      <c r="B41" s="111" t="s">
        <v>325</v>
      </c>
      <c r="C41" s="48">
        <v>5</v>
      </c>
      <c r="D41" s="48">
        <v>5</v>
      </c>
      <c r="E41" s="48">
        <f t="shared" si="2"/>
        <v>10</v>
      </c>
    </row>
    <row r="42" spans="1:5" ht="13.5" customHeight="1">
      <c r="A42" s="321"/>
      <c r="B42" s="102" t="s">
        <v>3</v>
      </c>
      <c r="C42" s="48">
        <f>SUM(C38:C41)</f>
        <v>100</v>
      </c>
      <c r="D42" s="48">
        <f>SUM(D38:D41)</f>
        <v>61</v>
      </c>
      <c r="E42" s="48">
        <f t="shared" si="2"/>
        <v>161</v>
      </c>
    </row>
    <row r="43" spans="1:5" ht="24.75" customHeight="1">
      <c r="A43" s="3" t="s">
        <v>70</v>
      </c>
      <c r="C43" s="59">
        <f>SUM(C42,C36,C29,C23,C18,C13)</f>
        <v>612</v>
      </c>
      <c r="D43" s="59">
        <f>SUM(D42,D36,D29,D23,D18,D13)</f>
        <v>305</v>
      </c>
      <c r="E43" s="59">
        <f t="shared" si="2"/>
        <v>917</v>
      </c>
    </row>
  </sheetData>
  <sheetProtection/>
  <mergeCells count="10">
    <mergeCell ref="A1:A2"/>
    <mergeCell ref="B1:B2"/>
    <mergeCell ref="C1:D1"/>
    <mergeCell ref="E1:E2"/>
    <mergeCell ref="A31:A36"/>
    <mergeCell ref="A38:A42"/>
    <mergeCell ref="A3:A13"/>
    <mergeCell ref="A15:A18"/>
    <mergeCell ref="A19:A23"/>
    <mergeCell ref="A25:A29"/>
  </mergeCells>
  <printOptions gridLines="1" horizontalCentered="1"/>
  <pageMargins left="0.75" right="0.75" top="1.6535433070866143" bottom="1" header="0.1968503937007874" footer="0.5905511811023623"/>
  <pageSetup horizontalDpi="300" verticalDpi="300" orientation="portrait" r:id="rId1"/>
  <headerFooter alignWithMargins="0">
    <oddHeader>&amp;LSERVICIO AGRÍCOLA Y GANADERO
División Protección Agrícola
Viñas y Vinos&amp;C&amp;14
 Nº DE PROPIEDADES CON PLANTACIONES
DE VIDES DE CONSUMO FRESCO Y  VINIFICACIÓN
REGIÓN METROPOLITANA&amp;R&amp;12CUADRO Nº  3&amp;"Times New Roman,Normal"3</oddHeader>
    <oddFooter>&amp;L&amp;F</oddFooter>
  </headerFooter>
</worksheet>
</file>

<file path=xl/worksheets/sheet39.xml><?xml version="1.0" encoding="utf-8"?>
<worksheet xmlns="http://schemas.openxmlformats.org/spreadsheetml/2006/main" xmlns:r="http://schemas.openxmlformats.org/officeDocument/2006/relationships">
  <dimension ref="A1:T30"/>
  <sheetViews>
    <sheetView zoomScale="75" zoomScaleNormal="75" zoomScalePageLayoutView="0" workbookViewId="0" topLeftCell="A1">
      <selection activeCell="A1" sqref="A1"/>
    </sheetView>
  </sheetViews>
  <sheetFormatPr defaultColWidth="11.421875" defaultRowHeight="12.75"/>
  <cols>
    <col min="1" max="1" width="15.7109375" style="4" customWidth="1"/>
    <col min="2" max="2" width="6.8515625" style="4" customWidth="1"/>
    <col min="3" max="4" width="5.7109375" style="4" customWidth="1"/>
    <col min="5" max="5" width="6.8515625" style="4" customWidth="1"/>
    <col min="6" max="19" width="5.7109375" style="4" customWidth="1"/>
    <col min="20" max="20" width="8.57421875" style="4" customWidth="1"/>
    <col min="21" max="16384" width="11.421875" style="4" customWidth="1"/>
  </cols>
  <sheetData>
    <row r="1" spans="1:20" ht="64.5" customHeight="1">
      <c r="A1" s="139" t="s">
        <v>115</v>
      </c>
      <c r="B1" s="141" t="s">
        <v>24</v>
      </c>
      <c r="C1" s="141" t="s">
        <v>28</v>
      </c>
      <c r="D1" s="141" t="s">
        <v>29</v>
      </c>
      <c r="E1" s="141" t="s">
        <v>26</v>
      </c>
      <c r="F1" s="141" t="s">
        <v>168</v>
      </c>
      <c r="G1" s="141" t="s">
        <v>30</v>
      </c>
      <c r="H1" s="141" t="s">
        <v>27</v>
      </c>
      <c r="I1" s="141" t="s">
        <v>40</v>
      </c>
      <c r="J1" s="141" t="s">
        <v>33</v>
      </c>
      <c r="K1" s="141" t="s">
        <v>75</v>
      </c>
      <c r="L1" s="141" t="s">
        <v>34</v>
      </c>
      <c r="M1" s="141" t="s">
        <v>37</v>
      </c>
      <c r="N1" s="141" t="s">
        <v>39</v>
      </c>
      <c r="O1" s="141" t="s">
        <v>38</v>
      </c>
      <c r="P1" s="141" t="s">
        <v>519</v>
      </c>
      <c r="Q1" s="141" t="s">
        <v>35</v>
      </c>
      <c r="R1" s="141" t="s">
        <v>508</v>
      </c>
      <c r="S1" s="141" t="s">
        <v>36</v>
      </c>
      <c r="T1" s="165" t="s">
        <v>522</v>
      </c>
    </row>
    <row r="2" spans="2:20" ht="12.75">
      <c r="B2" s="68"/>
      <c r="C2" s="68"/>
      <c r="D2" s="68"/>
      <c r="E2" s="68"/>
      <c r="F2" s="68"/>
      <c r="G2" s="68"/>
      <c r="H2" s="68"/>
      <c r="I2" s="68"/>
      <c r="J2" s="68"/>
      <c r="K2" s="68"/>
      <c r="L2" s="68"/>
      <c r="M2" s="68"/>
      <c r="N2" s="68"/>
      <c r="O2" s="68"/>
      <c r="P2" s="68"/>
      <c r="Q2" s="68"/>
      <c r="R2" s="68"/>
      <c r="S2" s="180"/>
      <c r="T2" s="181"/>
    </row>
    <row r="3" spans="1:20" ht="12.75">
      <c r="A3" s="4" t="s">
        <v>293</v>
      </c>
      <c r="B3" s="61">
        <v>0.6</v>
      </c>
      <c r="C3" s="61"/>
      <c r="D3" s="61"/>
      <c r="E3" s="61"/>
      <c r="F3" s="61"/>
      <c r="G3" s="61"/>
      <c r="H3" s="61"/>
      <c r="I3" s="61"/>
      <c r="J3" s="61"/>
      <c r="K3" s="61"/>
      <c r="L3" s="61"/>
      <c r="M3" s="61"/>
      <c r="N3" s="61"/>
      <c r="O3" s="61"/>
      <c r="P3" s="61"/>
      <c r="Q3" s="61"/>
      <c r="R3" s="61"/>
      <c r="S3" s="61"/>
      <c r="T3" s="182">
        <f>SUM(B3:S3)</f>
        <v>0.6</v>
      </c>
    </row>
    <row r="4" spans="1:20" ht="12.75">
      <c r="A4" s="4" t="s">
        <v>294</v>
      </c>
      <c r="B4" s="61">
        <v>149.4</v>
      </c>
      <c r="C4" s="61"/>
      <c r="D4" s="61"/>
      <c r="E4" s="61">
        <v>13.3</v>
      </c>
      <c r="F4" s="61"/>
      <c r="G4" s="61"/>
      <c r="H4" s="61"/>
      <c r="I4" s="61"/>
      <c r="J4" s="61"/>
      <c r="K4" s="61"/>
      <c r="L4" s="61">
        <v>1</v>
      </c>
      <c r="M4" s="61"/>
      <c r="N4" s="61">
        <v>1.5</v>
      </c>
      <c r="O4" s="61"/>
      <c r="P4" s="61"/>
      <c r="Q4" s="61"/>
      <c r="R4" s="61">
        <v>2</v>
      </c>
      <c r="S4" s="61"/>
      <c r="T4" s="182">
        <f>SUM(B4:S4)</f>
        <v>167.20000000000002</v>
      </c>
    </row>
    <row r="5" spans="1:20" ht="12.75">
      <c r="A5" s="4" t="s">
        <v>295</v>
      </c>
      <c r="B5" s="61">
        <v>30.7</v>
      </c>
      <c r="C5" s="61"/>
      <c r="D5" s="61"/>
      <c r="E5" s="61"/>
      <c r="F5" s="61"/>
      <c r="G5" s="61"/>
      <c r="H5" s="61"/>
      <c r="I5" s="61"/>
      <c r="J5" s="61"/>
      <c r="K5" s="61"/>
      <c r="L5" s="61"/>
      <c r="M5" s="61"/>
      <c r="N5" s="61"/>
      <c r="O5" s="61"/>
      <c r="P5" s="61"/>
      <c r="Q5" s="61"/>
      <c r="R5" s="61"/>
      <c r="S5" s="61"/>
      <c r="T5" s="182">
        <f>SUM(B5:S5)</f>
        <v>30.7</v>
      </c>
    </row>
    <row r="6" spans="1:20" ht="12.75">
      <c r="A6" s="4" t="s">
        <v>296</v>
      </c>
      <c r="B6" s="61">
        <v>0.6</v>
      </c>
      <c r="C6" s="61"/>
      <c r="D6" s="61"/>
      <c r="E6" s="61"/>
      <c r="F6" s="61"/>
      <c r="G6" s="61"/>
      <c r="H6" s="61"/>
      <c r="I6" s="61"/>
      <c r="J6" s="61"/>
      <c r="K6" s="61"/>
      <c r="L6" s="61"/>
      <c r="M6" s="61"/>
      <c r="N6" s="61"/>
      <c r="O6" s="61"/>
      <c r="P6" s="61"/>
      <c r="Q6" s="61"/>
      <c r="R6" s="61"/>
      <c r="S6" s="61"/>
      <c r="T6" s="182">
        <f>SUM(B6:S6)</f>
        <v>0.6</v>
      </c>
    </row>
    <row r="7" spans="1:20" ht="12.75">
      <c r="A7" s="4" t="s">
        <v>297</v>
      </c>
      <c r="B7" s="61">
        <v>93.5</v>
      </c>
      <c r="C7" s="61"/>
      <c r="D7" s="61"/>
      <c r="E7" s="61"/>
      <c r="F7" s="61"/>
      <c r="G7" s="61"/>
      <c r="H7" s="61"/>
      <c r="I7" s="61"/>
      <c r="J7" s="61"/>
      <c r="K7" s="61"/>
      <c r="L7" s="61">
        <v>4.7</v>
      </c>
      <c r="M7" s="61"/>
      <c r="N7" s="61"/>
      <c r="O7" s="61"/>
      <c r="P7" s="61">
        <v>7.2</v>
      </c>
      <c r="Q7" s="61"/>
      <c r="R7" s="61"/>
      <c r="S7" s="61"/>
      <c r="T7" s="182">
        <f>SUM(B7:S7)</f>
        <v>105.4</v>
      </c>
    </row>
    <row r="8" spans="1:20" ht="12.75">
      <c r="A8" s="4" t="s">
        <v>301</v>
      </c>
      <c r="B8" s="61"/>
      <c r="C8" s="61"/>
      <c r="D8" s="61"/>
      <c r="E8" s="61"/>
      <c r="F8" s="61"/>
      <c r="G8" s="61"/>
      <c r="H8" s="61"/>
      <c r="I8" s="61"/>
      <c r="J8" s="61"/>
      <c r="K8" s="61"/>
      <c r="L8" s="61"/>
      <c r="M8" s="61"/>
      <c r="N8" s="61"/>
      <c r="O8" s="61"/>
      <c r="P8" s="61"/>
      <c r="Q8" s="61"/>
      <c r="R8" s="61"/>
      <c r="S8" s="61"/>
      <c r="T8" s="182"/>
    </row>
    <row r="9" spans="1:20" ht="12.75">
      <c r="A9" s="4" t="s">
        <v>298</v>
      </c>
      <c r="B9" s="61">
        <v>7.7</v>
      </c>
      <c r="C9" s="61">
        <v>2.1</v>
      </c>
      <c r="D9" s="61"/>
      <c r="E9" s="61">
        <v>5.7</v>
      </c>
      <c r="F9" s="61"/>
      <c r="G9" s="61">
        <v>1.7</v>
      </c>
      <c r="H9" s="61"/>
      <c r="I9" s="61"/>
      <c r="J9" s="61"/>
      <c r="K9" s="61"/>
      <c r="L9" s="61"/>
      <c r="M9" s="61"/>
      <c r="N9" s="61"/>
      <c r="O9" s="61"/>
      <c r="P9" s="61"/>
      <c r="Q9" s="61"/>
      <c r="R9" s="61"/>
      <c r="S9" s="61">
        <v>5.3</v>
      </c>
      <c r="T9" s="182">
        <f aca="true" t="shared" si="0" ref="T9:T29">SUM(B9:S9)</f>
        <v>22.5</v>
      </c>
    </row>
    <row r="10" spans="1:20" ht="12.75">
      <c r="A10" s="4" t="s">
        <v>299</v>
      </c>
      <c r="B10" s="61">
        <v>27.6</v>
      </c>
      <c r="C10" s="61"/>
      <c r="D10" s="61"/>
      <c r="E10" s="61"/>
      <c r="F10" s="61"/>
      <c r="G10" s="61"/>
      <c r="H10" s="61"/>
      <c r="I10" s="61"/>
      <c r="J10" s="61"/>
      <c r="K10" s="61"/>
      <c r="L10" s="61"/>
      <c r="M10" s="61"/>
      <c r="N10" s="61"/>
      <c r="O10" s="61"/>
      <c r="P10" s="61"/>
      <c r="Q10" s="61"/>
      <c r="R10" s="61"/>
      <c r="S10" s="61"/>
      <c r="T10" s="182">
        <f t="shared" si="0"/>
        <v>27.6</v>
      </c>
    </row>
    <row r="11" spans="1:20" ht="12.75">
      <c r="A11" s="4" t="s">
        <v>304</v>
      </c>
      <c r="B11" s="61">
        <v>78.1</v>
      </c>
      <c r="C11" s="61"/>
      <c r="D11" s="61"/>
      <c r="E11" s="61">
        <v>2</v>
      </c>
      <c r="F11" s="61"/>
      <c r="G11" s="61"/>
      <c r="H11" s="61">
        <v>14.7</v>
      </c>
      <c r="I11" s="61"/>
      <c r="J11" s="61"/>
      <c r="K11" s="61"/>
      <c r="L11" s="61"/>
      <c r="M11" s="61"/>
      <c r="N11" s="61"/>
      <c r="O11" s="61"/>
      <c r="P11" s="61">
        <v>12.3</v>
      </c>
      <c r="Q11" s="61"/>
      <c r="R11" s="61">
        <v>8.7</v>
      </c>
      <c r="S11" s="61"/>
      <c r="T11" s="182">
        <f t="shared" si="0"/>
        <v>115.8</v>
      </c>
    </row>
    <row r="12" spans="1:20" ht="12.75">
      <c r="A12" s="4" t="s">
        <v>305</v>
      </c>
      <c r="B12" s="61">
        <v>96.5</v>
      </c>
      <c r="C12" s="61"/>
      <c r="D12" s="61"/>
      <c r="E12" s="61">
        <v>44.9</v>
      </c>
      <c r="F12" s="61"/>
      <c r="G12" s="61"/>
      <c r="H12" s="61">
        <v>10.3</v>
      </c>
      <c r="I12" s="61"/>
      <c r="J12" s="61"/>
      <c r="K12" s="61"/>
      <c r="L12" s="61"/>
      <c r="M12" s="61"/>
      <c r="N12" s="61"/>
      <c r="O12" s="61"/>
      <c r="P12" s="61"/>
      <c r="Q12" s="61"/>
      <c r="R12" s="61"/>
      <c r="S12" s="182"/>
      <c r="T12" s="182">
        <f t="shared" si="0"/>
        <v>151.70000000000002</v>
      </c>
    </row>
    <row r="13" spans="1:20" ht="12.75">
      <c r="A13" s="4" t="s">
        <v>306</v>
      </c>
      <c r="B13" s="61">
        <v>70</v>
      </c>
      <c r="C13" s="61"/>
      <c r="D13" s="61"/>
      <c r="E13" s="61">
        <v>6</v>
      </c>
      <c r="F13" s="61"/>
      <c r="G13" s="61"/>
      <c r="H13" s="61"/>
      <c r="I13" s="61"/>
      <c r="J13" s="61"/>
      <c r="K13" s="61"/>
      <c r="L13" s="61"/>
      <c r="M13" s="61"/>
      <c r="N13" s="61"/>
      <c r="O13" s="61"/>
      <c r="P13" s="61">
        <v>4</v>
      </c>
      <c r="Q13" s="61"/>
      <c r="R13" s="61">
        <v>6</v>
      </c>
      <c r="S13" s="182"/>
      <c r="T13" s="182">
        <f t="shared" si="0"/>
        <v>86</v>
      </c>
    </row>
    <row r="14" spans="1:20" ht="12.75">
      <c r="A14" s="4" t="s">
        <v>308</v>
      </c>
      <c r="B14" s="61">
        <v>452.1</v>
      </c>
      <c r="C14" s="61"/>
      <c r="D14" s="61">
        <v>3.8</v>
      </c>
      <c r="E14" s="61">
        <v>33.4</v>
      </c>
      <c r="F14" s="61"/>
      <c r="G14" s="61">
        <v>1.2</v>
      </c>
      <c r="H14" s="61"/>
      <c r="I14" s="61"/>
      <c r="J14" s="61"/>
      <c r="K14" s="61"/>
      <c r="L14" s="61">
        <v>12.1</v>
      </c>
      <c r="M14" s="61"/>
      <c r="N14" s="61"/>
      <c r="O14" s="61"/>
      <c r="P14" s="61"/>
      <c r="Q14" s="61"/>
      <c r="R14" s="61">
        <v>2.6</v>
      </c>
      <c r="S14" s="182"/>
      <c r="T14" s="182">
        <f t="shared" si="0"/>
        <v>505.20000000000005</v>
      </c>
    </row>
    <row r="15" spans="1:20" ht="12.75">
      <c r="A15" s="4" t="s">
        <v>337</v>
      </c>
      <c r="B15" s="61">
        <v>10</v>
      </c>
      <c r="C15" s="61"/>
      <c r="D15" s="61"/>
      <c r="E15" s="61"/>
      <c r="F15" s="61"/>
      <c r="G15" s="61"/>
      <c r="H15" s="61"/>
      <c r="I15" s="61"/>
      <c r="J15" s="61"/>
      <c r="K15" s="61"/>
      <c r="L15" s="61"/>
      <c r="M15" s="61"/>
      <c r="N15" s="61"/>
      <c r="O15" s="61"/>
      <c r="P15" s="61"/>
      <c r="Q15" s="61"/>
      <c r="R15" s="61"/>
      <c r="S15" s="182"/>
      <c r="T15" s="182">
        <f t="shared" si="0"/>
        <v>10</v>
      </c>
    </row>
    <row r="16" spans="1:20" ht="12.75">
      <c r="A16" s="4" t="s">
        <v>310</v>
      </c>
      <c r="B16" s="61">
        <v>401.1</v>
      </c>
      <c r="C16" s="61"/>
      <c r="D16" s="61"/>
      <c r="E16" s="61">
        <v>44.3</v>
      </c>
      <c r="F16" s="61"/>
      <c r="G16" s="61">
        <v>68.4</v>
      </c>
      <c r="H16" s="61">
        <v>7</v>
      </c>
      <c r="I16" s="61">
        <v>2.3</v>
      </c>
      <c r="J16" s="61"/>
      <c r="K16" s="61">
        <v>12.6</v>
      </c>
      <c r="L16" s="61">
        <v>7.7</v>
      </c>
      <c r="M16" s="61"/>
      <c r="N16" s="61"/>
      <c r="O16" s="61"/>
      <c r="P16" s="61">
        <v>5.4</v>
      </c>
      <c r="Q16" s="61"/>
      <c r="R16" s="61">
        <v>40.1</v>
      </c>
      <c r="S16" s="182"/>
      <c r="T16" s="182">
        <f t="shared" si="0"/>
        <v>588.9000000000001</v>
      </c>
    </row>
    <row r="17" spans="1:20" ht="12.75">
      <c r="A17" s="4" t="s">
        <v>312</v>
      </c>
      <c r="B17" s="61">
        <v>257.7</v>
      </c>
      <c r="C17" s="61"/>
      <c r="D17" s="61">
        <v>2.1</v>
      </c>
      <c r="E17" s="61">
        <v>21.7</v>
      </c>
      <c r="F17" s="61"/>
      <c r="G17" s="61"/>
      <c r="H17" s="61"/>
      <c r="I17" s="61"/>
      <c r="J17" s="61"/>
      <c r="K17" s="61"/>
      <c r="L17" s="61">
        <v>4</v>
      </c>
      <c r="M17" s="61"/>
      <c r="N17" s="61"/>
      <c r="O17" s="61"/>
      <c r="P17" s="61">
        <v>3.3</v>
      </c>
      <c r="Q17" s="61"/>
      <c r="R17" s="61">
        <v>29.6</v>
      </c>
      <c r="S17" s="182"/>
      <c r="T17" s="182">
        <f t="shared" si="0"/>
        <v>318.40000000000003</v>
      </c>
    </row>
    <row r="18" spans="1:20" ht="12.75">
      <c r="A18" s="4" t="s">
        <v>313</v>
      </c>
      <c r="B18" s="61">
        <v>1235.2</v>
      </c>
      <c r="C18" s="61"/>
      <c r="D18" s="61"/>
      <c r="E18" s="61">
        <v>144</v>
      </c>
      <c r="F18" s="61">
        <v>1</v>
      </c>
      <c r="G18" s="61">
        <v>13.2</v>
      </c>
      <c r="H18" s="61">
        <v>4.2</v>
      </c>
      <c r="I18" s="61"/>
      <c r="J18" s="61"/>
      <c r="K18" s="61"/>
      <c r="L18" s="61">
        <v>22.9</v>
      </c>
      <c r="M18" s="61"/>
      <c r="N18" s="61">
        <v>2.7</v>
      </c>
      <c r="O18" s="61"/>
      <c r="P18" s="61">
        <v>43.6</v>
      </c>
      <c r="Q18" s="61"/>
      <c r="R18" s="61">
        <v>120.9</v>
      </c>
      <c r="S18" s="182"/>
      <c r="T18" s="182">
        <f t="shared" si="0"/>
        <v>1587.7000000000003</v>
      </c>
    </row>
    <row r="19" spans="1:20" ht="12.75">
      <c r="A19" s="4" t="s">
        <v>314</v>
      </c>
      <c r="B19" s="61">
        <v>909.4</v>
      </c>
      <c r="C19" s="61">
        <v>1.2</v>
      </c>
      <c r="D19" s="61">
        <v>5.1</v>
      </c>
      <c r="E19" s="61">
        <v>122.6</v>
      </c>
      <c r="F19" s="61"/>
      <c r="G19" s="61"/>
      <c r="H19" s="61">
        <v>5.2</v>
      </c>
      <c r="I19" s="61"/>
      <c r="J19" s="61"/>
      <c r="K19" s="61"/>
      <c r="L19" s="61">
        <v>11.6</v>
      </c>
      <c r="M19" s="61"/>
      <c r="N19" s="61">
        <v>0.1</v>
      </c>
      <c r="O19" s="61">
        <v>1</v>
      </c>
      <c r="P19" s="61">
        <v>20.3</v>
      </c>
      <c r="Q19" s="61"/>
      <c r="R19" s="61">
        <v>41.9</v>
      </c>
      <c r="S19" s="182"/>
      <c r="T19" s="182">
        <f t="shared" si="0"/>
        <v>1118.3999999999999</v>
      </c>
    </row>
    <row r="20" spans="1:20" ht="12.75">
      <c r="A20" s="4" t="s">
        <v>338</v>
      </c>
      <c r="B20" s="61">
        <v>54.5</v>
      </c>
      <c r="C20" s="61"/>
      <c r="D20" s="61"/>
      <c r="E20" s="61"/>
      <c r="F20" s="61"/>
      <c r="G20" s="61"/>
      <c r="H20" s="61"/>
      <c r="I20" s="61"/>
      <c r="J20" s="61"/>
      <c r="K20" s="61"/>
      <c r="L20" s="61"/>
      <c r="M20" s="61"/>
      <c r="N20" s="61"/>
      <c r="O20" s="61"/>
      <c r="P20" s="61"/>
      <c r="Q20" s="61"/>
      <c r="R20" s="61"/>
      <c r="S20" s="182"/>
      <c r="T20" s="182">
        <f t="shared" si="0"/>
        <v>54.5</v>
      </c>
    </row>
    <row r="21" spans="1:20" ht="12.75">
      <c r="A21" s="4" t="s">
        <v>316</v>
      </c>
      <c r="B21" s="61">
        <v>319.1</v>
      </c>
      <c r="C21" s="61"/>
      <c r="D21" s="61">
        <v>3.3</v>
      </c>
      <c r="E21" s="61">
        <v>130.8</v>
      </c>
      <c r="F21" s="61">
        <v>2.5</v>
      </c>
      <c r="G21" s="61">
        <v>17.8</v>
      </c>
      <c r="H21" s="61">
        <v>11.9</v>
      </c>
      <c r="I21" s="61"/>
      <c r="J21" s="61">
        <v>0.5</v>
      </c>
      <c r="K21" s="61"/>
      <c r="L21" s="61">
        <v>9.5</v>
      </c>
      <c r="M21" s="61"/>
      <c r="N21" s="61">
        <v>2</v>
      </c>
      <c r="O21" s="61">
        <v>2.7</v>
      </c>
      <c r="P21" s="61">
        <v>24.8</v>
      </c>
      <c r="Q21" s="61"/>
      <c r="R21" s="61">
        <v>70.6</v>
      </c>
      <c r="S21" s="182"/>
      <c r="T21" s="182">
        <f t="shared" si="0"/>
        <v>595.5</v>
      </c>
    </row>
    <row r="22" spans="1:20" ht="12.75">
      <c r="A22" s="4" t="s">
        <v>339</v>
      </c>
      <c r="B22" s="61">
        <v>91.7</v>
      </c>
      <c r="C22" s="61"/>
      <c r="D22" s="61"/>
      <c r="E22" s="61">
        <v>61.8</v>
      </c>
      <c r="F22" s="61"/>
      <c r="G22" s="61">
        <v>3.5</v>
      </c>
      <c r="H22" s="61">
        <v>2.5</v>
      </c>
      <c r="I22" s="61"/>
      <c r="J22" s="61"/>
      <c r="K22" s="61"/>
      <c r="L22" s="61">
        <v>9.4</v>
      </c>
      <c r="M22" s="61"/>
      <c r="N22" s="61"/>
      <c r="O22" s="61"/>
      <c r="P22" s="61">
        <v>5.6</v>
      </c>
      <c r="Q22" s="61"/>
      <c r="R22" s="61">
        <v>14.4</v>
      </c>
      <c r="S22" s="182"/>
      <c r="T22" s="182">
        <f t="shared" si="0"/>
        <v>188.9</v>
      </c>
    </row>
    <row r="23" spans="1:20" ht="12.75">
      <c r="A23" s="4" t="s">
        <v>334</v>
      </c>
      <c r="B23" s="61">
        <v>17</v>
      </c>
      <c r="C23" s="61"/>
      <c r="D23" s="61"/>
      <c r="E23" s="61"/>
      <c r="F23" s="61">
        <v>1</v>
      </c>
      <c r="G23" s="61"/>
      <c r="H23" s="61"/>
      <c r="I23" s="61"/>
      <c r="J23" s="61"/>
      <c r="K23" s="61"/>
      <c r="L23" s="61"/>
      <c r="M23" s="61"/>
      <c r="N23" s="61"/>
      <c r="O23" s="61"/>
      <c r="P23" s="61"/>
      <c r="Q23" s="61"/>
      <c r="R23" s="61"/>
      <c r="S23" s="182"/>
      <c r="T23" s="182">
        <f t="shared" si="0"/>
        <v>18</v>
      </c>
    </row>
    <row r="24" spans="1:20" ht="12.75">
      <c r="A24" s="4" t="s">
        <v>321</v>
      </c>
      <c r="B24" s="61">
        <v>323</v>
      </c>
      <c r="C24" s="61"/>
      <c r="D24" s="61"/>
      <c r="E24" s="61">
        <v>154.1</v>
      </c>
      <c r="F24" s="61"/>
      <c r="G24" s="61"/>
      <c r="H24" s="61"/>
      <c r="I24" s="61"/>
      <c r="J24" s="61"/>
      <c r="K24" s="61"/>
      <c r="L24" s="61">
        <v>27.3</v>
      </c>
      <c r="M24" s="61">
        <v>2.4</v>
      </c>
      <c r="N24" s="61"/>
      <c r="O24" s="61"/>
      <c r="P24" s="61">
        <v>28</v>
      </c>
      <c r="Q24" s="61">
        <v>7.5</v>
      </c>
      <c r="R24" s="61">
        <v>88.7</v>
      </c>
      <c r="S24" s="182"/>
      <c r="T24" s="182">
        <f t="shared" si="0"/>
        <v>631</v>
      </c>
    </row>
    <row r="25" spans="1:20" ht="12.75">
      <c r="A25" s="4" t="s">
        <v>320</v>
      </c>
      <c r="B25" s="61">
        <v>522.1</v>
      </c>
      <c r="C25" s="61"/>
      <c r="D25" s="61"/>
      <c r="E25" s="61">
        <v>152.8</v>
      </c>
      <c r="F25" s="61"/>
      <c r="G25" s="61"/>
      <c r="H25" s="61">
        <v>100</v>
      </c>
      <c r="I25" s="61"/>
      <c r="J25" s="61"/>
      <c r="K25" s="61">
        <v>1</v>
      </c>
      <c r="L25" s="61">
        <v>6.5</v>
      </c>
      <c r="M25" s="61"/>
      <c r="N25" s="61"/>
      <c r="O25" s="61"/>
      <c r="P25" s="61">
        <v>78.2</v>
      </c>
      <c r="Q25" s="61"/>
      <c r="R25" s="61">
        <v>84</v>
      </c>
      <c r="S25" s="182"/>
      <c r="T25" s="182">
        <f t="shared" si="0"/>
        <v>944.6000000000001</v>
      </c>
    </row>
    <row r="26" spans="1:20" ht="12.75">
      <c r="A26" s="4" t="s">
        <v>322</v>
      </c>
      <c r="B26" s="61">
        <v>107.3</v>
      </c>
      <c r="C26" s="61"/>
      <c r="D26" s="61"/>
      <c r="E26" s="61">
        <v>2.5</v>
      </c>
      <c r="F26" s="61"/>
      <c r="G26" s="61">
        <v>18.2</v>
      </c>
      <c r="H26" s="61">
        <v>0.5</v>
      </c>
      <c r="I26" s="61"/>
      <c r="J26" s="61"/>
      <c r="K26" s="61"/>
      <c r="L26" s="61"/>
      <c r="M26" s="61"/>
      <c r="N26" s="61"/>
      <c r="O26" s="61"/>
      <c r="P26" s="61"/>
      <c r="Q26" s="61"/>
      <c r="R26" s="61"/>
      <c r="S26" s="61"/>
      <c r="T26" s="182">
        <f t="shared" si="0"/>
        <v>128.5</v>
      </c>
    </row>
    <row r="27" spans="1:20" ht="12.75">
      <c r="A27" s="4" t="s">
        <v>323</v>
      </c>
      <c r="B27" s="61">
        <v>125.9</v>
      </c>
      <c r="C27" s="61"/>
      <c r="D27" s="61"/>
      <c r="E27" s="61">
        <v>26.2</v>
      </c>
      <c r="F27" s="61"/>
      <c r="G27" s="61"/>
      <c r="H27" s="61">
        <v>3.5</v>
      </c>
      <c r="I27" s="61"/>
      <c r="J27" s="61"/>
      <c r="K27" s="61"/>
      <c r="L27" s="61"/>
      <c r="M27" s="61"/>
      <c r="N27" s="61"/>
      <c r="O27" s="61"/>
      <c r="P27" s="61"/>
      <c r="Q27" s="61"/>
      <c r="R27" s="61"/>
      <c r="S27" s="61"/>
      <c r="T27" s="182">
        <f t="shared" si="0"/>
        <v>155.6</v>
      </c>
    </row>
    <row r="28" spans="1:20" ht="12.75">
      <c r="A28" s="4" t="s">
        <v>324</v>
      </c>
      <c r="B28" s="61">
        <v>836.7</v>
      </c>
      <c r="C28" s="61"/>
      <c r="D28" s="61">
        <v>29.4</v>
      </c>
      <c r="E28" s="61">
        <v>179.6</v>
      </c>
      <c r="F28" s="61"/>
      <c r="G28" s="61">
        <v>3</v>
      </c>
      <c r="H28" s="61">
        <v>57.5</v>
      </c>
      <c r="I28" s="61"/>
      <c r="J28" s="61"/>
      <c r="K28" s="61">
        <v>3</v>
      </c>
      <c r="L28" s="61">
        <v>2.6</v>
      </c>
      <c r="M28" s="61">
        <v>7</v>
      </c>
      <c r="N28" s="61">
        <v>2.3</v>
      </c>
      <c r="O28" s="61">
        <v>10.6</v>
      </c>
      <c r="P28" s="61">
        <v>62.2</v>
      </c>
      <c r="Q28" s="61"/>
      <c r="R28" s="61">
        <v>29.8</v>
      </c>
      <c r="S28" s="61">
        <v>28.8</v>
      </c>
      <c r="T28" s="182">
        <f t="shared" si="0"/>
        <v>1252.4999999999998</v>
      </c>
    </row>
    <row r="29" spans="1:20" ht="12.75">
      <c r="A29" s="4" t="s">
        <v>325</v>
      </c>
      <c r="B29" s="61">
        <v>41.8</v>
      </c>
      <c r="C29" s="61"/>
      <c r="D29" s="61"/>
      <c r="E29" s="61">
        <v>7</v>
      </c>
      <c r="F29" s="61"/>
      <c r="G29" s="61"/>
      <c r="H29" s="61"/>
      <c r="I29" s="61"/>
      <c r="J29" s="61"/>
      <c r="K29" s="61"/>
      <c r="L29" s="61"/>
      <c r="M29" s="61"/>
      <c r="N29" s="61"/>
      <c r="O29" s="61"/>
      <c r="P29" s="61"/>
      <c r="Q29" s="61"/>
      <c r="R29" s="61"/>
      <c r="S29" s="61"/>
      <c r="T29" s="182">
        <f t="shared" si="0"/>
        <v>48.8</v>
      </c>
    </row>
    <row r="30" spans="1:20" ht="12.75">
      <c r="A30" s="146" t="s">
        <v>163</v>
      </c>
      <c r="B30" s="182">
        <f aca="true" t="shared" si="1" ref="B30:S30">SUM(B3:B29)</f>
        <v>6259.3</v>
      </c>
      <c r="C30" s="182">
        <f t="shared" si="1"/>
        <v>3.3</v>
      </c>
      <c r="D30" s="182">
        <f t="shared" si="1"/>
        <v>43.7</v>
      </c>
      <c r="E30" s="182">
        <f t="shared" si="1"/>
        <v>1152.7</v>
      </c>
      <c r="F30" s="182">
        <f t="shared" si="1"/>
        <v>4.5</v>
      </c>
      <c r="G30" s="182">
        <f t="shared" si="1"/>
        <v>127.00000000000001</v>
      </c>
      <c r="H30" s="182">
        <f t="shared" si="1"/>
        <v>217.3</v>
      </c>
      <c r="I30" s="182">
        <f t="shared" si="1"/>
        <v>2.3</v>
      </c>
      <c r="J30" s="182">
        <f t="shared" si="1"/>
        <v>0.5</v>
      </c>
      <c r="K30" s="182">
        <f t="shared" si="1"/>
        <v>16.6</v>
      </c>
      <c r="L30" s="182">
        <f t="shared" si="1"/>
        <v>119.3</v>
      </c>
      <c r="M30" s="182">
        <f t="shared" si="1"/>
        <v>9.4</v>
      </c>
      <c r="N30" s="182">
        <f t="shared" si="1"/>
        <v>8.6</v>
      </c>
      <c r="O30" s="182">
        <f t="shared" si="1"/>
        <v>14.3</v>
      </c>
      <c r="P30" s="182">
        <f t="shared" si="1"/>
        <v>294.9</v>
      </c>
      <c r="Q30" s="182">
        <f t="shared" si="1"/>
        <v>7.5</v>
      </c>
      <c r="R30" s="182">
        <f t="shared" si="1"/>
        <v>539.3</v>
      </c>
      <c r="S30" s="182">
        <f t="shared" si="1"/>
        <v>34.1</v>
      </c>
      <c r="T30" s="182">
        <f>SUM(B30:S30)</f>
        <v>8854.6</v>
      </c>
    </row>
  </sheetData>
  <sheetProtection/>
  <printOptions gridLines="1" horizontalCentered="1"/>
  <pageMargins left="0.75" right="0.75" top="1.299212598425197" bottom="0.3937007874015748" header="0" footer="0.7874015748031497"/>
  <pageSetup horizontalDpi="300" verticalDpi="300" orientation="landscape" r:id="rId1"/>
  <headerFooter alignWithMargins="0">
    <oddHeader>&amp;LSERVICIO AGRÍCOLA Y GANADERO
División Protección Agrícola
Viñas y Vinos&amp;C&amp;14
 SUPERFICIE COMUNAL DE CEPAJES TINTOS
PARA VINIFICACIÓN
REGIÓN METROPOLITANA (ha.)&amp;R&amp;12CUADRO Nº 34</oddHeader>
    <oddFooter>&amp;L&amp;F</oddFooter>
  </headerFooter>
</worksheet>
</file>

<file path=xl/worksheets/sheet4.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A2"/>
    </sheetView>
  </sheetViews>
  <sheetFormatPr defaultColWidth="11.421875" defaultRowHeight="12.75"/>
  <cols>
    <col min="1" max="4" width="22.7109375" style="4" customWidth="1"/>
    <col min="5" max="16384" width="11.421875" style="4" customWidth="1"/>
  </cols>
  <sheetData>
    <row r="1" spans="1:4" ht="20.25">
      <c r="A1" s="257" t="s">
        <v>0</v>
      </c>
      <c r="B1" s="256" t="s">
        <v>2</v>
      </c>
      <c r="C1" s="256"/>
      <c r="D1" s="257" t="s">
        <v>3</v>
      </c>
    </row>
    <row r="2" spans="1:4" ht="15.75">
      <c r="A2" s="257"/>
      <c r="B2" s="56" t="s">
        <v>12</v>
      </c>
      <c r="C2" s="56" t="s">
        <v>13</v>
      </c>
      <c r="D2" s="257"/>
    </row>
    <row r="3" spans="1:4" ht="24.75" customHeight="1">
      <c r="A3" s="42" t="s">
        <v>5</v>
      </c>
      <c r="B3" s="38">
        <v>220.8</v>
      </c>
      <c r="C3" s="38">
        <v>1971.3</v>
      </c>
      <c r="D3" s="38">
        <f aca="true" t="shared" si="0" ref="D3:D11">SUM(B3:C3)</f>
        <v>2192.1</v>
      </c>
    </row>
    <row r="4" spans="1:4" ht="24.75" customHeight="1">
      <c r="A4" s="42" t="s">
        <v>6</v>
      </c>
      <c r="B4" s="38">
        <v>2949.4</v>
      </c>
      <c r="C4" s="38">
        <v>2221.8</v>
      </c>
      <c r="D4" s="38">
        <f t="shared" si="0"/>
        <v>5171.200000000001</v>
      </c>
    </row>
    <row r="5" spans="1:4" ht="24.75" customHeight="1">
      <c r="A5" s="42" t="s">
        <v>14</v>
      </c>
      <c r="B5" s="38">
        <v>3422.7</v>
      </c>
      <c r="C5" s="38">
        <v>27630.3</v>
      </c>
      <c r="D5" s="38">
        <f t="shared" si="0"/>
        <v>31053</v>
      </c>
    </row>
    <row r="6" spans="1:4" ht="24.75" customHeight="1">
      <c r="A6" s="42" t="s">
        <v>8</v>
      </c>
      <c r="B6" s="38">
        <v>10839.9</v>
      </c>
      <c r="C6" s="38">
        <v>36500</v>
      </c>
      <c r="D6" s="38">
        <f t="shared" si="0"/>
        <v>47339.9</v>
      </c>
    </row>
    <row r="7" spans="1:4" ht="24.75" customHeight="1">
      <c r="A7" s="42" t="s">
        <v>9</v>
      </c>
      <c r="B7" s="38">
        <v>6934.8</v>
      </c>
      <c r="C7" s="38">
        <v>6863.8</v>
      </c>
      <c r="D7" s="38">
        <f t="shared" si="0"/>
        <v>13798.6</v>
      </c>
    </row>
    <row r="8" spans="1:4" ht="24.75" customHeight="1">
      <c r="A8" s="42" t="s">
        <v>487</v>
      </c>
      <c r="B8" s="38">
        <v>4.5</v>
      </c>
      <c r="C8" s="38">
        <v>5</v>
      </c>
      <c r="D8" s="38">
        <f t="shared" si="0"/>
        <v>9.5</v>
      </c>
    </row>
    <row r="9" spans="1:4" ht="24.75" customHeight="1">
      <c r="A9" s="42" t="s">
        <v>579</v>
      </c>
      <c r="B9" s="38">
        <v>3</v>
      </c>
      <c r="C9" s="38">
        <v>1.6</v>
      </c>
      <c r="D9" s="38">
        <f t="shared" si="0"/>
        <v>4.6</v>
      </c>
    </row>
    <row r="10" spans="1:4" ht="24.75" customHeight="1">
      <c r="A10" s="42" t="s">
        <v>10</v>
      </c>
      <c r="B10" s="38">
        <v>1673.4</v>
      </c>
      <c r="C10" s="38">
        <v>8854.6</v>
      </c>
      <c r="D10" s="38">
        <f t="shared" si="0"/>
        <v>10528</v>
      </c>
    </row>
    <row r="11" spans="1:4" ht="24.75" customHeight="1">
      <c r="A11" s="88" t="s">
        <v>15</v>
      </c>
      <c r="B11" s="50">
        <f>SUM(B3:B10)</f>
        <v>26048.5</v>
      </c>
      <c r="C11" s="50">
        <f>SUM(C3:C10)</f>
        <v>84048.40000000001</v>
      </c>
      <c r="D11" s="50">
        <f t="shared" si="0"/>
        <v>110096.90000000001</v>
      </c>
    </row>
  </sheetData>
  <sheetProtection/>
  <mergeCells count="3">
    <mergeCell ref="B1:C1"/>
    <mergeCell ref="A1:A2"/>
    <mergeCell ref="D1:D2"/>
  </mergeCells>
  <printOptions gridLines="1" horizontalCentered="1" verticalCentered="1"/>
  <pageMargins left="0.75" right="0.75" top="1.1811023622047245" bottom="0.3937007874015748" header="0.3937007874015748" footer="0.5905511811023623"/>
  <pageSetup horizontalDpi="300" verticalDpi="300" orientation="landscape" r:id="rId1"/>
  <headerFooter alignWithMargins="0">
    <oddHeader>&amp;LSERVICIO AGRICOLA Y GANADERO
División Protección Agrícola
Viñas y Vinos&amp;C&amp;14
CATASTRO NACIONAL DE VIDES
PARA VINIFICACIÓN (ha.)&amp;R&amp;12CUADRO Nº  2</oddHeader>
    <oddFooter>&amp;L&amp;F</oddFooter>
  </headerFooter>
</worksheet>
</file>

<file path=xl/worksheets/sheet40.xml><?xml version="1.0" encoding="utf-8"?>
<worksheet xmlns="http://schemas.openxmlformats.org/spreadsheetml/2006/main" xmlns:r="http://schemas.openxmlformats.org/officeDocument/2006/relationships">
  <dimension ref="A1:Y32"/>
  <sheetViews>
    <sheetView zoomScale="75" zoomScaleNormal="75" zoomScalePageLayoutView="0" workbookViewId="0" topLeftCell="A1">
      <selection activeCell="A1" sqref="A1"/>
    </sheetView>
  </sheetViews>
  <sheetFormatPr defaultColWidth="11.421875" defaultRowHeight="12.75"/>
  <cols>
    <col min="1" max="1" width="15.7109375" style="4" customWidth="1"/>
    <col min="2" max="2" width="6.8515625" style="4" customWidth="1"/>
    <col min="3" max="3" width="4.57421875" style="4" customWidth="1"/>
    <col min="4" max="5" width="5.7109375" style="4" customWidth="1"/>
    <col min="6" max="6" width="6.8515625" style="4" customWidth="1"/>
    <col min="7" max="8" width="5.7109375" style="4" customWidth="1"/>
    <col min="9" max="9" width="4.57421875" style="4" customWidth="1"/>
    <col min="10" max="11" width="5.7109375" style="4" customWidth="1"/>
    <col min="12" max="13" width="4.57421875" style="4" customWidth="1"/>
    <col min="14" max="14" width="6.28125" style="4" customWidth="1"/>
    <col min="15" max="15" width="4.57421875" style="4" customWidth="1"/>
    <col min="16" max="16" width="8.57421875" style="4" customWidth="1"/>
    <col min="17" max="16384" width="11.421875" style="4" customWidth="1"/>
  </cols>
  <sheetData>
    <row r="1" spans="1:25" ht="76.5" customHeight="1">
      <c r="A1" s="139" t="s">
        <v>115</v>
      </c>
      <c r="B1" s="214" t="s">
        <v>43</v>
      </c>
      <c r="C1" s="214" t="s">
        <v>50</v>
      </c>
      <c r="D1" s="214" t="s">
        <v>74</v>
      </c>
      <c r="E1" s="214" t="s">
        <v>49</v>
      </c>
      <c r="F1" s="214" t="s">
        <v>41</v>
      </c>
      <c r="G1" s="214" t="s">
        <v>290</v>
      </c>
      <c r="H1" s="214" t="s">
        <v>45</v>
      </c>
      <c r="I1" s="214" t="s">
        <v>46</v>
      </c>
      <c r="J1" s="214" t="s">
        <v>75</v>
      </c>
      <c r="K1" s="214" t="s">
        <v>53</v>
      </c>
      <c r="L1" s="214" t="s">
        <v>54</v>
      </c>
      <c r="M1" s="155" t="s">
        <v>55</v>
      </c>
      <c r="N1" s="155" t="s">
        <v>52</v>
      </c>
      <c r="O1" s="155" t="s">
        <v>511</v>
      </c>
      <c r="P1" s="183" t="s">
        <v>522</v>
      </c>
      <c r="Q1" s="141"/>
      <c r="R1" s="141"/>
      <c r="S1" s="141"/>
      <c r="T1" s="141"/>
      <c r="U1" s="141"/>
      <c r="V1" s="141"/>
      <c r="W1" s="141"/>
      <c r="X1" s="141"/>
      <c r="Y1" s="141"/>
    </row>
    <row r="2" spans="1:25" ht="14.25" customHeight="1">
      <c r="A2" s="139"/>
      <c r="B2" s="214"/>
      <c r="C2" s="214"/>
      <c r="D2" s="214"/>
      <c r="E2" s="214"/>
      <c r="F2" s="214"/>
      <c r="G2" s="214"/>
      <c r="H2" s="214"/>
      <c r="I2" s="214"/>
      <c r="J2" s="214"/>
      <c r="K2" s="214"/>
      <c r="L2" s="214"/>
      <c r="M2" s="155"/>
      <c r="N2" s="155"/>
      <c r="O2" s="155"/>
      <c r="P2" s="213"/>
      <c r="Q2" s="141"/>
      <c r="R2" s="141"/>
      <c r="S2" s="141"/>
      <c r="T2" s="141"/>
      <c r="U2" s="141"/>
      <c r="V2" s="141"/>
      <c r="W2" s="141"/>
      <c r="X2" s="141"/>
      <c r="Y2" s="141"/>
    </row>
    <row r="3" spans="1:16" ht="12.75">
      <c r="A3" s="4" t="s">
        <v>293</v>
      </c>
      <c r="B3" s="61"/>
      <c r="C3" s="61"/>
      <c r="D3" s="61"/>
      <c r="E3" s="61"/>
      <c r="F3" s="61"/>
      <c r="G3" s="61"/>
      <c r="H3" s="61"/>
      <c r="I3" s="61"/>
      <c r="J3" s="61"/>
      <c r="K3" s="61"/>
      <c r="L3" s="61"/>
      <c r="M3" s="61"/>
      <c r="N3" s="61"/>
      <c r="O3" s="61"/>
      <c r="P3" s="180"/>
    </row>
    <row r="4" spans="1:16" ht="12.75">
      <c r="A4" s="4" t="s">
        <v>294</v>
      </c>
      <c r="B4" s="61">
        <v>15.1</v>
      </c>
      <c r="C4" s="61"/>
      <c r="D4" s="61"/>
      <c r="E4" s="61">
        <v>18.8</v>
      </c>
      <c r="F4" s="61">
        <v>14.6</v>
      </c>
      <c r="G4" s="61">
        <v>2.5</v>
      </c>
      <c r="H4" s="61"/>
      <c r="I4" s="61"/>
      <c r="J4" s="61"/>
      <c r="K4" s="62"/>
      <c r="L4" s="62"/>
      <c r="M4" s="62"/>
      <c r="N4" s="62"/>
      <c r="O4" s="62"/>
      <c r="P4" s="145">
        <f>SUM(B4:O4)</f>
        <v>51</v>
      </c>
    </row>
    <row r="5" spans="1:16" ht="12.75">
      <c r="A5" s="4" t="s">
        <v>295</v>
      </c>
      <c r="B5" s="61">
        <v>8.8</v>
      </c>
      <c r="C5" s="61"/>
      <c r="D5" s="61"/>
      <c r="E5" s="61"/>
      <c r="F5" s="61">
        <v>4.4</v>
      </c>
      <c r="G5" s="61">
        <v>8.9</v>
      </c>
      <c r="H5" s="61"/>
      <c r="I5" s="61"/>
      <c r="J5" s="61"/>
      <c r="K5" s="62"/>
      <c r="L5" s="62"/>
      <c r="M5" s="62"/>
      <c r="N5" s="62"/>
      <c r="O5" s="62"/>
      <c r="P5" s="145">
        <f>SUM(B5:O5)</f>
        <v>22.1</v>
      </c>
    </row>
    <row r="6" spans="1:16" ht="12.75">
      <c r="A6" s="4" t="s">
        <v>296</v>
      </c>
      <c r="B6" s="61"/>
      <c r="C6" s="61"/>
      <c r="D6" s="61"/>
      <c r="E6" s="61"/>
      <c r="F6" s="61"/>
      <c r="G6" s="61"/>
      <c r="H6" s="61"/>
      <c r="I6" s="61"/>
      <c r="J6" s="61">
        <v>1</v>
      </c>
      <c r="K6" s="62"/>
      <c r="L6" s="62"/>
      <c r="M6" s="62"/>
      <c r="N6" s="62"/>
      <c r="O6" s="62"/>
      <c r="P6" s="145">
        <f>SUM(B6:O6)</f>
        <v>1</v>
      </c>
    </row>
    <row r="7" spans="1:16" ht="12.75">
      <c r="A7" s="4" t="s">
        <v>297</v>
      </c>
      <c r="B7" s="61"/>
      <c r="C7" s="61"/>
      <c r="D7" s="61"/>
      <c r="E7" s="61"/>
      <c r="F7" s="61"/>
      <c r="G7" s="61"/>
      <c r="H7" s="61"/>
      <c r="I7" s="61"/>
      <c r="J7" s="61"/>
      <c r="K7" s="62"/>
      <c r="L7" s="62"/>
      <c r="M7" s="62"/>
      <c r="N7" s="62"/>
      <c r="O7" s="62"/>
      <c r="P7" s="145"/>
    </row>
    <row r="8" spans="1:16" ht="12.75">
      <c r="A8" s="4" t="s">
        <v>301</v>
      </c>
      <c r="B8" s="61">
        <v>23.6</v>
      </c>
      <c r="C8" s="61"/>
      <c r="D8" s="61"/>
      <c r="E8" s="61"/>
      <c r="F8" s="61"/>
      <c r="G8" s="61"/>
      <c r="H8" s="61"/>
      <c r="I8" s="61"/>
      <c r="J8" s="61"/>
      <c r="K8" s="62"/>
      <c r="L8" s="62"/>
      <c r="M8" s="62"/>
      <c r="N8" s="62"/>
      <c r="O8" s="62"/>
      <c r="P8" s="145">
        <f aca="true" t="shared" si="0" ref="P8:P30">SUM(B8:O8)</f>
        <v>23.6</v>
      </c>
    </row>
    <row r="9" spans="1:16" ht="12.75">
      <c r="A9" s="4" t="s">
        <v>298</v>
      </c>
      <c r="B9" s="61">
        <v>6.6</v>
      </c>
      <c r="C9" s="61">
        <v>1.6</v>
      </c>
      <c r="D9" s="61">
        <v>1.5</v>
      </c>
      <c r="E9" s="61"/>
      <c r="F9" s="61"/>
      <c r="G9" s="61"/>
      <c r="H9" s="61">
        <v>4.2</v>
      </c>
      <c r="I9" s="61"/>
      <c r="J9" s="61"/>
      <c r="K9" s="62"/>
      <c r="L9" s="62"/>
      <c r="M9" s="62"/>
      <c r="N9" s="62"/>
      <c r="O9" s="62"/>
      <c r="P9" s="145">
        <f t="shared" si="0"/>
        <v>13.899999999999999</v>
      </c>
    </row>
    <row r="10" spans="1:16" ht="12.75">
      <c r="A10" s="4" t="s">
        <v>299</v>
      </c>
      <c r="B10" s="61"/>
      <c r="C10" s="61">
        <v>2.4</v>
      </c>
      <c r="D10" s="61"/>
      <c r="E10" s="61"/>
      <c r="F10" s="61"/>
      <c r="G10" s="61"/>
      <c r="H10" s="61">
        <v>1.7</v>
      </c>
      <c r="I10" s="61"/>
      <c r="J10" s="61"/>
      <c r="K10" s="62"/>
      <c r="L10" s="62"/>
      <c r="M10" s="62"/>
      <c r="N10" s="62"/>
      <c r="O10" s="62"/>
      <c r="P10" s="145">
        <f t="shared" si="0"/>
        <v>4.1</v>
      </c>
    </row>
    <row r="11" spans="1:16" ht="12.75">
      <c r="A11" s="4" t="s">
        <v>304</v>
      </c>
      <c r="B11" s="61">
        <v>5</v>
      </c>
      <c r="C11" s="61"/>
      <c r="D11" s="61">
        <v>7.1</v>
      </c>
      <c r="E11" s="61"/>
      <c r="F11" s="61"/>
      <c r="G11" s="61"/>
      <c r="H11" s="61"/>
      <c r="I11" s="61"/>
      <c r="J11" s="61"/>
      <c r="K11" s="62"/>
      <c r="L11" s="62"/>
      <c r="M11" s="62"/>
      <c r="N11" s="62"/>
      <c r="O11" s="62"/>
      <c r="P11" s="145">
        <f t="shared" si="0"/>
        <v>12.1</v>
      </c>
    </row>
    <row r="12" spans="1:16" ht="12.75">
      <c r="A12" s="4" t="s">
        <v>305</v>
      </c>
      <c r="B12" s="61"/>
      <c r="C12" s="61"/>
      <c r="D12" s="61"/>
      <c r="E12" s="61"/>
      <c r="F12" s="61"/>
      <c r="G12" s="61"/>
      <c r="H12" s="61">
        <v>1</v>
      </c>
      <c r="I12" s="61"/>
      <c r="J12" s="61"/>
      <c r="K12" s="62"/>
      <c r="L12" s="62"/>
      <c r="M12" s="62"/>
      <c r="N12" s="62"/>
      <c r="O12" s="62"/>
      <c r="P12" s="145">
        <f t="shared" si="0"/>
        <v>1</v>
      </c>
    </row>
    <row r="13" spans="1:16" ht="12.75">
      <c r="A13" s="4" t="s">
        <v>306</v>
      </c>
      <c r="B13" s="61"/>
      <c r="C13" s="61"/>
      <c r="D13" s="61">
        <v>1.7</v>
      </c>
      <c r="E13" s="61"/>
      <c r="F13" s="61"/>
      <c r="G13" s="61"/>
      <c r="H13" s="61"/>
      <c r="I13" s="61"/>
      <c r="J13" s="61"/>
      <c r="K13" s="62"/>
      <c r="L13" s="62"/>
      <c r="M13" s="62"/>
      <c r="N13" s="62"/>
      <c r="O13" s="62"/>
      <c r="P13" s="145">
        <f t="shared" si="0"/>
        <v>1.7</v>
      </c>
    </row>
    <row r="14" spans="1:16" ht="12.75">
      <c r="A14" s="4" t="s">
        <v>308</v>
      </c>
      <c r="B14" s="61">
        <v>78.9</v>
      </c>
      <c r="C14" s="61"/>
      <c r="D14" s="61"/>
      <c r="E14" s="61"/>
      <c r="F14" s="61">
        <v>11.1</v>
      </c>
      <c r="G14" s="61"/>
      <c r="H14" s="61">
        <v>1.2</v>
      </c>
      <c r="I14" s="61"/>
      <c r="J14" s="61"/>
      <c r="K14" s="61"/>
      <c r="L14" s="61"/>
      <c r="M14" s="61"/>
      <c r="N14" s="62"/>
      <c r="O14" s="62"/>
      <c r="P14" s="145">
        <f t="shared" si="0"/>
        <v>91.2</v>
      </c>
    </row>
    <row r="15" spans="1:16" ht="12.75">
      <c r="A15" s="4" t="s">
        <v>337</v>
      </c>
      <c r="B15" s="61"/>
      <c r="C15" s="61"/>
      <c r="D15" s="61"/>
      <c r="E15" s="61"/>
      <c r="F15" s="61"/>
      <c r="G15" s="61"/>
      <c r="H15" s="61">
        <v>5</v>
      </c>
      <c r="I15" s="61"/>
      <c r="J15" s="61"/>
      <c r="K15" s="61"/>
      <c r="L15" s="61"/>
      <c r="M15" s="61"/>
      <c r="N15" s="62"/>
      <c r="O15" s="62"/>
      <c r="P15" s="145">
        <f t="shared" si="0"/>
        <v>5</v>
      </c>
    </row>
    <row r="16" spans="1:16" ht="12.75">
      <c r="A16" s="4" t="s">
        <v>310</v>
      </c>
      <c r="B16" s="61">
        <v>180.5</v>
      </c>
      <c r="C16" s="61"/>
      <c r="D16" s="61"/>
      <c r="E16" s="61"/>
      <c r="F16" s="61">
        <v>38.7</v>
      </c>
      <c r="G16" s="61"/>
      <c r="H16" s="61">
        <v>7</v>
      </c>
      <c r="I16" s="61"/>
      <c r="J16" s="61"/>
      <c r="K16" s="61"/>
      <c r="L16" s="61"/>
      <c r="M16" s="61">
        <v>0.3</v>
      </c>
      <c r="N16" s="62"/>
      <c r="O16" s="62"/>
      <c r="P16" s="145">
        <f t="shared" si="0"/>
        <v>226.5</v>
      </c>
    </row>
    <row r="17" spans="1:16" ht="12.75">
      <c r="A17" s="4" t="s">
        <v>312</v>
      </c>
      <c r="B17" s="61">
        <v>17.1</v>
      </c>
      <c r="C17" s="61"/>
      <c r="D17" s="61"/>
      <c r="E17" s="61"/>
      <c r="F17" s="61">
        <v>2.5</v>
      </c>
      <c r="G17" s="61">
        <v>2.5</v>
      </c>
      <c r="H17" s="61">
        <v>4.9</v>
      </c>
      <c r="I17" s="61"/>
      <c r="J17" s="61">
        <v>7</v>
      </c>
      <c r="K17" s="61"/>
      <c r="L17" s="61"/>
      <c r="M17" s="61"/>
      <c r="N17" s="61"/>
      <c r="O17" s="61"/>
      <c r="P17" s="145">
        <f t="shared" si="0"/>
        <v>34</v>
      </c>
    </row>
    <row r="18" spans="1:16" ht="12.75">
      <c r="A18" s="4" t="s">
        <v>313</v>
      </c>
      <c r="B18" s="61">
        <v>156.3</v>
      </c>
      <c r="C18" s="61"/>
      <c r="D18" s="61">
        <v>1.1</v>
      </c>
      <c r="E18" s="61"/>
      <c r="F18" s="61">
        <v>48.6</v>
      </c>
      <c r="G18" s="61">
        <v>7</v>
      </c>
      <c r="H18" s="61">
        <v>3.9</v>
      </c>
      <c r="I18" s="61"/>
      <c r="J18" s="61">
        <v>3.3</v>
      </c>
      <c r="K18" s="61">
        <v>1</v>
      </c>
      <c r="L18" s="61"/>
      <c r="M18" s="61"/>
      <c r="N18" s="61"/>
      <c r="O18" s="61"/>
      <c r="P18" s="145">
        <f t="shared" si="0"/>
        <v>221.20000000000002</v>
      </c>
    </row>
    <row r="19" spans="1:16" ht="12.75">
      <c r="A19" s="4" t="s">
        <v>314</v>
      </c>
      <c r="B19" s="61">
        <v>50.7</v>
      </c>
      <c r="C19" s="61"/>
      <c r="D19" s="61">
        <v>30.8</v>
      </c>
      <c r="E19" s="61">
        <v>12</v>
      </c>
      <c r="F19" s="61">
        <v>5.8</v>
      </c>
      <c r="G19" s="61"/>
      <c r="H19" s="61"/>
      <c r="I19" s="61"/>
      <c r="J19" s="61"/>
      <c r="K19" s="61">
        <v>2</v>
      </c>
      <c r="L19" s="61"/>
      <c r="M19" s="61"/>
      <c r="N19" s="61"/>
      <c r="O19" s="61">
        <v>7.4</v>
      </c>
      <c r="P19" s="145">
        <f t="shared" si="0"/>
        <v>108.7</v>
      </c>
    </row>
    <row r="20" spans="1:16" ht="12.75">
      <c r="A20" s="4" t="s">
        <v>338</v>
      </c>
      <c r="B20" s="61">
        <v>8.4</v>
      </c>
      <c r="C20" s="61"/>
      <c r="D20" s="61"/>
      <c r="E20" s="61"/>
      <c r="F20" s="61"/>
      <c r="G20" s="61">
        <v>5</v>
      </c>
      <c r="H20" s="61"/>
      <c r="I20" s="61"/>
      <c r="J20" s="61"/>
      <c r="K20" s="61"/>
      <c r="L20" s="61"/>
      <c r="M20" s="61"/>
      <c r="N20" s="61"/>
      <c r="O20" s="61"/>
      <c r="P20" s="145">
        <f t="shared" si="0"/>
        <v>13.4</v>
      </c>
    </row>
    <row r="21" spans="1:16" ht="12.75">
      <c r="A21" s="4" t="s">
        <v>316</v>
      </c>
      <c r="B21" s="61">
        <v>118.9</v>
      </c>
      <c r="C21" s="61"/>
      <c r="D21" s="61"/>
      <c r="E21" s="61"/>
      <c r="F21" s="61">
        <v>52.8</v>
      </c>
      <c r="G21" s="61">
        <v>9.8</v>
      </c>
      <c r="H21" s="61">
        <v>1.4</v>
      </c>
      <c r="I21" s="61"/>
      <c r="J21" s="61">
        <v>6.6</v>
      </c>
      <c r="K21" s="61">
        <v>8.1</v>
      </c>
      <c r="L21" s="61"/>
      <c r="M21" s="61"/>
      <c r="N21" s="62"/>
      <c r="O21" s="62"/>
      <c r="P21" s="145">
        <f t="shared" si="0"/>
        <v>197.6</v>
      </c>
    </row>
    <row r="22" spans="1:16" ht="12.75">
      <c r="A22" s="4" t="s">
        <v>339</v>
      </c>
      <c r="B22" s="61">
        <v>32</v>
      </c>
      <c r="C22" s="61"/>
      <c r="D22" s="61"/>
      <c r="E22" s="61"/>
      <c r="F22" s="61">
        <v>22.4</v>
      </c>
      <c r="G22" s="61"/>
      <c r="H22" s="61"/>
      <c r="I22" s="61"/>
      <c r="J22" s="61"/>
      <c r="K22" s="61"/>
      <c r="L22" s="61"/>
      <c r="M22" s="61"/>
      <c r="N22" s="62"/>
      <c r="O22" s="62"/>
      <c r="P22" s="145">
        <f t="shared" si="0"/>
        <v>54.4</v>
      </c>
    </row>
    <row r="23" spans="1:16" ht="12.75">
      <c r="A23" s="4" t="s">
        <v>340</v>
      </c>
      <c r="B23" s="61"/>
      <c r="C23" s="61"/>
      <c r="D23" s="61">
        <v>17</v>
      </c>
      <c r="E23" s="61"/>
      <c r="F23" s="61"/>
      <c r="G23" s="61"/>
      <c r="H23" s="61">
        <v>15.6</v>
      </c>
      <c r="I23" s="61"/>
      <c r="J23" s="61"/>
      <c r="K23" s="61"/>
      <c r="L23" s="61"/>
      <c r="M23" s="61"/>
      <c r="N23" s="62"/>
      <c r="O23" s="62"/>
      <c r="P23" s="145">
        <f t="shared" si="0"/>
        <v>32.6</v>
      </c>
    </row>
    <row r="24" spans="1:16" ht="12.75">
      <c r="A24" s="4" t="s">
        <v>321</v>
      </c>
      <c r="B24" s="61">
        <v>5.8</v>
      </c>
      <c r="C24" s="61"/>
      <c r="D24" s="61"/>
      <c r="E24" s="61"/>
      <c r="F24" s="61"/>
      <c r="G24" s="61"/>
      <c r="H24" s="61"/>
      <c r="I24" s="61"/>
      <c r="J24" s="61"/>
      <c r="K24" s="61"/>
      <c r="L24" s="61"/>
      <c r="M24" s="61"/>
      <c r="N24" s="62"/>
      <c r="O24" s="62"/>
      <c r="P24" s="145">
        <f t="shared" si="0"/>
        <v>5.8</v>
      </c>
    </row>
    <row r="25" spans="1:16" ht="12.75">
      <c r="A25" s="4" t="s">
        <v>320</v>
      </c>
      <c r="B25" s="61">
        <v>6.7</v>
      </c>
      <c r="C25" s="61"/>
      <c r="D25" s="61"/>
      <c r="E25" s="61"/>
      <c r="F25" s="61"/>
      <c r="G25" s="61"/>
      <c r="H25" s="61"/>
      <c r="I25" s="61"/>
      <c r="J25" s="61"/>
      <c r="K25" s="61"/>
      <c r="L25" s="61"/>
      <c r="M25" s="61"/>
      <c r="N25" s="62"/>
      <c r="O25" s="62"/>
      <c r="P25" s="145">
        <f t="shared" si="0"/>
        <v>6.7</v>
      </c>
    </row>
    <row r="26" spans="1:16" ht="12.75">
      <c r="A26" s="4" t="s">
        <v>322</v>
      </c>
      <c r="B26" s="61">
        <v>25.8</v>
      </c>
      <c r="C26" s="61"/>
      <c r="D26" s="61"/>
      <c r="E26" s="61">
        <v>12.3</v>
      </c>
      <c r="F26" s="61"/>
      <c r="G26" s="61"/>
      <c r="H26" s="61">
        <v>3.7</v>
      </c>
      <c r="I26" s="61"/>
      <c r="J26" s="61"/>
      <c r="K26" s="61">
        <v>3</v>
      </c>
      <c r="L26" s="61"/>
      <c r="M26" s="61"/>
      <c r="N26" s="61"/>
      <c r="O26" s="61"/>
      <c r="P26" s="145">
        <f t="shared" si="0"/>
        <v>44.800000000000004</v>
      </c>
    </row>
    <row r="27" spans="1:16" ht="12.75">
      <c r="A27" s="4" t="s">
        <v>323</v>
      </c>
      <c r="B27" s="61">
        <v>11</v>
      </c>
      <c r="C27" s="61"/>
      <c r="D27" s="61"/>
      <c r="E27" s="61"/>
      <c r="F27" s="61">
        <v>6</v>
      </c>
      <c r="G27" s="61">
        <v>6.7</v>
      </c>
      <c r="H27" s="61">
        <v>9.1</v>
      </c>
      <c r="I27" s="61"/>
      <c r="J27" s="61"/>
      <c r="K27" s="61"/>
      <c r="L27" s="61"/>
      <c r="M27" s="61"/>
      <c r="N27" s="61">
        <v>1.5</v>
      </c>
      <c r="O27" s="61"/>
      <c r="P27" s="145">
        <f t="shared" si="0"/>
        <v>34.3</v>
      </c>
    </row>
    <row r="28" spans="1:16" ht="12.75">
      <c r="A28" s="4" t="s">
        <v>324</v>
      </c>
      <c r="B28" s="61">
        <v>187.6</v>
      </c>
      <c r="C28" s="61"/>
      <c r="D28" s="61">
        <v>11.2</v>
      </c>
      <c r="E28" s="61">
        <v>0.5</v>
      </c>
      <c r="F28" s="61">
        <v>195.8</v>
      </c>
      <c r="G28" s="61">
        <v>10.7</v>
      </c>
      <c r="H28" s="61">
        <v>25.4</v>
      </c>
      <c r="I28" s="61"/>
      <c r="J28" s="61"/>
      <c r="K28" s="61">
        <v>3</v>
      </c>
      <c r="L28" s="61">
        <v>0.5</v>
      </c>
      <c r="M28" s="61"/>
      <c r="N28" s="61"/>
      <c r="O28" s="61"/>
      <c r="P28" s="145">
        <f t="shared" si="0"/>
        <v>434.7</v>
      </c>
    </row>
    <row r="29" spans="1:16" ht="12.75">
      <c r="A29" s="4" t="s">
        <v>325</v>
      </c>
      <c r="B29" s="61">
        <v>11.9</v>
      </c>
      <c r="C29" s="61"/>
      <c r="D29" s="61">
        <v>4.2</v>
      </c>
      <c r="E29" s="61"/>
      <c r="F29" s="61">
        <v>8.2</v>
      </c>
      <c r="G29" s="61"/>
      <c r="H29" s="61"/>
      <c r="I29" s="61">
        <v>7.7</v>
      </c>
      <c r="J29" s="61"/>
      <c r="K29" s="61"/>
      <c r="L29" s="61"/>
      <c r="M29" s="61"/>
      <c r="N29" s="61"/>
      <c r="O29" s="61"/>
      <c r="P29" s="145">
        <f t="shared" si="0"/>
        <v>32</v>
      </c>
    </row>
    <row r="30" spans="1:16" ht="12.75">
      <c r="A30" s="37" t="s">
        <v>163</v>
      </c>
      <c r="B30" s="166">
        <f aca="true" t="shared" si="1" ref="B30:M30">SUM(B4:B29)</f>
        <v>950.6999999999999</v>
      </c>
      <c r="C30" s="184">
        <f t="shared" si="1"/>
        <v>4</v>
      </c>
      <c r="D30" s="184">
        <f t="shared" si="1"/>
        <v>74.60000000000001</v>
      </c>
      <c r="E30" s="184">
        <f t="shared" si="1"/>
        <v>43.6</v>
      </c>
      <c r="F30" s="184">
        <f t="shared" si="1"/>
        <v>410.90000000000003</v>
      </c>
      <c r="G30" s="184">
        <f t="shared" si="1"/>
        <v>53.10000000000001</v>
      </c>
      <c r="H30" s="184">
        <f t="shared" si="1"/>
        <v>84.1</v>
      </c>
      <c r="I30" s="184">
        <f t="shared" si="1"/>
        <v>7.7</v>
      </c>
      <c r="J30" s="184">
        <f t="shared" si="1"/>
        <v>17.9</v>
      </c>
      <c r="K30" s="184">
        <f t="shared" si="1"/>
        <v>17.1</v>
      </c>
      <c r="L30" s="184">
        <f t="shared" si="1"/>
        <v>0.5</v>
      </c>
      <c r="M30" s="184">
        <f t="shared" si="1"/>
        <v>0.3</v>
      </c>
      <c r="N30" s="184">
        <f>SUM(N4:N29)</f>
        <v>1.5</v>
      </c>
      <c r="O30" s="184">
        <f>SUM(O4:O29)</f>
        <v>7.4</v>
      </c>
      <c r="P30" s="159">
        <f t="shared" si="0"/>
        <v>1673.3999999999999</v>
      </c>
    </row>
    <row r="31" spans="1:15" ht="12.75">
      <c r="A31" s="106"/>
      <c r="B31" s="185"/>
      <c r="C31" s="185"/>
      <c r="D31" s="185"/>
      <c r="E31" s="185"/>
      <c r="F31" s="185"/>
      <c r="G31" s="185"/>
      <c r="H31" s="185"/>
      <c r="I31" s="185"/>
      <c r="J31" s="185"/>
      <c r="K31" s="185"/>
      <c r="L31" s="185"/>
      <c r="M31" s="185"/>
      <c r="O31" s="185"/>
    </row>
    <row r="32" ht="12.75">
      <c r="F32" s="156"/>
    </row>
  </sheetData>
  <sheetProtection/>
  <printOptions gridLines="1" horizontalCentered="1"/>
  <pageMargins left="0.75" right="0.75" top="1.3385826771653544" bottom="0.3937007874015748" header="0" footer="0.3937007874015748"/>
  <pageSetup horizontalDpi="300" verticalDpi="300" orientation="landscape" r:id="rId1"/>
  <headerFooter alignWithMargins="0">
    <oddHeader>&amp;L SERVICIO AGRÍCOLA Y GANADERO
División Protección Agrícola
Viñas y Vinos&amp;C&amp;14
SUPERFICIE COMUNAL DE CEPAJES BLANCOS
PARA VINIFICACIÓN 
REGIÓN METROPOLITANA  (ha.)&amp;R&amp;12CUADRO Nº35</oddHeader>
    <oddFooter>&amp;L&amp;F</oddFooter>
  </headerFooter>
</worksheet>
</file>

<file path=xl/worksheets/sheet41.xml><?xml version="1.0" encoding="utf-8"?>
<worksheet xmlns="http://schemas.openxmlformats.org/spreadsheetml/2006/main" xmlns:r="http://schemas.openxmlformats.org/officeDocument/2006/relationships">
  <dimension ref="A1:AL15"/>
  <sheetViews>
    <sheetView zoomScale="75" zoomScaleNormal="75" zoomScalePageLayoutView="0" workbookViewId="0" topLeftCell="A1">
      <selection activeCell="A1" sqref="A1:A2"/>
    </sheetView>
  </sheetViews>
  <sheetFormatPr defaultColWidth="11.421875" defaultRowHeight="12.75"/>
  <cols>
    <col min="1" max="1" width="4.7109375" style="78" bestFit="1" customWidth="1"/>
    <col min="2" max="2" width="4.28125" style="78" customWidth="1"/>
    <col min="3" max="3" width="4.7109375" style="78" customWidth="1"/>
    <col min="4" max="4" width="4.8515625" style="78" customWidth="1"/>
    <col min="5" max="5" width="4.421875" style="78" customWidth="1"/>
    <col min="6" max="6" width="4.28125" style="78" customWidth="1"/>
    <col min="7" max="9" width="4.7109375" style="78" customWidth="1"/>
    <col min="10" max="10" width="4.421875" style="73" customWidth="1"/>
    <col min="11" max="12" width="3.8515625" style="78" customWidth="1"/>
    <col min="13" max="13" width="4.421875" style="78" customWidth="1"/>
    <col min="14" max="14" width="4.28125" style="78" customWidth="1"/>
    <col min="15" max="15" width="4.421875" style="78" customWidth="1"/>
    <col min="16" max="18" width="4.140625" style="78" customWidth="1"/>
    <col min="19" max="19" width="4.00390625" style="73" customWidth="1"/>
    <col min="20" max="20" width="5.00390625" style="78" customWidth="1"/>
    <col min="21" max="21" width="4.7109375" style="78" customWidth="1"/>
    <col min="22" max="22" width="4.421875" style="78" customWidth="1"/>
    <col min="23" max="23" width="4.8515625" style="78" customWidth="1"/>
    <col min="24" max="24" width="5.421875" style="78" bestFit="1" customWidth="1"/>
    <col min="25" max="27" width="5.421875" style="78" customWidth="1"/>
    <col min="28" max="28" width="5.8515625" style="73" bestFit="1" customWidth="1"/>
    <col min="29" max="32" width="5.8515625" style="78" bestFit="1" customWidth="1"/>
    <col min="33" max="36" width="5.8515625" style="78" customWidth="1"/>
    <col min="37" max="37" width="5.8515625" style="73" customWidth="1"/>
    <col min="38" max="38" width="0.5625" style="78" hidden="1" customWidth="1"/>
    <col min="39" max="16384" width="11.421875" style="78" customWidth="1"/>
  </cols>
  <sheetData>
    <row r="1" spans="1:37" ht="39.75" customHeight="1" thickBot="1">
      <c r="A1" s="325" t="s">
        <v>341</v>
      </c>
      <c r="B1" s="322" t="s">
        <v>480</v>
      </c>
      <c r="C1" s="323"/>
      <c r="D1" s="323"/>
      <c r="E1" s="323"/>
      <c r="F1" s="323"/>
      <c r="G1" s="323"/>
      <c r="H1" s="323"/>
      <c r="I1" s="323"/>
      <c r="J1" s="324"/>
      <c r="K1" s="322" t="s">
        <v>342</v>
      </c>
      <c r="L1" s="323"/>
      <c r="M1" s="323"/>
      <c r="N1" s="323"/>
      <c r="O1" s="323"/>
      <c r="P1" s="323"/>
      <c r="Q1" s="323"/>
      <c r="R1" s="323"/>
      <c r="S1" s="324"/>
      <c r="T1" s="322" t="s">
        <v>343</v>
      </c>
      <c r="U1" s="323"/>
      <c r="V1" s="323"/>
      <c r="W1" s="323"/>
      <c r="X1" s="323"/>
      <c r="Y1" s="323"/>
      <c r="Z1" s="323"/>
      <c r="AA1" s="323"/>
      <c r="AB1" s="324"/>
      <c r="AC1" s="322" t="s">
        <v>344</v>
      </c>
      <c r="AD1" s="323"/>
      <c r="AE1" s="323"/>
      <c r="AF1" s="323"/>
      <c r="AG1" s="323"/>
      <c r="AH1" s="323"/>
      <c r="AI1" s="323"/>
      <c r="AJ1" s="323"/>
      <c r="AK1" s="324"/>
    </row>
    <row r="2" spans="1:37" ht="24.75" customHeight="1" thickBot="1">
      <c r="A2" s="326"/>
      <c r="B2" s="225">
        <v>1995</v>
      </c>
      <c r="C2" s="226">
        <v>1996</v>
      </c>
      <c r="D2" s="226">
        <v>1997</v>
      </c>
      <c r="E2" s="226">
        <v>1998</v>
      </c>
      <c r="F2" s="226">
        <v>1999</v>
      </c>
      <c r="G2" s="226">
        <v>2000</v>
      </c>
      <c r="H2" s="226">
        <v>2001</v>
      </c>
      <c r="I2" s="226">
        <v>2002</v>
      </c>
      <c r="J2" s="228">
        <v>2003</v>
      </c>
      <c r="K2" s="225">
        <v>95</v>
      </c>
      <c r="L2" s="226">
        <v>96</v>
      </c>
      <c r="M2" s="226">
        <v>97</v>
      </c>
      <c r="N2" s="226">
        <v>98</v>
      </c>
      <c r="O2" s="226">
        <v>99</v>
      </c>
      <c r="P2" s="227" t="s">
        <v>525</v>
      </c>
      <c r="Q2" s="227" t="s">
        <v>539</v>
      </c>
      <c r="R2" s="227" t="s">
        <v>543</v>
      </c>
      <c r="S2" s="242" t="s">
        <v>586</v>
      </c>
      <c r="T2" s="225">
        <v>1995</v>
      </c>
      <c r="U2" s="226">
        <v>1996</v>
      </c>
      <c r="V2" s="226">
        <v>1997</v>
      </c>
      <c r="W2" s="226">
        <v>1998</v>
      </c>
      <c r="X2" s="226">
        <v>1999</v>
      </c>
      <c r="Y2" s="226">
        <v>2000</v>
      </c>
      <c r="Z2" s="226">
        <v>2001</v>
      </c>
      <c r="AA2" s="226">
        <v>2002</v>
      </c>
      <c r="AB2" s="228">
        <v>2003</v>
      </c>
      <c r="AC2" s="225">
        <v>1995</v>
      </c>
      <c r="AD2" s="226">
        <v>1996</v>
      </c>
      <c r="AE2" s="226">
        <v>1997</v>
      </c>
      <c r="AF2" s="226">
        <v>1998</v>
      </c>
      <c r="AG2" s="226">
        <v>1999</v>
      </c>
      <c r="AH2" s="226">
        <v>2000</v>
      </c>
      <c r="AI2" s="226">
        <v>2001</v>
      </c>
      <c r="AJ2" s="226">
        <v>2002</v>
      </c>
      <c r="AK2" s="228">
        <v>2003</v>
      </c>
    </row>
    <row r="3" spans="1:37" ht="24.75" customHeight="1">
      <c r="A3" s="215" t="s">
        <v>386</v>
      </c>
      <c r="B3" s="243">
        <v>5960</v>
      </c>
      <c r="C3" s="87">
        <v>6241</v>
      </c>
      <c r="D3" s="87">
        <v>6342</v>
      </c>
      <c r="E3" s="87">
        <v>6614</v>
      </c>
      <c r="F3" s="87">
        <v>6879</v>
      </c>
      <c r="G3" s="87">
        <v>6913</v>
      </c>
      <c r="H3" s="81">
        <v>7358</v>
      </c>
      <c r="I3" s="87">
        <v>7563.5</v>
      </c>
      <c r="J3" s="244">
        <v>7691.1</v>
      </c>
      <c r="K3" s="243">
        <v>731</v>
      </c>
      <c r="L3" s="87">
        <v>746</v>
      </c>
      <c r="M3" s="87">
        <v>781</v>
      </c>
      <c r="N3" s="87">
        <v>793</v>
      </c>
      <c r="O3" s="87">
        <v>798</v>
      </c>
      <c r="P3" s="87">
        <v>797</v>
      </c>
      <c r="Q3" s="81">
        <v>647</v>
      </c>
      <c r="R3" s="81">
        <v>620</v>
      </c>
      <c r="S3" s="244">
        <v>614.8</v>
      </c>
      <c r="T3" s="243" t="s">
        <v>489</v>
      </c>
      <c r="U3" s="87" t="s">
        <v>489</v>
      </c>
      <c r="V3" s="87" t="s">
        <v>489</v>
      </c>
      <c r="W3" s="87"/>
      <c r="X3" s="87"/>
      <c r="Y3" s="87"/>
      <c r="Z3" s="81"/>
      <c r="AA3" s="81"/>
      <c r="AB3" s="244"/>
      <c r="AC3" s="243">
        <v>6691</v>
      </c>
      <c r="AD3" s="87">
        <v>6986</v>
      </c>
      <c r="AE3" s="87">
        <v>7123</v>
      </c>
      <c r="AF3" s="87">
        <v>7407</v>
      </c>
      <c r="AG3" s="87">
        <v>7677</v>
      </c>
      <c r="AH3" s="87">
        <v>7710</v>
      </c>
      <c r="AI3" s="81">
        <v>8005</v>
      </c>
      <c r="AJ3" s="216">
        <v>8184</v>
      </c>
      <c r="AK3" s="244">
        <v>8305.9</v>
      </c>
    </row>
    <row r="4" spans="1:37" ht="24.75" customHeight="1">
      <c r="A4" s="215" t="s">
        <v>84</v>
      </c>
      <c r="B4" s="243">
        <v>8221</v>
      </c>
      <c r="C4" s="87">
        <v>8661</v>
      </c>
      <c r="D4" s="87">
        <v>9678</v>
      </c>
      <c r="E4" s="87">
        <v>9995</v>
      </c>
      <c r="F4" s="87">
        <v>9952</v>
      </c>
      <c r="G4" s="87">
        <v>9864</v>
      </c>
      <c r="H4" s="81">
        <v>10022</v>
      </c>
      <c r="I4" s="87">
        <v>10109.7</v>
      </c>
      <c r="J4" s="244">
        <v>10186.7</v>
      </c>
      <c r="K4" s="243">
        <v>8654</v>
      </c>
      <c r="L4" s="87">
        <v>8980</v>
      </c>
      <c r="M4" s="87">
        <v>9228</v>
      </c>
      <c r="N4" s="87">
        <v>9394</v>
      </c>
      <c r="O4" s="87">
        <v>9581</v>
      </c>
      <c r="P4" s="87">
        <v>9279</v>
      </c>
      <c r="Q4" s="81">
        <v>9153</v>
      </c>
      <c r="R4" s="81">
        <v>9171</v>
      </c>
      <c r="S4" s="244">
        <v>9238.5</v>
      </c>
      <c r="T4" s="243">
        <v>93</v>
      </c>
      <c r="U4" s="87">
        <v>110</v>
      </c>
      <c r="V4" s="87">
        <v>216</v>
      </c>
      <c r="W4" s="87">
        <v>615</v>
      </c>
      <c r="X4" s="87">
        <v>1141</v>
      </c>
      <c r="Y4" s="87">
        <v>1804</v>
      </c>
      <c r="Z4" s="81">
        <v>2067</v>
      </c>
      <c r="AA4" s="216">
        <v>2126.8</v>
      </c>
      <c r="AB4" s="244">
        <v>2192.1</v>
      </c>
      <c r="AC4" s="243">
        <v>16968</v>
      </c>
      <c r="AD4" s="87">
        <v>17751</v>
      </c>
      <c r="AE4" s="87">
        <v>19122</v>
      </c>
      <c r="AF4" s="87">
        <v>20004</v>
      </c>
      <c r="AG4" s="87">
        <v>20674</v>
      </c>
      <c r="AH4" s="87">
        <v>20947</v>
      </c>
      <c r="AI4" s="81">
        <v>21242</v>
      </c>
      <c r="AJ4" s="216">
        <v>21407.1</v>
      </c>
      <c r="AK4" s="244">
        <v>21617.3</v>
      </c>
    </row>
    <row r="5" spans="1:37" ht="24.75" customHeight="1">
      <c r="A5" s="215" t="s">
        <v>85</v>
      </c>
      <c r="B5" s="243">
        <v>11493</v>
      </c>
      <c r="C5" s="87">
        <v>11437</v>
      </c>
      <c r="D5" s="87">
        <v>11275</v>
      </c>
      <c r="E5" s="87">
        <v>11339</v>
      </c>
      <c r="F5" s="87">
        <v>11612</v>
      </c>
      <c r="G5" s="87">
        <v>11767</v>
      </c>
      <c r="H5" s="81">
        <v>11873</v>
      </c>
      <c r="I5" s="87">
        <v>12066.6</v>
      </c>
      <c r="J5" s="244">
        <v>12095.1</v>
      </c>
      <c r="K5" s="243"/>
      <c r="L5" s="87"/>
      <c r="M5" s="87"/>
      <c r="N5" s="87"/>
      <c r="O5" s="87"/>
      <c r="P5" s="87"/>
      <c r="Q5" s="81"/>
      <c r="R5" s="81"/>
      <c r="S5" s="244"/>
      <c r="T5" s="243">
        <v>1860</v>
      </c>
      <c r="U5" s="87">
        <v>1807</v>
      </c>
      <c r="V5" s="87">
        <v>2128</v>
      </c>
      <c r="W5" s="87">
        <v>2962</v>
      </c>
      <c r="X5" s="87">
        <v>3673</v>
      </c>
      <c r="Y5" s="87">
        <v>4782</v>
      </c>
      <c r="Z5" s="81">
        <v>4965</v>
      </c>
      <c r="AA5" s="216">
        <v>5006.4</v>
      </c>
      <c r="AB5" s="244">
        <v>5171.2</v>
      </c>
      <c r="AC5" s="243">
        <v>13353</v>
      </c>
      <c r="AD5" s="87">
        <v>13244</v>
      </c>
      <c r="AE5" s="87">
        <v>13403</v>
      </c>
      <c r="AF5" s="87">
        <v>14292</v>
      </c>
      <c r="AG5" s="87">
        <v>15285</v>
      </c>
      <c r="AH5" s="87">
        <v>16549</v>
      </c>
      <c r="AI5" s="81">
        <v>16838</v>
      </c>
      <c r="AJ5" s="216">
        <v>17073</v>
      </c>
      <c r="AK5" s="244">
        <v>17266.3</v>
      </c>
    </row>
    <row r="6" spans="1:37" ht="24.75" customHeight="1">
      <c r="A6" s="215" t="s">
        <v>86</v>
      </c>
      <c r="B6" s="243">
        <v>9383</v>
      </c>
      <c r="C6" s="87">
        <v>9585</v>
      </c>
      <c r="D6" s="87">
        <v>9575</v>
      </c>
      <c r="E6" s="87">
        <v>9824</v>
      </c>
      <c r="F6" s="87">
        <v>10110</v>
      </c>
      <c r="G6" s="87">
        <v>10123</v>
      </c>
      <c r="H6" s="81">
        <v>10218</v>
      </c>
      <c r="I6" s="87">
        <v>10182.9</v>
      </c>
      <c r="J6" s="244">
        <v>10252.1</v>
      </c>
      <c r="K6" s="243"/>
      <c r="L6" s="87"/>
      <c r="M6" s="87"/>
      <c r="N6" s="87"/>
      <c r="O6" s="87"/>
      <c r="P6" s="87"/>
      <c r="Q6" s="81"/>
      <c r="R6" s="81"/>
      <c r="S6" s="244"/>
      <c r="T6" s="243">
        <v>8804</v>
      </c>
      <c r="U6" s="87">
        <v>9173</v>
      </c>
      <c r="V6" s="87">
        <v>12840</v>
      </c>
      <c r="W6" s="87">
        <v>17994</v>
      </c>
      <c r="X6" s="87">
        <v>21477</v>
      </c>
      <c r="Y6" s="87">
        <v>29041</v>
      </c>
      <c r="Z6" s="81">
        <v>29809</v>
      </c>
      <c r="AA6" s="216">
        <v>30460.6</v>
      </c>
      <c r="AB6" s="244">
        <v>31053</v>
      </c>
      <c r="AC6" s="243">
        <v>18187</v>
      </c>
      <c r="AD6" s="87">
        <v>18758</v>
      </c>
      <c r="AE6" s="87">
        <v>22415</v>
      </c>
      <c r="AF6" s="87">
        <v>27818</v>
      </c>
      <c r="AG6" s="87">
        <v>31587</v>
      </c>
      <c r="AH6" s="87">
        <v>39164</v>
      </c>
      <c r="AI6" s="81">
        <v>40027</v>
      </c>
      <c r="AJ6" s="216">
        <v>40643.5</v>
      </c>
      <c r="AK6" s="244">
        <v>41305.1</v>
      </c>
    </row>
    <row r="7" spans="1:37" ht="24.75" customHeight="1">
      <c r="A7" s="215" t="s">
        <v>87</v>
      </c>
      <c r="B7" s="243">
        <v>1036</v>
      </c>
      <c r="C7" s="87">
        <v>929</v>
      </c>
      <c r="D7" s="87">
        <v>833</v>
      </c>
      <c r="E7" s="87">
        <v>779</v>
      </c>
      <c r="F7" s="87">
        <v>749</v>
      </c>
      <c r="G7" s="87">
        <v>658</v>
      </c>
      <c r="H7" s="81">
        <v>678</v>
      </c>
      <c r="I7" s="87">
        <v>674.6</v>
      </c>
      <c r="J7" s="244">
        <v>679.8</v>
      </c>
      <c r="K7" s="243"/>
      <c r="L7" s="87"/>
      <c r="M7" s="87"/>
      <c r="N7" s="87"/>
      <c r="O7" s="87"/>
      <c r="P7" s="87"/>
      <c r="Q7" s="81"/>
      <c r="R7" s="81"/>
      <c r="S7" s="244"/>
      <c r="T7" s="243">
        <v>25768</v>
      </c>
      <c r="U7" s="87">
        <v>26010</v>
      </c>
      <c r="V7" s="87">
        <v>28868</v>
      </c>
      <c r="W7" s="87">
        <v>33900</v>
      </c>
      <c r="X7" s="87">
        <v>37543</v>
      </c>
      <c r="Y7" s="87">
        <v>45050</v>
      </c>
      <c r="Z7" s="81">
        <v>46400</v>
      </c>
      <c r="AA7" s="216">
        <v>46877.4</v>
      </c>
      <c r="AB7" s="244">
        <v>47339.9</v>
      </c>
      <c r="AC7" s="243">
        <v>26804</v>
      </c>
      <c r="AD7" s="87">
        <v>26939</v>
      </c>
      <c r="AE7" s="87">
        <v>29701</v>
      </c>
      <c r="AF7" s="87">
        <v>34679</v>
      </c>
      <c r="AG7" s="87">
        <v>38292</v>
      </c>
      <c r="AH7" s="87">
        <v>45708</v>
      </c>
      <c r="AI7" s="81">
        <v>47078</v>
      </c>
      <c r="AJ7" s="216">
        <v>47552</v>
      </c>
      <c r="AK7" s="244">
        <v>48019.7</v>
      </c>
    </row>
    <row r="8" spans="1:37" ht="24.75" customHeight="1">
      <c r="A8" s="215" t="s">
        <v>88</v>
      </c>
      <c r="B8" s="243">
        <v>7</v>
      </c>
      <c r="C8" s="87">
        <v>7</v>
      </c>
      <c r="D8" s="87">
        <v>7</v>
      </c>
      <c r="E8" s="87">
        <v>7</v>
      </c>
      <c r="F8" s="87">
        <v>7</v>
      </c>
      <c r="G8" s="87">
        <v>7</v>
      </c>
      <c r="H8" s="81">
        <v>7</v>
      </c>
      <c r="I8" s="87">
        <v>6.6</v>
      </c>
      <c r="J8" s="249">
        <v>6.6</v>
      </c>
      <c r="K8" s="243"/>
      <c r="L8" s="87"/>
      <c r="M8" s="87"/>
      <c r="N8" s="87"/>
      <c r="O8" s="87"/>
      <c r="P8" s="87"/>
      <c r="Q8" s="81"/>
      <c r="R8" s="81"/>
      <c r="S8" s="244"/>
      <c r="T8" s="243">
        <v>13014</v>
      </c>
      <c r="U8" s="87">
        <v>13000</v>
      </c>
      <c r="V8" s="87">
        <v>12999</v>
      </c>
      <c r="W8" s="87">
        <v>13089</v>
      </c>
      <c r="X8" s="87">
        <v>13222</v>
      </c>
      <c r="Y8" s="87">
        <v>13744</v>
      </c>
      <c r="Z8" s="81">
        <v>13662</v>
      </c>
      <c r="AA8" s="216">
        <v>13632.1</v>
      </c>
      <c r="AB8" s="244">
        <v>13798.6</v>
      </c>
      <c r="AC8" s="243">
        <v>13021</v>
      </c>
      <c r="AD8" s="87">
        <v>13007</v>
      </c>
      <c r="AE8" s="87">
        <v>13006</v>
      </c>
      <c r="AF8" s="87">
        <v>13096</v>
      </c>
      <c r="AG8" s="87">
        <v>13229</v>
      </c>
      <c r="AH8" s="87">
        <v>13751</v>
      </c>
      <c r="AI8" s="81">
        <v>13669</v>
      </c>
      <c r="AJ8" s="216">
        <v>13638.7</v>
      </c>
      <c r="AK8" s="244">
        <v>13805.2</v>
      </c>
    </row>
    <row r="9" spans="1:37" ht="24.75" customHeight="1">
      <c r="A9" s="215" t="s">
        <v>488</v>
      </c>
      <c r="B9" s="245"/>
      <c r="C9" s="82"/>
      <c r="D9" s="82"/>
      <c r="E9" s="87"/>
      <c r="F9" s="87"/>
      <c r="G9" s="87"/>
      <c r="H9" s="81"/>
      <c r="I9" s="87"/>
      <c r="J9" s="244"/>
      <c r="K9" s="243"/>
      <c r="L9" s="87"/>
      <c r="M9" s="87"/>
      <c r="N9" s="87"/>
      <c r="O9" s="87"/>
      <c r="P9" s="87"/>
      <c r="Q9" s="81"/>
      <c r="R9" s="81"/>
      <c r="S9" s="244"/>
      <c r="T9" s="245"/>
      <c r="U9" s="82"/>
      <c r="V9" s="82"/>
      <c r="W9" s="87">
        <v>5</v>
      </c>
      <c r="X9" s="87">
        <v>5</v>
      </c>
      <c r="Y9" s="87">
        <v>5</v>
      </c>
      <c r="Z9" s="81">
        <v>5</v>
      </c>
      <c r="AA9" s="216">
        <v>4.5</v>
      </c>
      <c r="AB9" s="249">
        <v>9.5</v>
      </c>
      <c r="AC9" s="245"/>
      <c r="AD9" s="82"/>
      <c r="AE9" s="82"/>
      <c r="AF9" s="87">
        <v>5</v>
      </c>
      <c r="AG9" s="87">
        <v>5</v>
      </c>
      <c r="AH9" s="87">
        <v>5</v>
      </c>
      <c r="AI9" s="81">
        <v>5</v>
      </c>
      <c r="AJ9" s="216">
        <v>4.5</v>
      </c>
      <c r="AK9" s="244">
        <v>9.5</v>
      </c>
    </row>
    <row r="10" spans="1:37" ht="24.75" customHeight="1">
      <c r="A10" s="215" t="s">
        <v>580</v>
      </c>
      <c r="B10" s="245"/>
      <c r="C10" s="82"/>
      <c r="D10" s="82"/>
      <c r="E10" s="87"/>
      <c r="F10" s="87"/>
      <c r="G10" s="87"/>
      <c r="H10" s="81"/>
      <c r="I10" s="87"/>
      <c r="J10" s="244"/>
      <c r="K10" s="243"/>
      <c r="L10" s="87"/>
      <c r="M10" s="87"/>
      <c r="N10" s="87"/>
      <c r="O10" s="87"/>
      <c r="P10" s="87"/>
      <c r="Q10" s="81"/>
      <c r="R10" s="81"/>
      <c r="S10" s="244"/>
      <c r="T10" s="245"/>
      <c r="U10" s="82"/>
      <c r="V10" s="82"/>
      <c r="W10" s="87"/>
      <c r="X10" s="87"/>
      <c r="Y10" s="87"/>
      <c r="Z10" s="81"/>
      <c r="AA10" s="216"/>
      <c r="AB10" s="249">
        <v>4.6</v>
      </c>
      <c r="AC10" s="245"/>
      <c r="AD10" s="82"/>
      <c r="AE10" s="82"/>
      <c r="AF10" s="87"/>
      <c r="AG10" s="87"/>
      <c r="AH10" s="87"/>
      <c r="AI10" s="81"/>
      <c r="AJ10" s="216"/>
      <c r="AK10" s="244">
        <v>4.6</v>
      </c>
    </row>
    <row r="11" spans="1:37" ht="24.75" customHeight="1">
      <c r="A11" s="215" t="s">
        <v>387</v>
      </c>
      <c r="B11" s="243">
        <v>13703</v>
      </c>
      <c r="C11" s="87">
        <v>13575</v>
      </c>
      <c r="D11" s="87">
        <v>11931</v>
      </c>
      <c r="E11" s="87">
        <v>11651</v>
      </c>
      <c r="F11" s="87">
        <v>11517</v>
      </c>
      <c r="G11" s="87">
        <v>11486</v>
      </c>
      <c r="H11" s="81">
        <v>11513</v>
      </c>
      <c r="I11" s="87">
        <v>11761.8</v>
      </c>
      <c r="J11" s="244">
        <v>11773.6</v>
      </c>
      <c r="K11" s="243"/>
      <c r="L11" s="87"/>
      <c r="M11" s="87"/>
      <c r="N11" s="87"/>
      <c r="O11" s="87"/>
      <c r="P11" s="87"/>
      <c r="Q11" s="81"/>
      <c r="R11" s="81"/>
      <c r="S11" s="244"/>
      <c r="T11" s="243">
        <v>4854</v>
      </c>
      <c r="U11" s="87">
        <v>5904</v>
      </c>
      <c r="V11" s="87">
        <v>6499</v>
      </c>
      <c r="W11" s="87">
        <v>6823</v>
      </c>
      <c r="X11" s="87">
        <v>8296</v>
      </c>
      <c r="Y11" s="87">
        <v>9450</v>
      </c>
      <c r="Z11" s="81">
        <v>10063</v>
      </c>
      <c r="AA11" s="216">
        <v>10461.2</v>
      </c>
      <c r="AB11" s="244">
        <v>10528</v>
      </c>
      <c r="AC11" s="243">
        <v>18557</v>
      </c>
      <c r="AD11" s="87">
        <v>19480</v>
      </c>
      <c r="AE11" s="87">
        <v>18430</v>
      </c>
      <c r="AF11" s="87">
        <v>18474</v>
      </c>
      <c r="AG11" s="87">
        <v>19813</v>
      </c>
      <c r="AH11" s="87">
        <v>20936</v>
      </c>
      <c r="AI11" s="81">
        <v>21576</v>
      </c>
      <c r="AJ11" s="216">
        <v>22223</v>
      </c>
      <c r="AK11" s="244">
        <v>22301.6</v>
      </c>
    </row>
    <row r="12" spans="1:37" ht="24.75" customHeight="1">
      <c r="A12" s="215"/>
      <c r="B12" s="245"/>
      <c r="C12" s="82"/>
      <c r="D12" s="82"/>
      <c r="E12" s="87"/>
      <c r="F12" s="87"/>
      <c r="G12" s="87"/>
      <c r="H12" s="81"/>
      <c r="I12" s="81"/>
      <c r="J12" s="244"/>
      <c r="K12" s="245"/>
      <c r="L12" s="82"/>
      <c r="M12" s="82"/>
      <c r="N12" s="87"/>
      <c r="O12" s="87"/>
      <c r="P12" s="87"/>
      <c r="Q12" s="81"/>
      <c r="R12" s="81"/>
      <c r="S12" s="244"/>
      <c r="T12" s="245"/>
      <c r="U12" s="82"/>
      <c r="V12" s="82"/>
      <c r="W12" s="87"/>
      <c r="X12" s="87"/>
      <c r="Y12" s="87"/>
      <c r="Z12" s="81"/>
      <c r="AA12" s="81"/>
      <c r="AB12" s="244"/>
      <c r="AC12" s="245"/>
      <c r="AD12" s="82"/>
      <c r="AE12" s="82"/>
      <c r="AF12" s="87"/>
      <c r="AG12" s="87"/>
      <c r="AH12" s="87"/>
      <c r="AI12" s="81"/>
      <c r="AJ12" s="81"/>
      <c r="AK12" s="244"/>
    </row>
    <row r="13" spans="1:37" ht="43.5" customHeight="1" thickBot="1">
      <c r="A13" s="217" t="s">
        <v>123</v>
      </c>
      <c r="B13" s="246">
        <v>49803</v>
      </c>
      <c r="C13" s="247">
        <v>50435</v>
      </c>
      <c r="D13" s="247">
        <v>49641</v>
      </c>
      <c r="E13" s="247">
        <f aca="true" t="shared" si="0" ref="E13:J13">SUM(E3:E12)</f>
        <v>50209</v>
      </c>
      <c r="F13" s="247">
        <f t="shared" si="0"/>
        <v>50826</v>
      </c>
      <c r="G13" s="247">
        <f t="shared" si="0"/>
        <v>50818</v>
      </c>
      <c r="H13" s="247">
        <f t="shared" si="0"/>
        <v>51669</v>
      </c>
      <c r="I13" s="247">
        <f t="shared" si="0"/>
        <v>52365.7</v>
      </c>
      <c r="J13" s="248">
        <f t="shared" si="0"/>
        <v>52685</v>
      </c>
      <c r="K13" s="246">
        <v>9385</v>
      </c>
      <c r="L13" s="247">
        <v>9726</v>
      </c>
      <c r="M13" s="247">
        <v>10009</v>
      </c>
      <c r="N13" s="247">
        <f aca="true" t="shared" si="1" ref="N13:S13">SUM(N3:N12)</f>
        <v>10187</v>
      </c>
      <c r="O13" s="247">
        <f t="shared" si="1"/>
        <v>10379</v>
      </c>
      <c r="P13" s="247">
        <f t="shared" si="1"/>
        <v>10076</v>
      </c>
      <c r="Q13" s="247">
        <f t="shared" si="1"/>
        <v>9800</v>
      </c>
      <c r="R13" s="247">
        <f t="shared" si="1"/>
        <v>9791</v>
      </c>
      <c r="S13" s="248">
        <f t="shared" si="1"/>
        <v>9853.3</v>
      </c>
      <c r="T13" s="246">
        <v>54393</v>
      </c>
      <c r="U13" s="247">
        <v>56004</v>
      </c>
      <c r="V13" s="247">
        <v>63550</v>
      </c>
      <c r="W13" s="247">
        <f>SUM(W3:W12)</f>
        <v>75388</v>
      </c>
      <c r="X13" s="247">
        <f>SUM(X3:X12)</f>
        <v>85357</v>
      </c>
      <c r="Y13" s="247">
        <f>SUM(Y3:Y12)</f>
        <v>103876</v>
      </c>
      <c r="Z13" s="250">
        <f>SUM(Z4:Z12)</f>
        <v>106971</v>
      </c>
      <c r="AA13" s="250">
        <f>SUM(AA4:AA12)</f>
        <v>108569</v>
      </c>
      <c r="AB13" s="248">
        <f>SUM(AB4:AB12)</f>
        <v>110096.90000000002</v>
      </c>
      <c r="AC13" s="246">
        <v>113581</v>
      </c>
      <c r="AD13" s="247">
        <v>116165</v>
      </c>
      <c r="AE13" s="247">
        <v>123200</v>
      </c>
      <c r="AF13" s="247">
        <f aca="true" t="shared" si="2" ref="AF13:AK13">SUM(AF3:AF12)</f>
        <v>135775</v>
      </c>
      <c r="AG13" s="247">
        <f t="shared" si="2"/>
        <v>146562</v>
      </c>
      <c r="AH13" s="247">
        <f t="shared" si="2"/>
        <v>164770</v>
      </c>
      <c r="AI13" s="247">
        <f t="shared" si="2"/>
        <v>168440</v>
      </c>
      <c r="AJ13" s="247">
        <f t="shared" si="2"/>
        <v>170725.80000000002</v>
      </c>
      <c r="AK13" s="248">
        <f t="shared" si="2"/>
        <v>172635.2</v>
      </c>
    </row>
    <row r="14" spans="1:38" ht="58.5" customHeight="1" thickBot="1">
      <c r="A14" s="218" t="s">
        <v>529</v>
      </c>
      <c r="B14" s="219"/>
      <c r="C14" s="220">
        <v>1.3</v>
      </c>
      <c r="D14" s="221">
        <v>-1.6</v>
      </c>
      <c r="E14" s="221">
        <f aca="true" t="shared" si="3" ref="E14:J14">SUM(E13-D13)*100/D13</f>
        <v>1.1442154670534437</v>
      </c>
      <c r="F14" s="221">
        <f t="shared" si="3"/>
        <v>1.2288633511920173</v>
      </c>
      <c r="G14" s="221">
        <f t="shared" si="3"/>
        <v>-0.015739975603037814</v>
      </c>
      <c r="H14" s="221">
        <f t="shared" si="3"/>
        <v>1.6746034869534416</v>
      </c>
      <c r="I14" s="221">
        <f t="shared" si="3"/>
        <v>1.3483907178385437</v>
      </c>
      <c r="J14" s="221">
        <f t="shared" si="3"/>
        <v>0.6097502754665801</v>
      </c>
      <c r="K14" s="222"/>
      <c r="L14" s="220">
        <v>3.6</v>
      </c>
      <c r="M14" s="221">
        <v>2.9</v>
      </c>
      <c r="N14" s="221">
        <f aca="true" t="shared" si="4" ref="N14:S14">SUM(N13-M13)*100/M13</f>
        <v>1.7783994405035468</v>
      </c>
      <c r="O14" s="221">
        <f t="shared" si="4"/>
        <v>1.8847550800039266</v>
      </c>
      <c r="P14" s="221">
        <f t="shared" si="4"/>
        <v>-2.919356392716061</v>
      </c>
      <c r="Q14" s="221">
        <f t="shared" si="4"/>
        <v>-2.739182215164748</v>
      </c>
      <c r="R14" s="221">
        <f t="shared" si="4"/>
        <v>-0.09183673469387756</v>
      </c>
      <c r="S14" s="221">
        <f t="shared" si="4"/>
        <v>0.6362986416096341</v>
      </c>
      <c r="T14" s="222"/>
      <c r="U14" s="220">
        <v>3</v>
      </c>
      <c r="V14" s="221">
        <v>13.5</v>
      </c>
      <c r="W14" s="220">
        <f aca="true" t="shared" si="5" ref="W14:AB14">SUM(W13-V13)*100/V13</f>
        <v>18.627852084972464</v>
      </c>
      <c r="X14" s="220">
        <f t="shared" si="5"/>
        <v>13.223589961267045</v>
      </c>
      <c r="Y14" s="220">
        <f t="shared" si="5"/>
        <v>21.695935892779737</v>
      </c>
      <c r="Z14" s="220">
        <f t="shared" si="5"/>
        <v>2.9795140359659595</v>
      </c>
      <c r="AA14" s="220">
        <f t="shared" si="5"/>
        <v>1.493862822634172</v>
      </c>
      <c r="AB14" s="220">
        <f t="shared" si="5"/>
        <v>1.4073077950428052</v>
      </c>
      <c r="AC14" s="223"/>
      <c r="AD14" s="220">
        <v>2.3</v>
      </c>
      <c r="AE14" s="221">
        <v>6.1</v>
      </c>
      <c r="AF14" s="221">
        <f aca="true" t="shared" si="6" ref="AF14:AK14">SUM(AF13-AE13)*100/AE13</f>
        <v>10.206980519480519</v>
      </c>
      <c r="AG14" s="221">
        <f t="shared" si="6"/>
        <v>7.944761554041613</v>
      </c>
      <c r="AH14" s="221">
        <f t="shared" si="6"/>
        <v>12.423411252575702</v>
      </c>
      <c r="AI14" s="221">
        <f t="shared" si="6"/>
        <v>2.2273472112641866</v>
      </c>
      <c r="AJ14" s="221">
        <f t="shared" si="6"/>
        <v>1.3570410828781865</v>
      </c>
      <c r="AK14" s="224">
        <f t="shared" si="6"/>
        <v>1.1184015538366163</v>
      </c>
      <c r="AL14" s="89"/>
    </row>
    <row r="15" spans="5:37" ht="24.75" customHeight="1">
      <c r="E15" s="90"/>
      <c r="F15" s="90"/>
      <c r="G15" s="90"/>
      <c r="H15" s="90"/>
      <c r="I15" s="90"/>
      <c r="J15" s="91"/>
      <c r="K15" s="90"/>
      <c r="L15" s="90"/>
      <c r="M15" s="90"/>
      <c r="N15" s="90"/>
      <c r="O15" s="90"/>
      <c r="P15" s="90"/>
      <c r="Q15" s="90"/>
      <c r="R15" s="90"/>
      <c r="S15" s="91"/>
      <c r="T15" s="90"/>
      <c r="U15" s="90"/>
      <c r="V15" s="90"/>
      <c r="W15" s="90"/>
      <c r="X15" s="90"/>
      <c r="Y15" s="90"/>
      <c r="Z15" s="90"/>
      <c r="AA15" s="90"/>
      <c r="AB15" s="92"/>
      <c r="AC15" s="90"/>
      <c r="AD15" s="90"/>
      <c r="AE15" s="90"/>
      <c r="AF15" s="90"/>
      <c r="AG15" s="90"/>
      <c r="AH15" s="90"/>
      <c r="AI15" s="90"/>
      <c r="AJ15" s="90"/>
      <c r="AK15" s="91"/>
    </row>
    <row r="16" ht="24.75" customHeight="1"/>
  </sheetData>
  <sheetProtection/>
  <mergeCells count="5">
    <mergeCell ref="T1:AB1"/>
    <mergeCell ref="AC1:AK1"/>
    <mergeCell ref="A1:A2"/>
    <mergeCell ref="B1:J1"/>
    <mergeCell ref="K1:S1"/>
  </mergeCells>
  <printOptions gridLines="1" horizontalCentered="1" verticalCentered="1"/>
  <pageMargins left="0.3937007874015748" right="0.3937007874015748" top="1.299212598425197" bottom="1" header="0.3937007874015748" footer="0.3937007874015748"/>
  <pageSetup horizontalDpi="300" verticalDpi="300" orientation="landscape" r:id="rId1"/>
  <headerFooter alignWithMargins="0">
    <oddHeader>&amp;LSERVICIO AGRÍCOLA Y GANADERO
División Protección Agrícola
Viñas y Vinos&amp;C&amp;14
CATASTRO VITÍCOLA NACIONAL
Años  1995 -  2003 (ha.)&amp;R&amp;12CUADRO Nº  36</oddHeader>
    <oddFooter>&amp;L&amp;F</oddFooter>
  </headerFooter>
</worksheet>
</file>

<file path=xl/worksheets/sheet42.xml><?xml version="1.0" encoding="utf-8"?>
<worksheet xmlns="http://schemas.openxmlformats.org/spreadsheetml/2006/main" xmlns:r="http://schemas.openxmlformats.org/officeDocument/2006/relationships">
  <dimension ref="A1:T19"/>
  <sheetViews>
    <sheetView zoomScalePageLayoutView="0" workbookViewId="0" topLeftCell="A1">
      <selection activeCell="A1" sqref="A1:A4"/>
    </sheetView>
  </sheetViews>
  <sheetFormatPr defaultColWidth="11.421875" defaultRowHeight="12.75"/>
  <cols>
    <col min="1" max="1" width="18.7109375" style="7" customWidth="1"/>
    <col min="2" max="7" width="5.7109375" style="7" customWidth="1"/>
    <col min="8" max="8" width="6.57421875" style="7" bestFit="1" customWidth="1"/>
    <col min="9" max="10" width="6.57421875" style="7" customWidth="1"/>
    <col min="11" max="11" width="7.8515625" style="7" bestFit="1" customWidth="1"/>
    <col min="12" max="14" width="4.8515625" style="7" bestFit="1" customWidth="1"/>
    <col min="15" max="15" width="5.00390625" style="7" bestFit="1" customWidth="1"/>
    <col min="16" max="18" width="4.8515625" style="7" bestFit="1" customWidth="1"/>
    <col min="19" max="19" width="4.8515625" style="7" customWidth="1"/>
    <col min="20" max="20" width="5.421875" style="7" customWidth="1"/>
  </cols>
  <sheetData>
    <row r="1" spans="1:20" ht="18.75" customHeight="1">
      <c r="A1" s="327" t="s">
        <v>345</v>
      </c>
      <c r="B1" s="330" t="s">
        <v>346</v>
      </c>
      <c r="C1" s="330"/>
      <c r="D1" s="330"/>
      <c r="E1" s="330"/>
      <c r="F1" s="330"/>
      <c r="G1" s="330"/>
      <c r="H1" s="330"/>
      <c r="I1" s="330"/>
      <c r="J1" s="330"/>
      <c r="K1" s="330"/>
      <c r="L1" s="330" t="s">
        <v>347</v>
      </c>
      <c r="M1" s="330"/>
      <c r="N1" s="330"/>
      <c r="O1" s="330"/>
      <c r="P1" s="330"/>
      <c r="Q1" s="330"/>
      <c r="R1" s="330"/>
      <c r="S1" s="330"/>
      <c r="T1" s="332"/>
    </row>
    <row r="2" spans="1:20" ht="18.75" customHeight="1">
      <c r="A2" s="328"/>
      <c r="B2" s="331"/>
      <c r="C2" s="331"/>
      <c r="D2" s="331"/>
      <c r="E2" s="331"/>
      <c r="F2" s="331"/>
      <c r="G2" s="331"/>
      <c r="H2" s="331"/>
      <c r="I2" s="331"/>
      <c r="J2" s="331"/>
      <c r="K2" s="331"/>
      <c r="L2" s="331"/>
      <c r="M2" s="331"/>
      <c r="N2" s="331"/>
      <c r="O2" s="331"/>
      <c r="P2" s="331"/>
      <c r="Q2" s="331"/>
      <c r="R2" s="331"/>
      <c r="S2" s="331"/>
      <c r="T2" s="333"/>
    </row>
    <row r="3" spans="1:20" ht="19.5" customHeight="1">
      <c r="A3" s="328"/>
      <c r="B3" s="10">
        <v>1994</v>
      </c>
      <c r="C3" s="10">
        <v>1995</v>
      </c>
      <c r="D3" s="10">
        <v>1996</v>
      </c>
      <c r="E3" s="10">
        <v>1997</v>
      </c>
      <c r="F3" s="10">
        <v>1998</v>
      </c>
      <c r="G3" s="10">
        <v>1999</v>
      </c>
      <c r="H3" s="10">
        <v>2000</v>
      </c>
      <c r="I3" s="10">
        <v>2001</v>
      </c>
      <c r="J3" s="10">
        <v>2002</v>
      </c>
      <c r="K3" s="10">
        <v>2003</v>
      </c>
      <c r="L3" s="10" t="s">
        <v>348</v>
      </c>
      <c r="M3" s="10" t="s">
        <v>349</v>
      </c>
      <c r="N3" s="10" t="s">
        <v>350</v>
      </c>
      <c r="O3" s="10" t="s">
        <v>484</v>
      </c>
      <c r="P3" s="10" t="s">
        <v>500</v>
      </c>
      <c r="Q3" s="10" t="s">
        <v>526</v>
      </c>
      <c r="R3" s="10" t="s">
        <v>540</v>
      </c>
      <c r="S3" s="229" t="s">
        <v>544</v>
      </c>
      <c r="T3" s="239" t="s">
        <v>587</v>
      </c>
    </row>
    <row r="4" spans="1:20" ht="19.5" customHeight="1">
      <c r="A4" s="328"/>
      <c r="B4" s="329" t="s">
        <v>351</v>
      </c>
      <c r="C4" s="329"/>
      <c r="D4" s="329"/>
      <c r="E4" s="329"/>
      <c r="F4" s="329"/>
      <c r="G4" s="20"/>
      <c r="H4" s="20"/>
      <c r="I4" s="11"/>
      <c r="J4" s="11"/>
      <c r="K4" s="11"/>
      <c r="L4" s="329" t="s">
        <v>352</v>
      </c>
      <c r="M4" s="329"/>
      <c r="N4" s="329"/>
      <c r="O4" s="329"/>
      <c r="P4" s="329"/>
      <c r="Q4" s="329"/>
      <c r="R4" s="329"/>
      <c r="S4" s="329"/>
      <c r="T4" s="334"/>
    </row>
    <row r="5" spans="1:20" ht="19.5" customHeight="1">
      <c r="A5" s="230" t="s">
        <v>24</v>
      </c>
      <c r="B5" s="13">
        <v>11112</v>
      </c>
      <c r="C5" s="13">
        <v>12281</v>
      </c>
      <c r="D5" s="13">
        <v>13094</v>
      </c>
      <c r="E5" s="13">
        <v>15995</v>
      </c>
      <c r="F5" s="13">
        <v>21094</v>
      </c>
      <c r="G5" s="13">
        <v>26172</v>
      </c>
      <c r="H5" s="13">
        <v>35967</v>
      </c>
      <c r="I5" s="231">
        <v>38227</v>
      </c>
      <c r="J5" s="231">
        <v>39261</v>
      </c>
      <c r="K5" s="231">
        <v>39731.4</v>
      </c>
      <c r="L5" s="21" t="s">
        <v>353</v>
      </c>
      <c r="M5" s="21" t="s">
        <v>354</v>
      </c>
      <c r="N5" s="21" t="s">
        <v>355</v>
      </c>
      <c r="O5" s="11">
        <v>31.8</v>
      </c>
      <c r="P5" s="34">
        <f>SUM(G5-F5)*100/F5</f>
        <v>24.07319616952688</v>
      </c>
      <c r="Q5" s="34">
        <f>SUM(H5-G5)*100/G5</f>
        <v>37.42549289316827</v>
      </c>
      <c r="R5" s="33">
        <f>SUM(I5-H5)*100/H5</f>
        <v>6.2835376873244915</v>
      </c>
      <c r="S5" s="33">
        <f>SUM(J5-I5)*100/I5</f>
        <v>2.704894446333743</v>
      </c>
      <c r="T5" s="33">
        <f>SUM(K5-J5)*100/J5</f>
        <v>1.1981355543669328</v>
      </c>
    </row>
    <row r="6" spans="1:20" ht="19.5" customHeight="1">
      <c r="A6" s="230" t="s">
        <v>26</v>
      </c>
      <c r="B6" s="13">
        <v>2353</v>
      </c>
      <c r="C6" s="13">
        <v>2704</v>
      </c>
      <c r="D6" s="13">
        <v>3234</v>
      </c>
      <c r="E6" s="13">
        <v>5411</v>
      </c>
      <c r="F6" s="13">
        <v>8414</v>
      </c>
      <c r="G6" s="13">
        <v>10261</v>
      </c>
      <c r="H6" s="13">
        <v>12824</v>
      </c>
      <c r="I6" s="231">
        <v>12887</v>
      </c>
      <c r="J6" s="231">
        <v>12768</v>
      </c>
      <c r="K6" s="231">
        <v>12878.8</v>
      </c>
      <c r="L6" s="21" t="s">
        <v>356</v>
      </c>
      <c r="M6" s="21" t="s">
        <v>357</v>
      </c>
      <c r="N6" s="21" t="s">
        <v>358</v>
      </c>
      <c r="O6" s="11">
        <v>55.5</v>
      </c>
      <c r="P6" s="34">
        <f aca="true" t="shared" si="0" ref="P6:P17">SUM(G6-F6)*100/F6</f>
        <v>21.951509389113383</v>
      </c>
      <c r="Q6" s="34">
        <f>SUM(H6-G6)*100/G6</f>
        <v>24.978072312640094</v>
      </c>
      <c r="R6" s="33">
        <f>SUM(I6-H6)*100/H6</f>
        <v>0.4912663755458515</v>
      </c>
      <c r="S6" s="33">
        <f>SUM(J6-I6)*100/I6</f>
        <v>-0.9234111895708854</v>
      </c>
      <c r="T6" s="33">
        <f>SUM(K6-J6)*100/J6</f>
        <v>0.8677944862155331</v>
      </c>
    </row>
    <row r="7" spans="1:20" ht="19.5" customHeight="1">
      <c r="A7" s="230" t="s">
        <v>43</v>
      </c>
      <c r="B7" s="13">
        <v>4150</v>
      </c>
      <c r="C7" s="13">
        <v>4402</v>
      </c>
      <c r="D7" s="13">
        <v>4503</v>
      </c>
      <c r="E7" s="13">
        <v>5563</v>
      </c>
      <c r="F7" s="13">
        <v>6705</v>
      </c>
      <c r="G7" s="13">
        <v>6907</v>
      </c>
      <c r="H7" s="13">
        <v>7672</v>
      </c>
      <c r="I7" s="231">
        <v>7567</v>
      </c>
      <c r="J7" s="231">
        <v>7561</v>
      </c>
      <c r="K7" s="231">
        <v>7565.4</v>
      </c>
      <c r="L7" s="21" t="s">
        <v>359</v>
      </c>
      <c r="M7" s="21" t="s">
        <v>360</v>
      </c>
      <c r="N7" s="21" t="s">
        <v>361</v>
      </c>
      <c r="O7" s="11">
        <v>20.5</v>
      </c>
      <c r="P7" s="34">
        <f t="shared" si="0"/>
        <v>3.012677106636838</v>
      </c>
      <c r="Q7" s="34">
        <f aca="true" t="shared" si="1" ref="Q7:Q17">SUM(H7-G7)*100/G7</f>
        <v>11.075720283770089</v>
      </c>
      <c r="R7" s="33">
        <f aca="true" t="shared" si="2" ref="R7:R19">SUM(I7-H7)*100/H7</f>
        <v>-1.3686131386861313</v>
      </c>
      <c r="S7" s="33">
        <f aca="true" t="shared" si="3" ref="S7:S17">SUM(J7-I7)*100/I7</f>
        <v>-0.07929166116030131</v>
      </c>
      <c r="T7" s="33">
        <f aca="true" t="shared" si="4" ref="T7:T17">SUM(K7-J7)*100/J7</f>
        <v>0.058193360666573685</v>
      </c>
    </row>
    <row r="8" spans="1:20" ht="19.5" customHeight="1">
      <c r="A8" s="230" t="s">
        <v>41</v>
      </c>
      <c r="B8" s="13">
        <v>5981</v>
      </c>
      <c r="C8" s="13">
        <v>6135</v>
      </c>
      <c r="D8" s="13">
        <v>6172</v>
      </c>
      <c r="E8" s="13">
        <v>6576</v>
      </c>
      <c r="F8" s="13">
        <v>6756</v>
      </c>
      <c r="G8" s="13">
        <v>6564</v>
      </c>
      <c r="H8" s="13">
        <v>6790</v>
      </c>
      <c r="I8" s="231">
        <v>6673</v>
      </c>
      <c r="J8" s="231">
        <v>7041</v>
      </c>
      <c r="K8" s="231">
        <v>7368</v>
      </c>
      <c r="L8" s="21" t="s">
        <v>362</v>
      </c>
      <c r="M8" s="21" t="s">
        <v>363</v>
      </c>
      <c r="N8" s="21" t="s">
        <v>364</v>
      </c>
      <c r="O8" s="11">
        <v>2.7</v>
      </c>
      <c r="P8" s="34">
        <f t="shared" si="0"/>
        <v>-2.841918294849023</v>
      </c>
      <c r="Q8" s="34">
        <f t="shared" si="1"/>
        <v>3.4430225472273004</v>
      </c>
      <c r="R8" s="33">
        <f t="shared" si="2"/>
        <v>-1.7231222385861562</v>
      </c>
      <c r="S8" s="33">
        <f t="shared" si="3"/>
        <v>5.514760977071782</v>
      </c>
      <c r="T8" s="33">
        <f t="shared" si="4"/>
        <v>4.644226672347678</v>
      </c>
    </row>
    <row r="9" spans="1:20" ht="19.5" customHeight="1">
      <c r="A9" s="230" t="s">
        <v>50</v>
      </c>
      <c r="B9" s="13">
        <v>103</v>
      </c>
      <c r="C9" s="13">
        <v>106</v>
      </c>
      <c r="D9" s="13">
        <v>93</v>
      </c>
      <c r="E9" s="13">
        <v>98</v>
      </c>
      <c r="F9" s="13">
        <v>104</v>
      </c>
      <c r="G9" s="13">
        <v>95</v>
      </c>
      <c r="H9" s="13">
        <v>76</v>
      </c>
      <c r="I9" s="231">
        <v>49</v>
      </c>
      <c r="J9" s="231">
        <v>52</v>
      </c>
      <c r="K9" s="231">
        <v>51.4</v>
      </c>
      <c r="L9" s="21" t="s">
        <v>365</v>
      </c>
      <c r="M9" s="21" t="s">
        <v>366</v>
      </c>
      <c r="N9" s="21" t="s">
        <v>367</v>
      </c>
      <c r="O9" s="11">
        <v>6.1</v>
      </c>
      <c r="P9" s="34">
        <f t="shared" si="0"/>
        <v>-8.653846153846153</v>
      </c>
      <c r="Q9" s="34">
        <f t="shared" si="1"/>
        <v>-20</v>
      </c>
      <c r="R9" s="33">
        <f t="shared" si="2"/>
        <v>-35.526315789473685</v>
      </c>
      <c r="S9" s="33">
        <f t="shared" si="3"/>
        <v>6.122448979591836</v>
      </c>
      <c r="T9" s="33">
        <f t="shared" si="4"/>
        <v>-1.1538461538461566</v>
      </c>
    </row>
    <row r="10" spans="1:20" ht="19.5" customHeight="1">
      <c r="A10" s="230" t="s">
        <v>30</v>
      </c>
      <c r="B10" s="13">
        <v>138</v>
      </c>
      <c r="C10" s="13">
        <v>215</v>
      </c>
      <c r="D10" s="13">
        <v>287</v>
      </c>
      <c r="E10" s="13">
        <v>411</v>
      </c>
      <c r="F10" s="13">
        <v>589</v>
      </c>
      <c r="G10" s="13">
        <v>839</v>
      </c>
      <c r="H10" s="13">
        <v>1613</v>
      </c>
      <c r="I10" s="231">
        <v>1450</v>
      </c>
      <c r="J10" s="231">
        <v>1434</v>
      </c>
      <c r="K10" s="231">
        <v>1422</v>
      </c>
      <c r="L10" s="21" t="s">
        <v>368</v>
      </c>
      <c r="M10" s="21" t="s">
        <v>369</v>
      </c>
      <c r="N10" s="21" t="s">
        <v>370</v>
      </c>
      <c r="O10" s="11">
        <v>43.3</v>
      </c>
      <c r="P10" s="34">
        <f t="shared" si="0"/>
        <v>42.444821731748725</v>
      </c>
      <c r="Q10" s="34">
        <f t="shared" si="1"/>
        <v>92.25268176400476</v>
      </c>
      <c r="R10" s="33">
        <f t="shared" si="2"/>
        <v>-10.105393676379418</v>
      </c>
      <c r="S10" s="33">
        <f t="shared" si="3"/>
        <v>-1.103448275862069</v>
      </c>
      <c r="T10" s="33">
        <f t="shared" si="4"/>
        <v>-0.8368200836820083</v>
      </c>
    </row>
    <row r="11" spans="1:20" ht="19.5" customHeight="1">
      <c r="A11" s="230" t="s">
        <v>49</v>
      </c>
      <c r="B11" s="13">
        <v>307</v>
      </c>
      <c r="C11" s="13">
        <v>296</v>
      </c>
      <c r="D11" s="13">
        <v>317</v>
      </c>
      <c r="E11" s="13">
        <v>338</v>
      </c>
      <c r="F11" s="13">
        <v>348</v>
      </c>
      <c r="G11" s="13">
        <v>286</v>
      </c>
      <c r="H11" s="13">
        <v>286</v>
      </c>
      <c r="I11" s="231">
        <v>286</v>
      </c>
      <c r="J11" s="231">
        <v>283</v>
      </c>
      <c r="K11" s="231">
        <v>288.3</v>
      </c>
      <c r="L11" s="21" t="s">
        <v>371</v>
      </c>
      <c r="M11" s="21" t="s">
        <v>372</v>
      </c>
      <c r="N11" s="21" t="s">
        <v>354</v>
      </c>
      <c r="O11" s="11">
        <v>2.9</v>
      </c>
      <c r="P11" s="34">
        <f t="shared" si="0"/>
        <v>-17.816091954022987</v>
      </c>
      <c r="Q11" s="34">
        <f t="shared" si="1"/>
        <v>0</v>
      </c>
      <c r="R11" s="33">
        <f t="shared" si="2"/>
        <v>0</v>
      </c>
      <c r="S11" s="33">
        <f t="shared" si="3"/>
        <v>-1.048951048951049</v>
      </c>
      <c r="T11" s="33">
        <f t="shared" si="4"/>
        <v>1.872791519434633</v>
      </c>
    </row>
    <row r="12" spans="1:20" ht="19.5" customHeight="1">
      <c r="A12" s="230" t="s">
        <v>44</v>
      </c>
      <c r="B12" s="13">
        <v>2708</v>
      </c>
      <c r="C12" s="13">
        <v>2649</v>
      </c>
      <c r="D12" s="13">
        <v>2616</v>
      </c>
      <c r="E12" s="13">
        <v>2427</v>
      </c>
      <c r="F12" s="13">
        <v>2425</v>
      </c>
      <c r="G12" s="13">
        <v>2355</v>
      </c>
      <c r="H12" s="13">
        <v>1892</v>
      </c>
      <c r="I12" s="231">
        <v>1860</v>
      </c>
      <c r="J12" s="231">
        <v>1843</v>
      </c>
      <c r="K12" s="231">
        <v>1820.5</v>
      </c>
      <c r="L12" s="21" t="s">
        <v>373</v>
      </c>
      <c r="M12" s="21" t="s">
        <v>374</v>
      </c>
      <c r="N12" s="21" t="s">
        <v>375</v>
      </c>
      <c r="O12" s="11">
        <v>-0.08</v>
      </c>
      <c r="P12" s="34">
        <f t="shared" si="0"/>
        <v>-2.88659793814433</v>
      </c>
      <c r="Q12" s="34">
        <f t="shared" si="1"/>
        <v>-19.660297239915074</v>
      </c>
      <c r="R12" s="33">
        <f t="shared" si="2"/>
        <v>-1.6913319238900635</v>
      </c>
      <c r="S12" s="33">
        <f t="shared" si="3"/>
        <v>-0.9139784946236559</v>
      </c>
      <c r="T12" s="33">
        <f t="shared" si="4"/>
        <v>-1.220835594139989</v>
      </c>
    </row>
    <row r="13" spans="1:20" ht="19.5" customHeight="1">
      <c r="A13" s="230" t="s">
        <v>168</v>
      </c>
      <c r="B13" s="13">
        <v>15990</v>
      </c>
      <c r="C13" s="13">
        <v>15280</v>
      </c>
      <c r="D13" s="13">
        <v>15280</v>
      </c>
      <c r="E13" s="13">
        <v>15241</v>
      </c>
      <c r="F13" s="13">
        <v>15442</v>
      </c>
      <c r="G13" s="13">
        <v>15457</v>
      </c>
      <c r="H13" s="13">
        <v>15179</v>
      </c>
      <c r="I13" s="231">
        <v>15070</v>
      </c>
      <c r="J13" s="231">
        <v>14949</v>
      </c>
      <c r="K13" s="231">
        <v>14952.7</v>
      </c>
      <c r="L13" s="21" t="s">
        <v>376</v>
      </c>
      <c r="M13" s="21" t="s">
        <v>377</v>
      </c>
      <c r="N13" s="21" t="s">
        <v>378</v>
      </c>
      <c r="O13" s="11">
        <v>1.3</v>
      </c>
      <c r="P13" s="34">
        <f t="shared" si="0"/>
        <v>0.09713767646677891</v>
      </c>
      <c r="Q13" s="34">
        <f t="shared" si="1"/>
        <v>-1.7985378792779971</v>
      </c>
      <c r="R13" s="33">
        <f t="shared" si="2"/>
        <v>-0.7180973713683378</v>
      </c>
      <c r="S13" s="33">
        <f t="shared" si="3"/>
        <v>-0.8029197080291971</v>
      </c>
      <c r="T13" s="33">
        <f t="shared" si="4"/>
        <v>0.024750819452811074</v>
      </c>
    </row>
    <row r="14" spans="1:20" ht="19.5" customHeight="1">
      <c r="A14" s="230" t="s">
        <v>508</v>
      </c>
      <c r="B14" s="13"/>
      <c r="C14" s="13"/>
      <c r="D14" s="13"/>
      <c r="E14" s="13">
        <v>330</v>
      </c>
      <c r="F14" s="13">
        <v>1167</v>
      </c>
      <c r="G14" s="13">
        <v>2306</v>
      </c>
      <c r="H14" s="13">
        <v>4719</v>
      </c>
      <c r="I14" s="231">
        <v>5407</v>
      </c>
      <c r="J14" s="231">
        <v>5805</v>
      </c>
      <c r="K14" s="231">
        <v>6045</v>
      </c>
      <c r="L14" s="21"/>
      <c r="M14" s="21"/>
      <c r="N14" s="21"/>
      <c r="O14" s="34">
        <f>SUM(F14-E14)*100/E14</f>
        <v>253.63636363636363</v>
      </c>
      <c r="P14" s="34">
        <f t="shared" si="0"/>
        <v>97.6006855184233</v>
      </c>
      <c r="Q14" s="34">
        <f t="shared" si="1"/>
        <v>104.6400693842151</v>
      </c>
      <c r="R14" s="33">
        <f t="shared" si="2"/>
        <v>14.579360033905488</v>
      </c>
      <c r="S14" s="33">
        <f t="shared" si="3"/>
        <v>7.360828555576105</v>
      </c>
      <c r="T14" s="33">
        <f t="shared" si="4"/>
        <v>4.134366925064599</v>
      </c>
    </row>
    <row r="15" spans="1:20" ht="19.5" customHeight="1">
      <c r="A15" s="230" t="s">
        <v>519</v>
      </c>
      <c r="B15" s="13"/>
      <c r="C15" s="13"/>
      <c r="D15" s="13">
        <v>19</v>
      </c>
      <c r="E15" s="13">
        <v>201</v>
      </c>
      <c r="F15" s="13">
        <v>568</v>
      </c>
      <c r="G15" s="13">
        <v>1019</v>
      </c>
      <c r="H15" s="13">
        <v>2039</v>
      </c>
      <c r="I15" s="231">
        <v>2197</v>
      </c>
      <c r="J15" s="231">
        <v>2347</v>
      </c>
      <c r="K15" s="231">
        <v>2467.7</v>
      </c>
      <c r="L15" s="21"/>
      <c r="M15" s="33"/>
      <c r="N15" s="34">
        <f>SUM(E15-D15)*100/D15</f>
        <v>957.8947368421053</v>
      </c>
      <c r="O15" s="34">
        <f>SUM(F15-E15)*100/E15</f>
        <v>182.5870646766169</v>
      </c>
      <c r="P15" s="34">
        <f t="shared" si="0"/>
        <v>79.40140845070422</v>
      </c>
      <c r="Q15" s="34">
        <f t="shared" si="1"/>
        <v>100.0981354268891</v>
      </c>
      <c r="R15" s="33">
        <f t="shared" si="2"/>
        <v>7.748896517900932</v>
      </c>
      <c r="S15" s="33">
        <f t="shared" si="3"/>
        <v>6.827492034592626</v>
      </c>
      <c r="T15" s="33">
        <f t="shared" si="4"/>
        <v>5.142735406902421</v>
      </c>
    </row>
    <row r="16" spans="1:20" ht="19.5" customHeight="1">
      <c r="A16" s="230" t="s">
        <v>34</v>
      </c>
      <c r="B16" s="13"/>
      <c r="C16" s="13"/>
      <c r="D16" s="13">
        <v>17</v>
      </c>
      <c r="E16" s="13">
        <v>64</v>
      </c>
      <c r="F16" s="13">
        <v>138</v>
      </c>
      <c r="G16" s="13">
        <v>316</v>
      </c>
      <c r="H16" s="13">
        <v>689</v>
      </c>
      <c r="I16" s="231">
        <v>823</v>
      </c>
      <c r="J16" s="231">
        <v>869</v>
      </c>
      <c r="K16" s="231">
        <v>925.3</v>
      </c>
      <c r="L16" s="21"/>
      <c r="M16" s="33"/>
      <c r="N16" s="34">
        <f>SUM(E16-D16)*100/D16</f>
        <v>276.47058823529414</v>
      </c>
      <c r="O16" s="34">
        <f>SUM(F16-E16)*100/E16</f>
        <v>115.625</v>
      </c>
      <c r="P16" s="34">
        <f t="shared" si="0"/>
        <v>128.9855072463768</v>
      </c>
      <c r="Q16" s="34">
        <f t="shared" si="1"/>
        <v>118.0379746835443</v>
      </c>
      <c r="R16" s="33">
        <f t="shared" si="2"/>
        <v>19.44847605224964</v>
      </c>
      <c r="S16" s="33">
        <f t="shared" si="3"/>
        <v>5.589307411907655</v>
      </c>
      <c r="T16" s="33">
        <f t="shared" si="4"/>
        <v>6.478711162255461</v>
      </c>
    </row>
    <row r="17" spans="1:20" ht="19.5" customHeight="1">
      <c r="A17" s="230" t="s">
        <v>379</v>
      </c>
      <c r="B17" s="13">
        <v>10251</v>
      </c>
      <c r="C17" s="13">
        <v>10324</v>
      </c>
      <c r="D17" s="13">
        <v>10371</v>
      </c>
      <c r="E17" s="13">
        <v>10895</v>
      </c>
      <c r="F17" s="13">
        <v>11638</v>
      </c>
      <c r="G17" s="13">
        <v>12780</v>
      </c>
      <c r="H17" s="13">
        <v>14130</v>
      </c>
      <c r="I17" s="231">
        <v>14475</v>
      </c>
      <c r="J17" s="231">
        <v>14356</v>
      </c>
      <c r="K17" s="231">
        <v>14580.4</v>
      </c>
      <c r="L17" s="21" t="s">
        <v>380</v>
      </c>
      <c r="M17" s="21" t="s">
        <v>381</v>
      </c>
      <c r="N17" s="34">
        <f>SUM(E17-D17)*100/D17</f>
        <v>5.052550380869733</v>
      </c>
      <c r="O17" s="34">
        <f>SUM(F17-E17)*100/E17</f>
        <v>6.819642037631941</v>
      </c>
      <c r="P17" s="34">
        <f t="shared" si="0"/>
        <v>9.812682591510569</v>
      </c>
      <c r="Q17" s="34">
        <f t="shared" si="1"/>
        <v>10.56338028169014</v>
      </c>
      <c r="R17" s="33">
        <f t="shared" si="2"/>
        <v>2.4416135881104033</v>
      </c>
      <c r="S17" s="33">
        <f t="shared" si="3"/>
        <v>-0.8221070811744386</v>
      </c>
      <c r="T17" s="33">
        <f t="shared" si="4"/>
        <v>1.5631095012538285</v>
      </c>
    </row>
    <row r="18" spans="1:20" ht="19.5" customHeight="1">
      <c r="A18" s="232"/>
      <c r="B18" s="13"/>
      <c r="C18" s="13"/>
      <c r="D18" s="13"/>
      <c r="E18" s="13"/>
      <c r="F18" s="13"/>
      <c r="G18" s="13"/>
      <c r="H18" s="13"/>
      <c r="I18" s="13"/>
      <c r="J18" s="13"/>
      <c r="K18" s="13"/>
      <c r="L18" s="11"/>
      <c r="M18" s="11"/>
      <c r="N18" s="11"/>
      <c r="O18" s="11"/>
      <c r="P18" s="34"/>
      <c r="Q18" s="34"/>
      <c r="R18" s="33"/>
      <c r="S18" s="33"/>
      <c r="T18" s="33"/>
    </row>
    <row r="19" spans="1:20" ht="19.5" customHeight="1" thickBot="1">
      <c r="A19" s="233" t="s">
        <v>382</v>
      </c>
      <c r="B19" s="234">
        <v>53093</v>
      </c>
      <c r="C19" s="234">
        <v>54392</v>
      </c>
      <c r="D19" s="234">
        <v>56003</v>
      </c>
      <c r="E19" s="234">
        <v>63550</v>
      </c>
      <c r="F19" s="234">
        <f aca="true" t="shared" si="5" ref="F19:K19">SUM(F5:F18)</f>
        <v>75388</v>
      </c>
      <c r="G19" s="234">
        <f t="shared" si="5"/>
        <v>85357</v>
      </c>
      <c r="H19" s="234">
        <f t="shared" si="5"/>
        <v>103876</v>
      </c>
      <c r="I19" s="234">
        <f t="shared" si="5"/>
        <v>106971</v>
      </c>
      <c r="J19" s="234">
        <f t="shared" si="5"/>
        <v>108569</v>
      </c>
      <c r="K19" s="240">
        <f t="shared" si="5"/>
        <v>110096.9</v>
      </c>
      <c r="L19" s="235" t="s">
        <v>383</v>
      </c>
      <c r="M19" s="235" t="s">
        <v>365</v>
      </c>
      <c r="N19" s="235" t="s">
        <v>384</v>
      </c>
      <c r="O19" s="236">
        <v>18.6</v>
      </c>
      <c r="P19" s="237">
        <f>SUM(G19-F19)*100/F19</f>
        <v>13.223589961267045</v>
      </c>
      <c r="Q19" s="237">
        <f>SUM(H19-G19)*100/G19</f>
        <v>21.695935892779737</v>
      </c>
      <c r="R19" s="238">
        <f t="shared" si="2"/>
        <v>2.9795140359659595</v>
      </c>
      <c r="S19" s="238">
        <f>SUM(J19-I19)*100/I19</f>
        <v>1.493862822634172</v>
      </c>
      <c r="T19" s="238">
        <f>SUM(K19-J19)*100/J19</f>
        <v>1.4073077950427786</v>
      </c>
    </row>
  </sheetData>
  <sheetProtection/>
  <mergeCells count="5">
    <mergeCell ref="A1:A4"/>
    <mergeCell ref="B4:F4"/>
    <mergeCell ref="B1:K2"/>
    <mergeCell ref="L1:T2"/>
    <mergeCell ref="L4:T4"/>
  </mergeCells>
  <printOptions gridLines="1" horizontalCentered="1" verticalCentered="1"/>
  <pageMargins left="0.75" right="0.75" top="1.4960629921259843" bottom="1" header="0.3937007874015748" footer="0"/>
  <pageSetup horizontalDpi="300" verticalDpi="300" orientation="landscape" r:id="rId1"/>
  <headerFooter alignWithMargins="0">
    <oddHeader>&amp;LSERVICIO AGRÍCOLA Y GANADERO
División Protección Agrícola
Viñas y Vinos&amp;C&amp;14
EVOLUCIÓN DE LA SUPERFICIE DE CEPAJES
 PARA VINIFICACIÓN
1994  -  2003&amp;R&amp;12CUADRO Nº  37</oddHeader>
  </headerFooter>
</worksheet>
</file>

<file path=xl/worksheets/sheet43.xml><?xml version="1.0" encoding="utf-8"?>
<worksheet xmlns="http://schemas.openxmlformats.org/spreadsheetml/2006/main" xmlns:r="http://schemas.openxmlformats.org/officeDocument/2006/relationships">
  <dimension ref="A1:U15"/>
  <sheetViews>
    <sheetView zoomScalePageLayoutView="0" workbookViewId="0" topLeftCell="A1">
      <selection activeCell="A1" sqref="A1"/>
    </sheetView>
  </sheetViews>
  <sheetFormatPr defaultColWidth="11.421875" defaultRowHeight="12.75"/>
  <cols>
    <col min="1" max="1" width="2.421875" style="78" customWidth="1"/>
    <col min="2" max="2" width="7.00390625" style="78" customWidth="1"/>
    <col min="3" max="3" width="6.57421875" style="78" customWidth="1"/>
    <col min="4" max="4" width="6.8515625" style="78" customWidth="1"/>
    <col min="5" max="5" width="7.00390625" style="78" customWidth="1"/>
    <col min="6" max="9" width="7.421875" style="78" bestFit="1" customWidth="1"/>
    <col min="10" max="10" width="7.421875" style="78" customWidth="1"/>
    <col min="11" max="11" width="7.421875" style="78" bestFit="1" customWidth="1"/>
    <col min="12" max="12" width="5.421875" style="78" customWidth="1"/>
    <col min="13" max="13" width="5.57421875" style="78" customWidth="1"/>
    <col min="14" max="14" width="6.28125" style="78" customWidth="1"/>
    <col min="15" max="16" width="6.00390625" style="78" bestFit="1" customWidth="1"/>
    <col min="17" max="19" width="6.7109375" style="78" bestFit="1" customWidth="1"/>
    <col min="20" max="20" width="6.00390625" style="78" bestFit="1" customWidth="1"/>
    <col min="21" max="21" width="6.7109375" style="78" bestFit="1" customWidth="1"/>
    <col min="22" max="16384" width="11.421875" style="78" customWidth="1"/>
  </cols>
  <sheetData>
    <row r="1" spans="1:21" ht="44.25" customHeight="1">
      <c r="A1" s="76" t="s">
        <v>385</v>
      </c>
      <c r="B1" s="335" t="s">
        <v>588</v>
      </c>
      <c r="C1" s="335"/>
      <c r="D1" s="335"/>
      <c r="E1" s="335"/>
      <c r="F1" s="335"/>
      <c r="G1" s="335"/>
      <c r="H1" s="335"/>
      <c r="I1" s="335"/>
      <c r="J1" s="335"/>
      <c r="K1" s="335"/>
      <c r="L1" s="335" t="s">
        <v>589</v>
      </c>
      <c r="M1" s="335"/>
      <c r="N1" s="335"/>
      <c r="O1" s="335"/>
      <c r="P1" s="335"/>
      <c r="Q1" s="335"/>
      <c r="R1" s="335"/>
      <c r="S1" s="335"/>
      <c r="T1" s="335"/>
      <c r="U1" s="335"/>
    </row>
    <row r="2" spans="1:21" ht="26.25" customHeight="1">
      <c r="A2" s="76"/>
      <c r="B2" s="73">
        <v>1995</v>
      </c>
      <c r="C2" s="73">
        <v>1996</v>
      </c>
      <c r="D2" s="73">
        <v>1997</v>
      </c>
      <c r="E2" s="73">
        <v>1998</v>
      </c>
      <c r="F2" s="73">
        <v>1999</v>
      </c>
      <c r="G2" s="73">
        <v>2000</v>
      </c>
      <c r="H2" s="73">
        <v>2001</v>
      </c>
      <c r="I2" s="73">
        <v>2002</v>
      </c>
      <c r="J2" s="73">
        <v>2003</v>
      </c>
      <c r="K2" s="73">
        <v>2004</v>
      </c>
      <c r="L2" s="73">
        <v>1995</v>
      </c>
      <c r="M2" s="73">
        <v>1996</v>
      </c>
      <c r="N2" s="73">
        <v>1997</v>
      </c>
      <c r="O2" s="73">
        <v>1998</v>
      </c>
      <c r="P2" s="73">
        <v>1999</v>
      </c>
      <c r="Q2" s="73">
        <v>2000</v>
      </c>
      <c r="R2" s="73">
        <v>2001</v>
      </c>
      <c r="S2" s="73">
        <v>2002</v>
      </c>
      <c r="T2" s="73">
        <v>2003</v>
      </c>
      <c r="U2" s="73">
        <v>2004</v>
      </c>
    </row>
    <row r="3" spans="1:20" ht="24.75" customHeight="1">
      <c r="A3" s="79" t="s">
        <v>386</v>
      </c>
      <c r="B3" s="74">
        <v>50456</v>
      </c>
      <c r="C3" s="74">
        <v>50600</v>
      </c>
      <c r="D3" s="74">
        <v>44640</v>
      </c>
      <c r="E3" s="74">
        <v>38409</v>
      </c>
      <c r="F3" s="74">
        <v>20000</v>
      </c>
      <c r="G3" s="74"/>
      <c r="H3" s="74"/>
      <c r="I3" s="74">
        <v>36300</v>
      </c>
      <c r="J3" s="74">
        <v>0</v>
      </c>
      <c r="K3" s="73"/>
      <c r="L3" s="74"/>
      <c r="M3" s="74"/>
      <c r="N3" s="74"/>
      <c r="O3" s="74"/>
      <c r="P3" s="74">
        <v>694450</v>
      </c>
      <c r="Q3" s="74"/>
      <c r="R3" s="74"/>
      <c r="S3" s="74"/>
      <c r="T3" s="74"/>
    </row>
    <row r="4" spans="1:21" ht="24.75" customHeight="1">
      <c r="A4" s="79" t="s">
        <v>84</v>
      </c>
      <c r="B4" s="74">
        <v>1336950</v>
      </c>
      <c r="C4" s="74">
        <v>1688315</v>
      </c>
      <c r="D4" s="74">
        <v>482173</v>
      </c>
      <c r="E4" s="74">
        <v>10604498</v>
      </c>
      <c r="F4" s="74">
        <v>13121419</v>
      </c>
      <c r="G4" s="74">
        <v>6801560</v>
      </c>
      <c r="H4" s="74">
        <v>8611356</v>
      </c>
      <c r="I4" s="74">
        <v>13798897</v>
      </c>
      <c r="J4" s="74">
        <v>18899324</v>
      </c>
      <c r="K4" s="73">
        <v>11385510</v>
      </c>
      <c r="L4" s="74"/>
      <c r="M4" s="74"/>
      <c r="N4" s="74">
        <v>4703000</v>
      </c>
      <c r="O4" s="74"/>
      <c r="P4" s="74"/>
      <c r="Q4" s="74"/>
      <c r="R4" s="74"/>
      <c r="S4" s="74"/>
      <c r="T4" s="74"/>
      <c r="U4" s="73">
        <v>2893892</v>
      </c>
    </row>
    <row r="5" spans="1:21" ht="24.75" customHeight="1">
      <c r="A5" s="79" t="s">
        <v>85</v>
      </c>
      <c r="B5" s="74">
        <v>1124813</v>
      </c>
      <c r="C5" s="74">
        <v>5254450</v>
      </c>
      <c r="D5" s="74">
        <v>6368324</v>
      </c>
      <c r="E5" s="74">
        <v>8438334</v>
      </c>
      <c r="F5" s="74">
        <v>6198404</v>
      </c>
      <c r="G5" s="74">
        <v>12417856</v>
      </c>
      <c r="H5" s="74">
        <v>10495269</v>
      </c>
      <c r="I5" s="74">
        <v>8677391</v>
      </c>
      <c r="J5" s="74">
        <v>12371482</v>
      </c>
      <c r="K5" s="73">
        <v>9763349</v>
      </c>
      <c r="L5" s="74"/>
      <c r="M5" s="74">
        <v>18000</v>
      </c>
      <c r="N5" s="74">
        <v>770766</v>
      </c>
      <c r="O5" s="74">
        <v>56353</v>
      </c>
      <c r="P5" s="74">
        <v>3600</v>
      </c>
      <c r="Q5" s="74">
        <v>32850</v>
      </c>
      <c r="R5" s="74">
        <v>260391</v>
      </c>
      <c r="S5" s="74">
        <v>375112</v>
      </c>
      <c r="T5" s="74">
        <v>38900</v>
      </c>
      <c r="U5" s="73">
        <v>190895</v>
      </c>
    </row>
    <row r="6" spans="1:21" ht="24.75" customHeight="1">
      <c r="A6" s="79" t="s">
        <v>86</v>
      </c>
      <c r="B6" s="74">
        <v>57920345</v>
      </c>
      <c r="C6" s="74">
        <v>76099005</v>
      </c>
      <c r="D6" s="74">
        <v>77117300</v>
      </c>
      <c r="E6" s="74">
        <v>108828443</v>
      </c>
      <c r="F6" s="74">
        <v>80508527</v>
      </c>
      <c r="G6" s="74">
        <v>181595212</v>
      </c>
      <c r="H6" s="74">
        <v>198346116</v>
      </c>
      <c r="I6" s="74">
        <v>173563720</v>
      </c>
      <c r="J6" s="74">
        <v>179343560</v>
      </c>
      <c r="K6" s="73">
        <v>192110815</v>
      </c>
      <c r="L6" s="74">
        <v>405458</v>
      </c>
      <c r="M6" s="74">
        <v>3913454</v>
      </c>
      <c r="N6" s="74">
        <v>523086</v>
      </c>
      <c r="O6" s="74">
        <v>291105</v>
      </c>
      <c r="P6" s="74">
        <v>663522</v>
      </c>
      <c r="Q6" s="74">
        <v>7150</v>
      </c>
      <c r="R6" s="74">
        <v>1363589</v>
      </c>
      <c r="S6" s="74"/>
      <c r="T6" s="74">
        <v>42960</v>
      </c>
      <c r="U6" s="73">
        <v>26060</v>
      </c>
    </row>
    <row r="7" spans="1:21" ht="24.75" customHeight="1">
      <c r="A7" s="79" t="s">
        <v>87</v>
      </c>
      <c r="B7" s="74">
        <v>168681691</v>
      </c>
      <c r="C7" s="74">
        <v>192997498</v>
      </c>
      <c r="D7" s="74">
        <v>220382137</v>
      </c>
      <c r="E7" s="74">
        <v>228861203</v>
      </c>
      <c r="F7" s="74">
        <v>212768398</v>
      </c>
      <c r="G7" s="74">
        <v>253157520</v>
      </c>
      <c r="H7" s="74">
        <v>205367289</v>
      </c>
      <c r="I7" s="74">
        <v>244024280</v>
      </c>
      <c r="J7" s="74">
        <v>335265103</v>
      </c>
      <c r="K7" s="73">
        <v>297382762</v>
      </c>
      <c r="L7" s="74">
        <v>2736602</v>
      </c>
      <c r="M7" s="74">
        <v>1921176</v>
      </c>
      <c r="N7" s="74">
        <v>2859380</v>
      </c>
      <c r="O7" s="74">
        <v>1300810</v>
      </c>
      <c r="P7" s="74">
        <v>848919</v>
      </c>
      <c r="Q7" s="74">
        <v>6191780</v>
      </c>
      <c r="R7" s="74">
        <v>7334963</v>
      </c>
      <c r="S7" s="74">
        <v>1145416</v>
      </c>
      <c r="T7" s="74">
        <v>1001108</v>
      </c>
      <c r="U7" s="73">
        <v>141587</v>
      </c>
    </row>
    <row r="8" spans="1:21" ht="24.75" customHeight="1">
      <c r="A8" s="79" t="s">
        <v>88</v>
      </c>
      <c r="B8" s="74">
        <v>27541111</v>
      </c>
      <c r="C8" s="74">
        <v>22689195</v>
      </c>
      <c r="D8" s="74">
        <v>34837572</v>
      </c>
      <c r="E8" s="74">
        <v>29658618</v>
      </c>
      <c r="F8" s="74">
        <v>17649037</v>
      </c>
      <c r="G8" s="74">
        <v>36131960</v>
      </c>
      <c r="H8" s="74">
        <v>14168663</v>
      </c>
      <c r="I8" s="74">
        <v>13269391</v>
      </c>
      <c r="J8" s="74">
        <v>13034691</v>
      </c>
      <c r="K8" s="73">
        <v>15773298</v>
      </c>
      <c r="L8" s="74">
        <v>900000</v>
      </c>
      <c r="M8" s="74"/>
      <c r="N8" s="74"/>
      <c r="O8" s="74">
        <v>200500</v>
      </c>
      <c r="P8" s="74">
        <v>178740</v>
      </c>
      <c r="Q8" s="74">
        <v>843525</v>
      </c>
      <c r="R8" s="74">
        <v>295460</v>
      </c>
      <c r="S8" s="74"/>
      <c r="T8" s="74">
        <v>72690</v>
      </c>
      <c r="U8" s="73">
        <v>27810</v>
      </c>
    </row>
    <row r="9" spans="1:21" ht="24.75" customHeight="1">
      <c r="A9" s="79" t="s">
        <v>546</v>
      </c>
      <c r="B9" s="74">
        <v>34248677</v>
      </c>
      <c r="C9" s="74">
        <v>38493616</v>
      </c>
      <c r="D9" s="74">
        <v>42434824</v>
      </c>
      <c r="E9" s="74">
        <v>57577104</v>
      </c>
      <c r="F9" s="74">
        <v>41162000</v>
      </c>
      <c r="G9" s="74">
        <v>80327009</v>
      </c>
      <c r="H9" s="74">
        <v>67380042</v>
      </c>
      <c r="I9" s="74">
        <v>73126437</v>
      </c>
      <c r="J9" s="74">
        <v>81933402</v>
      </c>
      <c r="K9" s="73">
        <v>78790351</v>
      </c>
      <c r="L9" s="74">
        <v>2473254</v>
      </c>
      <c r="M9" s="74">
        <v>1354675</v>
      </c>
      <c r="N9" s="74">
        <v>1953196</v>
      </c>
      <c r="O9" s="74">
        <v>729105</v>
      </c>
      <c r="P9" s="74">
        <v>1640178</v>
      </c>
      <c r="Q9" s="74">
        <v>4783870</v>
      </c>
      <c r="R9" s="74">
        <v>4405887</v>
      </c>
      <c r="S9" s="74">
        <v>10510200</v>
      </c>
      <c r="T9" s="74">
        <v>6608000</v>
      </c>
      <c r="U9" s="73">
        <v>12350608</v>
      </c>
    </row>
    <row r="10" spans="1:21" ht="24.75" customHeight="1">
      <c r="A10" s="79" t="s">
        <v>545</v>
      </c>
      <c r="B10" s="74">
        <f aca="true" t="shared" si="0" ref="B10:G10">SUM(B3:B9)</f>
        <v>290904043</v>
      </c>
      <c r="C10" s="74">
        <f t="shared" si="0"/>
        <v>337272679</v>
      </c>
      <c r="D10" s="74">
        <f t="shared" si="0"/>
        <v>381666970</v>
      </c>
      <c r="E10" s="74">
        <f t="shared" si="0"/>
        <v>444006609</v>
      </c>
      <c r="F10" s="74">
        <f t="shared" si="0"/>
        <v>371427785</v>
      </c>
      <c r="G10" s="74">
        <f t="shared" si="0"/>
        <v>570431117</v>
      </c>
      <c r="H10" s="74">
        <f>SUM(H4:H9)</f>
        <v>504368735</v>
      </c>
      <c r="I10" s="74">
        <f>SUM(I3:I9)</f>
        <v>526496416</v>
      </c>
      <c r="J10" s="74">
        <f>SUM(J3:J9)</f>
        <v>640847562</v>
      </c>
      <c r="K10" s="73">
        <f>SUM(K3:K9)</f>
        <v>605206085</v>
      </c>
      <c r="L10" s="74">
        <f>SUM(L6:L9)</f>
        <v>6515314</v>
      </c>
      <c r="M10" s="74">
        <f>SUM(M5:M9)</f>
        <v>7207305</v>
      </c>
      <c r="N10" s="74">
        <f>SUM(N4:N9)</f>
        <v>10809428</v>
      </c>
      <c r="O10" s="74">
        <f>SUM(O5:O9)</f>
        <v>2577873</v>
      </c>
      <c r="P10" s="74">
        <f>SUM(P3:P9)</f>
        <v>4029409</v>
      </c>
      <c r="Q10" s="74">
        <f>SUM(Q3:Q9)</f>
        <v>11859175</v>
      </c>
      <c r="R10" s="74">
        <f>SUM(R5:R9)</f>
        <v>13660290</v>
      </c>
      <c r="S10" s="74">
        <f>SUM(S3:S9)</f>
        <v>12030728</v>
      </c>
      <c r="T10" s="74">
        <f>SUM(T3:T9)</f>
        <v>7763658</v>
      </c>
      <c r="U10" s="73">
        <f>SUM(U4:U9)</f>
        <v>15630852</v>
      </c>
    </row>
    <row r="11" ht="8.25" hidden="1"/>
    <row r="12" spans="1:20" ht="8.25" hidden="1">
      <c r="A12" s="80"/>
      <c r="B12" s="80"/>
      <c r="C12" s="80"/>
      <c r="D12" s="80"/>
      <c r="E12" s="80"/>
      <c r="F12" s="80"/>
      <c r="G12" s="80"/>
      <c r="H12" s="80"/>
      <c r="I12" s="80"/>
      <c r="J12" s="80"/>
      <c r="K12" s="80"/>
      <c r="L12" s="80"/>
      <c r="M12" s="80"/>
      <c r="N12" s="80"/>
      <c r="O12" s="80"/>
      <c r="P12" s="80"/>
      <c r="Q12" s="80"/>
      <c r="R12" s="80"/>
      <c r="S12" s="80"/>
      <c r="T12" s="81"/>
    </row>
    <row r="13" spans="1:20" ht="8.25" hidden="1">
      <c r="A13" s="80"/>
      <c r="B13" s="80"/>
      <c r="C13" s="80"/>
      <c r="D13" s="80"/>
      <c r="E13" s="80"/>
      <c r="F13" s="80"/>
      <c r="G13" s="80"/>
      <c r="H13" s="80"/>
      <c r="I13" s="80"/>
      <c r="J13" s="80"/>
      <c r="K13" s="80"/>
      <c r="L13" s="80"/>
      <c r="M13" s="80"/>
      <c r="N13" s="80"/>
      <c r="O13" s="80"/>
      <c r="P13" s="80"/>
      <c r="Q13" s="80"/>
      <c r="R13" s="80"/>
      <c r="S13" s="80"/>
      <c r="T13" s="81"/>
    </row>
    <row r="14" spans="1:20" ht="8.25" hidden="1">
      <c r="A14" s="80"/>
      <c r="B14" s="80"/>
      <c r="C14" s="80"/>
      <c r="D14" s="80"/>
      <c r="E14" s="80"/>
      <c r="F14" s="80"/>
      <c r="G14" s="80"/>
      <c r="H14" s="80"/>
      <c r="I14" s="80"/>
      <c r="J14" s="80"/>
      <c r="K14" s="80"/>
      <c r="L14" s="80"/>
      <c r="M14" s="80"/>
      <c r="N14" s="80"/>
      <c r="O14" s="80"/>
      <c r="P14" s="80"/>
      <c r="Q14" s="80"/>
      <c r="R14" s="80"/>
      <c r="S14" s="80"/>
      <c r="T14" s="81"/>
    </row>
    <row r="15" spans="1:20" ht="8.25" hidden="1">
      <c r="A15" s="82" t="s">
        <v>23</v>
      </c>
      <c r="B15" s="82"/>
      <c r="C15" s="82"/>
      <c r="D15" s="82"/>
      <c r="E15" s="82"/>
      <c r="F15" s="82"/>
      <c r="G15" s="82"/>
      <c r="H15" s="82"/>
      <c r="I15" s="82"/>
      <c r="J15" s="82"/>
      <c r="K15" s="82"/>
      <c r="L15" s="82"/>
      <c r="M15" s="82"/>
      <c r="N15" s="82"/>
      <c r="O15" s="82"/>
      <c r="P15" s="82"/>
      <c r="Q15" s="82"/>
      <c r="R15" s="82"/>
      <c r="S15" s="82"/>
      <c r="T15" s="82"/>
    </row>
  </sheetData>
  <sheetProtection/>
  <mergeCells count="2">
    <mergeCell ref="B1:K1"/>
    <mergeCell ref="L1:U1"/>
  </mergeCells>
  <printOptions gridLines="1" horizontalCentered="1" verticalCentered="1"/>
  <pageMargins left="0.75" right="0.75" top="1.7322834645669292" bottom="1" header="0.3937007874015748" footer="0.3937007874015748"/>
  <pageSetup horizontalDpi="300" verticalDpi="300" orientation="landscape" r:id="rId1"/>
  <headerFooter alignWithMargins="0">
    <oddHeader>&amp;LSERVICIO AGRÍCOLA Y GANADERO
División Protección Agrícola
Viñas y Vinos&amp;C&amp;14
PRODUCCIÓN REGIONAL DE VINOS Y MOSTOS
DE VIDES PARA VINIFICACIÓN
(1995 - 2004) Litros&amp;R&amp;12CUADRO Nº  38</oddHeader>
    <oddFooter>&amp;L&amp;F</oddFooter>
  </headerFooter>
</worksheet>
</file>

<file path=xl/worksheets/sheet44.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11.421875" defaultRowHeight="12.75"/>
  <cols>
    <col min="1" max="1" width="3.7109375" style="78" customWidth="1"/>
    <col min="2" max="2" width="6.140625" style="78" customWidth="1"/>
    <col min="3" max="3" width="6.57421875" style="78" customWidth="1"/>
    <col min="4" max="4" width="6.8515625" style="78" customWidth="1"/>
    <col min="5" max="5" width="6.7109375" style="78" customWidth="1"/>
    <col min="6" max="6" width="6.57421875" style="78" customWidth="1"/>
    <col min="7" max="7" width="6.7109375" style="78" customWidth="1"/>
    <col min="8" max="8" width="6.421875" style="78" customWidth="1"/>
    <col min="9" max="10" width="7.28125" style="78" customWidth="1"/>
    <col min="11" max="11" width="6.7109375" style="78" bestFit="1" customWidth="1"/>
    <col min="12" max="12" width="6.421875" style="78" customWidth="1"/>
    <col min="13" max="13" width="6.7109375" style="78" customWidth="1"/>
    <col min="14" max="14" width="6.140625" style="78" customWidth="1"/>
    <col min="15" max="15" width="6.28125" style="78" customWidth="1"/>
    <col min="16" max="17" width="7.28125" style="78" bestFit="1" customWidth="1"/>
    <col min="18" max="18" width="5.8515625" style="78" customWidth="1"/>
    <col min="19" max="20" width="6.421875" style="78" customWidth="1"/>
    <col min="21" max="21" width="6.7109375" style="78" customWidth="1"/>
    <col min="22" max="16384" width="11.421875" style="78" customWidth="1"/>
  </cols>
  <sheetData>
    <row r="1" spans="1:21" ht="42" customHeight="1">
      <c r="A1" s="76" t="s">
        <v>385</v>
      </c>
      <c r="B1" s="335" t="s">
        <v>588</v>
      </c>
      <c r="C1" s="335"/>
      <c r="D1" s="335"/>
      <c r="E1" s="335"/>
      <c r="F1" s="335"/>
      <c r="G1" s="335"/>
      <c r="H1" s="335"/>
      <c r="I1" s="335"/>
      <c r="J1" s="335"/>
      <c r="K1" s="335"/>
      <c r="L1" s="83"/>
      <c r="M1" s="83"/>
      <c r="N1" s="83"/>
      <c r="O1" s="83"/>
      <c r="P1" s="83"/>
      <c r="Q1" s="77"/>
      <c r="R1" s="77"/>
      <c r="S1" s="77"/>
      <c r="T1" s="77"/>
      <c r="U1" s="77"/>
    </row>
    <row r="2" spans="1:21" ht="30.75" customHeight="1">
      <c r="A2" s="76"/>
      <c r="B2" s="84">
        <v>1995</v>
      </c>
      <c r="C2" s="84">
        <v>1996</v>
      </c>
      <c r="D2" s="84">
        <v>1997</v>
      </c>
      <c r="E2" s="84">
        <v>1998</v>
      </c>
      <c r="F2" s="84">
        <v>1999</v>
      </c>
      <c r="G2" s="84">
        <v>2000</v>
      </c>
      <c r="H2" s="84">
        <v>2001</v>
      </c>
      <c r="I2" s="84">
        <v>2002</v>
      </c>
      <c r="J2" s="84">
        <v>2003</v>
      </c>
      <c r="K2" s="84">
        <v>2004</v>
      </c>
      <c r="L2" s="84">
        <v>1995</v>
      </c>
      <c r="M2" s="84">
        <v>1996</v>
      </c>
      <c r="N2" s="84">
        <v>1997</v>
      </c>
      <c r="O2" s="84">
        <v>1998</v>
      </c>
      <c r="P2" s="84">
        <v>1999</v>
      </c>
      <c r="Q2" s="84">
        <v>2000</v>
      </c>
      <c r="R2" s="84">
        <v>2001</v>
      </c>
      <c r="S2" s="84">
        <v>2002</v>
      </c>
      <c r="T2" s="84">
        <v>2003</v>
      </c>
      <c r="U2" s="84">
        <v>2004</v>
      </c>
    </row>
    <row r="3" spans="1:17" ht="24" customHeight="1">
      <c r="A3" s="79" t="s">
        <v>386</v>
      </c>
      <c r="F3" s="85"/>
      <c r="G3" s="85">
        <v>800</v>
      </c>
      <c r="P3" s="85"/>
      <c r="Q3" s="85"/>
    </row>
    <row r="4" spans="1:21" ht="24" customHeight="1">
      <c r="A4" s="79" t="s">
        <v>84</v>
      </c>
      <c r="B4" s="85">
        <v>2153875</v>
      </c>
      <c r="C4" s="85">
        <v>1998600</v>
      </c>
      <c r="D4" s="85">
        <v>2694519</v>
      </c>
      <c r="E4" s="85">
        <v>6141500</v>
      </c>
      <c r="F4" s="85">
        <v>8134700</v>
      </c>
      <c r="G4" s="85">
        <v>8890542</v>
      </c>
      <c r="H4" s="85">
        <v>4703000</v>
      </c>
      <c r="I4" s="85">
        <v>3280000</v>
      </c>
      <c r="J4" s="85">
        <v>932950</v>
      </c>
      <c r="K4" s="78">
        <v>1441900</v>
      </c>
      <c r="L4" s="85"/>
      <c r="M4" s="85">
        <v>150000</v>
      </c>
      <c r="N4" s="85">
        <v>2001860</v>
      </c>
      <c r="O4" s="85">
        <v>442500</v>
      </c>
      <c r="P4" s="85">
        <v>3242987</v>
      </c>
      <c r="Q4" s="85">
        <v>4157000</v>
      </c>
      <c r="R4" s="85">
        <v>1936730</v>
      </c>
      <c r="S4" s="86">
        <v>900000</v>
      </c>
      <c r="T4" s="86">
        <v>4405046</v>
      </c>
      <c r="U4" s="78">
        <v>9691538</v>
      </c>
    </row>
    <row r="5" spans="1:21" ht="24" customHeight="1">
      <c r="A5" s="79" t="s">
        <v>85</v>
      </c>
      <c r="B5" s="85">
        <v>1921570</v>
      </c>
      <c r="C5" s="85">
        <v>4730871</v>
      </c>
      <c r="D5" s="85">
        <v>5198251</v>
      </c>
      <c r="E5" s="85">
        <v>10302013</v>
      </c>
      <c r="F5" s="85">
        <v>7327891</v>
      </c>
      <c r="G5" s="85">
        <v>5313164</v>
      </c>
      <c r="H5" s="85">
        <v>4033230</v>
      </c>
      <c r="I5" s="85">
        <v>3976725</v>
      </c>
      <c r="J5" s="85">
        <v>4415175</v>
      </c>
      <c r="K5" s="78">
        <v>3101080</v>
      </c>
      <c r="L5" s="85">
        <v>14791449</v>
      </c>
      <c r="M5" s="85">
        <v>15108523</v>
      </c>
      <c r="N5" s="85">
        <v>13558598</v>
      </c>
      <c r="O5" s="85">
        <v>25735760</v>
      </c>
      <c r="P5" s="85">
        <v>13348896</v>
      </c>
      <c r="Q5" s="85">
        <v>12514494</v>
      </c>
      <c r="R5" s="85">
        <v>6964588</v>
      </c>
      <c r="S5" s="86">
        <v>1850887</v>
      </c>
      <c r="T5" s="86">
        <v>4510354</v>
      </c>
      <c r="U5" s="78">
        <v>7199079</v>
      </c>
    </row>
    <row r="6" spans="1:21" ht="24" customHeight="1">
      <c r="A6" s="79" t="s">
        <v>86</v>
      </c>
      <c r="B6" s="85">
        <v>7734213</v>
      </c>
      <c r="C6" s="85">
        <v>6705472</v>
      </c>
      <c r="D6" s="85">
        <v>10970546</v>
      </c>
      <c r="E6" s="85">
        <v>19016964</v>
      </c>
      <c r="F6" s="85">
        <v>11179631</v>
      </c>
      <c r="G6" s="85">
        <v>14945333</v>
      </c>
      <c r="H6" s="85">
        <v>10603207</v>
      </c>
      <c r="I6" s="85">
        <v>7535765</v>
      </c>
      <c r="J6" s="85">
        <v>6747244</v>
      </c>
      <c r="K6" s="78">
        <v>8078645</v>
      </c>
      <c r="L6" s="85">
        <v>773450</v>
      </c>
      <c r="M6" s="85">
        <v>1469201</v>
      </c>
      <c r="N6" s="85">
        <v>3284530</v>
      </c>
      <c r="O6" s="85">
        <v>6468458</v>
      </c>
      <c r="P6" s="85">
        <v>5874121</v>
      </c>
      <c r="Q6" s="85">
        <v>5233927</v>
      </c>
      <c r="R6" s="85">
        <v>13300</v>
      </c>
      <c r="S6" s="86">
        <v>2688560</v>
      </c>
      <c r="T6" s="86">
        <v>12748734</v>
      </c>
      <c r="U6" s="78">
        <v>1085459</v>
      </c>
    </row>
    <row r="7" spans="1:20" ht="24" customHeight="1">
      <c r="A7" s="79" t="s">
        <v>87</v>
      </c>
      <c r="B7" s="85">
        <v>1642352</v>
      </c>
      <c r="C7" s="85">
        <v>5656560</v>
      </c>
      <c r="D7" s="85">
        <v>9339245</v>
      </c>
      <c r="E7" s="85">
        <v>17782458</v>
      </c>
      <c r="F7" s="85">
        <v>18552586</v>
      </c>
      <c r="G7" s="85">
        <v>15274074</v>
      </c>
      <c r="H7" s="85">
        <v>9284000</v>
      </c>
      <c r="I7" s="85">
        <v>9228000</v>
      </c>
      <c r="J7" s="85">
        <v>4939795</v>
      </c>
      <c r="K7" s="78">
        <v>441000</v>
      </c>
      <c r="L7" s="85">
        <v>6724605</v>
      </c>
      <c r="M7" s="85">
        <v>8541907</v>
      </c>
      <c r="N7" s="85">
        <v>1770550</v>
      </c>
      <c r="O7" s="85">
        <v>3303900</v>
      </c>
      <c r="P7" s="85">
        <v>2685000</v>
      </c>
      <c r="Q7" s="85">
        <v>7760000</v>
      </c>
      <c r="R7" s="85"/>
      <c r="S7" s="86">
        <v>760000</v>
      </c>
      <c r="T7" s="86">
        <v>4354942</v>
      </c>
    </row>
    <row r="8" spans="1:20" ht="24" customHeight="1">
      <c r="A8" s="79" t="s">
        <v>88</v>
      </c>
      <c r="B8" s="85">
        <v>108762</v>
      </c>
      <c r="C8" s="85">
        <v>14900</v>
      </c>
      <c r="D8" s="85"/>
      <c r="E8" s="85"/>
      <c r="F8" s="85">
        <v>700</v>
      </c>
      <c r="G8" s="85"/>
      <c r="H8" s="85"/>
      <c r="I8" s="85"/>
      <c r="J8" s="85">
        <v>29500</v>
      </c>
      <c r="L8" s="85"/>
      <c r="M8" s="85"/>
      <c r="N8" s="85"/>
      <c r="O8" s="85"/>
      <c r="P8" s="85"/>
      <c r="Q8" s="85"/>
      <c r="R8" s="85"/>
      <c r="S8" s="86"/>
      <c r="T8" s="86"/>
    </row>
    <row r="9" spans="1:21" ht="24" customHeight="1">
      <c r="A9" s="79" t="s">
        <v>387</v>
      </c>
      <c r="B9" s="85">
        <v>12272002</v>
      </c>
      <c r="C9" s="85">
        <v>25990376</v>
      </c>
      <c r="D9" s="85">
        <v>25990376</v>
      </c>
      <c r="E9" s="85">
        <v>29300924</v>
      </c>
      <c r="F9" s="85">
        <v>11391968</v>
      </c>
      <c r="G9" s="85">
        <v>27082429</v>
      </c>
      <c r="H9" s="85">
        <v>12186384</v>
      </c>
      <c r="I9" s="85">
        <v>11806296</v>
      </c>
      <c r="J9" s="85">
        <v>10309857</v>
      </c>
      <c r="K9" s="78">
        <v>11804938</v>
      </c>
      <c r="L9" s="85">
        <v>39160812</v>
      </c>
      <c r="M9" s="85">
        <v>42148430</v>
      </c>
      <c r="N9" s="85">
        <v>36020035</v>
      </c>
      <c r="O9" s="85">
        <v>60408239</v>
      </c>
      <c r="P9" s="85">
        <v>50929031</v>
      </c>
      <c r="Q9" s="85">
        <v>15685180</v>
      </c>
      <c r="R9" s="85">
        <v>9630114</v>
      </c>
      <c r="S9" s="86">
        <v>2657329</v>
      </c>
      <c r="T9" s="86">
        <v>17294741</v>
      </c>
      <c r="U9" s="78">
        <v>19246905</v>
      </c>
    </row>
    <row r="10" spans="1:21" ht="24" customHeight="1">
      <c r="A10" s="79" t="s">
        <v>545</v>
      </c>
      <c r="B10" s="85">
        <f>SUM(B4:B9)</f>
        <v>25832774</v>
      </c>
      <c r="C10" s="85">
        <f>SUM(C4:C9)</f>
        <v>45096779</v>
      </c>
      <c r="D10" s="85">
        <f>SUM(D4:D9)</f>
        <v>54192937</v>
      </c>
      <c r="E10" s="85">
        <f>SUM(E4:E9)</f>
        <v>82543859</v>
      </c>
      <c r="F10" s="85">
        <f>SUM(F3:F9)</f>
        <v>56587476</v>
      </c>
      <c r="G10" s="85">
        <f>SUM(G3:G9)</f>
        <v>71506342</v>
      </c>
      <c r="H10" s="85">
        <f>SUM(H4:H9)</f>
        <v>40809821</v>
      </c>
      <c r="I10" s="85">
        <f>SUM(I4:I9)</f>
        <v>35826786</v>
      </c>
      <c r="J10" s="85">
        <f>SUM(J4:J9)</f>
        <v>27374521</v>
      </c>
      <c r="K10" s="78">
        <f>SUM(K4:K9)</f>
        <v>24867563</v>
      </c>
      <c r="L10" s="85">
        <f>SUM(L5:L9)</f>
        <v>61450316</v>
      </c>
      <c r="M10" s="85">
        <f>SUM(M4:M9)</f>
        <v>67418061</v>
      </c>
      <c r="N10" s="85">
        <f>SUM(N4:N9)</f>
        <v>56635573</v>
      </c>
      <c r="O10" s="85">
        <f>SUM(O4:O9)</f>
        <v>96358857</v>
      </c>
      <c r="P10" s="85">
        <f>SUM(P3:P9)</f>
        <v>76080035</v>
      </c>
      <c r="Q10" s="85">
        <f>SUM(Q3:Q9)</f>
        <v>45350601</v>
      </c>
      <c r="R10" s="85">
        <f>SUM(R4:R9)</f>
        <v>18544732</v>
      </c>
      <c r="S10" s="86">
        <f>SUM(S4:S9)</f>
        <v>8856776</v>
      </c>
      <c r="T10" s="86">
        <f>SUM(T4:T9)</f>
        <v>43313817</v>
      </c>
      <c r="U10" s="78">
        <f>SUM(U4:U9)</f>
        <v>37222981</v>
      </c>
    </row>
  </sheetData>
  <sheetProtection/>
  <mergeCells count="1">
    <mergeCell ref="B1:K1"/>
  </mergeCells>
  <printOptions gridLines="1" horizontalCentered="1"/>
  <pageMargins left="0.75" right="0.75" top="2.716535433070866" bottom="1" header="0.3937007874015748" footer="0.7874015748031497"/>
  <pageSetup horizontalDpi="300" verticalDpi="300" orientation="landscape" r:id="rId1"/>
  <headerFooter alignWithMargins="0">
    <oddHeader>&amp;LSERVICIO AGRÍCOLA Y GANADERO
División Protección Agrícola
Viñas y Vinos&amp;C&amp;14
PRODUCCIÓN REGIONAL DE VINOS Y MOSTOS
DE VIDES DE CONSUMO FRESCO
(1995 - 2004) Litros&amp;R&amp;12CUADRO Nº  39</oddHeader>
    <oddFooter>&amp;L&amp;F</oddFooter>
  </headerFooter>
</worksheet>
</file>

<file path=xl/worksheets/sheet45.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11.421875" defaultRowHeight="12.75"/>
  <cols>
    <col min="1" max="7" width="12.7109375" style="4" customWidth="1"/>
    <col min="8" max="8" width="16.57421875" style="4" customWidth="1"/>
    <col min="9" max="9" width="14.00390625" style="4" customWidth="1"/>
    <col min="10" max="16384" width="11.421875" style="4" customWidth="1"/>
  </cols>
  <sheetData>
    <row r="1" spans="1:9" s="103" customFormat="1" ht="15">
      <c r="A1" s="241" t="s">
        <v>346</v>
      </c>
      <c r="B1" s="336" t="s">
        <v>481</v>
      </c>
      <c r="C1" s="337"/>
      <c r="D1" s="338"/>
      <c r="E1" s="336" t="s">
        <v>482</v>
      </c>
      <c r="F1" s="337"/>
      <c r="G1" s="338"/>
      <c r="H1" s="336" t="s">
        <v>388</v>
      </c>
      <c r="I1" s="338"/>
    </row>
    <row r="2" spans="1:9" s="103" customFormat="1" ht="15">
      <c r="A2" s="241"/>
      <c r="B2" s="111" t="s">
        <v>389</v>
      </c>
      <c r="C2" s="111" t="s">
        <v>390</v>
      </c>
      <c r="D2" s="111" t="s">
        <v>391</v>
      </c>
      <c r="E2" s="111" t="s">
        <v>392</v>
      </c>
      <c r="F2" s="111" t="s">
        <v>390</v>
      </c>
      <c r="G2" s="111" t="s">
        <v>391</v>
      </c>
      <c r="H2" s="111" t="s">
        <v>392</v>
      </c>
      <c r="I2" s="111" t="s">
        <v>391</v>
      </c>
    </row>
    <row r="3" spans="1:9" ht="24.75" customHeight="1">
      <c r="A3" s="42">
        <v>1991</v>
      </c>
      <c r="B3" s="66" t="s">
        <v>393</v>
      </c>
      <c r="C3" s="66" t="s">
        <v>394</v>
      </c>
      <c r="D3" s="66"/>
      <c r="E3" s="66" t="s">
        <v>395</v>
      </c>
      <c r="F3" s="66">
        <v>272.852</v>
      </c>
      <c r="G3" s="66"/>
      <c r="H3" s="66" t="s">
        <v>396</v>
      </c>
      <c r="I3" s="66"/>
    </row>
    <row r="4" spans="1:9" ht="24.75" customHeight="1">
      <c r="A4" s="42">
        <v>1992</v>
      </c>
      <c r="B4" s="66" t="s">
        <v>397</v>
      </c>
      <c r="C4" s="66" t="s">
        <v>398</v>
      </c>
      <c r="D4" s="66" t="s">
        <v>399</v>
      </c>
      <c r="E4" s="66" t="s">
        <v>400</v>
      </c>
      <c r="F4" s="66">
        <v>422.03</v>
      </c>
      <c r="G4" s="66" t="s">
        <v>401</v>
      </c>
      <c r="H4" s="66" t="s">
        <v>402</v>
      </c>
      <c r="I4" s="66"/>
    </row>
    <row r="5" spans="1:9" ht="24.75" customHeight="1">
      <c r="A5" s="42">
        <v>1993</v>
      </c>
      <c r="B5" s="66" t="s">
        <v>403</v>
      </c>
      <c r="C5" s="66">
        <v>678.583</v>
      </c>
      <c r="D5" s="66">
        <v>286</v>
      </c>
      <c r="E5" s="66" t="s">
        <v>404</v>
      </c>
      <c r="F5" s="66">
        <v>526.234</v>
      </c>
      <c r="G5" s="66" t="s">
        <v>405</v>
      </c>
      <c r="H5" s="66" t="s">
        <v>406</v>
      </c>
      <c r="I5" s="66"/>
    </row>
    <row r="6" spans="1:9" ht="24.75" customHeight="1">
      <c r="A6" s="42">
        <v>1994</v>
      </c>
      <c r="B6" s="66" t="s">
        <v>407</v>
      </c>
      <c r="C6" s="66" t="s">
        <v>408</v>
      </c>
      <c r="D6" s="66">
        <v>792.687</v>
      </c>
      <c r="E6" s="66" t="s">
        <v>409</v>
      </c>
      <c r="F6" s="66">
        <v>169.531</v>
      </c>
      <c r="G6" s="66" t="s">
        <v>410</v>
      </c>
      <c r="H6" s="66" t="s">
        <v>411</v>
      </c>
      <c r="I6" s="66"/>
    </row>
    <row r="7" spans="1:9" ht="24.75" customHeight="1">
      <c r="A7" s="42">
        <v>1995</v>
      </c>
      <c r="B7" s="66" t="s">
        <v>412</v>
      </c>
      <c r="C7" s="66" t="s">
        <v>413</v>
      </c>
      <c r="D7" s="66" t="s">
        <v>414</v>
      </c>
      <c r="E7" s="66" t="s">
        <v>415</v>
      </c>
      <c r="F7" s="66">
        <v>403.24</v>
      </c>
      <c r="G7" s="66" t="s">
        <v>416</v>
      </c>
      <c r="H7" s="66" t="s">
        <v>417</v>
      </c>
      <c r="I7" s="66"/>
    </row>
    <row r="8" spans="1:9" ht="24.75" customHeight="1">
      <c r="A8" s="42">
        <v>1996</v>
      </c>
      <c r="B8" s="66" t="s">
        <v>418</v>
      </c>
      <c r="C8" s="66" t="s">
        <v>419</v>
      </c>
      <c r="D8" s="66" t="s">
        <v>420</v>
      </c>
      <c r="E8" s="66" t="s">
        <v>421</v>
      </c>
      <c r="F8" s="66">
        <v>188.78</v>
      </c>
      <c r="G8" s="66" t="s">
        <v>422</v>
      </c>
      <c r="H8" s="66" t="s">
        <v>423</v>
      </c>
      <c r="I8" s="66"/>
    </row>
    <row r="9" spans="1:9" ht="24.75" customHeight="1">
      <c r="A9" s="42">
        <v>1997</v>
      </c>
      <c r="B9" s="66" t="s">
        <v>424</v>
      </c>
      <c r="C9" s="66">
        <v>865.503</v>
      </c>
      <c r="D9" s="66" t="s">
        <v>425</v>
      </c>
      <c r="E9" s="66" t="s">
        <v>426</v>
      </c>
      <c r="F9" s="66">
        <v>194.664</v>
      </c>
      <c r="G9" s="66" t="s">
        <v>427</v>
      </c>
      <c r="H9" s="66" t="s">
        <v>428</v>
      </c>
      <c r="I9" s="66"/>
    </row>
    <row r="10" spans="1:9" ht="24.75" customHeight="1">
      <c r="A10" s="42">
        <v>1998</v>
      </c>
      <c r="B10" s="66">
        <v>444006609</v>
      </c>
      <c r="C10" s="66" t="s">
        <v>429</v>
      </c>
      <c r="D10" s="66" t="s">
        <v>430</v>
      </c>
      <c r="E10" s="66" t="s">
        <v>431</v>
      </c>
      <c r="F10" s="66">
        <v>365.807</v>
      </c>
      <c r="G10" s="66" t="s">
        <v>432</v>
      </c>
      <c r="H10" s="66" t="s">
        <v>433</v>
      </c>
      <c r="I10" s="66"/>
    </row>
    <row r="11" spans="1:9" ht="23.25" customHeight="1">
      <c r="A11" s="42">
        <v>1999</v>
      </c>
      <c r="B11" s="67">
        <v>371427785</v>
      </c>
      <c r="C11" s="67">
        <v>755165</v>
      </c>
      <c r="D11" s="67">
        <v>4029409</v>
      </c>
      <c r="E11" s="67">
        <v>56587476</v>
      </c>
      <c r="F11" s="67">
        <v>456608</v>
      </c>
      <c r="G11" s="67">
        <v>76080035</v>
      </c>
      <c r="H11" s="67">
        <v>157595258</v>
      </c>
      <c r="I11" s="67">
        <v>9909518</v>
      </c>
    </row>
    <row r="12" spans="1:9" ht="22.5" customHeight="1">
      <c r="A12" s="42">
        <v>2000</v>
      </c>
      <c r="B12" s="67">
        <v>570431117</v>
      </c>
      <c r="C12" s="67">
        <v>1344934</v>
      </c>
      <c r="D12" s="67">
        <v>11859175</v>
      </c>
      <c r="E12" s="67">
        <v>71506342</v>
      </c>
      <c r="F12" s="67">
        <v>508339</v>
      </c>
      <c r="G12" s="67">
        <v>45350601</v>
      </c>
      <c r="H12" s="67">
        <v>170841994</v>
      </c>
      <c r="I12" s="67">
        <v>44064794</v>
      </c>
    </row>
    <row r="13" spans="1:9" ht="22.5" customHeight="1">
      <c r="A13" s="42">
        <v>2001</v>
      </c>
      <c r="B13" s="67">
        <v>504368735</v>
      </c>
      <c r="C13" s="67">
        <v>804781</v>
      </c>
      <c r="D13" s="67">
        <v>13660290</v>
      </c>
      <c r="E13" s="67">
        <v>40809821</v>
      </c>
      <c r="F13" s="67">
        <v>22630</v>
      </c>
      <c r="G13" s="67">
        <v>18544732</v>
      </c>
      <c r="H13" s="67">
        <v>143957958</v>
      </c>
      <c r="I13" s="67">
        <v>25899046</v>
      </c>
    </row>
    <row r="14" spans="1:9" ht="22.5" customHeight="1">
      <c r="A14" s="110">
        <v>2002</v>
      </c>
      <c r="B14" s="67">
        <v>526496416</v>
      </c>
      <c r="C14" s="67">
        <v>728171</v>
      </c>
      <c r="D14" s="67">
        <v>12030728</v>
      </c>
      <c r="E14" s="67">
        <v>35826786</v>
      </c>
      <c r="F14" s="67">
        <v>376970</v>
      </c>
      <c r="G14" s="67">
        <v>8856776</v>
      </c>
      <c r="H14" s="67">
        <v>92127631</v>
      </c>
      <c r="I14" s="67">
        <v>33999483</v>
      </c>
    </row>
    <row r="15" spans="1:9" ht="22.5" customHeight="1">
      <c r="A15" s="110">
        <v>2003</v>
      </c>
      <c r="B15" s="67">
        <v>640847562</v>
      </c>
      <c r="C15" s="67">
        <v>699351</v>
      </c>
      <c r="D15" s="67">
        <v>7763658</v>
      </c>
      <c r="E15" s="67">
        <v>27374521</v>
      </c>
      <c r="F15" s="67">
        <v>444930</v>
      </c>
      <c r="G15" s="67">
        <v>43313817</v>
      </c>
      <c r="H15" s="67">
        <v>135164091</v>
      </c>
      <c r="I15" s="67">
        <v>28714771</v>
      </c>
    </row>
    <row r="16" spans="1:9" ht="23.25" customHeight="1">
      <c r="A16" s="110">
        <v>2004</v>
      </c>
      <c r="B16" s="67">
        <v>605206085</v>
      </c>
      <c r="C16" s="67">
        <v>484960</v>
      </c>
      <c r="D16" s="67">
        <v>15630852</v>
      </c>
      <c r="E16" s="67">
        <v>24867563</v>
      </c>
      <c r="F16" s="67">
        <v>456200</v>
      </c>
      <c r="G16" s="67">
        <v>37222981</v>
      </c>
      <c r="H16" s="67">
        <v>99649029</v>
      </c>
      <c r="I16" s="67">
        <v>26303086</v>
      </c>
    </row>
  </sheetData>
  <sheetProtection/>
  <mergeCells count="3">
    <mergeCell ref="B1:D1"/>
    <mergeCell ref="E1:G1"/>
    <mergeCell ref="H1:I1"/>
  </mergeCells>
  <printOptions gridLines="1" horizontalCentered="1" verticalCentered="1"/>
  <pageMargins left="0.75" right="0.75" top="1.3385826771653544" bottom="1" header="0.3937007874015748" footer="0.7874015748031497"/>
  <pageSetup horizontalDpi="300" verticalDpi="300" orientation="landscape" r:id="rId1"/>
  <headerFooter alignWithMargins="0">
    <oddHeader>&amp;LSERVICIO AGRÍCOLA Y GANADERO
División Protección Agrícola
Viñas y Vinos&amp;C&amp;14
PRODUCCIÓN NACIONAL DE VINOS, CHICHAS Y MOSTOS
Años  1991  -  2004  (Litros)&amp;R&amp;12CUADRO Nº  40</oddHeader>
    <oddFooter>&amp;L&amp;F</oddFooter>
  </headerFooter>
</worksheet>
</file>

<file path=xl/worksheets/sheet5.xml><?xml version="1.0" encoding="utf-8"?>
<worksheet xmlns="http://schemas.openxmlformats.org/spreadsheetml/2006/main" xmlns:r="http://schemas.openxmlformats.org/officeDocument/2006/relationships">
  <dimension ref="A1:E10"/>
  <sheetViews>
    <sheetView zoomScalePageLayoutView="0" workbookViewId="0" topLeftCell="A1">
      <selection activeCell="A1" sqref="A1"/>
    </sheetView>
  </sheetViews>
  <sheetFormatPr defaultColWidth="11.421875" defaultRowHeight="12.75"/>
  <cols>
    <col min="1" max="1" width="20.7109375" style="4" customWidth="1"/>
    <col min="2" max="4" width="17.7109375" style="4" customWidth="1"/>
    <col min="5" max="5" width="20.7109375" style="4" customWidth="1"/>
    <col min="6" max="16384" width="11.421875" style="4" customWidth="1"/>
  </cols>
  <sheetData>
    <row r="1" spans="1:5" ht="31.5">
      <c r="A1" s="93" t="s">
        <v>59</v>
      </c>
      <c r="B1" s="97" t="s">
        <v>80</v>
      </c>
      <c r="C1" s="97" t="s">
        <v>81</v>
      </c>
      <c r="D1" s="97" t="s">
        <v>82</v>
      </c>
      <c r="E1" s="98" t="s">
        <v>83</v>
      </c>
    </row>
    <row r="2" spans="1:5" ht="24.75" customHeight="1">
      <c r="A2" s="42" t="s">
        <v>84</v>
      </c>
      <c r="B2" s="38">
        <v>2192.1</v>
      </c>
      <c r="C2" s="39"/>
      <c r="D2" s="39"/>
      <c r="E2" s="38">
        <f aca="true" t="shared" si="0" ref="E2:E10">SUM(B2:D2)</f>
        <v>2192.1</v>
      </c>
    </row>
    <row r="3" spans="1:5" ht="24.75" customHeight="1">
      <c r="A3" s="42" t="s">
        <v>85</v>
      </c>
      <c r="B3" s="38">
        <v>5052.5</v>
      </c>
      <c r="C3" s="38">
        <v>118.7</v>
      </c>
      <c r="D3" s="38"/>
      <c r="E3" s="38">
        <f t="shared" si="0"/>
        <v>5171.2</v>
      </c>
    </row>
    <row r="4" spans="1:5" ht="24.75" customHeight="1">
      <c r="A4" s="42" t="s">
        <v>86</v>
      </c>
      <c r="B4" s="38">
        <v>29993.1</v>
      </c>
      <c r="C4" s="38">
        <v>1058.6</v>
      </c>
      <c r="D4" s="38">
        <v>1.3</v>
      </c>
      <c r="E4" s="38">
        <f t="shared" si="0"/>
        <v>31052.999999999996</v>
      </c>
    </row>
    <row r="5" spans="1:5" ht="24.75" customHeight="1">
      <c r="A5" s="42" t="s">
        <v>87</v>
      </c>
      <c r="B5" s="38">
        <v>35285.4</v>
      </c>
      <c r="C5" s="38">
        <v>11966.7</v>
      </c>
      <c r="D5" s="38">
        <v>87.8</v>
      </c>
      <c r="E5" s="38">
        <f t="shared" si="0"/>
        <v>47339.90000000001</v>
      </c>
    </row>
    <row r="6" spans="1:5" ht="24.75" customHeight="1">
      <c r="A6" s="42" t="s">
        <v>88</v>
      </c>
      <c r="B6" s="38">
        <v>1329.4</v>
      </c>
      <c r="C6" s="38">
        <v>12416.8</v>
      </c>
      <c r="D6" s="38">
        <v>52.4</v>
      </c>
      <c r="E6" s="38">
        <f t="shared" si="0"/>
        <v>13798.599999999999</v>
      </c>
    </row>
    <row r="7" spans="1:5" ht="24.75" customHeight="1">
      <c r="A7" s="42" t="s">
        <v>488</v>
      </c>
      <c r="B7" s="38">
        <v>9.5</v>
      </c>
      <c r="C7" s="38"/>
      <c r="D7" s="38"/>
      <c r="E7" s="38">
        <f t="shared" si="0"/>
        <v>9.5</v>
      </c>
    </row>
    <row r="8" spans="1:5" ht="24.75" customHeight="1">
      <c r="A8" s="42" t="s">
        <v>580</v>
      </c>
      <c r="B8" s="38">
        <v>4.6</v>
      </c>
      <c r="C8" s="38"/>
      <c r="D8" s="38"/>
      <c r="E8" s="38">
        <f t="shared" si="0"/>
        <v>4.6</v>
      </c>
    </row>
    <row r="9" spans="1:5" ht="24.75" customHeight="1">
      <c r="A9" s="42" t="s">
        <v>10</v>
      </c>
      <c r="B9" s="38">
        <v>10506.9</v>
      </c>
      <c r="C9" s="38">
        <v>21.1</v>
      </c>
      <c r="D9" s="38"/>
      <c r="E9" s="38">
        <f t="shared" si="0"/>
        <v>10528</v>
      </c>
    </row>
    <row r="10" spans="1:5" ht="24.75" customHeight="1">
      <c r="A10" s="88" t="s">
        <v>3</v>
      </c>
      <c r="B10" s="50">
        <f>SUM(B2:B9)</f>
        <v>84373.5</v>
      </c>
      <c r="C10" s="50">
        <f>SUM(C2:C9)</f>
        <v>25581.899999999998</v>
      </c>
      <c r="D10" s="50">
        <f>SUM(D2:D9)</f>
        <v>141.5</v>
      </c>
      <c r="E10" s="50">
        <f t="shared" si="0"/>
        <v>110096.9</v>
      </c>
    </row>
  </sheetData>
  <sheetProtection/>
  <printOptions gridLines="1" horizontalCentered="1" verticalCentered="1"/>
  <pageMargins left="0.75" right="0.75" top="0.5118110236220472" bottom="1" header="0.3937007874015748" footer="0.5905511811023623"/>
  <pageSetup horizontalDpi="300" verticalDpi="300" orientation="landscape" r:id="rId1"/>
  <headerFooter alignWithMargins="0">
    <oddHeader>&amp;LSERVICIO AGRÍCOLA Y GANADERO
División Protección Agrícola
Viñas y Vinos&amp;C&amp;14
CATASTRO NACIONAL DE SUPERFICIE PLANTADA DE VIDES
PARA VINIFICACIÓN SEGÚN RÉGIMEN HÍDRICO
(ha.)&amp;R&amp;12CUADRO Nº  3</oddHeader>
    <oddFooter>&amp;L&amp;F</oddFooter>
  </headerFooter>
</worksheet>
</file>

<file path=xl/worksheets/sheet6.xml><?xml version="1.0" encoding="utf-8"?>
<worksheet xmlns="http://schemas.openxmlformats.org/spreadsheetml/2006/main" xmlns:r="http://schemas.openxmlformats.org/officeDocument/2006/relationships">
  <dimension ref="A1:F12"/>
  <sheetViews>
    <sheetView zoomScalePageLayoutView="0" workbookViewId="0" topLeftCell="A1">
      <selection activeCell="A1" sqref="A1:A2"/>
    </sheetView>
  </sheetViews>
  <sheetFormatPr defaultColWidth="11.421875" defaultRowHeight="12.75"/>
  <cols>
    <col min="1" max="1" width="20.7109375" style="7" customWidth="1"/>
    <col min="2" max="2" width="18.421875" style="7" customWidth="1"/>
    <col min="3" max="5" width="20.7109375" style="7" customWidth="1"/>
    <col min="6" max="6" width="14.7109375" style="0" customWidth="1"/>
  </cols>
  <sheetData>
    <row r="1" spans="1:6" ht="26.25" customHeight="1">
      <c r="A1" s="258" t="s">
        <v>0</v>
      </c>
      <c r="B1" s="259" t="s">
        <v>534</v>
      </c>
      <c r="C1" s="259"/>
      <c r="D1" s="259"/>
      <c r="E1" s="259"/>
      <c r="F1" s="260" t="s">
        <v>70</v>
      </c>
    </row>
    <row r="2" spans="1:6" ht="37.5" customHeight="1">
      <c r="A2" s="258"/>
      <c r="B2" s="14" t="s">
        <v>535</v>
      </c>
      <c r="C2" s="14" t="s">
        <v>536</v>
      </c>
      <c r="D2" s="14" t="s">
        <v>537</v>
      </c>
      <c r="E2" s="14" t="s">
        <v>379</v>
      </c>
      <c r="F2" s="260"/>
    </row>
    <row r="3" spans="1:6" ht="37.5" customHeight="1">
      <c r="A3" s="52"/>
      <c r="B3" s="14"/>
      <c r="C3" s="14"/>
      <c r="D3" s="14"/>
      <c r="E3" s="14"/>
      <c r="F3" s="60"/>
    </row>
    <row r="4" spans="1:6" ht="24.75" customHeight="1">
      <c r="A4" s="17" t="s">
        <v>5</v>
      </c>
      <c r="B4" s="38">
        <v>1272</v>
      </c>
      <c r="C4" s="38">
        <v>879.9</v>
      </c>
      <c r="D4" s="38">
        <v>40.2</v>
      </c>
      <c r="E4" s="38"/>
      <c r="F4" s="38">
        <f>SUM(B4:E4)</f>
        <v>2192.1</v>
      </c>
    </row>
    <row r="5" spans="1:6" ht="24.75" customHeight="1">
      <c r="A5" s="8" t="s">
        <v>6</v>
      </c>
      <c r="B5" s="40">
        <v>4878.7</v>
      </c>
      <c r="C5" s="40">
        <v>46</v>
      </c>
      <c r="D5" s="40">
        <v>144.9</v>
      </c>
      <c r="E5" s="40">
        <v>101.6</v>
      </c>
      <c r="F5" s="38">
        <f aca="true" t="shared" si="0" ref="F5:F11">SUM(B5:E5)</f>
        <v>5171.2</v>
      </c>
    </row>
    <row r="6" spans="1:6" ht="24.75" customHeight="1">
      <c r="A6" s="8" t="s">
        <v>7</v>
      </c>
      <c r="B6" s="40">
        <v>24645.1</v>
      </c>
      <c r="C6" s="40">
        <v>4010.9</v>
      </c>
      <c r="D6" s="40">
        <v>406.6</v>
      </c>
      <c r="E6" s="40">
        <v>1990.4</v>
      </c>
      <c r="F6" s="38">
        <f t="shared" si="0"/>
        <v>31053</v>
      </c>
    </row>
    <row r="7" spans="1:6" ht="24.75" customHeight="1">
      <c r="A7" s="8" t="s">
        <v>8</v>
      </c>
      <c r="B7" s="40">
        <v>31582.7</v>
      </c>
      <c r="C7" s="40">
        <v>5619.3</v>
      </c>
      <c r="D7" s="40">
        <v>8442</v>
      </c>
      <c r="E7" s="40">
        <v>1695.9</v>
      </c>
      <c r="F7" s="38">
        <f t="shared" si="0"/>
        <v>47339.9</v>
      </c>
    </row>
    <row r="8" spans="1:6" ht="24.75" customHeight="1">
      <c r="A8" s="8" t="s">
        <v>9</v>
      </c>
      <c r="B8" s="40">
        <v>2030.1</v>
      </c>
      <c r="C8" s="40">
        <v>26.7</v>
      </c>
      <c r="D8" s="40">
        <v>11620</v>
      </c>
      <c r="E8" s="40">
        <v>121.7</v>
      </c>
      <c r="F8" s="38">
        <f t="shared" si="0"/>
        <v>13798.5</v>
      </c>
    </row>
    <row r="9" spans="1:6" ht="24.75" customHeight="1">
      <c r="A9" s="8" t="s">
        <v>487</v>
      </c>
      <c r="B9" s="40">
        <v>9.5</v>
      </c>
      <c r="C9" s="40"/>
      <c r="D9" s="40"/>
      <c r="E9" s="40"/>
      <c r="F9" s="38">
        <f t="shared" si="0"/>
        <v>9.5</v>
      </c>
    </row>
    <row r="10" spans="1:6" ht="24.75" customHeight="1">
      <c r="A10" s="8" t="s">
        <v>579</v>
      </c>
      <c r="B10" s="40">
        <v>4.6</v>
      </c>
      <c r="C10" s="40"/>
      <c r="D10" s="40"/>
      <c r="E10" s="40"/>
      <c r="F10" s="38">
        <f t="shared" si="0"/>
        <v>4.6</v>
      </c>
    </row>
    <row r="11" spans="1:6" ht="24.75" customHeight="1">
      <c r="A11" s="8" t="s">
        <v>10</v>
      </c>
      <c r="B11" s="40">
        <v>9144.2</v>
      </c>
      <c r="C11" s="40">
        <v>855.6</v>
      </c>
      <c r="D11" s="40">
        <v>5</v>
      </c>
      <c r="E11" s="40">
        <v>523.2</v>
      </c>
      <c r="F11" s="38">
        <f t="shared" si="0"/>
        <v>10528.000000000002</v>
      </c>
    </row>
    <row r="12" spans="1:6" ht="37.5" customHeight="1">
      <c r="A12" s="16" t="s">
        <v>123</v>
      </c>
      <c r="B12" s="49">
        <f>SUM(B4:B11)</f>
        <v>73566.9</v>
      </c>
      <c r="C12" s="49">
        <f>SUM(C4:C11)</f>
        <v>11438.400000000001</v>
      </c>
      <c r="D12" s="49">
        <f>SUM(D4:D11)</f>
        <v>20658.7</v>
      </c>
      <c r="E12" s="49">
        <f>SUM(E4:E11)</f>
        <v>4432.8</v>
      </c>
      <c r="F12" s="50">
        <f>SUM(B12:E12)</f>
        <v>110096.79999999999</v>
      </c>
    </row>
  </sheetData>
  <sheetProtection/>
  <mergeCells count="3">
    <mergeCell ref="A1:A2"/>
    <mergeCell ref="B1:E1"/>
    <mergeCell ref="F1:F2"/>
  </mergeCells>
  <printOptions gridLines="1" horizontalCentered="1" verticalCentered="1"/>
  <pageMargins left="0.75" right="0.75" top="0.9448818897637796" bottom="1" header="0.7874015748031497" footer="1.1811023622047245"/>
  <pageSetup horizontalDpi="300" verticalDpi="300" orientation="landscape" r:id="rId1"/>
  <headerFooter alignWithMargins="0">
    <oddHeader>&amp;LSERVICIO AGRICOLA Y GANADERO
División Protección Agrícola
Viñas y Vinos&amp;C&amp;14
CATASTRO SUPERFICIE PLANTADA 
SEGUN SISTEMA  DE CONDUCCION  (ha.)  
EN VIDES PARA VINIFICACION&amp;R&amp;12CUADRO N° 3-A</oddHeader>
    <oddFooter>&amp;L&amp;F</oddFooter>
  </headerFooter>
</worksheet>
</file>

<file path=xl/worksheets/sheet7.xml><?xml version="1.0" encoding="utf-8"?>
<worksheet xmlns="http://schemas.openxmlformats.org/spreadsheetml/2006/main" xmlns:r="http://schemas.openxmlformats.org/officeDocument/2006/relationships">
  <dimension ref="A1:J30"/>
  <sheetViews>
    <sheetView zoomScale="75" zoomScaleNormal="75" zoomScalePageLayoutView="0" workbookViewId="0" topLeftCell="A1">
      <selection activeCell="A1" sqref="A1"/>
    </sheetView>
  </sheetViews>
  <sheetFormatPr defaultColWidth="11.421875" defaultRowHeight="12.75"/>
  <cols>
    <col min="1" max="1" width="21.57421875" style="4" customWidth="1"/>
    <col min="2" max="2" width="11.421875" style="4" customWidth="1"/>
    <col min="3" max="3" width="11.8515625" style="4" customWidth="1"/>
    <col min="4" max="4" width="10.7109375" style="4" customWidth="1"/>
    <col min="5" max="5" width="11.421875" style="4" bestFit="1" customWidth="1"/>
    <col min="6" max="6" width="12.57421875" style="4" bestFit="1" customWidth="1"/>
    <col min="7" max="7" width="11.57421875" style="4" bestFit="1" customWidth="1"/>
    <col min="8" max="8" width="15.7109375" style="4" bestFit="1" customWidth="1"/>
    <col min="9" max="9" width="16.00390625" style="4" bestFit="1" customWidth="1"/>
    <col min="10" max="10" width="11.8515625" style="4" bestFit="1" customWidth="1"/>
    <col min="11" max="16384" width="11.421875" style="4" customWidth="1"/>
  </cols>
  <sheetData>
    <row r="1" spans="2:10" s="103" customFormat="1" ht="15" customHeight="1">
      <c r="B1" s="104" t="s">
        <v>16</v>
      </c>
      <c r="C1" s="104" t="s">
        <v>17</v>
      </c>
      <c r="D1" s="104" t="s">
        <v>18</v>
      </c>
      <c r="E1" s="104" t="s">
        <v>19</v>
      </c>
      <c r="F1" s="104" t="s">
        <v>20</v>
      </c>
      <c r="G1" s="104" t="s">
        <v>486</v>
      </c>
      <c r="H1" s="104" t="s">
        <v>581</v>
      </c>
      <c r="I1" s="104" t="s">
        <v>21</v>
      </c>
      <c r="J1" s="104" t="s">
        <v>22</v>
      </c>
    </row>
    <row r="2" spans="1:10" ht="15" customHeight="1">
      <c r="A2" s="99"/>
      <c r="B2" s="100" t="s">
        <v>23</v>
      </c>
      <c r="C2" s="101" t="s">
        <v>23</v>
      </c>
      <c r="D2" s="101" t="s">
        <v>23</v>
      </c>
      <c r="E2" s="101" t="s">
        <v>23</v>
      </c>
      <c r="F2" s="101" t="s">
        <v>23</v>
      </c>
      <c r="G2" s="101"/>
      <c r="H2" s="101"/>
      <c r="I2" s="101" t="s">
        <v>23</v>
      </c>
      <c r="J2" s="101" t="s">
        <v>23</v>
      </c>
    </row>
    <row r="4" spans="1:10" ht="15" customHeight="1">
      <c r="A4" s="2" t="s">
        <v>24</v>
      </c>
      <c r="B4" s="38">
        <v>919.8</v>
      </c>
      <c r="C4" s="38">
        <v>584.4</v>
      </c>
      <c r="D4" s="40">
        <v>15763.1</v>
      </c>
      <c r="E4" s="40">
        <v>15705.5</v>
      </c>
      <c r="F4" s="38">
        <v>499.3</v>
      </c>
      <c r="G4" s="38"/>
      <c r="H4" s="38"/>
      <c r="I4" s="40">
        <v>6259.3</v>
      </c>
      <c r="J4" s="49">
        <f aca="true" t="shared" si="0" ref="J4:J24">SUM(B4:I4)</f>
        <v>39731.40000000001</v>
      </c>
    </row>
    <row r="5" spans="1:10" ht="15" customHeight="1">
      <c r="A5" s="2" t="s">
        <v>25</v>
      </c>
      <c r="B5" s="38">
        <v>60.7</v>
      </c>
      <c r="C5" s="38">
        <v>74.9</v>
      </c>
      <c r="D5" s="38">
        <v>303.3</v>
      </c>
      <c r="E5" s="40">
        <v>8820.1</v>
      </c>
      <c r="F5" s="40">
        <v>5689.2</v>
      </c>
      <c r="G5" s="40"/>
      <c r="H5" s="40"/>
      <c r="I5" s="38">
        <v>4.5</v>
      </c>
      <c r="J5" s="49">
        <f t="shared" si="0"/>
        <v>14952.7</v>
      </c>
    </row>
    <row r="6" spans="1:10" ht="15" customHeight="1">
      <c r="A6" s="2" t="s">
        <v>26</v>
      </c>
      <c r="B6" s="38">
        <v>239.1</v>
      </c>
      <c r="C6" s="38">
        <v>594.8</v>
      </c>
      <c r="D6" s="40">
        <v>5119.9</v>
      </c>
      <c r="E6" s="40">
        <v>5705.6</v>
      </c>
      <c r="F6" s="38">
        <v>66.7</v>
      </c>
      <c r="G6" s="38"/>
      <c r="H6" s="38"/>
      <c r="I6" s="38">
        <v>1152.7</v>
      </c>
      <c r="J6" s="49">
        <f t="shared" si="0"/>
        <v>12878.800000000001</v>
      </c>
    </row>
    <row r="7" spans="1:10" ht="15" customHeight="1">
      <c r="A7" s="2" t="s">
        <v>508</v>
      </c>
      <c r="B7" s="38">
        <v>155.2</v>
      </c>
      <c r="C7" s="38">
        <v>153.8</v>
      </c>
      <c r="D7" s="38">
        <v>2707.1</v>
      </c>
      <c r="E7" s="38">
        <v>2368.4</v>
      </c>
      <c r="F7" s="38">
        <v>121.2</v>
      </c>
      <c r="G7" s="38"/>
      <c r="H7" s="38"/>
      <c r="I7" s="38">
        <v>539.3</v>
      </c>
      <c r="J7" s="49">
        <f t="shared" si="0"/>
        <v>6045</v>
      </c>
    </row>
    <row r="8" spans="1:10" ht="15" customHeight="1">
      <c r="A8" s="2" t="s">
        <v>27</v>
      </c>
      <c r="B8" s="38">
        <v>192.1</v>
      </c>
      <c r="C8" s="38">
        <v>25.9</v>
      </c>
      <c r="D8" s="38">
        <v>989.4</v>
      </c>
      <c r="E8" s="38">
        <v>1239.5</v>
      </c>
      <c r="F8" s="38">
        <v>18.5</v>
      </c>
      <c r="G8" s="38"/>
      <c r="H8" s="38"/>
      <c r="I8" s="38">
        <v>217.3</v>
      </c>
      <c r="J8" s="49">
        <f t="shared" si="0"/>
        <v>2682.7000000000003</v>
      </c>
    </row>
    <row r="9" spans="1:10" ht="15" customHeight="1">
      <c r="A9" s="2" t="s">
        <v>519</v>
      </c>
      <c r="B9" s="38">
        <v>139.9</v>
      </c>
      <c r="C9" s="38">
        <v>134.4</v>
      </c>
      <c r="D9" s="38">
        <v>1230.1</v>
      </c>
      <c r="E9" s="38">
        <v>658.2</v>
      </c>
      <c r="F9" s="38">
        <v>10.2</v>
      </c>
      <c r="G9" s="38"/>
      <c r="H9" s="38"/>
      <c r="I9" s="38">
        <v>294.9</v>
      </c>
      <c r="J9" s="49">
        <f t="shared" si="0"/>
        <v>2467.7</v>
      </c>
    </row>
    <row r="10" spans="1:10" ht="15" customHeight="1">
      <c r="A10" s="2" t="s">
        <v>30</v>
      </c>
      <c r="B10" s="38">
        <v>18.2</v>
      </c>
      <c r="C10" s="38">
        <v>589.6</v>
      </c>
      <c r="D10" s="38">
        <v>201.9</v>
      </c>
      <c r="E10" s="38">
        <v>311.3</v>
      </c>
      <c r="F10" s="38">
        <v>167.5</v>
      </c>
      <c r="G10" s="38">
        <v>5</v>
      </c>
      <c r="H10" s="51">
        <v>1.5</v>
      </c>
      <c r="I10" s="38">
        <v>127</v>
      </c>
      <c r="J10" s="49">
        <f t="shared" si="0"/>
        <v>1422</v>
      </c>
    </row>
    <row r="11" spans="1:10" ht="15" customHeight="1">
      <c r="A11" s="2" t="s">
        <v>29</v>
      </c>
      <c r="B11" s="38">
        <v>14.2</v>
      </c>
      <c r="C11" s="38">
        <v>12.5</v>
      </c>
      <c r="D11" s="38">
        <v>444.8</v>
      </c>
      <c r="E11" s="38">
        <v>419.4</v>
      </c>
      <c r="F11" s="38">
        <v>16.4</v>
      </c>
      <c r="G11" s="38"/>
      <c r="H11" s="38"/>
      <c r="I11" s="38">
        <v>43.7</v>
      </c>
      <c r="J11" s="49">
        <f t="shared" si="0"/>
        <v>951</v>
      </c>
    </row>
    <row r="12" spans="1:10" ht="15" customHeight="1">
      <c r="A12" s="2" t="s">
        <v>28</v>
      </c>
      <c r="B12" s="38"/>
      <c r="C12" s="38"/>
      <c r="D12" s="38">
        <v>52.4</v>
      </c>
      <c r="E12" s="38">
        <v>493.6</v>
      </c>
      <c r="F12" s="38">
        <v>96.2</v>
      </c>
      <c r="G12" s="38"/>
      <c r="H12" s="38"/>
      <c r="I12" s="38">
        <v>3.3</v>
      </c>
      <c r="J12" s="49">
        <f t="shared" si="0"/>
        <v>645.5</v>
      </c>
    </row>
    <row r="13" spans="1:10" ht="15" customHeight="1">
      <c r="A13" s="2" t="s">
        <v>34</v>
      </c>
      <c r="B13" s="38">
        <v>107.7</v>
      </c>
      <c r="C13" s="38">
        <v>25.2</v>
      </c>
      <c r="D13" s="38">
        <v>400.3</v>
      </c>
      <c r="E13" s="38">
        <v>266.3</v>
      </c>
      <c r="F13" s="38">
        <v>6.5</v>
      </c>
      <c r="G13" s="38"/>
      <c r="H13" s="38"/>
      <c r="I13" s="38">
        <v>119.3</v>
      </c>
      <c r="J13" s="49">
        <f t="shared" si="0"/>
        <v>925.3</v>
      </c>
    </row>
    <row r="14" spans="1:10" ht="15" customHeight="1">
      <c r="A14" s="2" t="s">
        <v>33</v>
      </c>
      <c r="B14" s="38"/>
      <c r="C14" s="38">
        <v>3.1</v>
      </c>
      <c r="D14" s="38">
        <v>7.5</v>
      </c>
      <c r="E14" s="38">
        <v>71.9</v>
      </c>
      <c r="F14" s="38">
        <v>1</v>
      </c>
      <c r="G14" s="38"/>
      <c r="H14" s="38"/>
      <c r="I14" s="38">
        <v>0.5</v>
      </c>
      <c r="J14" s="49">
        <f t="shared" si="0"/>
        <v>84</v>
      </c>
    </row>
    <row r="15" spans="1:10" ht="15" customHeight="1">
      <c r="A15" s="2" t="s">
        <v>31</v>
      </c>
      <c r="B15" s="38"/>
      <c r="C15" s="38"/>
      <c r="D15" s="38"/>
      <c r="E15" s="38">
        <v>79.4</v>
      </c>
      <c r="F15" s="38">
        <v>117.8</v>
      </c>
      <c r="G15" s="38"/>
      <c r="H15" s="38"/>
      <c r="I15" s="38"/>
      <c r="J15" s="49">
        <f t="shared" si="0"/>
        <v>197.2</v>
      </c>
    </row>
    <row r="16" spans="1:10" ht="15" customHeight="1">
      <c r="A16" s="2" t="s">
        <v>32</v>
      </c>
      <c r="B16" s="38">
        <v>107.5</v>
      </c>
      <c r="C16" s="38">
        <v>5.9</v>
      </c>
      <c r="D16" s="38">
        <v>31.4</v>
      </c>
      <c r="E16" s="38">
        <v>39.4</v>
      </c>
      <c r="F16" s="38">
        <v>53.1</v>
      </c>
      <c r="G16" s="38"/>
      <c r="H16" s="51">
        <v>0.1</v>
      </c>
      <c r="I16" s="38">
        <v>16.6</v>
      </c>
      <c r="J16" s="49">
        <f t="shared" si="0"/>
        <v>254</v>
      </c>
    </row>
    <row r="17" spans="1:10" ht="15" customHeight="1">
      <c r="A17" s="2" t="s">
        <v>35</v>
      </c>
      <c r="B17" s="38"/>
      <c r="C17" s="38"/>
      <c r="D17" s="38">
        <v>153</v>
      </c>
      <c r="E17" s="38">
        <v>241.4</v>
      </c>
      <c r="F17" s="38"/>
      <c r="G17" s="38"/>
      <c r="H17" s="38"/>
      <c r="I17" s="38">
        <v>7.5</v>
      </c>
      <c r="J17" s="49">
        <f t="shared" si="0"/>
        <v>401.9</v>
      </c>
    </row>
    <row r="18" spans="1:10" ht="15" customHeight="1">
      <c r="A18" s="2" t="s">
        <v>38</v>
      </c>
      <c r="B18" s="38">
        <v>16.9</v>
      </c>
      <c r="C18" s="38">
        <v>14</v>
      </c>
      <c r="D18" s="38">
        <v>63.1</v>
      </c>
      <c r="E18" s="38">
        <v>19.1</v>
      </c>
      <c r="F18" s="51">
        <v>0.2</v>
      </c>
      <c r="G18" s="51"/>
      <c r="H18" s="51"/>
      <c r="I18" s="38">
        <v>14.3</v>
      </c>
      <c r="J18" s="49">
        <f t="shared" si="0"/>
        <v>127.6</v>
      </c>
    </row>
    <row r="19" spans="1:10" ht="15" customHeight="1">
      <c r="A19" s="2" t="s">
        <v>36</v>
      </c>
      <c r="B19" s="38"/>
      <c r="C19" s="38"/>
      <c r="D19" s="38">
        <v>38.7</v>
      </c>
      <c r="E19" s="38">
        <v>9.5</v>
      </c>
      <c r="F19" s="38"/>
      <c r="G19" s="38"/>
      <c r="H19" s="38"/>
      <c r="I19" s="38">
        <v>34.1</v>
      </c>
      <c r="J19" s="49">
        <f t="shared" si="0"/>
        <v>82.30000000000001</v>
      </c>
    </row>
    <row r="20" spans="1:10" ht="15" customHeight="1">
      <c r="A20" s="2" t="s">
        <v>39</v>
      </c>
      <c r="B20" s="38"/>
      <c r="C20" s="38">
        <v>2</v>
      </c>
      <c r="D20" s="38">
        <v>87</v>
      </c>
      <c r="E20" s="38">
        <v>39.6</v>
      </c>
      <c r="F20" s="38"/>
      <c r="G20" s="38"/>
      <c r="H20" s="38"/>
      <c r="I20" s="38">
        <v>8.6</v>
      </c>
      <c r="J20" s="49">
        <f t="shared" si="0"/>
        <v>137.2</v>
      </c>
    </row>
    <row r="21" spans="1:10" ht="15" customHeight="1">
      <c r="A21" s="2" t="s">
        <v>37</v>
      </c>
      <c r="B21" s="38"/>
      <c r="C21" s="38">
        <v>0.5</v>
      </c>
      <c r="D21" s="38">
        <v>12.1</v>
      </c>
      <c r="E21" s="38">
        <v>3.6</v>
      </c>
      <c r="F21" s="38"/>
      <c r="G21" s="38"/>
      <c r="H21" s="38"/>
      <c r="I21" s="38">
        <v>9.4</v>
      </c>
      <c r="J21" s="49">
        <f t="shared" si="0"/>
        <v>25.6</v>
      </c>
    </row>
    <row r="22" spans="1:10" ht="17.25" customHeight="1">
      <c r="A22" s="2" t="s">
        <v>40</v>
      </c>
      <c r="B22" s="38"/>
      <c r="C22" s="38"/>
      <c r="D22" s="38">
        <v>7.5</v>
      </c>
      <c r="E22" s="38"/>
      <c r="F22" s="38"/>
      <c r="G22" s="38"/>
      <c r="H22" s="38"/>
      <c r="I22" s="38">
        <v>2.3</v>
      </c>
      <c r="J22" s="49">
        <f t="shared" si="0"/>
        <v>9.8</v>
      </c>
    </row>
    <row r="23" spans="1:10" ht="15.75">
      <c r="A23" s="2" t="s">
        <v>485</v>
      </c>
      <c r="B23" s="38"/>
      <c r="C23" s="38">
        <v>0.7</v>
      </c>
      <c r="D23" s="38"/>
      <c r="E23" s="38">
        <v>7.7</v>
      </c>
      <c r="F23" s="38"/>
      <c r="G23" s="38"/>
      <c r="H23" s="38"/>
      <c r="I23" s="38"/>
      <c r="J23" s="50">
        <f t="shared" si="0"/>
        <v>8.4</v>
      </c>
    </row>
    <row r="24" spans="1:10" ht="15.75">
      <c r="A24" s="2" t="s">
        <v>513</v>
      </c>
      <c r="B24" s="38"/>
      <c r="C24" s="51">
        <v>0.1</v>
      </c>
      <c r="D24" s="38"/>
      <c r="E24" s="38"/>
      <c r="F24" s="38"/>
      <c r="G24" s="38"/>
      <c r="H24" s="38"/>
      <c r="I24" s="38"/>
      <c r="J24" s="50">
        <f t="shared" si="0"/>
        <v>0.1</v>
      </c>
    </row>
    <row r="25" spans="1:10" ht="15.75">
      <c r="A25" s="2" t="s">
        <v>514</v>
      </c>
      <c r="B25" s="38"/>
      <c r="C25" s="38"/>
      <c r="D25" s="38">
        <v>8</v>
      </c>
      <c r="E25" s="38"/>
      <c r="F25" s="38"/>
      <c r="G25" s="38"/>
      <c r="H25" s="38"/>
      <c r="I25" s="38"/>
      <c r="J25" s="50">
        <f>SUM(B25:I25)</f>
        <v>8</v>
      </c>
    </row>
    <row r="26" spans="1:10" ht="15.75">
      <c r="A26" s="2" t="s">
        <v>515</v>
      </c>
      <c r="B26" s="38"/>
      <c r="C26" s="38"/>
      <c r="D26" s="38">
        <v>5.7</v>
      </c>
      <c r="E26" s="51">
        <v>0.1</v>
      </c>
      <c r="F26" s="38"/>
      <c r="G26" s="38"/>
      <c r="H26" s="38"/>
      <c r="I26" s="38"/>
      <c r="J26" s="50">
        <f>SUM(B26:I26)</f>
        <v>5.8</v>
      </c>
    </row>
    <row r="27" spans="1:10" ht="15.75">
      <c r="A27" s="2" t="s">
        <v>542</v>
      </c>
      <c r="B27" s="38"/>
      <c r="C27" s="38"/>
      <c r="D27" s="38">
        <v>4</v>
      </c>
      <c r="E27" s="51">
        <v>0.4</v>
      </c>
      <c r="F27" s="38"/>
      <c r="G27" s="38"/>
      <c r="H27" s="38"/>
      <c r="I27" s="38"/>
      <c r="J27" s="50">
        <f>SUM(B27:I27)</f>
        <v>4.4</v>
      </c>
    </row>
    <row r="28" spans="1:10" ht="15" customHeight="1">
      <c r="A28" s="102" t="s">
        <v>163</v>
      </c>
      <c r="B28" s="50">
        <f aca="true" t="shared" si="1" ref="B28:I28">SUM(B4:B27)</f>
        <v>1971.3000000000002</v>
      </c>
      <c r="C28" s="50">
        <f t="shared" si="1"/>
        <v>2221.7999999999997</v>
      </c>
      <c r="D28" s="50">
        <f t="shared" si="1"/>
        <v>27630.3</v>
      </c>
      <c r="E28" s="50">
        <f t="shared" si="1"/>
        <v>36500</v>
      </c>
      <c r="F28" s="50">
        <f t="shared" si="1"/>
        <v>6863.799999999999</v>
      </c>
      <c r="G28" s="50">
        <f>SUM(G4:G27)</f>
        <v>5</v>
      </c>
      <c r="H28" s="50">
        <f>SUM(H4:H27)</f>
        <v>1.6</v>
      </c>
      <c r="I28" s="50">
        <f t="shared" si="1"/>
        <v>8854.599999999999</v>
      </c>
      <c r="J28" s="49">
        <f>SUM(B28:I28)</f>
        <v>84048.4</v>
      </c>
    </row>
    <row r="29" ht="12.75">
      <c r="A29" s="4" t="s">
        <v>23</v>
      </c>
    </row>
    <row r="30" ht="12.75">
      <c r="A30" s="4" t="s">
        <v>527</v>
      </c>
    </row>
  </sheetData>
  <sheetProtection/>
  <printOptions gridLines="1" horizontalCentered="1" verticalCentered="1"/>
  <pageMargins left="0.3937007874015748" right="0.75" top="1.141732283464567" bottom="1" header="0.3937007874015748" footer="0.3937007874015748"/>
  <pageSetup horizontalDpi="300" verticalDpi="300" orientation="landscape" r:id="rId1"/>
  <headerFooter alignWithMargins="0">
    <oddHeader>&amp;LSERVICIO AGRÍCOLA Y GANADERO
División Protección Agrícola
Viñas y Vinos&amp;C&amp;14
DISTRIBUCIÓN NACIONAL DE CEPAJES TINTOS
DE VIDES PARA VINIFICACIÓN (ha.)&amp;R&amp;12CUADRO Nº   4</oddHeader>
    <oddFooter>&amp;L&amp;F</oddFooter>
  </headerFooter>
</worksheet>
</file>

<file path=xl/worksheets/sheet8.xml><?xml version="1.0" encoding="utf-8"?>
<worksheet xmlns="http://schemas.openxmlformats.org/spreadsheetml/2006/main" xmlns:r="http://schemas.openxmlformats.org/officeDocument/2006/relationships">
  <dimension ref="A1:K34"/>
  <sheetViews>
    <sheetView zoomScale="75" zoomScaleNormal="75" zoomScalePageLayoutView="0" workbookViewId="0" topLeftCell="A1">
      <selection activeCell="A1" sqref="A1"/>
    </sheetView>
  </sheetViews>
  <sheetFormatPr defaultColWidth="11.421875" defaultRowHeight="12.75"/>
  <cols>
    <col min="1" max="1" width="19.57421875" style="4" customWidth="1"/>
    <col min="2" max="2" width="12.140625" style="4" bestFit="1" customWidth="1"/>
    <col min="3" max="3" width="12.28125" style="4" bestFit="1" customWidth="1"/>
    <col min="4" max="4" width="11.140625" style="4" bestFit="1" customWidth="1"/>
    <col min="5" max="5" width="11.421875" style="4" bestFit="1" customWidth="1"/>
    <col min="6" max="6" width="12.57421875" style="4" bestFit="1" customWidth="1"/>
    <col min="7" max="7" width="11.57421875" style="4" bestFit="1" customWidth="1"/>
    <col min="8" max="8" width="15.7109375" style="4" bestFit="1" customWidth="1"/>
    <col min="9" max="9" width="16.421875" style="4" bestFit="1" customWidth="1"/>
    <col min="10" max="10" width="11.8515625" style="4" bestFit="1" customWidth="1"/>
    <col min="11" max="11" width="0" style="4" hidden="1" customWidth="1"/>
    <col min="12" max="16384" width="11.421875" style="4" customWidth="1"/>
  </cols>
  <sheetData>
    <row r="1" spans="2:10" s="103" customFormat="1" ht="15">
      <c r="B1" s="104" t="s">
        <v>16</v>
      </c>
      <c r="C1" s="104" t="s">
        <v>17</v>
      </c>
      <c r="D1" s="104" t="s">
        <v>18</v>
      </c>
      <c r="E1" s="104" t="s">
        <v>19</v>
      </c>
      <c r="F1" s="104" t="s">
        <v>20</v>
      </c>
      <c r="G1" s="104" t="s">
        <v>486</v>
      </c>
      <c r="H1" s="104" t="s">
        <v>581</v>
      </c>
      <c r="I1" s="104" t="s">
        <v>21</v>
      </c>
      <c r="J1" s="104" t="s">
        <v>22</v>
      </c>
    </row>
    <row r="2" spans="1:10" ht="2.25" customHeight="1" hidden="1">
      <c r="A2" s="2"/>
      <c r="B2" s="2"/>
      <c r="C2" s="2"/>
      <c r="D2" s="2"/>
      <c r="E2" s="2" t="s">
        <v>23</v>
      </c>
      <c r="F2" s="2"/>
      <c r="G2" s="2"/>
      <c r="H2" s="2"/>
      <c r="I2" s="2" t="s">
        <v>23</v>
      </c>
      <c r="J2" s="2"/>
    </row>
    <row r="3" spans="2:11" ht="15" customHeight="1">
      <c r="B3" s="100" t="s">
        <v>23</v>
      </c>
      <c r="C3" s="101" t="s">
        <v>23</v>
      </c>
      <c r="D3" s="105" t="s">
        <v>23</v>
      </c>
      <c r="E3" s="105" t="s">
        <v>23</v>
      </c>
      <c r="F3" s="101" t="s">
        <v>23</v>
      </c>
      <c r="G3" s="105"/>
      <c r="H3" s="105"/>
      <c r="I3" s="105" t="s">
        <v>23</v>
      </c>
      <c r="J3" s="101" t="s">
        <v>23</v>
      </c>
      <c r="K3" s="4" t="s">
        <v>23</v>
      </c>
    </row>
    <row r="5" spans="1:10" ht="15" customHeight="1">
      <c r="A5" s="2" t="s">
        <v>43</v>
      </c>
      <c r="B5" s="40">
        <v>146.9</v>
      </c>
      <c r="C5" s="40">
        <v>1920</v>
      </c>
      <c r="D5" s="40">
        <v>1620</v>
      </c>
      <c r="E5" s="40">
        <v>2620.6</v>
      </c>
      <c r="F5" s="40">
        <v>301</v>
      </c>
      <c r="G5" s="40">
        <v>4.5</v>
      </c>
      <c r="H5" s="40">
        <v>1.7</v>
      </c>
      <c r="I5" s="40">
        <v>950.7</v>
      </c>
      <c r="J5" s="49">
        <f aca="true" t="shared" si="0" ref="J5:J12">SUM(B5:I5)</f>
        <v>7565.4</v>
      </c>
    </row>
    <row r="6" spans="1:10" ht="15" customHeight="1">
      <c r="A6" s="2" t="s">
        <v>41</v>
      </c>
      <c r="B6" s="40">
        <v>58</v>
      </c>
      <c r="C6" s="40">
        <v>817.4</v>
      </c>
      <c r="D6" s="40">
        <v>1020.3</v>
      </c>
      <c r="E6" s="40">
        <v>4984.1</v>
      </c>
      <c r="F6" s="40">
        <v>77.3</v>
      </c>
      <c r="G6" s="40"/>
      <c r="H6" s="40"/>
      <c r="I6" s="40">
        <v>410.9</v>
      </c>
      <c r="J6" s="49">
        <f t="shared" si="0"/>
        <v>7368</v>
      </c>
    </row>
    <row r="7" spans="1:10" ht="15" customHeight="1">
      <c r="A7" s="2" t="s">
        <v>42</v>
      </c>
      <c r="B7" s="40"/>
      <c r="C7" s="40">
        <v>0.6</v>
      </c>
      <c r="D7" s="40">
        <v>4</v>
      </c>
      <c r="E7" s="40">
        <v>271.7</v>
      </c>
      <c r="F7" s="40">
        <v>5684.2</v>
      </c>
      <c r="G7" s="40"/>
      <c r="H7" s="40"/>
      <c r="I7" s="40">
        <v>74.6</v>
      </c>
      <c r="J7" s="49">
        <f t="shared" si="0"/>
        <v>6035.1</v>
      </c>
    </row>
    <row r="8" spans="1:10" ht="15" customHeight="1">
      <c r="A8" s="2" t="s">
        <v>44</v>
      </c>
      <c r="B8" s="40">
        <v>7</v>
      </c>
      <c r="C8" s="40">
        <v>14.6</v>
      </c>
      <c r="D8" s="40">
        <v>481.2</v>
      </c>
      <c r="E8" s="40">
        <v>1177.6</v>
      </c>
      <c r="F8" s="40">
        <v>87</v>
      </c>
      <c r="G8" s="40"/>
      <c r="H8" s="40"/>
      <c r="I8" s="40">
        <v>53.1</v>
      </c>
      <c r="J8" s="49">
        <f t="shared" si="0"/>
        <v>1820.4999999999998</v>
      </c>
    </row>
    <row r="9" spans="1:10" ht="15" customHeight="1">
      <c r="A9" s="2" t="s">
        <v>45</v>
      </c>
      <c r="B9" s="40"/>
      <c r="C9" s="40">
        <v>13</v>
      </c>
      <c r="D9" s="40">
        <v>67.9</v>
      </c>
      <c r="E9" s="40">
        <v>742.8</v>
      </c>
      <c r="F9" s="40">
        <v>131.6</v>
      </c>
      <c r="G9" s="40"/>
      <c r="H9" s="40"/>
      <c r="I9" s="40">
        <v>84.1</v>
      </c>
      <c r="J9" s="49">
        <f t="shared" si="0"/>
        <v>1039.3999999999999</v>
      </c>
    </row>
    <row r="10" spans="1:10" ht="15" customHeight="1">
      <c r="A10" s="2" t="s">
        <v>46</v>
      </c>
      <c r="B10" s="40"/>
      <c r="C10" s="40">
        <v>3.6</v>
      </c>
      <c r="D10" s="40">
        <v>7.5</v>
      </c>
      <c r="E10" s="40">
        <v>163.6</v>
      </c>
      <c r="F10" s="40">
        <v>129.3</v>
      </c>
      <c r="G10" s="40"/>
      <c r="H10" s="69">
        <v>0.1</v>
      </c>
      <c r="I10" s="40">
        <v>7.7</v>
      </c>
      <c r="J10" s="49">
        <f t="shared" si="0"/>
        <v>311.8</v>
      </c>
    </row>
    <row r="11" spans="1:10" ht="15" customHeight="1">
      <c r="A11" s="2" t="s">
        <v>48</v>
      </c>
      <c r="B11" s="40"/>
      <c r="C11" s="40"/>
      <c r="D11" s="40"/>
      <c r="E11" s="40">
        <v>29.7</v>
      </c>
      <c r="F11" s="40">
        <v>373.9</v>
      </c>
      <c r="G11" s="40"/>
      <c r="H11" s="40"/>
      <c r="I11" s="40"/>
      <c r="J11" s="49">
        <f t="shared" si="0"/>
        <v>403.59999999999997</v>
      </c>
    </row>
    <row r="12" spans="1:10" ht="15" customHeight="1">
      <c r="A12" s="2" t="s">
        <v>47</v>
      </c>
      <c r="B12" s="40"/>
      <c r="C12" s="40">
        <v>65.8</v>
      </c>
      <c r="D12" s="40">
        <v>2.2</v>
      </c>
      <c r="E12" s="40">
        <v>138.3</v>
      </c>
      <c r="F12" s="40">
        <v>49.9</v>
      </c>
      <c r="G12" s="40"/>
      <c r="H12" s="40"/>
      <c r="I12" s="40">
        <v>17.9</v>
      </c>
      <c r="J12" s="49">
        <f t="shared" si="0"/>
        <v>274.09999999999997</v>
      </c>
    </row>
    <row r="13" spans="1:10" ht="15" customHeight="1" hidden="1">
      <c r="A13" s="2" t="s">
        <v>23</v>
      </c>
      <c r="B13" s="40"/>
      <c r="C13" s="40"/>
      <c r="D13" s="40"/>
      <c r="E13" s="40"/>
      <c r="F13" s="40"/>
      <c r="G13" s="40"/>
      <c r="H13" s="40"/>
      <c r="I13" s="40"/>
      <c r="J13" s="49"/>
    </row>
    <row r="14" spans="1:10" ht="15" customHeight="1">
      <c r="A14" s="2" t="s">
        <v>49</v>
      </c>
      <c r="B14" s="40"/>
      <c r="C14" s="40">
        <v>8.4</v>
      </c>
      <c r="D14" s="40">
        <v>43.7</v>
      </c>
      <c r="E14" s="40">
        <v>157.8</v>
      </c>
      <c r="F14" s="40">
        <v>34.8</v>
      </c>
      <c r="G14" s="40"/>
      <c r="H14" s="40"/>
      <c r="I14" s="40">
        <v>43.6</v>
      </c>
      <c r="J14" s="49">
        <f>SUM(B14:I14)</f>
        <v>288.3</v>
      </c>
    </row>
    <row r="15" spans="1:10" ht="15" customHeight="1">
      <c r="A15" s="2" t="s">
        <v>52</v>
      </c>
      <c r="B15" s="40"/>
      <c r="C15" s="40">
        <v>1.4</v>
      </c>
      <c r="D15" s="40">
        <v>17.5</v>
      </c>
      <c r="E15" s="40">
        <v>155.2</v>
      </c>
      <c r="F15" s="40">
        <v>4.9</v>
      </c>
      <c r="G15" s="40"/>
      <c r="H15" s="40"/>
      <c r="I15" s="40">
        <v>1.5</v>
      </c>
      <c r="J15" s="49">
        <f>SUM(B15:I15)</f>
        <v>180.5</v>
      </c>
    </row>
    <row r="16" spans="1:10" ht="15" customHeight="1">
      <c r="A16" s="2" t="s">
        <v>51</v>
      </c>
      <c r="B16" s="40"/>
      <c r="C16" s="40">
        <v>0.5</v>
      </c>
      <c r="D16" s="40"/>
      <c r="E16" s="40">
        <v>101.4</v>
      </c>
      <c r="F16" s="40">
        <v>3.6</v>
      </c>
      <c r="G16" s="40"/>
      <c r="H16" s="40"/>
      <c r="I16" s="40"/>
      <c r="J16" s="49">
        <f>SUM(B16:I16)</f>
        <v>105.5</v>
      </c>
    </row>
    <row r="17" spans="1:10" ht="15" customHeight="1">
      <c r="A17" s="2" t="s">
        <v>53</v>
      </c>
      <c r="B17" s="40"/>
      <c r="C17" s="40">
        <v>33.8</v>
      </c>
      <c r="D17" s="40">
        <v>26.1</v>
      </c>
      <c r="E17" s="40">
        <v>69.6</v>
      </c>
      <c r="F17" s="40">
        <v>12.9</v>
      </c>
      <c r="G17" s="40"/>
      <c r="H17" s="40">
        <v>1.2</v>
      </c>
      <c r="I17" s="40">
        <v>17.1</v>
      </c>
      <c r="J17" s="49">
        <f>SUM(B17:I17)</f>
        <v>160.7</v>
      </c>
    </row>
    <row r="18" spans="1:10" ht="15" customHeight="1">
      <c r="A18" s="2" t="s">
        <v>55</v>
      </c>
      <c r="B18" s="40">
        <v>8.9</v>
      </c>
      <c r="C18" s="40">
        <v>43</v>
      </c>
      <c r="D18" s="40">
        <v>84.7</v>
      </c>
      <c r="E18" s="40">
        <v>24.6</v>
      </c>
      <c r="F18" s="40">
        <v>3.8</v>
      </c>
      <c r="G18" s="41"/>
      <c r="H18" s="41"/>
      <c r="I18" s="69">
        <v>0.3</v>
      </c>
      <c r="J18" s="49">
        <f>SUM(B18:I18)</f>
        <v>165.3</v>
      </c>
    </row>
    <row r="19" spans="1:10" ht="15" customHeight="1" hidden="1">
      <c r="A19" s="2" t="s">
        <v>55</v>
      </c>
      <c r="B19" s="40"/>
      <c r="C19" s="40"/>
      <c r="D19" s="40"/>
      <c r="E19" s="40"/>
      <c r="F19" s="40"/>
      <c r="G19" s="40"/>
      <c r="H19" s="40"/>
      <c r="I19" s="40"/>
      <c r="J19" s="49"/>
    </row>
    <row r="20" spans="1:10" ht="15" customHeight="1" hidden="1">
      <c r="A20" s="2" t="s">
        <v>56</v>
      </c>
      <c r="B20" s="40"/>
      <c r="C20" s="40"/>
      <c r="D20" s="40"/>
      <c r="E20" s="40"/>
      <c r="F20" s="40"/>
      <c r="G20" s="40"/>
      <c r="H20" s="40"/>
      <c r="I20" s="40"/>
      <c r="J20" s="64"/>
    </row>
    <row r="21" spans="1:10" ht="15" customHeight="1" hidden="1">
      <c r="A21" s="2" t="s">
        <v>57</v>
      </c>
      <c r="B21" s="40"/>
      <c r="C21" s="40"/>
      <c r="D21" s="40"/>
      <c r="E21" s="40"/>
      <c r="F21" s="40"/>
      <c r="G21" s="40"/>
      <c r="H21" s="40"/>
      <c r="I21" s="40"/>
      <c r="J21" s="64"/>
    </row>
    <row r="22" spans="1:10" ht="15" customHeight="1" hidden="1">
      <c r="A22" s="2" t="s">
        <v>58</v>
      </c>
      <c r="B22" s="40"/>
      <c r="C22" s="40"/>
      <c r="D22" s="40"/>
      <c r="E22" s="40"/>
      <c r="F22" s="40"/>
      <c r="G22" s="40"/>
      <c r="H22" s="40"/>
      <c r="I22" s="40"/>
      <c r="J22" s="64"/>
    </row>
    <row r="23" spans="1:10" ht="15" customHeight="1">
      <c r="A23" s="2" t="s">
        <v>50</v>
      </c>
      <c r="B23" s="40"/>
      <c r="C23" s="40">
        <v>2.1</v>
      </c>
      <c r="D23" s="40">
        <v>37.5</v>
      </c>
      <c r="E23" s="40">
        <v>6.8</v>
      </c>
      <c r="F23" s="40">
        <v>1</v>
      </c>
      <c r="G23" s="40"/>
      <c r="H23" s="40"/>
      <c r="I23" s="40">
        <v>4</v>
      </c>
      <c r="J23" s="49">
        <f aca="true" t="shared" si="1" ref="J23:J32">SUM(B23:I23)</f>
        <v>51.4</v>
      </c>
    </row>
    <row r="24" spans="1:10" ht="15.75">
      <c r="A24" s="2" t="s">
        <v>54</v>
      </c>
      <c r="B24" s="40"/>
      <c r="C24" s="40"/>
      <c r="D24" s="40">
        <v>2.6</v>
      </c>
      <c r="E24" s="40"/>
      <c r="F24" s="40">
        <v>9.9</v>
      </c>
      <c r="G24" s="40"/>
      <c r="H24" s="40"/>
      <c r="I24" s="40">
        <v>0.5</v>
      </c>
      <c r="J24" s="49">
        <f t="shared" si="1"/>
        <v>13</v>
      </c>
    </row>
    <row r="25" spans="1:10" ht="15.75">
      <c r="A25" s="2" t="s">
        <v>56</v>
      </c>
      <c r="B25" s="40"/>
      <c r="C25" s="40">
        <v>2</v>
      </c>
      <c r="D25" s="40"/>
      <c r="E25" s="40"/>
      <c r="F25" s="40"/>
      <c r="G25" s="40"/>
      <c r="H25" s="40"/>
      <c r="I25" s="40"/>
      <c r="J25" s="49">
        <f t="shared" si="1"/>
        <v>2</v>
      </c>
    </row>
    <row r="26" spans="1:10" ht="15.75">
      <c r="A26" s="2" t="s">
        <v>505</v>
      </c>
      <c r="B26" s="40"/>
      <c r="C26" s="40">
        <v>1.7</v>
      </c>
      <c r="D26" s="40"/>
      <c r="E26" s="40"/>
      <c r="F26" s="40"/>
      <c r="G26" s="40"/>
      <c r="H26" s="40"/>
      <c r="I26" s="40"/>
      <c r="J26" s="49">
        <f t="shared" si="1"/>
        <v>1.7</v>
      </c>
    </row>
    <row r="27" spans="1:10" ht="15.75">
      <c r="A27" s="2" t="s">
        <v>510</v>
      </c>
      <c r="B27" s="40"/>
      <c r="C27" s="40"/>
      <c r="D27" s="40">
        <v>0.5</v>
      </c>
      <c r="E27" s="40"/>
      <c r="F27" s="40"/>
      <c r="G27" s="40"/>
      <c r="H27" s="40"/>
      <c r="I27" s="40"/>
      <c r="J27" s="49">
        <f t="shared" si="1"/>
        <v>0.5</v>
      </c>
    </row>
    <row r="28" spans="1:10" ht="15.75">
      <c r="A28" s="2" t="s">
        <v>511</v>
      </c>
      <c r="B28" s="40"/>
      <c r="C28" s="40">
        <v>2.5</v>
      </c>
      <c r="D28" s="40">
        <v>7</v>
      </c>
      <c r="E28" s="40">
        <v>3.1</v>
      </c>
      <c r="F28" s="40"/>
      <c r="G28" s="40"/>
      <c r="H28" s="40"/>
      <c r="I28" s="40">
        <v>7.4</v>
      </c>
      <c r="J28" s="49">
        <f t="shared" si="1"/>
        <v>20</v>
      </c>
    </row>
    <row r="29" spans="1:10" ht="15.75">
      <c r="A29" s="2" t="s">
        <v>512</v>
      </c>
      <c r="B29" s="40"/>
      <c r="C29" s="40"/>
      <c r="D29" s="40"/>
      <c r="E29" s="40">
        <v>179.7</v>
      </c>
      <c r="F29" s="40">
        <v>29.7</v>
      </c>
      <c r="G29" s="40"/>
      <c r="H29" s="40"/>
      <c r="I29" s="40"/>
      <c r="J29" s="49">
        <f t="shared" si="1"/>
        <v>209.39999999999998</v>
      </c>
    </row>
    <row r="30" spans="1:10" ht="15.75">
      <c r="A30" s="2" t="s">
        <v>517</v>
      </c>
      <c r="B30" s="40"/>
      <c r="C30" s="40">
        <v>19</v>
      </c>
      <c r="D30" s="40"/>
      <c r="E30" s="40"/>
      <c r="F30" s="40"/>
      <c r="G30" s="40"/>
      <c r="H30" s="40"/>
      <c r="I30" s="40"/>
      <c r="J30" s="49">
        <f t="shared" si="1"/>
        <v>19</v>
      </c>
    </row>
    <row r="31" spans="1:10" ht="15.75">
      <c r="A31" s="2" t="s">
        <v>73</v>
      </c>
      <c r="B31" s="40"/>
      <c r="C31" s="40"/>
      <c r="D31" s="40"/>
      <c r="E31" s="40">
        <v>13.3</v>
      </c>
      <c r="F31" s="40"/>
      <c r="G31" s="40"/>
      <c r="H31" s="40"/>
      <c r="I31" s="40"/>
      <c r="J31" s="49">
        <f t="shared" si="1"/>
        <v>13.3</v>
      </c>
    </row>
    <row r="32" spans="1:10" ht="15" customHeight="1">
      <c r="A32" s="106" t="s">
        <v>163</v>
      </c>
      <c r="B32" s="50">
        <f>SUM(B5:B31)</f>
        <v>220.8</v>
      </c>
      <c r="C32" s="50">
        <f>SUM(C5:C31)</f>
        <v>2949.4</v>
      </c>
      <c r="D32" s="50">
        <f aca="true" t="shared" si="2" ref="D32:I32">SUM(D5:D31)</f>
        <v>3422.6999999999994</v>
      </c>
      <c r="E32" s="50">
        <f t="shared" si="2"/>
        <v>10839.9</v>
      </c>
      <c r="F32" s="50">
        <f t="shared" si="2"/>
        <v>6934.799999999999</v>
      </c>
      <c r="G32" s="50">
        <f t="shared" si="2"/>
        <v>4.5</v>
      </c>
      <c r="H32" s="50">
        <f>SUM(H5:H31)</f>
        <v>3</v>
      </c>
      <c r="I32" s="50">
        <f t="shared" si="2"/>
        <v>1673.3999999999996</v>
      </c>
      <c r="J32" s="50">
        <f t="shared" si="1"/>
        <v>26048.5</v>
      </c>
    </row>
    <row r="33" ht="12.75">
      <c r="A33" s="4" t="s">
        <v>23</v>
      </c>
    </row>
    <row r="34" ht="12.75">
      <c r="A34" s="4" t="s">
        <v>527</v>
      </c>
    </row>
  </sheetData>
  <sheetProtection/>
  <printOptions gridLines="1" horizontalCentered="1" verticalCentered="1"/>
  <pageMargins left="0.3937007874015748" right="0.75" top="1.6535433070866143" bottom="0.3937007874015748" header="0.3937007874015748" footer="0.3937007874015748"/>
  <pageSetup horizontalDpi="300" verticalDpi="300" orientation="landscape" r:id="rId1"/>
  <headerFooter alignWithMargins="0">
    <oddHeader>&amp;LSERVICIO AGRÍCOLA Y GANADERO
División Protección Agrícola
Viñas y Vinos&amp;C&amp;14      
DISTRIBUCIÓN NACIONAL DE CEPAJES  BLANCOS
DE VIDES PARA VINIFICACIÓN (ha.)&amp;R&amp;12CUADRO Nº  5</oddHeader>
    <oddFooter>&amp;L&amp;F</oddFooter>
  </headerFooter>
</worksheet>
</file>

<file path=xl/worksheets/sheet9.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A2"/>
    </sheetView>
  </sheetViews>
  <sheetFormatPr defaultColWidth="11.421875" defaultRowHeight="12.75"/>
  <cols>
    <col min="1" max="8" width="15.7109375" style="7" customWidth="1"/>
    <col min="9" max="9" width="11.421875" style="7" customWidth="1"/>
  </cols>
  <sheetData>
    <row r="1" spans="1:8" ht="18">
      <c r="A1" s="258" t="s">
        <v>59</v>
      </c>
      <c r="B1" s="261" t="s">
        <v>60</v>
      </c>
      <c r="C1" s="261"/>
      <c r="D1" s="261"/>
      <c r="E1" s="261"/>
      <c r="F1" s="261"/>
      <c r="G1" s="261"/>
      <c r="H1" s="262" t="s">
        <v>61</v>
      </c>
    </row>
    <row r="2" spans="1:8" ht="16.5">
      <c r="A2" s="258"/>
      <c r="B2" s="53" t="s">
        <v>62</v>
      </c>
      <c r="C2" s="53" t="s">
        <v>63</v>
      </c>
      <c r="D2" s="53" t="s">
        <v>64</v>
      </c>
      <c r="E2" s="53" t="s">
        <v>65</v>
      </c>
      <c r="F2" s="53" t="s">
        <v>66</v>
      </c>
      <c r="G2" s="53" t="s">
        <v>67</v>
      </c>
      <c r="H2" s="262"/>
    </row>
    <row r="3" spans="1:8" ht="24.75" customHeight="1">
      <c r="A3" s="8" t="s">
        <v>5</v>
      </c>
      <c r="B3" s="38">
        <v>14</v>
      </c>
      <c r="C3" s="38">
        <v>56</v>
      </c>
      <c r="D3" s="38">
        <v>33</v>
      </c>
      <c r="E3" s="38">
        <v>25</v>
      </c>
      <c r="F3" s="38">
        <v>14</v>
      </c>
      <c r="G3" s="38">
        <v>7</v>
      </c>
      <c r="H3" s="38">
        <f aca="true" t="shared" si="0" ref="H3:H11">SUM(B3:G3)</f>
        <v>149</v>
      </c>
    </row>
    <row r="4" spans="1:8" ht="24.75" customHeight="1">
      <c r="A4" s="8" t="s">
        <v>6</v>
      </c>
      <c r="B4" s="38">
        <v>32</v>
      </c>
      <c r="C4" s="38">
        <v>40</v>
      </c>
      <c r="D4" s="38">
        <v>32</v>
      </c>
      <c r="E4" s="38">
        <v>30</v>
      </c>
      <c r="F4" s="38">
        <v>32</v>
      </c>
      <c r="G4" s="38">
        <v>28</v>
      </c>
      <c r="H4" s="38">
        <f t="shared" si="0"/>
        <v>194</v>
      </c>
    </row>
    <row r="5" spans="1:8" ht="24.75" customHeight="1">
      <c r="A5" s="8" t="s">
        <v>68</v>
      </c>
      <c r="B5" s="38">
        <v>97</v>
      </c>
      <c r="C5" s="38">
        <v>301</v>
      </c>
      <c r="D5" s="38">
        <v>267</v>
      </c>
      <c r="E5" s="38">
        <v>300</v>
      </c>
      <c r="F5" s="38">
        <v>252</v>
      </c>
      <c r="G5" s="38">
        <v>121</v>
      </c>
      <c r="H5" s="38">
        <f t="shared" si="0"/>
        <v>1338</v>
      </c>
    </row>
    <row r="6" spans="1:8" ht="24.75" customHeight="1">
      <c r="A6" s="8" t="s">
        <v>8</v>
      </c>
      <c r="B6" s="38">
        <v>1564</v>
      </c>
      <c r="C6" s="38">
        <v>1764</v>
      </c>
      <c r="D6" s="38">
        <v>782</v>
      </c>
      <c r="E6" s="38">
        <v>542</v>
      </c>
      <c r="F6" s="38">
        <v>401</v>
      </c>
      <c r="G6" s="38">
        <v>144</v>
      </c>
      <c r="H6" s="38">
        <f t="shared" si="0"/>
        <v>5197</v>
      </c>
    </row>
    <row r="7" spans="1:8" ht="24.75" customHeight="1">
      <c r="A7" s="8" t="s">
        <v>9</v>
      </c>
      <c r="B7" s="38">
        <v>3835</v>
      </c>
      <c r="C7" s="38">
        <v>2166</v>
      </c>
      <c r="D7" s="38">
        <v>241</v>
      </c>
      <c r="E7" s="38">
        <v>87</v>
      </c>
      <c r="F7" s="38">
        <v>63</v>
      </c>
      <c r="G7" s="38">
        <v>15</v>
      </c>
      <c r="H7" s="38">
        <f t="shared" si="0"/>
        <v>6407</v>
      </c>
    </row>
    <row r="8" spans="1:8" ht="24.75" customHeight="1">
      <c r="A8" s="8" t="s">
        <v>487</v>
      </c>
      <c r="B8" s="38"/>
      <c r="C8" s="38"/>
      <c r="D8" s="38">
        <v>1</v>
      </c>
      <c r="E8" s="38"/>
      <c r="F8" s="38"/>
      <c r="G8" s="38"/>
      <c r="H8" s="38">
        <f t="shared" si="0"/>
        <v>1</v>
      </c>
    </row>
    <row r="9" spans="1:8" ht="24.75" customHeight="1">
      <c r="A9" s="8" t="s">
        <v>579</v>
      </c>
      <c r="B9" s="38"/>
      <c r="C9" s="38">
        <v>1</v>
      </c>
      <c r="D9" s="38"/>
      <c r="E9" s="38"/>
      <c r="F9" s="38"/>
      <c r="G9" s="38"/>
      <c r="H9" s="38"/>
    </row>
    <row r="10" spans="1:8" ht="24.75" customHeight="1">
      <c r="A10" s="8" t="s">
        <v>69</v>
      </c>
      <c r="B10" s="38">
        <v>25</v>
      </c>
      <c r="C10" s="38">
        <v>42</v>
      </c>
      <c r="D10" s="38">
        <v>72</v>
      </c>
      <c r="E10" s="38">
        <v>60</v>
      </c>
      <c r="F10" s="38">
        <v>57</v>
      </c>
      <c r="G10" s="38">
        <v>49</v>
      </c>
      <c r="H10" s="38">
        <f t="shared" si="0"/>
        <v>305</v>
      </c>
    </row>
    <row r="11" spans="1:8" ht="24.75" customHeight="1">
      <c r="A11" s="9" t="s">
        <v>70</v>
      </c>
      <c r="B11" s="50">
        <f aca="true" t="shared" si="1" ref="B11:G11">SUM(B3:B10)</f>
        <v>5567</v>
      </c>
      <c r="C11" s="50">
        <f t="shared" si="1"/>
        <v>4370</v>
      </c>
      <c r="D11" s="50">
        <f t="shared" si="1"/>
        <v>1428</v>
      </c>
      <c r="E11" s="50">
        <f t="shared" si="1"/>
        <v>1044</v>
      </c>
      <c r="F11" s="50">
        <f t="shared" si="1"/>
        <v>819</v>
      </c>
      <c r="G11" s="50">
        <f t="shared" si="1"/>
        <v>364</v>
      </c>
      <c r="H11" s="50">
        <f t="shared" si="0"/>
        <v>13592</v>
      </c>
    </row>
  </sheetData>
  <sheetProtection/>
  <mergeCells count="3">
    <mergeCell ref="A1:A2"/>
    <mergeCell ref="B1:G1"/>
    <mergeCell ref="H1:H2"/>
  </mergeCells>
  <printOptions gridLines="1" horizontalCentered="1" verticalCentered="1"/>
  <pageMargins left="0.75" right="0.75" top="0.984251968503937" bottom="1" header="0.3937007874015748" footer="0.5905511811023623"/>
  <pageSetup horizontalDpi="300" verticalDpi="300" orientation="landscape" r:id="rId1"/>
  <headerFooter alignWithMargins="0">
    <oddHeader>&amp;LSERVICIO AGRÍCOLA Y GANADERO
División Protección Agrícola
Viñas y Vinos&amp;C&amp;14
DISTRIBUCIÓN DE PROPIEDADES DE VIDES PARA VINIFICACIÓN
SEGÚN RANGOS DE SUPERFICIE (ha.)
 &amp;R&amp;12CUADRO Nº  6</oddHeader>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SERVICIO AGRICOLA Y GANADERO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SERVICIO AGRICOLA Y GANADERO</dc:creator>
  <cp:keywords/>
  <dc:description/>
  <cp:lastModifiedBy>Guillermo Pino González</cp:lastModifiedBy>
  <cp:lastPrinted>2004-12-14T09:16:07Z</cp:lastPrinted>
  <dcterms:created xsi:type="dcterms:W3CDTF">1999-01-29T22:05:15Z</dcterms:created>
  <dcterms:modified xsi:type="dcterms:W3CDTF">2018-01-31T20:55:35Z</dcterms:modified>
  <cp:category/>
  <cp:version/>
  <cp:contentType/>
  <cp:contentStatus/>
</cp:coreProperties>
</file>