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0920" tabRatio="320" activeTab="0"/>
  </bookViews>
  <sheets>
    <sheet name="colocaciones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<sst xmlns="http://schemas.openxmlformats.org/spreadsheetml/2006/main" count="16" uniqueCount="13">
  <si>
    <t>%</t>
  </si>
  <si>
    <t>Infraestructura predial</t>
  </si>
  <si>
    <t>Sistema financiero</t>
  </si>
  <si>
    <t>Año</t>
  </si>
  <si>
    <t>Montos de créditos colocados en el sector silvoagropecuario</t>
  </si>
  <si>
    <t>Saldos a fines de febrero de cada año en millones de pesos</t>
  </si>
  <si>
    <t>Silvícola</t>
  </si>
  <si>
    <t>Agropecuario silvícola</t>
  </si>
  <si>
    <t>% agropecuario silvícola</t>
  </si>
  <si>
    <t>Fuente: elaborado por ODEPA con información de la SBIF</t>
  </si>
  <si>
    <r>
      <t>Ganadería</t>
    </r>
    <r>
      <rPr>
        <vertAlign val="superscript"/>
        <sz val="10"/>
        <rFont val="Arial"/>
        <family val="2"/>
      </rPr>
      <t xml:space="preserve"> 1</t>
    </r>
  </si>
  <si>
    <r>
      <t>Agricultura y ganadería</t>
    </r>
    <r>
      <rPr>
        <vertAlign val="superscript"/>
        <sz val="10"/>
        <rFont val="Arial"/>
        <family val="2"/>
      </rPr>
      <t xml:space="preserve"> 1</t>
    </r>
  </si>
  <si>
    <r>
      <t xml:space="preserve"> 1</t>
    </r>
    <r>
      <rPr>
        <sz val="10"/>
        <rFont val="Arial"/>
        <family val="2"/>
      </rPr>
      <t xml:space="preserve"> A partir del año 1997 las cifras de agricultura, ganadería e infraestructura predial fueron agrupadas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</si>
</sst>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Ch$&quot;#,##0;&quot;-&quot;&quot;Ch$&quot;#,##0"/>
    <numFmt numFmtId="201" formatCode="&quot;Ch$&quot;#,##0;[Red]&quot;-&quot;&quot;Ch$&quot;#,##0"/>
    <numFmt numFmtId="202" formatCode="&quot;Ch$&quot;#,##0.00;&quot;-&quot;&quot;Ch$&quot;#,##0.00"/>
    <numFmt numFmtId="203" formatCode="&quot;Ch$&quot;#,##0.00;[Red]&quot;-&quot;&quot;Ch$&quot;#,##0.00"/>
    <numFmt numFmtId="204" formatCode="#,##0&quot; $&quot;;\-#,##0&quot; $&quot;"/>
    <numFmt numFmtId="205" formatCode="#,##0&quot; $&quot;;[Red]\-#,##0&quot; $&quot;"/>
    <numFmt numFmtId="206" formatCode="#,##0.00&quot; $&quot;;\-#,##0.00&quot; $&quot;"/>
    <numFmt numFmtId="207" formatCode="#,##0.00&quot; $&quot;;[Red]\-#,##0.00&quot; $&quot;"/>
    <numFmt numFmtId="208" formatCode="0.0_)"/>
    <numFmt numFmtId="209" formatCode="0_)"/>
    <numFmt numFmtId="210" formatCode="0.0"/>
    <numFmt numFmtId="211" formatCode="0."/>
    <numFmt numFmtId="212" formatCode="#,##0.0_);\(#,##0.0\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208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zoomScalePageLayoutView="0" workbookViewId="0" topLeftCell="A1">
      <selection activeCell="M1" sqref="M1"/>
    </sheetView>
  </sheetViews>
  <sheetFormatPr defaultColWidth="11.421875" defaultRowHeight="12.75"/>
  <cols>
    <col min="1" max="2" width="11.421875" style="1" customWidth="1"/>
    <col min="3" max="3" width="11.421875" style="2" customWidth="1"/>
    <col min="4" max="4" width="11.421875" style="1" customWidth="1"/>
    <col min="5" max="5" width="11.421875" style="2" customWidth="1"/>
    <col min="6" max="6" width="11.421875" style="1" customWidth="1"/>
    <col min="7" max="7" width="11.421875" style="2" customWidth="1"/>
    <col min="8" max="8" width="12.8515625" style="1" customWidth="1"/>
    <col min="9" max="9" width="11.421875" style="2" customWidth="1"/>
    <col min="10" max="10" width="13.00390625" style="1" customWidth="1"/>
    <col min="11" max="11" width="12.8515625" style="1" customWidth="1"/>
    <col min="12" max="12" width="11.421875" style="2" customWidth="1"/>
    <col min="13" max="16384" width="11.421875" style="1" customWidth="1"/>
  </cols>
  <sheetData>
    <row r="2" spans="1:12" ht="15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0" t="s">
        <v>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38.25">
      <c r="A4" s="6" t="s">
        <v>3</v>
      </c>
      <c r="B4" s="6" t="s">
        <v>11</v>
      </c>
      <c r="C4" s="6" t="s">
        <v>0</v>
      </c>
      <c r="D4" s="6" t="s">
        <v>10</v>
      </c>
      <c r="E4" s="6" t="s">
        <v>0</v>
      </c>
      <c r="F4" s="6" t="s">
        <v>6</v>
      </c>
      <c r="G4" s="6" t="s">
        <v>0</v>
      </c>
      <c r="H4" s="6" t="s">
        <v>1</v>
      </c>
      <c r="I4" s="6" t="s">
        <v>0</v>
      </c>
      <c r="J4" s="6" t="s">
        <v>7</v>
      </c>
      <c r="K4" s="6" t="s">
        <v>2</v>
      </c>
      <c r="L4" s="6" t="s">
        <v>8</v>
      </c>
    </row>
    <row r="5" spans="1:12" ht="12.75">
      <c r="A5" s="3">
        <v>1990</v>
      </c>
      <c r="B5" s="4">
        <v>342284</v>
      </c>
      <c r="C5" s="5">
        <f aca="true" t="shared" si="0" ref="C5:C24">+B5/J5*100</f>
        <v>82.51883460504587</v>
      </c>
      <c r="D5" s="4">
        <v>34550</v>
      </c>
      <c r="E5" s="5">
        <f aca="true" t="shared" si="1" ref="E5:E11">+D5/J5*100</f>
        <v>8.329415735483794</v>
      </c>
      <c r="F5" s="4">
        <v>36266</v>
      </c>
      <c r="G5" s="5">
        <f aca="true" t="shared" si="2" ref="G5:G24">+F5/J5*100</f>
        <v>8.743114068395231</v>
      </c>
      <c r="H5" s="4">
        <v>1695</v>
      </c>
      <c r="I5" s="5">
        <f aca="true" t="shared" si="3" ref="I5:I11">+H5/J5*100</f>
        <v>0.40863559107510944</v>
      </c>
      <c r="J5" s="4">
        <f aca="true" t="shared" si="4" ref="J5:J15">+B5+D5+F5+H5</f>
        <v>414795</v>
      </c>
      <c r="K5" s="4">
        <v>4033919</v>
      </c>
      <c r="L5" s="5">
        <f aca="true" t="shared" si="5" ref="L5:L26">+J5/K5*100</f>
        <v>10.282680440534378</v>
      </c>
    </row>
    <row r="6" spans="1:12" ht="12.75">
      <c r="A6" s="3">
        <v>1991</v>
      </c>
      <c r="B6" s="4">
        <v>370512</v>
      </c>
      <c r="C6" s="5">
        <f t="shared" si="0"/>
        <v>83.14807957720403</v>
      </c>
      <c r="D6" s="4">
        <v>33307</v>
      </c>
      <c r="E6" s="5">
        <f t="shared" si="1"/>
        <v>7.474557062869581</v>
      </c>
      <c r="F6" s="4">
        <v>39641</v>
      </c>
      <c r="G6" s="5">
        <f t="shared" si="2"/>
        <v>8.895995332188821</v>
      </c>
      <c r="H6" s="4">
        <v>2145</v>
      </c>
      <c r="I6" s="5">
        <f t="shared" si="3"/>
        <v>0.4813680277375703</v>
      </c>
      <c r="J6" s="4">
        <f t="shared" si="4"/>
        <v>445605</v>
      </c>
      <c r="K6" s="4">
        <v>4638339</v>
      </c>
      <c r="L6" s="5">
        <f t="shared" si="5"/>
        <v>9.606995090268306</v>
      </c>
    </row>
    <row r="7" spans="1:12" ht="12.75">
      <c r="A7" s="3">
        <v>1992</v>
      </c>
      <c r="B7" s="4">
        <v>389315</v>
      </c>
      <c r="C7" s="5">
        <f t="shared" si="0"/>
        <v>77.94921182828209</v>
      </c>
      <c r="D7" s="4">
        <v>41488</v>
      </c>
      <c r="E7" s="5">
        <f t="shared" si="1"/>
        <v>8.306787306761278</v>
      </c>
      <c r="F7" s="4">
        <v>63999</v>
      </c>
      <c r="G7" s="5">
        <f t="shared" si="2"/>
        <v>12.813972253312164</v>
      </c>
      <c r="H7" s="4">
        <v>4645</v>
      </c>
      <c r="I7" s="5">
        <f t="shared" si="3"/>
        <v>0.9300286116444787</v>
      </c>
      <c r="J7" s="4">
        <f t="shared" si="4"/>
        <v>499447</v>
      </c>
      <c r="K7" s="4">
        <v>5801237</v>
      </c>
      <c r="L7" s="5">
        <f t="shared" si="5"/>
        <v>8.60931901247958</v>
      </c>
    </row>
    <row r="8" spans="1:12" ht="12.75">
      <c r="A8" s="3">
        <v>1993</v>
      </c>
      <c r="B8" s="4">
        <v>428833</v>
      </c>
      <c r="C8" s="5">
        <f t="shared" si="0"/>
        <v>76.22586574046095</v>
      </c>
      <c r="D8" s="4">
        <v>49433</v>
      </c>
      <c r="E8" s="5">
        <f t="shared" si="1"/>
        <v>8.786807967549619</v>
      </c>
      <c r="F8" s="4">
        <v>80273</v>
      </c>
      <c r="G8" s="5">
        <f t="shared" si="2"/>
        <v>14.268675499749369</v>
      </c>
      <c r="H8" s="4">
        <v>4043</v>
      </c>
      <c r="I8" s="5">
        <f t="shared" si="3"/>
        <v>0.7186507922400646</v>
      </c>
      <c r="J8" s="4">
        <f t="shared" si="4"/>
        <v>562582</v>
      </c>
      <c r="K8" s="4">
        <v>7867841</v>
      </c>
      <c r="L8" s="5">
        <f t="shared" si="5"/>
        <v>7.150398692601947</v>
      </c>
    </row>
    <row r="9" spans="1:12" ht="12.75">
      <c r="A9" s="3">
        <v>1994</v>
      </c>
      <c r="B9" s="4">
        <v>448865</v>
      </c>
      <c r="C9" s="5">
        <f t="shared" si="0"/>
        <v>78.68681467976755</v>
      </c>
      <c r="D9" s="4">
        <v>45517</v>
      </c>
      <c r="E9" s="5">
        <f t="shared" si="1"/>
        <v>7.979209213859355</v>
      </c>
      <c r="F9" s="4">
        <v>72763</v>
      </c>
      <c r="G9" s="5">
        <f t="shared" si="2"/>
        <v>12.755480370587874</v>
      </c>
      <c r="H9" s="4">
        <v>3300</v>
      </c>
      <c r="I9" s="5">
        <f t="shared" si="3"/>
        <v>0.5784957357852203</v>
      </c>
      <c r="J9" s="4">
        <f t="shared" si="4"/>
        <v>570445</v>
      </c>
      <c r="K9" s="4">
        <v>10059966</v>
      </c>
      <c r="L9" s="5">
        <f t="shared" si="5"/>
        <v>5.670446599918926</v>
      </c>
    </row>
    <row r="10" spans="1:12" ht="12.75">
      <c r="A10" s="3">
        <v>1995</v>
      </c>
      <c r="B10" s="4">
        <v>462510</v>
      </c>
      <c r="C10" s="5">
        <f t="shared" si="0"/>
        <v>76.5117991050381</v>
      </c>
      <c r="D10" s="4">
        <v>54851</v>
      </c>
      <c r="E10" s="5">
        <f t="shared" si="1"/>
        <v>9.073855036021804</v>
      </c>
      <c r="F10" s="4">
        <v>83640</v>
      </c>
      <c r="G10" s="5">
        <f t="shared" si="2"/>
        <v>13.836342732363377</v>
      </c>
      <c r="H10" s="4">
        <v>3494</v>
      </c>
      <c r="I10" s="5">
        <f t="shared" si="3"/>
        <v>0.5780031265767294</v>
      </c>
      <c r="J10" s="4">
        <f t="shared" si="4"/>
        <v>604495</v>
      </c>
      <c r="K10" s="4">
        <v>11724459</v>
      </c>
      <c r="L10" s="5">
        <f t="shared" si="5"/>
        <v>5.155845570358513</v>
      </c>
    </row>
    <row r="11" spans="1:12" ht="12.75">
      <c r="A11" s="3">
        <v>1996</v>
      </c>
      <c r="B11" s="4">
        <v>458065</v>
      </c>
      <c r="C11" s="5">
        <f t="shared" si="0"/>
        <v>58.76274508797766</v>
      </c>
      <c r="D11" s="4">
        <v>98503</v>
      </c>
      <c r="E11" s="5">
        <f t="shared" si="1"/>
        <v>12.636430810913438</v>
      </c>
      <c r="F11" s="4">
        <v>80626</v>
      </c>
      <c r="G11" s="5">
        <f t="shared" si="2"/>
        <v>10.343084683316315</v>
      </c>
      <c r="H11" s="4">
        <v>142322</v>
      </c>
      <c r="I11" s="5">
        <f t="shared" si="3"/>
        <v>18.25773941779258</v>
      </c>
      <c r="J11" s="4">
        <f t="shared" si="4"/>
        <v>779516</v>
      </c>
      <c r="K11" s="4">
        <v>14832818</v>
      </c>
      <c r="L11" s="5">
        <f t="shared" si="5"/>
        <v>5.255346623952374</v>
      </c>
    </row>
    <row r="12" spans="1:12" ht="12.75">
      <c r="A12" s="3">
        <v>1997</v>
      </c>
      <c r="B12" s="4">
        <f>587033+146168</f>
        <v>733201</v>
      </c>
      <c r="C12" s="5">
        <f t="shared" si="0"/>
        <v>81.88502830569028</v>
      </c>
      <c r="D12" s="4"/>
      <c r="E12" s="5"/>
      <c r="F12" s="4">
        <v>162202</v>
      </c>
      <c r="G12" s="5">
        <f t="shared" si="2"/>
        <v>18.114971694309716</v>
      </c>
      <c r="H12" s="4"/>
      <c r="I12" s="5"/>
      <c r="J12" s="4">
        <f t="shared" si="4"/>
        <v>895403</v>
      </c>
      <c r="K12" s="4">
        <v>17533139</v>
      </c>
      <c r="L12" s="5">
        <f t="shared" si="5"/>
        <v>5.106917820020705</v>
      </c>
    </row>
    <row r="13" spans="1:12" ht="12.75">
      <c r="A13" s="3">
        <v>1998</v>
      </c>
      <c r="B13" s="4">
        <f>716542+216238</f>
        <v>932780</v>
      </c>
      <c r="C13" s="5">
        <f t="shared" si="0"/>
        <v>80.7380138957533</v>
      </c>
      <c r="D13" s="4"/>
      <c r="E13" s="5"/>
      <c r="F13" s="4">
        <v>222537</v>
      </c>
      <c r="G13" s="5">
        <f t="shared" si="2"/>
        <v>19.261986104246713</v>
      </c>
      <c r="H13" s="4"/>
      <c r="I13" s="5"/>
      <c r="J13" s="4">
        <f t="shared" si="4"/>
        <v>1155317</v>
      </c>
      <c r="K13" s="4">
        <v>21120537</v>
      </c>
      <c r="L13" s="5">
        <f t="shared" si="5"/>
        <v>5.4701118631595405</v>
      </c>
    </row>
    <row r="14" spans="1:12" ht="12.75">
      <c r="A14" s="3">
        <v>1999</v>
      </c>
      <c r="B14" s="4">
        <f>621377+228045</f>
        <v>849422</v>
      </c>
      <c r="C14" s="5">
        <f t="shared" si="0"/>
        <v>90.1824304883888</v>
      </c>
      <c r="D14" s="4"/>
      <c r="E14" s="5"/>
      <c r="F14" s="4">
        <v>92471</v>
      </c>
      <c r="G14" s="5">
        <f t="shared" si="2"/>
        <v>9.817569511611191</v>
      </c>
      <c r="H14" s="4"/>
      <c r="I14" s="5"/>
      <c r="J14" s="4">
        <f t="shared" si="4"/>
        <v>941893</v>
      </c>
      <c r="K14" s="4">
        <v>22823417</v>
      </c>
      <c r="L14" s="5">
        <f t="shared" si="5"/>
        <v>4.126871099099666</v>
      </c>
    </row>
    <row r="15" spans="1:12" ht="12.75">
      <c r="A15" s="3">
        <v>2000</v>
      </c>
      <c r="B15" s="4">
        <v>930286</v>
      </c>
      <c r="C15" s="5">
        <f t="shared" si="0"/>
        <v>89.71627512247811</v>
      </c>
      <c r="D15" s="4"/>
      <c r="E15" s="5"/>
      <c r="F15" s="4">
        <v>106634</v>
      </c>
      <c r="G15" s="5">
        <f t="shared" si="2"/>
        <v>10.283724877521893</v>
      </c>
      <c r="H15" s="4"/>
      <c r="I15" s="5"/>
      <c r="J15" s="4">
        <f t="shared" si="4"/>
        <v>1036920</v>
      </c>
      <c r="K15" s="4">
        <v>23470520</v>
      </c>
      <c r="L15" s="5">
        <f t="shared" si="5"/>
        <v>4.4179677314350085</v>
      </c>
    </row>
    <row r="16" spans="1:12" ht="12.75">
      <c r="A16" s="3">
        <v>2001</v>
      </c>
      <c r="B16" s="4">
        <v>996586</v>
      </c>
      <c r="C16" s="5">
        <f t="shared" si="0"/>
        <v>89.5506589245503</v>
      </c>
      <c r="D16" s="4"/>
      <c r="E16" s="5"/>
      <c r="F16" s="4">
        <v>116288</v>
      </c>
      <c r="G16" s="5">
        <f t="shared" si="2"/>
        <v>10.449341075449691</v>
      </c>
      <c r="H16" s="4"/>
      <c r="I16" s="5"/>
      <c r="J16" s="4">
        <v>1112874</v>
      </c>
      <c r="K16" s="4">
        <v>25654553</v>
      </c>
      <c r="L16" s="5">
        <f t="shared" si="5"/>
        <v>4.337920056529536</v>
      </c>
    </row>
    <row r="17" spans="1:12" ht="12.75">
      <c r="A17" s="3">
        <v>2002</v>
      </c>
      <c r="B17" s="4">
        <v>1072755</v>
      </c>
      <c r="C17" s="5">
        <f t="shared" si="0"/>
        <v>89.6631473018017</v>
      </c>
      <c r="D17" s="4"/>
      <c r="E17" s="5"/>
      <c r="F17" s="4">
        <v>123673</v>
      </c>
      <c r="G17" s="5">
        <f t="shared" si="2"/>
        <v>10.336852698198303</v>
      </c>
      <c r="H17" s="4"/>
      <c r="I17" s="5"/>
      <c r="J17" s="4">
        <f aca="true" t="shared" si="6" ref="J17:J23">+B17+D17+F17+H17</f>
        <v>1196428</v>
      </c>
      <c r="K17" s="4">
        <v>28655176</v>
      </c>
      <c r="L17" s="5">
        <f t="shared" si="5"/>
        <v>4.175259645936218</v>
      </c>
    </row>
    <row r="18" spans="1:12" ht="12.75">
      <c r="A18" s="3">
        <v>2003</v>
      </c>
      <c r="B18" s="4">
        <f>659365+400192</f>
        <v>1059557</v>
      </c>
      <c r="C18" s="5">
        <f t="shared" si="0"/>
        <v>87.13569657520446</v>
      </c>
      <c r="D18" s="4"/>
      <c r="E18" s="5"/>
      <c r="F18" s="4">
        <v>156428</v>
      </c>
      <c r="G18" s="5">
        <f t="shared" si="2"/>
        <v>12.864303424795537</v>
      </c>
      <c r="H18" s="4"/>
      <c r="I18" s="5"/>
      <c r="J18" s="4">
        <f t="shared" si="6"/>
        <v>1215985</v>
      </c>
      <c r="K18" s="4">
        <v>30101472</v>
      </c>
      <c r="L18" s="5">
        <f t="shared" si="5"/>
        <v>4.039619723580295</v>
      </c>
    </row>
    <row r="19" spans="1:12" ht="12.75">
      <c r="A19" s="3">
        <v>2004</v>
      </c>
      <c r="B19" s="4">
        <v>1049693</v>
      </c>
      <c r="C19" s="5">
        <f t="shared" si="0"/>
        <v>86.8342312964337</v>
      </c>
      <c r="D19" s="4"/>
      <c r="E19" s="5"/>
      <c r="F19" s="4">
        <v>159154</v>
      </c>
      <c r="G19" s="5">
        <f t="shared" si="2"/>
        <v>13.165768703566291</v>
      </c>
      <c r="H19" s="4"/>
      <c r="I19" s="5"/>
      <c r="J19" s="4">
        <f t="shared" si="6"/>
        <v>1208847</v>
      </c>
      <c r="K19" s="4">
        <v>31165370</v>
      </c>
      <c r="L19" s="5">
        <f t="shared" si="5"/>
        <v>3.8788148512275002</v>
      </c>
    </row>
    <row r="20" spans="1:12" ht="12.75">
      <c r="A20" s="3">
        <v>2005</v>
      </c>
      <c r="B20" s="4">
        <f>744005+420820</f>
        <v>1164825</v>
      </c>
      <c r="C20" s="5">
        <f t="shared" si="0"/>
        <v>87.99592967124616</v>
      </c>
      <c r="D20" s="4"/>
      <c r="E20" s="5"/>
      <c r="F20" s="4">
        <v>158901</v>
      </c>
      <c r="G20" s="5">
        <f t="shared" si="2"/>
        <v>12.004070328753835</v>
      </c>
      <c r="H20" s="4"/>
      <c r="I20" s="5"/>
      <c r="J20" s="4">
        <f t="shared" si="6"/>
        <v>1323726</v>
      </c>
      <c r="K20" s="4">
        <v>35788114</v>
      </c>
      <c r="L20" s="5">
        <f t="shared" si="5"/>
        <v>3.6987866977287487</v>
      </c>
    </row>
    <row r="21" spans="1:12" ht="12.75">
      <c r="A21" s="3">
        <v>2006</v>
      </c>
      <c r="B21" s="4">
        <f>822381+499696</f>
        <v>1322077</v>
      </c>
      <c r="C21" s="5">
        <f t="shared" si="0"/>
        <v>84.06362266406394</v>
      </c>
      <c r="D21" s="4"/>
      <c r="E21" s="5"/>
      <c r="F21" s="4">
        <v>250633</v>
      </c>
      <c r="G21" s="5">
        <f t="shared" si="2"/>
        <v>15.936377335936058</v>
      </c>
      <c r="H21" s="4"/>
      <c r="I21" s="5"/>
      <c r="J21" s="4">
        <f t="shared" si="6"/>
        <v>1572710</v>
      </c>
      <c r="K21" s="4">
        <v>42214738</v>
      </c>
      <c r="L21" s="5">
        <f t="shared" si="5"/>
        <v>3.7254998479441</v>
      </c>
    </row>
    <row r="22" spans="1:12" ht="12.75">
      <c r="A22" s="3">
        <v>2007</v>
      </c>
      <c r="B22" s="4">
        <f>1033196+594475</f>
        <v>1627671</v>
      </c>
      <c r="C22" s="5">
        <f t="shared" si="0"/>
        <v>87.1701205258042</v>
      </c>
      <c r="D22" s="4"/>
      <c r="E22" s="5"/>
      <c r="F22" s="4">
        <v>239564</v>
      </c>
      <c r="G22" s="5">
        <f t="shared" si="2"/>
        <v>12.8298794741958</v>
      </c>
      <c r="H22" s="4"/>
      <c r="I22" s="5"/>
      <c r="J22" s="4">
        <f t="shared" si="6"/>
        <v>1867235</v>
      </c>
      <c r="K22" s="4">
        <v>49712854</v>
      </c>
      <c r="L22" s="5">
        <f t="shared" si="5"/>
        <v>3.7560406409175378</v>
      </c>
    </row>
    <row r="23" spans="1:12" ht="12.75">
      <c r="A23" s="3">
        <v>2008</v>
      </c>
      <c r="B23" s="4">
        <f>1300847+642020</f>
        <v>1942867</v>
      </c>
      <c r="C23" s="5">
        <f t="shared" si="0"/>
        <v>90.4554368230509</v>
      </c>
      <c r="D23" s="4"/>
      <c r="E23" s="5"/>
      <c r="F23" s="4">
        <v>205005</v>
      </c>
      <c r="G23" s="5">
        <f t="shared" si="2"/>
        <v>9.544563176949092</v>
      </c>
      <c r="H23" s="4"/>
      <c r="I23" s="5"/>
      <c r="J23" s="4">
        <f t="shared" si="6"/>
        <v>2147872</v>
      </c>
      <c r="K23" s="4">
        <v>59828267</v>
      </c>
      <c r="L23" s="5">
        <f t="shared" si="5"/>
        <v>3.5900622025371387</v>
      </c>
    </row>
    <row r="24" spans="1:12" ht="12.75">
      <c r="A24" s="3">
        <v>2009</v>
      </c>
      <c r="B24" s="4">
        <v>2551775</v>
      </c>
      <c r="C24" s="5">
        <f t="shared" si="0"/>
        <v>91.95277419531526</v>
      </c>
      <c r="D24" s="4"/>
      <c r="E24" s="5"/>
      <c r="F24" s="4">
        <v>223318</v>
      </c>
      <c r="G24" s="5">
        <f t="shared" si="2"/>
        <v>8.047225804684743</v>
      </c>
      <c r="H24" s="4"/>
      <c r="I24" s="5"/>
      <c r="J24" s="4">
        <v>2775093</v>
      </c>
      <c r="K24" s="4">
        <v>68165054</v>
      </c>
      <c r="L24" s="5">
        <f t="shared" si="5"/>
        <v>4.07113738954861</v>
      </c>
    </row>
    <row r="25" spans="1:12" ht="12.75">
      <c r="A25" s="2">
        <v>2010</v>
      </c>
      <c r="B25" s="8">
        <v>2443090</v>
      </c>
      <c r="C25" s="5">
        <f>+B25/J25*100</f>
        <v>89.54748480901029</v>
      </c>
      <c r="F25" s="8">
        <v>285172</v>
      </c>
      <c r="G25" s="5">
        <f>+F25/J25*100</f>
        <v>10.452515190989722</v>
      </c>
      <c r="J25" s="8">
        <v>2728262</v>
      </c>
      <c r="K25" s="8">
        <v>69627450</v>
      </c>
      <c r="L25" s="5">
        <f t="shared" si="5"/>
        <v>3.91837127454761</v>
      </c>
    </row>
    <row r="26" spans="1:12" ht="12.75">
      <c r="A26" s="2">
        <v>2011</v>
      </c>
      <c r="B26" s="8">
        <v>2526883</v>
      </c>
      <c r="C26" s="5">
        <f>+B26/J26*100</f>
        <v>86.26659010308771</v>
      </c>
      <c r="F26" s="8">
        <v>402273</v>
      </c>
      <c r="G26" s="5">
        <f>+F26/J26*100</f>
        <v>13.733409896912285</v>
      </c>
      <c r="J26" s="8">
        <v>2929156</v>
      </c>
      <c r="K26" s="8">
        <v>76688521</v>
      </c>
      <c r="L26" s="5">
        <f t="shared" si="5"/>
        <v>3.8195494733820725</v>
      </c>
    </row>
    <row r="27" spans="1:12" ht="12.75">
      <c r="A27" s="11" t="s">
        <v>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ht="14.25">
      <c r="A28" s="7" t="s">
        <v>12</v>
      </c>
    </row>
  </sheetData>
  <sheetProtection/>
  <mergeCells count="3">
    <mergeCell ref="A2:L2"/>
    <mergeCell ref="A3:L3"/>
    <mergeCell ref="A27:L27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Farías</dc:creator>
  <cp:keywords/>
  <dc:description/>
  <cp:lastModifiedBy> </cp:lastModifiedBy>
  <cp:lastPrinted>2011-04-12T14:26:03Z</cp:lastPrinted>
  <dcterms:created xsi:type="dcterms:W3CDTF">2006-03-28T19:39:07Z</dcterms:created>
  <dcterms:modified xsi:type="dcterms:W3CDTF">2011-04-12T14:45:06Z</dcterms:modified>
  <cp:category/>
  <cp:version/>
  <cp:contentType/>
  <cp:contentStatus/>
</cp:coreProperties>
</file>