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9.xml" ContentType="application/vnd.openxmlformats-officedocument.drawing+xml"/>
  <Override PartName="/xl/worksheets/sheet9.xml" ContentType="application/vnd.openxmlformats-officedocument.spreadsheetml.worksheet+xml"/>
  <Override PartName="/xl/drawings/drawing11.xml" ContentType="application/vnd.openxmlformats-officedocument.drawing+xml"/>
  <Override PartName="/xl/worksheets/sheet10.xml" ContentType="application/vnd.openxmlformats-officedocument.spreadsheetml.worksheet+xml"/>
  <Override PartName="/xl/drawings/drawing13.xml" ContentType="application/vnd.openxmlformats-officedocument.drawing+xml"/>
  <Override PartName="/xl/worksheets/sheet11.xml" ContentType="application/vnd.openxmlformats-officedocument.spreadsheetml.worksheet+xml"/>
  <Override PartName="/xl/drawings/drawing14.xml" ContentType="application/vnd.openxmlformats-officedocument.drawing+xml"/>
  <Override PartName="/xl/worksheets/sheet12.xml" ContentType="application/vnd.openxmlformats-officedocument.spreadsheetml.worksheet+xml"/>
  <Override PartName="/xl/drawings/drawing16.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drawings/drawing4.xml" ContentType="application/vnd.openxmlformats-officedocument.drawingml.chartshapes+xml"/>
  <Override PartName="/xl/drawings/drawing8.xml" ContentType="application/vnd.openxmlformats-officedocument.drawingml.chartshapes+xml"/>
  <Override PartName="/xl/drawings/drawing10.xml" ContentType="application/vnd.openxmlformats-officedocument.drawingml.chartshapes+xml"/>
  <Override PartName="/xl/drawings/drawing12.xml" ContentType="application/vnd.openxmlformats-officedocument.drawingml.chartshapes+xml"/>
  <Override PartName="/xl/drawings/drawing1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225" tabRatio="756" activeTab="0"/>
  </bookViews>
  <sheets>
    <sheet name="Portada" sheetId="1" r:id="rId1"/>
    <sheet name="colofón" sheetId="2" r:id="rId2"/>
    <sheet name="Índice" sheetId="3" r:id="rId3"/>
    <sheet name="Comentario" sheetId="4" r:id="rId4"/>
    <sheet name="precio mayorista" sheetId="5" r:id="rId5"/>
    <sheet name="precio mayorista2" sheetId="6" r:id="rId6"/>
    <sheet name="precio minorista" sheetId="7" r:id="rId7"/>
    <sheet name="precio minorista Talca" sheetId="8" r:id="rId8"/>
    <sheet name="sup, prod y rend" sheetId="9" r:id="rId9"/>
    <sheet name="sup región" sheetId="10" r:id="rId10"/>
    <sheet name="prod región" sheetId="11" r:id="rId11"/>
    <sheet name="rend región" sheetId="12" r:id="rId12"/>
    <sheet name="export" sheetId="13" r:id="rId13"/>
    <sheet name="import" sheetId="14" r:id="rId14"/>
    <sheet name="Hoja1" sheetId="15" r:id="rId15"/>
  </sheets>
  <externalReferences>
    <externalReference r:id="rId18"/>
  </externalReferences>
  <definedNames>
    <definedName name="_xlnm.Print_Area" localSheetId="3">'Comentario'!$A$1:$G$100</definedName>
    <definedName name="_xlnm.Print_Area" localSheetId="12">'export'!$A$1:$J$51</definedName>
    <definedName name="_xlnm.Print_Area" localSheetId="13">'import'!$A$1:$J$83</definedName>
    <definedName name="_xlnm.Print_Area" localSheetId="2">'Índice'!$A$1:$C$33</definedName>
    <definedName name="_xlnm.Print_Area" localSheetId="0">'Portada'!$A$1:$I$54</definedName>
    <definedName name="_xlnm.Print_Area" localSheetId="4">'precio mayorista'!$A$1:$F$44</definedName>
    <definedName name="_xlnm.Print_Area" localSheetId="5">'precio mayorista2'!$A$1:$H$57</definedName>
    <definedName name="_xlnm.Print_Area" localSheetId="6">'precio minorista'!$A$1:$L$44</definedName>
    <definedName name="_xlnm.Print_Area" localSheetId="7">'precio minorista Talca'!$A$1:$E$52</definedName>
    <definedName name="_xlnm.Print_Area" localSheetId="10">'prod región'!$A$1:$J$42</definedName>
    <definedName name="_xlnm.Print_Area" localSheetId="11">'rend región'!$A$1:$J$41</definedName>
    <definedName name="_xlnm.Print_Area" localSheetId="9">'sup región'!$A$1:$J$42</definedName>
    <definedName name="_xlnm.Print_Area" localSheetId="8">'sup, prod y rend'!$A$1:$F$45</definedName>
    <definedName name="TDclase">'[1]TD clase'!$A$5:$G$6</definedName>
  </definedNames>
  <calcPr fullCalcOnLoad="1"/>
</workbook>
</file>

<file path=xl/sharedStrings.xml><?xml version="1.0" encoding="utf-8"?>
<sst xmlns="http://schemas.openxmlformats.org/spreadsheetml/2006/main" count="489" uniqueCount="187">
  <si>
    <t>del Ministerio de Agricultura, Gobierno de Chile</t>
  </si>
  <si>
    <t>Director y Representante Legal</t>
  </si>
  <si>
    <t>Gustavo Rojas Le-Bert</t>
  </si>
  <si>
    <t>www.odepa.gob.cl</t>
  </si>
  <si>
    <t>Fuente: elaborado por Odepa con información del INE.</t>
  </si>
  <si>
    <t>2010/11</t>
  </si>
  <si>
    <t>2009/10</t>
  </si>
  <si>
    <t>2008/09</t>
  </si>
  <si>
    <t>2007/08</t>
  </si>
  <si>
    <t>2006/07</t>
  </si>
  <si>
    <t>2005/06</t>
  </si>
  <si>
    <t>2004/05</t>
  </si>
  <si>
    <t>2003/04</t>
  </si>
  <si>
    <t>2002/03</t>
  </si>
  <si>
    <t>2001/02</t>
  </si>
  <si>
    <t>2000/01</t>
  </si>
  <si>
    <t>Rendimiento                (ton/ha)</t>
  </si>
  <si>
    <t>Producción                      (ton)</t>
  </si>
  <si>
    <t>Superficie                       (ha)</t>
  </si>
  <si>
    <t>Año agrícola</t>
  </si>
  <si>
    <t>Superficie, producción y rendimiento de papa</t>
  </si>
  <si>
    <t>Cuadro 6</t>
  </si>
  <si>
    <t>Los Lagos</t>
  </si>
  <si>
    <t>Los Ríos</t>
  </si>
  <si>
    <t>La Araucanía</t>
  </si>
  <si>
    <t>Bío Bío</t>
  </si>
  <si>
    <t>Maule</t>
  </si>
  <si>
    <t>O´Higgins</t>
  </si>
  <si>
    <t>Metropolitana</t>
  </si>
  <si>
    <t>Valparaíso</t>
  </si>
  <si>
    <t>Coquimbo</t>
  </si>
  <si>
    <t>Región de</t>
  </si>
  <si>
    <t>Región del</t>
  </si>
  <si>
    <t>Región</t>
  </si>
  <si>
    <t>(hectáreas)</t>
  </si>
  <si>
    <t>(toneladas)</t>
  </si>
  <si>
    <t>(ton/ha)</t>
  </si>
  <si>
    <t>Promedio aritmético año</t>
  </si>
  <si>
    <t>Diciembre</t>
  </si>
  <si>
    <t>Noviembre</t>
  </si>
  <si>
    <t>Octubre</t>
  </si>
  <si>
    <t>Septiembre</t>
  </si>
  <si>
    <t>Agosto</t>
  </si>
  <si>
    <t>Julio</t>
  </si>
  <si>
    <t>Junio</t>
  </si>
  <si>
    <t>Mayo</t>
  </si>
  <si>
    <t>Abril</t>
  </si>
  <si>
    <t>Marzo</t>
  </si>
  <si>
    <t>Febrero</t>
  </si>
  <si>
    <t>Enero</t>
  </si>
  <si>
    <t>Anual</t>
  </si>
  <si>
    <t>Mensual</t>
  </si>
  <si>
    <t>Variación (%)</t>
  </si>
  <si>
    <t>Año</t>
  </si>
  <si>
    <t>Mes</t>
  </si>
  <si>
    <t>($ nominales sin IVA/ envase 50 kilos)</t>
  </si>
  <si>
    <t>Precio promedio mensual de papa en mercados mayoristas de Santiago</t>
  </si>
  <si>
    <t>Fuente: Odepa</t>
  </si>
  <si>
    <t>Precio promedio mensual de papa en los mercados mayoristas de Santiago</t>
  </si>
  <si>
    <t>Rendimiento regional de papa entre las regiones de Coquimbo y Los Lagos</t>
  </si>
  <si>
    <t>Producción regional de papa entre las regiones de Coquimbo y Los Lagos</t>
  </si>
  <si>
    <t>Superficie regional de papa entre las regiones de Coquimbo y Los Lagos</t>
  </si>
  <si>
    <t>Evolución de la superficie y producción de papa</t>
  </si>
  <si>
    <t>Página</t>
  </si>
  <si>
    <t>Descripción</t>
  </si>
  <si>
    <t>Gráfico</t>
  </si>
  <si>
    <t>Cuadro</t>
  </si>
  <si>
    <t>Comentario</t>
  </si>
  <si>
    <t>CONTENIDO</t>
  </si>
  <si>
    <t>Cuadro 1</t>
  </si>
  <si>
    <t>Cuadro 2</t>
  </si>
  <si>
    <t>Cuadro 4</t>
  </si>
  <si>
    <t>Cuadro 5</t>
  </si>
  <si>
    <t>Bernabé Tapia Cruz</t>
  </si>
  <si>
    <t>Asterix</t>
  </si>
  <si>
    <t>Désirée</t>
  </si>
  <si>
    <t>Karu</t>
  </si>
  <si>
    <t>Pukará</t>
  </si>
  <si>
    <t>Fecha</t>
  </si>
  <si>
    <t>Precios diarios de papa según variedad en los mercados mayoristas de Santiago</t>
  </si>
  <si>
    <t>Cuadro 8</t>
  </si>
  <si>
    <t>($ nominales sin IVA/ 50 kilos)</t>
  </si>
  <si>
    <t>Supermercados</t>
  </si>
  <si>
    <t>Ferias libres</t>
  </si>
  <si>
    <t>Promedio año</t>
  </si>
  <si>
    <t>Promedio ponderado</t>
  </si>
  <si>
    <t>Fuente: Seremi de Agricultura de la Región del Maule</t>
  </si>
  <si>
    <t>Variación %</t>
  </si>
  <si>
    <t>$ / kilo</t>
  </si>
  <si>
    <t>Precios de papa en supermercados y ferias libres de la ciudad de Talca</t>
  </si>
  <si>
    <t>Producto</t>
  </si>
  <si>
    <t>País</t>
  </si>
  <si>
    <t>Volumen (kilos)</t>
  </si>
  <si>
    <t>Valor FOB (dólares)</t>
  </si>
  <si>
    <t>Copos (puré)</t>
  </si>
  <si>
    <t>Brasil</t>
  </si>
  <si>
    <t>Perú</t>
  </si>
  <si>
    <t>Ecuador</t>
  </si>
  <si>
    <t>Argentina</t>
  </si>
  <si>
    <t>Venezuela</t>
  </si>
  <si>
    <t>--</t>
  </si>
  <si>
    <t>Bolivia</t>
  </si>
  <si>
    <t>Colombia</t>
  </si>
  <si>
    <t>Guatemala</t>
  </si>
  <si>
    <t>Fécula (almidón)</t>
  </si>
  <si>
    <t>Canadá</t>
  </si>
  <si>
    <t>Harina de papa</t>
  </si>
  <si>
    <t>Cuba</t>
  </si>
  <si>
    <t>Consumo fresca</t>
  </si>
  <si>
    <t>Papa semilla</t>
  </si>
  <si>
    <t>Honduras</t>
  </si>
  <si>
    <t>Congeladas</t>
  </si>
  <si>
    <t>Preparadas congeladas</t>
  </si>
  <si>
    <t>Kuwait</t>
  </si>
  <si>
    <t>Costa Rica</t>
  </si>
  <si>
    <t>Paraguay</t>
  </si>
  <si>
    <t>Preparadas sin congelar</t>
  </si>
  <si>
    <t>Uruguay</t>
  </si>
  <si>
    <t>Trinidad y Tobago</t>
  </si>
  <si>
    <t>El Salvador</t>
  </si>
  <si>
    <t>Total</t>
  </si>
  <si>
    <t xml:space="preserve">Fuente: elaborado por Odepa con información del Servicio Nacional de Aduanas. Cifras sujetas a revisión por informes de variación de valor (IVV). </t>
  </si>
  <si>
    <t>Valor CIF (dólares)</t>
  </si>
  <si>
    <t>EE.UU.</t>
  </si>
  <si>
    <t>Alemania</t>
  </si>
  <si>
    <t>Bélgica</t>
  </si>
  <si>
    <t>Bangladesh</t>
  </si>
  <si>
    <t>Holanda</t>
  </si>
  <si>
    <t>México</t>
  </si>
  <si>
    <t>Corea del Sur</t>
  </si>
  <si>
    <t>China</t>
  </si>
  <si>
    <t>Polonia</t>
  </si>
  <si>
    <t>Francia</t>
  </si>
  <si>
    <t>Dinamarca</t>
  </si>
  <si>
    <t>Taiwán</t>
  </si>
  <si>
    <t>Italia</t>
  </si>
  <si>
    <t>Malasia</t>
  </si>
  <si>
    <t>Reino Unido</t>
  </si>
  <si>
    <t>Exportaciones chilenas de productos derivados de papa por producto y país de destino</t>
  </si>
  <si>
    <t>Importaciones chilenas de productos derivados de papa por producto y país de origen</t>
  </si>
  <si>
    <t>Comercio exterior de productos derivados de papa</t>
  </si>
  <si>
    <t>Precio de la papa en mercados mayoristas</t>
  </si>
  <si>
    <t>Precio de la papa en mercados minoristas</t>
  </si>
  <si>
    <t>Precios mensuales de papa en supermercados y ferias libres de Santiago</t>
  </si>
  <si>
    <t>Cuadro 7</t>
  </si>
  <si>
    <t>Cuadro 9. Exportaciones chilenas de productos derivados de papa por producto y país de destino</t>
  </si>
  <si>
    <t>Cuadro 10. Importaciones chilenas de productos derivados de papa por producto y país de origen</t>
  </si>
  <si>
    <t xml:space="preserve"> Se puede reproducir total o parcialmente citando la fuente</t>
  </si>
  <si>
    <t>Precio promedio diario de papa en los mercados mayoristas de Santiago</t>
  </si>
  <si>
    <t>($ / kilo con IVA)</t>
  </si>
  <si>
    <t>Vietnam</t>
  </si>
  <si>
    <t>Precios mensuales promedio de papa en mercados mayoristas de Santiago</t>
  </si>
  <si>
    <t>Yagana</t>
  </si>
  <si>
    <t>2011</t>
  </si>
  <si>
    <t>Austria</t>
  </si>
  <si>
    <t>Papas "in vitro" para siembra</t>
  </si>
  <si>
    <t>Boletín de la papa</t>
  </si>
  <si>
    <t>Cuadro 3</t>
  </si>
  <si>
    <t>Total Preparadas congeladas</t>
  </si>
  <si>
    <t>Total Preparadas sin congelar</t>
  </si>
  <si>
    <t>Total Copos (puré)</t>
  </si>
  <si>
    <t>Total Fécula (almidón)</t>
  </si>
  <si>
    <t>Total Harina de papa</t>
  </si>
  <si>
    <t>Total Congeladas</t>
  </si>
  <si>
    <t>Total Consumo fresca</t>
  </si>
  <si>
    <t>Total Papa semilla</t>
  </si>
  <si>
    <t>España</t>
  </si>
  <si>
    <t>Total Papas "in vitro" para siembra</t>
  </si>
  <si>
    <t>Publicación de la Oficina de Estudios y Políticas Agrarias (Odepa)</t>
  </si>
  <si>
    <t>Terr. británico en América</t>
  </si>
  <si>
    <t>2011/12</t>
  </si>
  <si>
    <t>Nueva Zelanda</t>
  </si>
  <si>
    <t>Producción y rendimiento de papa 2011/12</t>
  </si>
  <si>
    <t>Superficie, producción y rendimiento de papa a nivel nacional</t>
  </si>
  <si>
    <r>
      <t>2012/13</t>
    </r>
    <r>
      <rPr>
        <sz val="10"/>
        <rFont val="Calibri"/>
        <family val="2"/>
      </rPr>
      <t>¹</t>
    </r>
  </si>
  <si>
    <t>Otra</t>
  </si>
  <si>
    <t>Intenciones de siembra 2012/13</t>
  </si>
  <si>
    <t xml:space="preserve">--          </t>
  </si>
  <si>
    <t>Rusia</t>
  </si>
  <si>
    <t>Países Bajos</t>
  </si>
  <si>
    <t>Noviembre 2012</t>
  </si>
  <si>
    <t>ene-oct 2011</t>
  </si>
  <si>
    <t>ene-oct 2012</t>
  </si>
  <si>
    <t>Tailandia</t>
  </si>
  <si>
    <t>Origen o destino no precisado</t>
  </si>
  <si>
    <r>
      <rPr>
        <sz val="8"/>
        <rFont val="Calibri"/>
        <family val="2"/>
      </rPr>
      <t>¹</t>
    </r>
    <r>
      <rPr>
        <sz val="8"/>
        <rFont val="Arial"/>
        <family val="2"/>
      </rPr>
      <t xml:space="preserve"> Superficie estimada según intenciones de siembra de INE de octubre 2012 y rendimiento estimado con el promedio de las últimas dos temporadas.</t>
    </r>
  </si>
  <si>
    <t>Promedio ene-oct</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</si>
</sst>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9" formatCode="_-* #,##0.00\ _€_-;\-* #,##0.00\ _€_-;_-* &quot;-&quot;??\ _€_-;_-@_-"/>
    <numFmt numFmtId="181" formatCode="_(* #,##0_);_(* \(#,##0\);_(* &quot;-&quot;_);_(@_)"/>
    <numFmt numFmtId="183" formatCode="0.0"/>
    <numFmt numFmtId="200" formatCode="#,##0.0"/>
    <numFmt numFmtId="214" formatCode="_(* #,##0.00_);_(* \(#,##0.00\);_(* &quot;-&quot;??_);_(@_)"/>
    <numFmt numFmtId="215" formatCode="_(* #,##0_);_(* \(#,##0\);_(* &quot;-&quot;??_);_(@_)"/>
    <numFmt numFmtId="216" formatCode="_(* #,##0.0_);_(* \(#,##0.0\);_(* &quot;-&quot;_);_(@_)"/>
    <numFmt numFmtId="228" formatCode="_(* #,##0.0000_);_(* \(#,##0.0000\);_(* &quot;-&quot;_);_(@_)"/>
    <numFmt numFmtId="230" formatCode="#,##0\ \ \ \ \ \ \ \ \ \ "/>
    <numFmt numFmtId="231" formatCode="#,##0.0\ \ \ \ \ \ \ \ \ \ "/>
    <numFmt numFmtId="235" formatCode="_-* #,##0.000\ _€_-;\-* #,##0.000\ _€_-;_-* &quot;-&quot;?\ _€_-;_-@_-"/>
  </numFmts>
  <fonts count="96">
    <font>
      <sz val="11"/>
      <color theme="1"/>
      <name val="Calibri"/>
      <family val="2"/>
    </font>
    <font>
      <sz val="11"/>
      <color indexed="8"/>
      <name val="Calibri"/>
      <family val="2"/>
    </font>
    <font>
      <sz val="10"/>
      <name val="Arial"/>
      <family val="2"/>
    </font>
    <font>
      <sz val="14"/>
      <name val="Arial MT"/>
      <family val="2"/>
    </font>
    <font>
      <sz val="12"/>
      <name val="Arial"/>
      <family val="2"/>
    </font>
    <font>
      <b/>
      <sz val="18"/>
      <color indexed="56"/>
      <name val="Cambria"/>
      <family val="2"/>
    </font>
    <font>
      <b/>
      <sz val="10"/>
      <color indexed="8"/>
      <name val="Arial"/>
      <family val="2"/>
    </font>
    <font>
      <sz val="10"/>
      <color indexed="8"/>
      <name val="Arial"/>
      <family val="2"/>
    </font>
    <font>
      <u val="single"/>
      <sz val="10"/>
      <name val="Arial"/>
      <family val="2"/>
    </font>
    <font>
      <sz val="10"/>
      <color indexed="9"/>
      <name val="Arial"/>
      <family val="2"/>
    </font>
    <font>
      <sz val="10"/>
      <color indexed="17"/>
      <name val="Arial"/>
      <family val="2"/>
    </font>
    <font>
      <b/>
      <sz val="10"/>
      <color indexed="52"/>
      <name val="Arial"/>
      <family val="2"/>
    </font>
    <font>
      <b/>
      <sz val="10"/>
      <color indexed="9"/>
      <name val="Arial"/>
      <family val="2"/>
    </font>
    <font>
      <sz val="10"/>
      <color indexed="52"/>
      <name val="Arial"/>
      <family val="2"/>
    </font>
    <font>
      <b/>
      <sz val="11"/>
      <color indexed="56"/>
      <name val="Arial"/>
      <family val="2"/>
    </font>
    <font>
      <sz val="10"/>
      <color indexed="62"/>
      <name val="Arial"/>
      <family val="2"/>
    </font>
    <font>
      <sz val="10"/>
      <color indexed="20"/>
      <name val="Arial"/>
      <family val="2"/>
    </font>
    <font>
      <sz val="10"/>
      <color indexed="60"/>
      <name val="Arial"/>
      <family val="2"/>
    </font>
    <font>
      <b/>
      <sz val="10"/>
      <color indexed="63"/>
      <name val="Arial"/>
      <family val="2"/>
    </font>
    <font>
      <sz val="10"/>
      <color indexed="10"/>
      <name val="Arial"/>
      <family val="2"/>
    </font>
    <font>
      <i/>
      <sz val="10"/>
      <color indexed="23"/>
      <name val="Arial"/>
      <family val="2"/>
    </font>
    <font>
      <b/>
      <sz val="15"/>
      <color indexed="56"/>
      <name val="Arial"/>
      <family val="2"/>
    </font>
    <font>
      <b/>
      <sz val="13"/>
      <color indexed="56"/>
      <name val="Arial"/>
      <family val="2"/>
    </font>
    <font>
      <sz val="8"/>
      <name val="Arial"/>
      <family val="2"/>
    </font>
    <font>
      <b/>
      <sz val="10"/>
      <name val="Arial"/>
      <family val="2"/>
    </font>
    <font>
      <b/>
      <vertAlign val="superscript"/>
      <sz val="10"/>
      <name val="Arial"/>
      <family val="2"/>
    </font>
    <font>
      <u val="single"/>
      <sz val="10"/>
      <color indexed="12"/>
      <name val="Arial"/>
      <family val="2"/>
    </font>
    <font>
      <i/>
      <sz val="10"/>
      <name val="Arial"/>
      <family val="2"/>
    </font>
    <font>
      <sz val="8"/>
      <name val="Calibri"/>
      <family val="2"/>
    </font>
    <font>
      <sz val="10"/>
      <name val="Calibri"/>
      <family val="2"/>
    </font>
    <font>
      <sz val="9"/>
      <name val="Arial"/>
      <family val="2"/>
    </font>
    <font>
      <sz val="9"/>
      <color indexed="8"/>
      <name val="Arial"/>
      <family val="0"/>
    </font>
    <font>
      <sz val="10"/>
      <color indexed="8"/>
      <name val="Calibri"/>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5"/>
      <color indexed="56"/>
      <name val="Calibri"/>
      <family val="2"/>
    </font>
    <font>
      <b/>
      <sz val="13"/>
      <color indexed="56"/>
      <name val="Calibri"/>
      <family val="2"/>
    </font>
    <font>
      <b/>
      <sz val="11"/>
      <color indexed="8"/>
      <name val="Calibri"/>
      <family val="2"/>
    </font>
    <font>
      <sz val="11"/>
      <color indexed="8"/>
      <name val="Arial"/>
      <family val="2"/>
    </font>
    <font>
      <sz val="20"/>
      <color indexed="30"/>
      <name val="Verdana"/>
      <family val="2"/>
    </font>
    <font>
      <b/>
      <sz val="12"/>
      <color indexed="63"/>
      <name val="Verdana"/>
      <family val="2"/>
    </font>
    <font>
      <b/>
      <sz val="10"/>
      <color indexed="8"/>
      <name val="Verdana"/>
      <family val="2"/>
    </font>
    <font>
      <sz val="12"/>
      <color indexed="8"/>
      <name val="Arial"/>
      <family val="2"/>
    </font>
    <font>
      <sz val="10"/>
      <color indexed="12"/>
      <name val="Arial"/>
      <family val="2"/>
    </font>
    <font>
      <b/>
      <sz val="10"/>
      <color indexed="12"/>
      <name val="Arial"/>
      <family val="2"/>
    </font>
    <font>
      <u val="single"/>
      <sz val="10"/>
      <color indexed="12"/>
      <name val="Calibri"/>
      <family val="2"/>
    </font>
    <font>
      <sz val="12"/>
      <color indexed="8"/>
      <name val="Verdana"/>
      <family val="2"/>
    </font>
    <font>
      <b/>
      <sz val="12"/>
      <color indexed="63"/>
      <name val="Arial"/>
      <family val="2"/>
    </font>
    <font>
      <sz val="20"/>
      <color indexed="30"/>
      <name val="Arial"/>
      <family val="2"/>
    </font>
    <font>
      <i/>
      <sz val="11"/>
      <color indexed="8"/>
      <name val="Calibri"/>
      <family val="0"/>
    </font>
    <font>
      <b/>
      <sz val="9"/>
      <color indexed="8"/>
      <name val="Arial"/>
      <family val="0"/>
    </font>
    <font>
      <sz val="8"/>
      <color indexed="8"/>
      <name val="Arial"/>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sz val="11"/>
      <color rgb="FF0000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
      <sz val="20"/>
      <color rgb="FF0066CC"/>
      <name val="Verdana"/>
      <family val="2"/>
    </font>
    <font>
      <b/>
      <sz val="12"/>
      <color rgb="FF333333"/>
      <name val="Verdana"/>
      <family val="2"/>
    </font>
    <font>
      <b/>
      <sz val="10"/>
      <color theme="1"/>
      <name val="Verdana"/>
      <family val="2"/>
    </font>
    <font>
      <b/>
      <sz val="10"/>
      <color theme="1"/>
      <name val="Arial"/>
      <family val="2"/>
    </font>
    <font>
      <sz val="12"/>
      <color theme="1"/>
      <name val="Arial"/>
      <family val="2"/>
    </font>
    <font>
      <sz val="10"/>
      <color rgb="FF0000FF"/>
      <name val="Arial"/>
      <family val="2"/>
    </font>
    <font>
      <b/>
      <sz val="10"/>
      <color rgb="FF0000FF"/>
      <name val="Arial"/>
      <family val="2"/>
    </font>
    <font>
      <sz val="10"/>
      <color theme="1"/>
      <name val="Arial"/>
      <family val="2"/>
    </font>
    <font>
      <u val="single"/>
      <sz val="10"/>
      <color theme="10"/>
      <name val="Calibri"/>
      <family val="2"/>
    </font>
    <font>
      <sz val="12"/>
      <color theme="1"/>
      <name val="Verdana"/>
      <family val="2"/>
    </font>
    <font>
      <b/>
      <sz val="12"/>
      <color rgb="FF333333"/>
      <name val="Arial"/>
      <family val="2"/>
    </font>
    <font>
      <sz val="20"/>
      <color rgb="FF0066CC"/>
      <name val="Arial"/>
      <family val="2"/>
    </font>
  </fonts>
  <fills count="57">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theme="0"/>
        <bgColor indexed="64"/>
      </patternFill>
    </fill>
    <fill>
      <patternFill patternType="solid">
        <fgColor rgb="FFFFFFFF"/>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top/>
      <bottom style="double">
        <color rgb="FFFF8001"/>
      </bottom>
    </border>
    <border>
      <left/>
      <right/>
      <top/>
      <bottom style="double">
        <color indexed="52"/>
      </bottom>
    </border>
    <border>
      <left/>
      <right/>
      <top/>
      <bottom style="thick">
        <color theme="4"/>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top/>
      <bottom style="thick">
        <color indexed="62"/>
      </bottom>
    </border>
    <border>
      <left/>
      <right/>
      <top/>
      <bottom style="thick">
        <color theme="4" tint="0.49998000264167786"/>
      </bottom>
    </border>
    <border>
      <left/>
      <right/>
      <top/>
      <bottom style="thick">
        <color indexed="22"/>
      </bottom>
    </border>
    <border>
      <left/>
      <right/>
      <top/>
      <bottom style="medium">
        <color theme="4" tint="0.39998000860214233"/>
      </bottom>
    </border>
    <border>
      <left/>
      <right/>
      <top/>
      <bottom style="medium">
        <color indexed="30"/>
      </bottom>
    </border>
    <border>
      <left/>
      <right/>
      <top style="thin">
        <color theme="4"/>
      </top>
      <bottom style="double">
        <color theme="4"/>
      </bottom>
    </border>
    <border>
      <left/>
      <right/>
      <top style="thin">
        <color indexed="62"/>
      </top>
      <bottom style="double">
        <color indexed="62"/>
      </bottom>
    </border>
    <border>
      <left/>
      <right/>
      <top/>
      <bottom style="thin">
        <color theme="1" tint="0.49998000264167786"/>
      </bottom>
    </border>
    <border>
      <left/>
      <right/>
      <top style="thin">
        <color theme="1" tint="0.49998000264167786"/>
      </top>
      <bottom/>
    </border>
    <border>
      <left/>
      <right/>
      <top style="thin">
        <color theme="1" tint="0.49998000264167786"/>
      </top>
      <bottom style="thin">
        <color theme="1" tint="0.49998000264167786"/>
      </bottom>
    </border>
    <border>
      <left/>
      <right/>
      <top style="thin"/>
      <bottom style="thin"/>
    </border>
    <border>
      <left>
        <color indexed="63"/>
      </left>
      <right>
        <color indexed="63"/>
      </right>
      <top>
        <color indexed="63"/>
      </top>
      <bottom style="thin"/>
    </border>
    <border>
      <left style="thin"/>
      <right/>
      <top/>
      <bottom style="thin">
        <color theme="1" tint="0.49998000264167786"/>
      </bottom>
    </border>
    <border>
      <left/>
      <right style="thin"/>
      <top/>
      <bottom style="thin">
        <color theme="1" tint="0.49998000264167786"/>
      </bottom>
    </border>
    <border>
      <left style="thin"/>
      <right/>
      <top>
        <color indexed="63"/>
      </top>
      <bottom>
        <color indexed="63"/>
      </bottom>
    </border>
    <border>
      <left/>
      <right style="thin"/>
      <top>
        <color indexed="63"/>
      </top>
      <bottom>
        <color indexed="63"/>
      </bottom>
    </border>
    <border>
      <left style="thin"/>
      <right/>
      <top/>
      <bottom style="thin"/>
    </border>
    <border>
      <left/>
      <right style="thin"/>
      <top/>
      <bottom style="thin"/>
    </border>
    <border>
      <left>
        <color indexed="63"/>
      </left>
      <right style="thin"/>
      <top style="thin"/>
      <bottom style="thin"/>
    </border>
    <border>
      <left style="thin"/>
      <right/>
      <top style="thin"/>
      <bottom/>
    </border>
    <border>
      <left>
        <color indexed="63"/>
      </left>
      <right>
        <color indexed="63"/>
      </right>
      <top style="thin"/>
      <bottom>
        <color indexed="63"/>
      </bottom>
    </border>
    <border>
      <left>
        <color indexed="63"/>
      </left>
      <right style="thin"/>
      <top style="thin"/>
      <bottom>
        <color indexed="63"/>
      </bottom>
    </border>
    <border>
      <left style="thin">
        <color indexed="8"/>
      </left>
      <right/>
      <top style="thin">
        <color indexed="8"/>
      </top>
      <bottom/>
    </border>
    <border>
      <left/>
      <right/>
      <top style="thin">
        <color indexed="8"/>
      </top>
      <bottom/>
    </border>
    <border>
      <left style="thin">
        <color indexed="8"/>
      </left>
      <right/>
      <top/>
      <bottom/>
    </border>
    <border>
      <left style="thin"/>
      <right/>
      <top style="thin">
        <color indexed="8"/>
      </top>
      <bottom/>
    </border>
    <border>
      <left/>
      <right style="thin"/>
      <top style="thin">
        <color indexed="8"/>
      </top>
      <bottom/>
    </border>
    <border>
      <left/>
      <right style="thin">
        <color indexed="8"/>
      </right>
      <top style="thin">
        <color indexed="8"/>
      </top>
      <bottom/>
    </border>
    <border>
      <left/>
      <right style="thin">
        <color indexed="8"/>
      </right>
      <top/>
      <bottom/>
    </border>
    <border>
      <left style="thin">
        <color indexed="8"/>
      </left>
      <right/>
      <top style="thin">
        <color indexed="8"/>
      </top>
      <bottom style="thin">
        <color indexed="8"/>
      </bottom>
    </border>
    <border>
      <left style="thin"/>
      <right>
        <color indexed="63"/>
      </right>
      <top style="thin">
        <color indexed="8"/>
      </top>
      <bottom style="thin">
        <color indexed="8"/>
      </bottom>
    </border>
    <border>
      <left style="thin"/>
      <right/>
      <top style="thin">
        <color indexed="8"/>
      </top>
      <bottom style="thin"/>
    </border>
    <border>
      <left/>
      <right/>
      <top style="thin">
        <color indexed="8"/>
      </top>
      <bottom style="thin"/>
    </border>
    <border>
      <left/>
      <right style="thin"/>
      <top style="thin">
        <color indexed="8"/>
      </top>
      <bottom style="thin"/>
    </border>
    <border>
      <left/>
      <right/>
      <top style="thin">
        <color indexed="8"/>
      </top>
      <bottom style="thin">
        <color indexed="8"/>
      </bottom>
    </border>
    <border>
      <left/>
      <right style="thin">
        <color indexed="8"/>
      </right>
      <top style="thin">
        <color indexed="8"/>
      </top>
      <bottom style="thin">
        <color indexed="8"/>
      </bottom>
    </border>
    <border>
      <left style="thin"/>
      <right>
        <color indexed="63"/>
      </right>
      <top style="thin"/>
      <bottom style="thin"/>
    </border>
    <border>
      <left style="thin"/>
      <right style="thin"/>
      <top style="thin"/>
      <bottom/>
    </border>
    <border>
      <left style="thin"/>
      <right style="thin"/>
      <top>
        <color indexed="63"/>
      </top>
      <bottom/>
    </border>
    <border>
      <left style="thin"/>
      <right style="thin"/>
      <top/>
      <bottom style="thin"/>
    </border>
    <border>
      <left style="thin"/>
      <right/>
      <top style="thin"/>
      <bottom style="thin">
        <color theme="1" tint="0.49998000264167786"/>
      </bottom>
    </border>
    <border>
      <left/>
      <right/>
      <top style="thin"/>
      <bottom style="thin">
        <color theme="1" tint="0.49998000264167786"/>
      </bottom>
    </border>
    <border>
      <left/>
      <right style="thin"/>
      <top style="thin"/>
      <bottom style="thin">
        <color theme="1" tint="0.49998000264167786"/>
      </bottom>
    </border>
    <border>
      <left style="thin"/>
      <right/>
      <top style="thin">
        <color theme="1" tint="0.49998000264167786"/>
      </top>
      <bottom style="thin">
        <color theme="1" tint="0.49998000264167786"/>
      </bottom>
    </border>
    <border>
      <left/>
      <right style="thin"/>
      <top style="thin">
        <color theme="1" tint="0.49998000264167786"/>
      </top>
      <bottom style="thin">
        <color theme="1" tint="0.49998000264167786"/>
      </bottom>
    </border>
    <border>
      <left style="thin">
        <color indexed="8"/>
      </left>
      <right>
        <color indexed="63"/>
      </right>
      <top>
        <color indexed="63"/>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8"/>
      </left>
      <right style="thin">
        <color indexed="8"/>
      </right>
      <top style="thin"/>
      <bottom>
        <color indexed="63"/>
      </bottom>
    </border>
  </borders>
  <cellStyleXfs count="44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7" fillId="3"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7" fillId="3"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7" fillId="3" borderId="0" applyNumberFormat="0" applyBorder="0" applyAlignment="0" applyProtection="0"/>
    <xf numFmtId="0" fontId="0" fillId="4" borderId="0" applyNumberFormat="0" applyBorder="0" applyAlignment="0" applyProtection="0"/>
    <xf numFmtId="0" fontId="7" fillId="5"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7" fillId="5"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7" fillId="5" borderId="0" applyNumberFormat="0" applyBorder="0" applyAlignment="0" applyProtection="0"/>
    <xf numFmtId="0" fontId="0" fillId="6" borderId="0" applyNumberFormat="0" applyBorder="0" applyAlignment="0" applyProtection="0"/>
    <xf numFmtId="0" fontId="7" fillId="7"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7" fillId="7"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7" fillId="7" borderId="0" applyNumberFormat="0" applyBorder="0" applyAlignment="0" applyProtection="0"/>
    <xf numFmtId="0" fontId="0" fillId="8" borderId="0" applyNumberFormat="0" applyBorder="0" applyAlignment="0" applyProtection="0"/>
    <xf numFmtId="0" fontId="7" fillId="9"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7" fillId="9"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7" fillId="9" borderId="0" applyNumberFormat="0" applyBorder="0" applyAlignment="0" applyProtection="0"/>
    <xf numFmtId="0" fontId="0" fillId="10" borderId="0" applyNumberFormat="0" applyBorder="0" applyAlignment="0" applyProtection="0"/>
    <xf numFmtId="0" fontId="7" fillId="11"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7" fillId="11"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7" fillId="11" borderId="0" applyNumberFormat="0" applyBorder="0" applyAlignment="0" applyProtection="0"/>
    <xf numFmtId="0" fontId="0" fillId="12" borderId="0" applyNumberFormat="0" applyBorder="0" applyAlignment="0" applyProtection="0"/>
    <xf numFmtId="0" fontId="7" fillId="13"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7" fillId="13"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7" fillId="13" borderId="0" applyNumberFormat="0" applyBorder="0" applyAlignment="0" applyProtection="0"/>
    <xf numFmtId="0" fontId="0" fillId="14" borderId="0" applyNumberFormat="0" applyBorder="0" applyAlignment="0" applyProtection="0"/>
    <xf numFmtId="0" fontId="7" fillId="15"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7" fillId="15"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7" fillId="15" borderId="0" applyNumberFormat="0" applyBorder="0" applyAlignment="0" applyProtection="0"/>
    <xf numFmtId="0" fontId="0" fillId="16" borderId="0" applyNumberFormat="0" applyBorder="0" applyAlignment="0" applyProtection="0"/>
    <xf numFmtId="0" fontId="7" fillId="17"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7" fillId="17"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7" fillId="17" borderId="0" applyNumberFormat="0" applyBorder="0" applyAlignment="0" applyProtection="0"/>
    <xf numFmtId="0" fontId="0" fillId="18" borderId="0" applyNumberFormat="0" applyBorder="0" applyAlignment="0" applyProtection="0"/>
    <xf numFmtId="0" fontId="7" fillId="19"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7" fillId="19"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7" fillId="19" borderId="0" applyNumberFormat="0" applyBorder="0" applyAlignment="0" applyProtection="0"/>
    <xf numFmtId="0" fontId="0" fillId="20" borderId="0" applyNumberFormat="0" applyBorder="0" applyAlignment="0" applyProtection="0"/>
    <xf numFmtId="0" fontId="7" fillId="9"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7" fillId="9"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7" fillId="9" borderId="0" applyNumberFormat="0" applyBorder="0" applyAlignment="0" applyProtection="0"/>
    <xf numFmtId="0" fontId="0" fillId="21" borderId="0" applyNumberFormat="0" applyBorder="0" applyAlignment="0" applyProtection="0"/>
    <xf numFmtId="0" fontId="7" fillId="15"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7" fillId="15"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7" fillId="15" borderId="0" applyNumberFormat="0" applyBorder="0" applyAlignment="0" applyProtection="0"/>
    <xf numFmtId="0" fontId="0" fillId="22" borderId="0" applyNumberFormat="0" applyBorder="0" applyAlignment="0" applyProtection="0"/>
    <xf numFmtId="0" fontId="7" fillId="23"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7" fillId="23"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7" fillId="23" borderId="0" applyNumberFormat="0" applyBorder="0" applyAlignment="0" applyProtection="0"/>
    <xf numFmtId="0" fontId="64" fillId="24" borderId="0" applyNumberFormat="0" applyBorder="0" applyAlignment="0" applyProtection="0"/>
    <xf numFmtId="0" fontId="9" fillId="25" borderId="0" applyNumberFormat="0" applyBorder="0" applyAlignment="0" applyProtection="0"/>
    <xf numFmtId="0" fontId="64" fillId="24" borderId="0" applyNumberFormat="0" applyBorder="0" applyAlignment="0" applyProtection="0"/>
    <xf numFmtId="0" fontId="64" fillId="24" borderId="0" applyNumberFormat="0" applyBorder="0" applyAlignment="0" applyProtection="0"/>
    <xf numFmtId="0" fontId="64" fillId="24" borderId="0" applyNumberFormat="0" applyBorder="0" applyAlignment="0" applyProtection="0"/>
    <xf numFmtId="0" fontId="9" fillId="25" borderId="0" applyNumberFormat="0" applyBorder="0" applyAlignment="0" applyProtection="0"/>
    <xf numFmtId="0" fontId="64" fillId="24" borderId="0" applyNumberFormat="0" applyBorder="0" applyAlignment="0" applyProtection="0"/>
    <xf numFmtId="0" fontId="64" fillId="24" borderId="0" applyNumberFormat="0" applyBorder="0" applyAlignment="0" applyProtection="0"/>
    <xf numFmtId="0" fontId="9" fillId="25" borderId="0" applyNumberFormat="0" applyBorder="0" applyAlignment="0" applyProtection="0"/>
    <xf numFmtId="0" fontId="64" fillId="26" borderId="0" applyNumberFormat="0" applyBorder="0" applyAlignment="0" applyProtection="0"/>
    <xf numFmtId="0" fontId="9" fillId="17" borderId="0" applyNumberFormat="0" applyBorder="0" applyAlignment="0" applyProtection="0"/>
    <xf numFmtId="0" fontId="64" fillId="26" borderId="0" applyNumberFormat="0" applyBorder="0" applyAlignment="0" applyProtection="0"/>
    <xf numFmtId="0" fontId="64" fillId="26" borderId="0" applyNumberFormat="0" applyBorder="0" applyAlignment="0" applyProtection="0"/>
    <xf numFmtId="0" fontId="64" fillId="26" borderId="0" applyNumberFormat="0" applyBorder="0" applyAlignment="0" applyProtection="0"/>
    <xf numFmtId="0" fontId="9" fillId="17" borderId="0" applyNumberFormat="0" applyBorder="0" applyAlignment="0" applyProtection="0"/>
    <xf numFmtId="0" fontId="64" fillId="26" borderId="0" applyNumberFormat="0" applyBorder="0" applyAlignment="0" applyProtection="0"/>
    <xf numFmtId="0" fontId="64" fillId="26" borderId="0" applyNumberFormat="0" applyBorder="0" applyAlignment="0" applyProtection="0"/>
    <xf numFmtId="0" fontId="9" fillId="17" borderId="0" applyNumberFormat="0" applyBorder="0" applyAlignment="0" applyProtection="0"/>
    <xf numFmtId="0" fontId="64" fillId="27" borderId="0" applyNumberFormat="0" applyBorder="0" applyAlignment="0" applyProtection="0"/>
    <xf numFmtId="0" fontId="9" fillId="19" borderId="0" applyNumberFormat="0" applyBorder="0" applyAlignment="0" applyProtection="0"/>
    <xf numFmtId="0" fontId="64" fillId="27" borderId="0" applyNumberFormat="0" applyBorder="0" applyAlignment="0" applyProtection="0"/>
    <xf numFmtId="0" fontId="64" fillId="27" borderId="0" applyNumberFormat="0" applyBorder="0" applyAlignment="0" applyProtection="0"/>
    <xf numFmtId="0" fontId="64" fillId="27" borderId="0" applyNumberFormat="0" applyBorder="0" applyAlignment="0" applyProtection="0"/>
    <xf numFmtId="0" fontId="9" fillId="19" borderId="0" applyNumberFormat="0" applyBorder="0" applyAlignment="0" applyProtection="0"/>
    <xf numFmtId="0" fontId="64" fillId="27" borderId="0" applyNumberFormat="0" applyBorder="0" applyAlignment="0" applyProtection="0"/>
    <xf numFmtId="0" fontId="64" fillId="27" borderId="0" applyNumberFormat="0" applyBorder="0" applyAlignment="0" applyProtection="0"/>
    <xf numFmtId="0" fontId="9" fillId="19" borderId="0" applyNumberFormat="0" applyBorder="0" applyAlignment="0" applyProtection="0"/>
    <xf numFmtId="0" fontId="64" fillId="28" borderId="0" applyNumberFormat="0" applyBorder="0" applyAlignment="0" applyProtection="0"/>
    <xf numFmtId="0" fontId="9" fillId="29" borderId="0" applyNumberFormat="0" applyBorder="0" applyAlignment="0" applyProtection="0"/>
    <xf numFmtId="0" fontId="64" fillId="28" borderId="0" applyNumberFormat="0" applyBorder="0" applyAlignment="0" applyProtection="0"/>
    <xf numFmtId="0" fontId="64" fillId="28" borderId="0" applyNumberFormat="0" applyBorder="0" applyAlignment="0" applyProtection="0"/>
    <xf numFmtId="0" fontId="64" fillId="28" borderId="0" applyNumberFormat="0" applyBorder="0" applyAlignment="0" applyProtection="0"/>
    <xf numFmtId="0" fontId="9" fillId="29" borderId="0" applyNumberFormat="0" applyBorder="0" applyAlignment="0" applyProtection="0"/>
    <xf numFmtId="0" fontId="64" fillId="28" borderId="0" applyNumberFormat="0" applyBorder="0" applyAlignment="0" applyProtection="0"/>
    <xf numFmtId="0" fontId="64" fillId="28" borderId="0" applyNumberFormat="0" applyBorder="0" applyAlignment="0" applyProtection="0"/>
    <xf numFmtId="0" fontId="9" fillId="29" borderId="0" applyNumberFormat="0" applyBorder="0" applyAlignment="0" applyProtection="0"/>
    <xf numFmtId="0" fontId="64" fillId="30" borderId="0" applyNumberFormat="0" applyBorder="0" applyAlignment="0" applyProtection="0"/>
    <xf numFmtId="0" fontId="9" fillId="31" borderId="0" applyNumberFormat="0" applyBorder="0" applyAlignment="0" applyProtection="0"/>
    <xf numFmtId="0" fontId="64" fillId="30" borderId="0" applyNumberFormat="0" applyBorder="0" applyAlignment="0" applyProtection="0"/>
    <xf numFmtId="0" fontId="64" fillId="30" borderId="0" applyNumberFormat="0" applyBorder="0" applyAlignment="0" applyProtection="0"/>
    <xf numFmtId="0" fontId="64" fillId="30" borderId="0" applyNumberFormat="0" applyBorder="0" applyAlignment="0" applyProtection="0"/>
    <xf numFmtId="0" fontId="9" fillId="31" borderId="0" applyNumberFormat="0" applyBorder="0" applyAlignment="0" applyProtection="0"/>
    <xf numFmtId="0" fontId="64" fillId="30" borderId="0" applyNumberFormat="0" applyBorder="0" applyAlignment="0" applyProtection="0"/>
    <xf numFmtId="0" fontId="64" fillId="30" borderId="0" applyNumberFormat="0" applyBorder="0" applyAlignment="0" applyProtection="0"/>
    <xf numFmtId="0" fontId="9" fillId="31" borderId="0" applyNumberFormat="0" applyBorder="0" applyAlignment="0" applyProtection="0"/>
    <xf numFmtId="0" fontId="64" fillId="32" borderId="0" applyNumberFormat="0" applyBorder="0" applyAlignment="0" applyProtection="0"/>
    <xf numFmtId="0" fontId="9" fillId="33" borderId="0" applyNumberFormat="0" applyBorder="0" applyAlignment="0" applyProtection="0"/>
    <xf numFmtId="0" fontId="64" fillId="32" borderId="0" applyNumberFormat="0" applyBorder="0" applyAlignment="0" applyProtection="0"/>
    <xf numFmtId="0" fontId="64" fillId="32" borderId="0" applyNumberFormat="0" applyBorder="0" applyAlignment="0" applyProtection="0"/>
    <xf numFmtId="0" fontId="64" fillId="32" borderId="0" applyNumberFormat="0" applyBorder="0" applyAlignment="0" applyProtection="0"/>
    <xf numFmtId="0" fontId="9" fillId="33" borderId="0" applyNumberFormat="0" applyBorder="0" applyAlignment="0" applyProtection="0"/>
    <xf numFmtId="0" fontId="64" fillId="32" borderId="0" applyNumberFormat="0" applyBorder="0" applyAlignment="0" applyProtection="0"/>
    <xf numFmtId="0" fontId="64" fillId="32" borderId="0" applyNumberFormat="0" applyBorder="0" applyAlignment="0" applyProtection="0"/>
    <xf numFmtId="0" fontId="9" fillId="33" borderId="0" applyNumberFormat="0" applyBorder="0" applyAlignment="0" applyProtection="0"/>
    <xf numFmtId="0" fontId="10" fillId="7" borderId="0" applyNumberFormat="0" applyBorder="0" applyAlignment="0" applyProtection="0"/>
    <xf numFmtId="0" fontId="65" fillId="34" borderId="0" applyNumberFormat="0" applyBorder="0" applyAlignment="0" applyProtection="0"/>
    <xf numFmtId="0" fontId="65" fillId="34" borderId="0" applyNumberFormat="0" applyBorder="0" applyAlignment="0" applyProtection="0"/>
    <xf numFmtId="0" fontId="65" fillId="34" borderId="0" applyNumberFormat="0" applyBorder="0" applyAlignment="0" applyProtection="0"/>
    <xf numFmtId="0" fontId="10" fillId="7" borderId="0" applyNumberFormat="0" applyBorder="0" applyAlignment="0" applyProtection="0"/>
    <xf numFmtId="0" fontId="65" fillId="34" borderId="0" applyNumberFormat="0" applyBorder="0" applyAlignment="0" applyProtection="0"/>
    <xf numFmtId="0" fontId="65" fillId="34" borderId="0" applyNumberFormat="0" applyBorder="0" applyAlignment="0" applyProtection="0"/>
    <xf numFmtId="0" fontId="10" fillId="7" borderId="0" applyNumberFormat="0" applyBorder="0" applyAlignment="0" applyProtection="0"/>
    <xf numFmtId="0" fontId="65" fillId="34" borderId="0" applyNumberFormat="0" applyBorder="0" applyAlignment="0" applyProtection="0"/>
    <xf numFmtId="0" fontId="66" fillId="35" borderId="1" applyNumberFormat="0" applyAlignment="0" applyProtection="0"/>
    <xf numFmtId="0" fontId="11" fillId="36" borderId="2" applyNumberFormat="0" applyAlignment="0" applyProtection="0"/>
    <xf numFmtId="0" fontId="66" fillId="35" borderId="1" applyNumberFormat="0" applyAlignment="0" applyProtection="0"/>
    <xf numFmtId="0" fontId="66" fillId="35" borderId="1" applyNumberFormat="0" applyAlignment="0" applyProtection="0"/>
    <xf numFmtId="0" fontId="66" fillId="35" borderId="1" applyNumberFormat="0" applyAlignment="0" applyProtection="0"/>
    <xf numFmtId="0" fontId="11" fillId="36" borderId="2" applyNumberFormat="0" applyAlignment="0" applyProtection="0"/>
    <xf numFmtId="0" fontId="66" fillId="35" borderId="1" applyNumberFormat="0" applyAlignment="0" applyProtection="0"/>
    <xf numFmtId="0" fontId="66" fillId="35" borderId="1" applyNumberFormat="0" applyAlignment="0" applyProtection="0"/>
    <xf numFmtId="0" fontId="11" fillId="36" borderId="2" applyNumberFormat="0" applyAlignment="0" applyProtection="0"/>
    <xf numFmtId="0" fontId="67" fillId="37" borderId="3" applyNumberFormat="0" applyAlignment="0" applyProtection="0"/>
    <xf numFmtId="0" fontId="12" fillId="38" borderId="4" applyNumberFormat="0" applyAlignment="0" applyProtection="0"/>
    <xf numFmtId="0" fontId="67" fillId="37" borderId="3" applyNumberFormat="0" applyAlignment="0" applyProtection="0"/>
    <xf numFmtId="0" fontId="67" fillId="37" borderId="3" applyNumberFormat="0" applyAlignment="0" applyProtection="0"/>
    <xf numFmtId="0" fontId="67" fillId="37" borderId="3" applyNumberFormat="0" applyAlignment="0" applyProtection="0"/>
    <xf numFmtId="0" fontId="12" fillId="38" borderId="4" applyNumberFormat="0" applyAlignment="0" applyProtection="0"/>
    <xf numFmtId="0" fontId="67" fillId="37" borderId="3" applyNumberFormat="0" applyAlignment="0" applyProtection="0"/>
    <xf numFmtId="0" fontId="67" fillId="37" borderId="3" applyNumberFormat="0" applyAlignment="0" applyProtection="0"/>
    <xf numFmtId="0" fontId="12" fillId="38" borderId="4" applyNumberFormat="0" applyAlignment="0" applyProtection="0"/>
    <xf numFmtId="0" fontId="68" fillId="0" borderId="5" applyNumberFormat="0" applyFill="0" applyAlignment="0" applyProtection="0"/>
    <xf numFmtId="0" fontId="13" fillId="0" borderId="6" applyNumberFormat="0" applyFill="0" applyAlignment="0" applyProtection="0"/>
    <xf numFmtId="0" fontId="68" fillId="0" borderId="5" applyNumberFormat="0" applyFill="0" applyAlignment="0" applyProtection="0"/>
    <xf numFmtId="0" fontId="68" fillId="0" borderId="5" applyNumberFormat="0" applyFill="0" applyAlignment="0" applyProtection="0"/>
    <xf numFmtId="0" fontId="68" fillId="0" borderId="5" applyNumberFormat="0" applyFill="0" applyAlignment="0" applyProtection="0"/>
    <xf numFmtId="0" fontId="13" fillId="0" borderId="6" applyNumberFormat="0" applyFill="0" applyAlignment="0" applyProtection="0"/>
    <xf numFmtId="0" fontId="68" fillId="0" borderId="5" applyNumberFormat="0" applyFill="0" applyAlignment="0" applyProtection="0"/>
    <xf numFmtId="0" fontId="68" fillId="0" borderId="5" applyNumberFormat="0" applyFill="0" applyAlignment="0" applyProtection="0"/>
    <xf numFmtId="0" fontId="13" fillId="0" borderId="6" applyNumberFormat="0" applyFill="0" applyAlignment="0" applyProtection="0"/>
    <xf numFmtId="0" fontId="69" fillId="0" borderId="7" applyNumberFormat="0" applyFill="0" applyAlignment="0" applyProtection="0"/>
    <xf numFmtId="0" fontId="70" fillId="0" borderId="0" applyNumberFormat="0" applyFill="0" applyBorder="0" applyAlignment="0" applyProtection="0"/>
    <xf numFmtId="0" fontId="14"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14"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14" fillId="0" borderId="0" applyNumberFormat="0" applyFill="0" applyBorder="0" applyAlignment="0" applyProtection="0"/>
    <xf numFmtId="0" fontId="64" fillId="39" borderId="0" applyNumberFormat="0" applyBorder="0" applyAlignment="0" applyProtection="0"/>
    <xf numFmtId="0" fontId="9" fillId="40" borderId="0" applyNumberFormat="0" applyBorder="0" applyAlignment="0" applyProtection="0"/>
    <xf numFmtId="0" fontId="64" fillId="39" borderId="0" applyNumberFormat="0" applyBorder="0" applyAlignment="0" applyProtection="0"/>
    <xf numFmtId="0" fontId="64" fillId="39" borderId="0" applyNumberFormat="0" applyBorder="0" applyAlignment="0" applyProtection="0"/>
    <xf numFmtId="0" fontId="64" fillId="39" borderId="0" applyNumberFormat="0" applyBorder="0" applyAlignment="0" applyProtection="0"/>
    <xf numFmtId="0" fontId="9" fillId="40" borderId="0" applyNumberFormat="0" applyBorder="0" applyAlignment="0" applyProtection="0"/>
    <xf numFmtId="0" fontId="64" fillId="39" borderId="0" applyNumberFormat="0" applyBorder="0" applyAlignment="0" applyProtection="0"/>
    <xf numFmtId="0" fontId="64" fillId="39" borderId="0" applyNumberFormat="0" applyBorder="0" applyAlignment="0" applyProtection="0"/>
    <xf numFmtId="0" fontId="9" fillId="40" borderId="0" applyNumberFormat="0" applyBorder="0" applyAlignment="0" applyProtection="0"/>
    <xf numFmtId="0" fontId="64" fillId="41" borderId="0" applyNumberFormat="0" applyBorder="0" applyAlignment="0" applyProtection="0"/>
    <xf numFmtId="0" fontId="9" fillId="42" borderId="0" applyNumberFormat="0" applyBorder="0" applyAlignment="0" applyProtection="0"/>
    <xf numFmtId="0" fontId="64" fillId="41" borderId="0" applyNumberFormat="0" applyBorder="0" applyAlignment="0" applyProtection="0"/>
    <xf numFmtId="0" fontId="64" fillId="41" borderId="0" applyNumberFormat="0" applyBorder="0" applyAlignment="0" applyProtection="0"/>
    <xf numFmtId="0" fontId="64" fillId="41" borderId="0" applyNumberFormat="0" applyBorder="0" applyAlignment="0" applyProtection="0"/>
    <xf numFmtId="0" fontId="9" fillId="42" borderId="0" applyNumberFormat="0" applyBorder="0" applyAlignment="0" applyProtection="0"/>
    <xf numFmtId="0" fontId="64" fillId="41" borderId="0" applyNumberFormat="0" applyBorder="0" applyAlignment="0" applyProtection="0"/>
    <xf numFmtId="0" fontId="64" fillId="41" borderId="0" applyNumberFormat="0" applyBorder="0" applyAlignment="0" applyProtection="0"/>
    <xf numFmtId="0" fontId="9" fillId="42" borderId="0" applyNumberFormat="0" applyBorder="0" applyAlignment="0" applyProtection="0"/>
    <xf numFmtId="0" fontId="64" fillId="43" borderId="0" applyNumberFormat="0" applyBorder="0" applyAlignment="0" applyProtection="0"/>
    <xf numFmtId="0" fontId="9" fillId="44" borderId="0" applyNumberFormat="0" applyBorder="0" applyAlignment="0" applyProtection="0"/>
    <xf numFmtId="0" fontId="64" fillId="43" borderId="0" applyNumberFormat="0" applyBorder="0" applyAlignment="0" applyProtection="0"/>
    <xf numFmtId="0" fontId="64" fillId="43" borderId="0" applyNumberFormat="0" applyBorder="0" applyAlignment="0" applyProtection="0"/>
    <xf numFmtId="0" fontId="64" fillId="43" borderId="0" applyNumberFormat="0" applyBorder="0" applyAlignment="0" applyProtection="0"/>
    <xf numFmtId="0" fontId="9" fillId="44" borderId="0" applyNumberFormat="0" applyBorder="0" applyAlignment="0" applyProtection="0"/>
    <xf numFmtId="0" fontId="64" fillId="43" borderId="0" applyNumberFormat="0" applyBorder="0" applyAlignment="0" applyProtection="0"/>
    <xf numFmtId="0" fontId="64" fillId="43" borderId="0" applyNumberFormat="0" applyBorder="0" applyAlignment="0" applyProtection="0"/>
    <xf numFmtId="0" fontId="9" fillId="44" borderId="0" applyNumberFormat="0" applyBorder="0" applyAlignment="0" applyProtection="0"/>
    <xf numFmtId="0" fontId="64" fillId="45" borderId="0" applyNumberFormat="0" applyBorder="0" applyAlignment="0" applyProtection="0"/>
    <xf numFmtId="0" fontId="9" fillId="29" borderId="0" applyNumberFormat="0" applyBorder="0" applyAlignment="0" applyProtection="0"/>
    <xf numFmtId="0" fontId="64" fillId="45" borderId="0" applyNumberFormat="0" applyBorder="0" applyAlignment="0" applyProtection="0"/>
    <xf numFmtId="0" fontId="64" fillId="45" borderId="0" applyNumberFormat="0" applyBorder="0" applyAlignment="0" applyProtection="0"/>
    <xf numFmtId="0" fontId="64" fillId="45" borderId="0" applyNumberFormat="0" applyBorder="0" applyAlignment="0" applyProtection="0"/>
    <xf numFmtId="0" fontId="9" fillId="29" borderId="0" applyNumberFormat="0" applyBorder="0" applyAlignment="0" applyProtection="0"/>
    <xf numFmtId="0" fontId="64" fillId="45" borderId="0" applyNumberFormat="0" applyBorder="0" applyAlignment="0" applyProtection="0"/>
    <xf numFmtId="0" fontId="64" fillId="45" borderId="0" applyNumberFormat="0" applyBorder="0" applyAlignment="0" applyProtection="0"/>
    <xf numFmtId="0" fontId="9" fillId="29" borderId="0" applyNumberFormat="0" applyBorder="0" applyAlignment="0" applyProtection="0"/>
    <xf numFmtId="0" fontId="64" fillId="46" borderId="0" applyNumberFormat="0" applyBorder="0" applyAlignment="0" applyProtection="0"/>
    <xf numFmtId="0" fontId="9" fillId="31" borderId="0" applyNumberFormat="0" applyBorder="0" applyAlignment="0" applyProtection="0"/>
    <xf numFmtId="0" fontId="64" fillId="46" borderId="0" applyNumberFormat="0" applyBorder="0" applyAlignment="0" applyProtection="0"/>
    <xf numFmtId="0" fontId="64" fillId="46" borderId="0" applyNumberFormat="0" applyBorder="0" applyAlignment="0" applyProtection="0"/>
    <xf numFmtId="0" fontId="64" fillId="46" borderId="0" applyNumberFormat="0" applyBorder="0" applyAlignment="0" applyProtection="0"/>
    <xf numFmtId="0" fontId="9" fillId="31" borderId="0" applyNumberFormat="0" applyBorder="0" applyAlignment="0" applyProtection="0"/>
    <xf numFmtId="0" fontId="64" fillId="46" borderId="0" applyNumberFormat="0" applyBorder="0" applyAlignment="0" applyProtection="0"/>
    <xf numFmtId="0" fontId="64" fillId="46" borderId="0" applyNumberFormat="0" applyBorder="0" applyAlignment="0" applyProtection="0"/>
    <xf numFmtId="0" fontId="9" fillId="31" borderId="0" applyNumberFormat="0" applyBorder="0" applyAlignment="0" applyProtection="0"/>
    <xf numFmtId="0" fontId="64" fillId="47" borderId="0" applyNumberFormat="0" applyBorder="0" applyAlignment="0" applyProtection="0"/>
    <xf numFmtId="0" fontId="9" fillId="48"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9" fillId="48"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9" fillId="48" borderId="0" applyNumberFormat="0" applyBorder="0" applyAlignment="0" applyProtection="0"/>
    <xf numFmtId="0" fontId="71" fillId="49" borderId="1" applyNumberFormat="0" applyAlignment="0" applyProtection="0"/>
    <xf numFmtId="0" fontId="15" fillId="13" borderId="2" applyNumberFormat="0" applyAlignment="0" applyProtection="0"/>
    <xf numFmtId="0" fontId="71" fillId="49" borderId="1" applyNumberFormat="0" applyAlignment="0" applyProtection="0"/>
    <xf numFmtId="0" fontId="71" fillId="49" borderId="1" applyNumberFormat="0" applyAlignment="0" applyProtection="0"/>
    <xf numFmtId="0" fontId="71" fillId="49" borderId="1" applyNumberFormat="0" applyAlignment="0" applyProtection="0"/>
    <xf numFmtId="0" fontId="15" fillId="13" borderId="2" applyNumberFormat="0" applyAlignment="0" applyProtection="0"/>
    <xf numFmtId="0" fontId="71" fillId="49" borderId="1" applyNumberFormat="0" applyAlignment="0" applyProtection="0"/>
    <xf numFmtId="0" fontId="71" fillId="49" borderId="1" applyNumberFormat="0" applyAlignment="0" applyProtection="0"/>
    <xf numFmtId="0" fontId="15" fillId="13" borderId="2" applyNumberFormat="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26" fillId="0" borderId="0" applyNumberFormat="0" applyFill="0" applyBorder="0" applyAlignment="0" applyProtection="0"/>
    <xf numFmtId="0" fontId="73" fillId="0" borderId="0" applyNumberFormat="0" applyFill="0" applyBorder="0" applyAlignment="0" applyProtection="0"/>
    <xf numFmtId="0" fontId="74" fillId="50" borderId="0" applyNumberFormat="0" applyBorder="0" applyAlignment="0" applyProtection="0"/>
    <xf numFmtId="0" fontId="16" fillId="5"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16" fillId="5"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16" fillId="5"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81" fontId="2" fillId="0" borderId="0" applyFont="0" applyFill="0" applyBorder="0" applyAlignment="0" applyProtection="0"/>
    <xf numFmtId="169" fontId="2" fillId="0" borderId="0" applyFont="0" applyFill="0" applyBorder="0" applyAlignment="0" applyProtection="0"/>
    <xf numFmtId="181" fontId="2" fillId="0" borderId="0" applyFont="0" applyFill="0" applyBorder="0" applyAlignment="0" applyProtection="0"/>
    <xf numFmtId="179" fontId="0" fillId="0" borderId="0" applyFont="0" applyFill="0" applyBorder="0" applyAlignment="0" applyProtection="0"/>
    <xf numFmtId="171" fontId="2" fillId="0" borderId="0" applyFont="0" applyFill="0" applyBorder="0" applyAlignment="0" applyProtection="0"/>
    <xf numFmtId="179"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171"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214"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214" fontId="2" fillId="0" borderId="0" applyFont="0" applyFill="0" applyBorder="0" applyAlignment="0" applyProtection="0"/>
    <xf numFmtId="214" fontId="2"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75" fillId="51" borderId="0" applyNumberFormat="0" applyBorder="0" applyAlignment="0" applyProtection="0"/>
    <xf numFmtId="0" fontId="17" fillId="52" borderId="0" applyNumberFormat="0" applyBorder="0" applyAlignment="0" applyProtection="0"/>
    <xf numFmtId="0" fontId="75" fillId="51" borderId="0" applyNumberFormat="0" applyBorder="0" applyAlignment="0" applyProtection="0"/>
    <xf numFmtId="0" fontId="75" fillId="51" borderId="0" applyNumberFormat="0" applyBorder="0" applyAlignment="0" applyProtection="0"/>
    <xf numFmtId="0" fontId="75" fillId="51" borderId="0" applyNumberFormat="0" applyBorder="0" applyAlignment="0" applyProtection="0"/>
    <xf numFmtId="0" fontId="17" fillId="52" borderId="0" applyNumberFormat="0" applyBorder="0" applyAlignment="0" applyProtection="0"/>
    <xf numFmtId="0" fontId="75" fillId="51" borderId="0" applyNumberFormat="0" applyBorder="0" applyAlignment="0" applyProtection="0"/>
    <xf numFmtId="0" fontId="75" fillId="51" borderId="0" applyNumberFormat="0" applyBorder="0" applyAlignment="0" applyProtection="0"/>
    <xf numFmtId="0" fontId="17" fillId="52" borderId="0" applyNumberFormat="0" applyBorder="0" applyAlignment="0" applyProtection="0"/>
    <xf numFmtId="0" fontId="0" fillId="0" borderId="0">
      <alignment/>
      <protection/>
    </xf>
    <xf numFmtId="0" fontId="2" fillId="0" borderId="0">
      <alignment/>
      <protection/>
    </xf>
    <xf numFmtId="0" fontId="76"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3" fillId="0" borderId="0">
      <alignment/>
      <protection/>
    </xf>
    <xf numFmtId="0" fontId="4" fillId="0" borderId="0">
      <alignment/>
      <protection/>
    </xf>
    <xf numFmtId="0" fontId="0" fillId="53" borderId="8" applyNumberFormat="0" applyFont="0" applyAlignment="0" applyProtection="0"/>
    <xf numFmtId="0" fontId="2" fillId="54" borderId="9" applyNumberFormat="0" applyFont="0" applyAlignment="0" applyProtection="0"/>
    <xf numFmtId="0" fontId="0" fillId="53" borderId="8" applyNumberFormat="0" applyFont="0" applyAlignment="0" applyProtection="0"/>
    <xf numFmtId="0" fontId="0" fillId="53" borderId="8" applyNumberFormat="0" applyFont="0" applyAlignment="0" applyProtection="0"/>
    <xf numFmtId="0" fontId="0" fillId="53" borderId="8" applyNumberFormat="0" applyFont="0" applyAlignment="0" applyProtection="0"/>
    <xf numFmtId="0" fontId="2" fillId="54" borderId="9" applyNumberFormat="0" applyFont="0" applyAlignment="0" applyProtection="0"/>
    <xf numFmtId="0" fontId="0" fillId="53" borderId="8" applyNumberFormat="0" applyFont="0" applyAlignment="0" applyProtection="0"/>
    <xf numFmtId="0" fontId="0" fillId="53" borderId="8" applyNumberFormat="0" applyFont="0" applyAlignment="0" applyProtection="0"/>
    <xf numFmtId="0" fontId="2" fillId="54" borderId="9" applyNumberFormat="0" applyFont="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77" fillId="35" borderId="10" applyNumberFormat="0" applyAlignment="0" applyProtection="0"/>
    <xf numFmtId="0" fontId="18" fillId="36" borderId="11" applyNumberFormat="0" applyAlignment="0" applyProtection="0"/>
    <xf numFmtId="0" fontId="77" fillId="35" borderId="10" applyNumberFormat="0" applyAlignment="0" applyProtection="0"/>
    <xf numFmtId="0" fontId="77" fillId="35" borderId="10" applyNumberFormat="0" applyAlignment="0" applyProtection="0"/>
    <xf numFmtId="0" fontId="77" fillId="35" borderId="10" applyNumberFormat="0" applyAlignment="0" applyProtection="0"/>
    <xf numFmtId="0" fontId="18" fillId="36" borderId="11" applyNumberFormat="0" applyAlignment="0" applyProtection="0"/>
    <xf numFmtId="0" fontId="77" fillId="35" borderId="10" applyNumberFormat="0" applyAlignment="0" applyProtection="0"/>
    <xf numFmtId="0" fontId="77" fillId="35" borderId="10" applyNumberFormat="0" applyAlignment="0" applyProtection="0"/>
    <xf numFmtId="0" fontId="18" fillId="36" borderId="11" applyNumberFormat="0" applyAlignment="0" applyProtection="0"/>
    <xf numFmtId="0" fontId="78" fillId="0" borderId="0" applyNumberFormat="0" applyFill="0" applyBorder="0" applyAlignment="0" applyProtection="0"/>
    <xf numFmtId="0" fontId="19"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19"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19" fillId="0" borderId="0" applyNumberFormat="0" applyFill="0" applyBorder="0" applyAlignment="0" applyProtection="0"/>
    <xf numFmtId="0" fontId="79" fillId="0" borderId="0" applyNumberFormat="0" applyFill="0" applyBorder="0" applyAlignment="0" applyProtection="0"/>
    <xf numFmtId="0" fontId="20"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20"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20" fillId="0" borderId="0" applyNumberFormat="0" applyFill="0" applyBorder="0" applyAlignment="0" applyProtection="0"/>
    <xf numFmtId="0" fontId="80" fillId="0" borderId="0" applyNumberFormat="0" applyFill="0" applyBorder="0" applyAlignment="0" applyProtection="0"/>
    <xf numFmtId="0" fontId="21" fillId="0" borderId="12" applyNumberFormat="0" applyFill="0" applyAlignment="0" applyProtection="0"/>
    <xf numFmtId="0" fontId="69" fillId="0" borderId="7" applyNumberFormat="0" applyFill="0" applyAlignment="0" applyProtection="0"/>
    <xf numFmtId="0" fontId="69" fillId="0" borderId="7" applyNumberFormat="0" applyFill="0" applyAlignment="0" applyProtection="0"/>
    <xf numFmtId="0" fontId="69" fillId="0" borderId="7" applyNumberFormat="0" applyFill="0" applyAlignment="0" applyProtection="0"/>
    <xf numFmtId="0" fontId="21" fillId="0" borderId="12" applyNumberFormat="0" applyFill="0" applyAlignment="0" applyProtection="0"/>
    <xf numFmtId="0" fontId="69" fillId="0" borderId="7" applyNumberFormat="0" applyFill="0" applyAlignment="0" applyProtection="0"/>
    <xf numFmtId="0" fontId="69" fillId="0" borderId="7" applyNumberFormat="0" applyFill="0" applyAlignment="0" applyProtection="0"/>
    <xf numFmtId="0" fontId="21" fillId="0" borderId="12" applyNumberFormat="0" applyFill="0" applyAlignment="0" applyProtection="0"/>
    <xf numFmtId="0" fontId="81" fillId="0" borderId="13" applyNumberFormat="0" applyFill="0" applyAlignment="0" applyProtection="0"/>
    <xf numFmtId="0" fontId="22" fillId="0" borderId="14" applyNumberFormat="0" applyFill="0" applyAlignment="0" applyProtection="0"/>
    <xf numFmtId="0" fontId="81" fillId="0" borderId="13" applyNumberFormat="0" applyFill="0" applyAlignment="0" applyProtection="0"/>
    <xf numFmtId="0" fontId="81" fillId="0" borderId="13" applyNumberFormat="0" applyFill="0" applyAlignment="0" applyProtection="0"/>
    <xf numFmtId="0" fontId="81" fillId="0" borderId="13" applyNumberFormat="0" applyFill="0" applyAlignment="0" applyProtection="0"/>
    <xf numFmtId="0" fontId="22" fillId="0" borderId="14" applyNumberFormat="0" applyFill="0" applyAlignment="0" applyProtection="0"/>
    <xf numFmtId="0" fontId="81" fillId="0" borderId="13" applyNumberFormat="0" applyFill="0" applyAlignment="0" applyProtection="0"/>
    <xf numFmtId="0" fontId="81" fillId="0" borderId="13" applyNumberFormat="0" applyFill="0" applyAlignment="0" applyProtection="0"/>
    <xf numFmtId="0" fontId="22" fillId="0" borderId="14" applyNumberFormat="0" applyFill="0" applyAlignment="0" applyProtection="0"/>
    <xf numFmtId="0" fontId="70" fillId="0" borderId="15" applyNumberFormat="0" applyFill="0" applyAlignment="0" applyProtection="0"/>
    <xf numFmtId="0" fontId="14" fillId="0" borderId="16" applyNumberFormat="0" applyFill="0" applyAlignment="0" applyProtection="0"/>
    <xf numFmtId="0" fontId="70" fillId="0" borderId="15" applyNumberFormat="0" applyFill="0" applyAlignment="0" applyProtection="0"/>
    <xf numFmtId="0" fontId="70" fillId="0" borderId="15" applyNumberFormat="0" applyFill="0" applyAlignment="0" applyProtection="0"/>
    <xf numFmtId="0" fontId="70" fillId="0" borderId="15" applyNumberFormat="0" applyFill="0" applyAlignment="0" applyProtection="0"/>
    <xf numFmtId="0" fontId="14" fillId="0" borderId="16" applyNumberFormat="0" applyFill="0" applyAlignment="0" applyProtection="0"/>
    <xf numFmtId="0" fontId="70" fillId="0" borderId="15" applyNumberFormat="0" applyFill="0" applyAlignment="0" applyProtection="0"/>
    <xf numFmtId="0" fontId="70" fillId="0" borderId="15" applyNumberFormat="0" applyFill="0" applyAlignment="0" applyProtection="0"/>
    <xf numFmtId="0" fontId="14" fillId="0" borderId="16" applyNumberFormat="0" applyFill="0" applyAlignment="0" applyProtection="0"/>
    <xf numFmtId="0" fontId="5"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5"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5" fillId="0" borderId="0" applyNumberFormat="0" applyFill="0" applyBorder="0" applyAlignment="0" applyProtection="0"/>
    <xf numFmtId="0" fontId="82" fillId="0" borderId="17" applyNumberFormat="0" applyFill="0" applyAlignment="0" applyProtection="0"/>
    <xf numFmtId="0" fontId="6" fillId="0" borderId="18" applyNumberFormat="0" applyFill="0" applyAlignment="0" applyProtection="0"/>
    <xf numFmtId="0" fontId="82" fillId="0" borderId="17" applyNumberFormat="0" applyFill="0" applyAlignment="0" applyProtection="0"/>
    <xf numFmtId="0" fontId="82" fillId="0" borderId="17" applyNumberFormat="0" applyFill="0" applyAlignment="0" applyProtection="0"/>
    <xf numFmtId="0" fontId="82" fillId="0" borderId="17" applyNumberFormat="0" applyFill="0" applyAlignment="0" applyProtection="0"/>
    <xf numFmtId="0" fontId="6" fillId="0" borderId="18" applyNumberFormat="0" applyFill="0" applyAlignment="0" applyProtection="0"/>
    <xf numFmtId="0" fontId="82" fillId="0" borderId="17" applyNumberFormat="0" applyFill="0" applyAlignment="0" applyProtection="0"/>
    <xf numFmtId="0" fontId="82" fillId="0" borderId="17" applyNumberFormat="0" applyFill="0" applyAlignment="0" applyProtection="0"/>
    <xf numFmtId="0" fontId="6" fillId="0" borderId="18" applyNumberFormat="0" applyFill="0" applyAlignment="0" applyProtection="0"/>
  </cellStyleXfs>
  <cellXfs count="232">
    <xf numFmtId="0" fontId="0" fillId="0" borderId="0" xfId="0" applyFont="1" applyAlignment="1">
      <alignment/>
    </xf>
    <xf numFmtId="0" fontId="83" fillId="0" borderId="0" xfId="0" applyFont="1" applyAlignment="1">
      <alignment/>
    </xf>
    <xf numFmtId="0" fontId="84" fillId="0" borderId="0" xfId="348" applyFont="1" applyAlignment="1">
      <alignment horizontal="left" vertical="top"/>
      <protection/>
    </xf>
    <xf numFmtId="0" fontId="85" fillId="0" borderId="0" xfId="348" applyFont="1" applyAlignment="1">
      <alignment horizontal="left" vertical="center"/>
      <protection/>
    </xf>
    <xf numFmtId="0" fontId="86" fillId="0" borderId="0" xfId="348" applyFont="1" applyAlignment="1">
      <alignment horizontal="center"/>
      <protection/>
    </xf>
    <xf numFmtId="0" fontId="83" fillId="0" borderId="0" xfId="348" applyFont="1">
      <alignment/>
      <protection/>
    </xf>
    <xf numFmtId="0" fontId="87" fillId="0" borderId="0" xfId="348" applyFont="1" applyAlignment="1">
      <alignment horizontal="center"/>
      <protection/>
    </xf>
    <xf numFmtId="0" fontId="88" fillId="0" borderId="0" xfId="348" applyFont="1">
      <alignment/>
      <protection/>
    </xf>
    <xf numFmtId="0" fontId="2" fillId="55" borderId="0" xfId="352" applyFill="1">
      <alignment/>
      <protection/>
    </xf>
    <xf numFmtId="215" fontId="2" fillId="55" borderId="0" xfId="314" applyNumberFormat="1" applyFont="1" applyFill="1" applyAlignment="1">
      <alignment/>
    </xf>
    <xf numFmtId="1" fontId="2" fillId="55" borderId="0" xfId="352" applyNumberFormat="1" applyFill="1">
      <alignment/>
      <protection/>
    </xf>
    <xf numFmtId="0" fontId="2" fillId="55" borderId="0" xfId="352" applyFill="1" applyBorder="1">
      <alignment/>
      <protection/>
    </xf>
    <xf numFmtId="0" fontId="23" fillId="55" borderId="0" xfId="352" applyFont="1" applyFill="1" applyBorder="1">
      <alignment/>
      <protection/>
    </xf>
    <xf numFmtId="216" fontId="2" fillId="55" borderId="0" xfId="303" applyNumberFormat="1" applyFont="1" applyFill="1" applyBorder="1" applyAlignment="1">
      <alignment horizontal="center" vertical="center"/>
    </xf>
    <xf numFmtId="181" fontId="2" fillId="55" borderId="0" xfId="303" applyFont="1" applyFill="1" applyBorder="1" applyAlignment="1">
      <alignment horizontal="right" vertical="center"/>
    </xf>
    <xf numFmtId="0" fontId="2" fillId="55" borderId="0" xfId="352" applyFont="1" applyFill="1" applyBorder="1" applyAlignment="1">
      <alignment horizontal="center"/>
      <protection/>
    </xf>
    <xf numFmtId="0" fontId="24" fillId="55" borderId="0" xfId="352" applyFont="1" applyFill="1" applyBorder="1" applyAlignment="1">
      <alignment horizontal="center" vertical="center" wrapText="1"/>
      <protection/>
    </xf>
    <xf numFmtId="0" fontId="24" fillId="55" borderId="0" xfId="352" applyFont="1" applyFill="1" applyBorder="1" applyAlignment="1">
      <alignment horizontal="center"/>
      <protection/>
    </xf>
    <xf numFmtId="0" fontId="23" fillId="55" borderId="0" xfId="352" applyFont="1" applyFill="1" applyBorder="1" applyAlignment="1">
      <alignment/>
      <protection/>
    </xf>
    <xf numFmtId="3" fontId="2" fillId="55" borderId="19" xfId="352" applyNumberFormat="1" applyFill="1" applyBorder="1">
      <alignment/>
      <protection/>
    </xf>
    <xf numFmtId="0" fontId="2" fillId="55" borderId="19" xfId="352" applyFont="1" applyFill="1" applyBorder="1">
      <alignment/>
      <protection/>
    </xf>
    <xf numFmtId="3" fontId="2" fillId="55" borderId="0" xfId="352" applyNumberFormat="1" applyFill="1" applyBorder="1">
      <alignment/>
      <protection/>
    </xf>
    <xf numFmtId="0" fontId="2" fillId="55" borderId="0" xfId="352" applyFont="1" applyFill="1" applyBorder="1">
      <alignment/>
      <protection/>
    </xf>
    <xf numFmtId="0" fontId="24" fillId="55" borderId="19" xfId="352" applyFont="1" applyFill="1" applyBorder="1" applyAlignment="1">
      <alignment horizontal="center" vertical="center" wrapText="1"/>
      <protection/>
    </xf>
    <xf numFmtId="0" fontId="24" fillId="55" borderId="20" xfId="352" applyFont="1" applyFill="1" applyBorder="1" applyAlignment="1">
      <alignment horizontal="center" vertical="center" wrapText="1"/>
      <protection/>
    </xf>
    <xf numFmtId="0" fontId="23" fillId="55" borderId="0" xfId="352" applyNumberFormat="1" applyFont="1" applyFill="1" applyBorder="1" applyAlignment="1">
      <alignment/>
      <protection/>
    </xf>
    <xf numFmtId="3" fontId="2" fillId="55" borderId="20" xfId="352" applyNumberFormat="1" applyFill="1" applyBorder="1">
      <alignment/>
      <protection/>
    </xf>
    <xf numFmtId="0" fontId="2" fillId="55" borderId="20" xfId="352" applyFill="1" applyBorder="1">
      <alignment/>
      <protection/>
    </xf>
    <xf numFmtId="3" fontId="2" fillId="55" borderId="20" xfId="303" applyNumberFormat="1" applyFont="1" applyFill="1" applyBorder="1" applyAlignment="1">
      <alignment vertical="center" wrapText="1"/>
    </xf>
    <xf numFmtId="200" fontId="2" fillId="55" borderId="0" xfId="352" applyNumberFormat="1" applyFill="1" applyBorder="1">
      <alignment/>
      <protection/>
    </xf>
    <xf numFmtId="200" fontId="2" fillId="55" borderId="19" xfId="303" applyNumberFormat="1" applyFont="1" applyFill="1" applyBorder="1" applyAlignment="1">
      <alignment vertical="center" wrapText="1"/>
    </xf>
    <xf numFmtId="200" fontId="2" fillId="55" borderId="19" xfId="352" applyNumberFormat="1" applyFill="1" applyBorder="1">
      <alignment/>
      <protection/>
    </xf>
    <xf numFmtId="200" fontId="2" fillId="55" borderId="0" xfId="303" applyNumberFormat="1" applyFont="1" applyFill="1" applyBorder="1" applyAlignment="1">
      <alignment vertical="center" wrapText="1"/>
    </xf>
    <xf numFmtId="200" fontId="24" fillId="55" borderId="19" xfId="343" applyNumberFormat="1" applyFont="1" applyFill="1" applyBorder="1" applyAlignment="1">
      <alignment horizontal="right" vertical="center" wrapText="1"/>
      <protection/>
    </xf>
    <xf numFmtId="3" fontId="24" fillId="55" borderId="19" xfId="343" applyNumberFormat="1" applyFont="1" applyFill="1" applyBorder="1" applyAlignment="1">
      <alignment horizontal="right" vertical="center" wrapText="1"/>
      <protection/>
    </xf>
    <xf numFmtId="0" fontId="24" fillId="55" borderId="19" xfId="352" applyFont="1" applyFill="1" applyBorder="1">
      <alignment/>
      <protection/>
    </xf>
    <xf numFmtId="200" fontId="24" fillId="55" borderId="21" xfId="343" applyNumberFormat="1" applyFont="1" applyFill="1" applyBorder="1" applyAlignment="1">
      <alignment horizontal="right" vertical="center" wrapText="1"/>
      <protection/>
    </xf>
    <xf numFmtId="3" fontId="24" fillId="55" borderId="21" xfId="343" applyNumberFormat="1" applyFont="1" applyFill="1" applyBorder="1" applyAlignment="1">
      <alignment horizontal="right" vertical="center" wrapText="1"/>
      <protection/>
    </xf>
    <xf numFmtId="0" fontId="24" fillId="55" borderId="21" xfId="352" applyFont="1" applyFill="1" applyBorder="1">
      <alignment/>
      <protection/>
    </xf>
    <xf numFmtId="200" fontId="2" fillId="55" borderId="0" xfId="343" applyNumberFormat="1" applyFill="1" applyBorder="1" applyAlignment="1">
      <alignment horizontal="right" vertical="center" wrapText="1"/>
      <protection/>
    </xf>
    <xf numFmtId="3" fontId="2" fillId="55" borderId="0" xfId="343" applyNumberFormat="1" applyFill="1" applyBorder="1" applyAlignment="1">
      <alignment horizontal="right" vertical="center" wrapText="1"/>
      <protection/>
    </xf>
    <xf numFmtId="200" fontId="2" fillId="55" borderId="20" xfId="343" applyNumberFormat="1" applyFill="1" applyBorder="1" applyAlignment="1">
      <alignment horizontal="right" vertical="center" wrapText="1"/>
      <protection/>
    </xf>
    <xf numFmtId="3" fontId="2" fillId="55" borderId="20" xfId="343" applyNumberFormat="1" applyFill="1" applyBorder="1" applyAlignment="1">
      <alignment horizontal="right" vertical="center" wrapText="1"/>
      <protection/>
    </xf>
    <xf numFmtId="0" fontId="2" fillId="55" borderId="20" xfId="352" applyFont="1" applyFill="1" applyBorder="1">
      <alignment/>
      <protection/>
    </xf>
    <xf numFmtId="0" fontId="24" fillId="55" borderId="0" xfId="352" applyFont="1" applyFill="1" applyBorder="1" applyAlignment="1">
      <alignment horizontal="right"/>
      <protection/>
    </xf>
    <xf numFmtId="0" fontId="24" fillId="55" borderId="0" xfId="352" applyFont="1" applyFill="1" applyBorder="1" applyAlignment="1">
      <alignment horizontal="right" vertical="center"/>
      <protection/>
    </xf>
    <xf numFmtId="183" fontId="2" fillId="55" borderId="0" xfId="352" applyNumberFormat="1" applyFill="1" applyBorder="1">
      <alignment/>
      <protection/>
    </xf>
    <xf numFmtId="215" fontId="2" fillId="55" borderId="0" xfId="352" applyNumberFormat="1" applyFill="1" applyBorder="1">
      <alignment/>
      <protection/>
    </xf>
    <xf numFmtId="215" fontId="2" fillId="55" borderId="0" xfId="326" applyNumberFormat="1" applyFont="1" applyFill="1" applyBorder="1" applyAlignment="1">
      <alignment/>
    </xf>
    <xf numFmtId="0" fontId="24" fillId="55" borderId="19" xfId="352" applyFont="1" applyFill="1" applyBorder="1" applyAlignment="1">
      <alignment horizontal="right"/>
      <protection/>
    </xf>
    <xf numFmtId="1" fontId="2" fillId="55" borderId="0" xfId="352" applyNumberFormat="1" applyFill="1" applyBorder="1">
      <alignment/>
      <protection/>
    </xf>
    <xf numFmtId="0" fontId="2" fillId="0" borderId="0" xfId="342">
      <alignment/>
      <protection/>
    </xf>
    <xf numFmtId="0" fontId="2" fillId="55" borderId="0" xfId="342" applyFill="1">
      <alignment/>
      <protection/>
    </xf>
    <xf numFmtId="0" fontId="2" fillId="55" borderId="0" xfId="342" applyFont="1" applyFill="1">
      <alignment/>
      <protection/>
    </xf>
    <xf numFmtId="0" fontId="2" fillId="55" borderId="0" xfId="342" applyFont="1" applyFill="1" applyAlignment="1">
      <alignment horizontal="center" vertical="center"/>
      <protection/>
    </xf>
    <xf numFmtId="0" fontId="2" fillId="55" borderId="0" xfId="342" applyFont="1" applyFill="1" applyAlignment="1">
      <alignment/>
      <protection/>
    </xf>
    <xf numFmtId="0" fontId="2" fillId="55" borderId="0" xfId="342" applyFont="1" applyFill="1" applyAlignment="1">
      <alignment horizontal="center"/>
      <protection/>
    </xf>
    <xf numFmtId="0" fontId="26" fillId="55" borderId="0" xfId="288" applyFill="1" applyBorder="1" applyAlignment="1" applyProtection="1">
      <alignment horizontal="right"/>
      <protection/>
    </xf>
    <xf numFmtId="0" fontId="2" fillId="55" borderId="0" xfId="362" applyFont="1" applyFill="1" applyBorder="1" applyAlignment="1" applyProtection="1">
      <alignment horizontal="center"/>
      <protection/>
    </xf>
    <xf numFmtId="0" fontId="89" fillId="55" borderId="0" xfId="362" applyFont="1" applyFill="1" applyBorder="1" applyAlignment="1" applyProtection="1">
      <alignment horizontal="right"/>
      <protection/>
    </xf>
    <xf numFmtId="0" fontId="2" fillId="55" borderId="0" xfId="362" applyFont="1" applyFill="1" applyBorder="1" applyAlignment="1" applyProtection="1">
      <alignment/>
      <protection/>
    </xf>
    <xf numFmtId="0" fontId="24" fillId="55" borderId="0" xfId="362" applyFont="1" applyFill="1" applyBorder="1" applyAlignment="1" applyProtection="1">
      <alignment horizontal="center"/>
      <protection/>
    </xf>
    <xf numFmtId="0" fontId="89" fillId="55" borderId="0" xfId="362" applyFont="1" applyFill="1" applyBorder="1" applyAlignment="1" applyProtection="1">
      <alignment horizontal="center"/>
      <protection/>
    </xf>
    <xf numFmtId="0" fontId="89" fillId="55" borderId="0" xfId="362" applyFont="1" applyFill="1" applyBorder="1" applyProtection="1">
      <alignment/>
      <protection/>
    </xf>
    <xf numFmtId="0" fontId="2" fillId="55" borderId="0" xfId="362" applyFont="1" applyFill="1" applyBorder="1" applyProtection="1">
      <alignment/>
      <protection/>
    </xf>
    <xf numFmtId="0" fontId="2" fillId="55" borderId="0" xfId="362" applyFont="1" applyFill="1" applyBorder="1" applyAlignment="1" applyProtection="1">
      <alignment horizontal="center" vertical="center"/>
      <protection/>
    </xf>
    <xf numFmtId="0" fontId="90" fillId="55" borderId="0" xfId="362" applyFont="1" applyFill="1" applyBorder="1" applyAlignment="1" applyProtection="1">
      <alignment horizontal="center"/>
      <protection/>
    </xf>
    <xf numFmtId="0" fontId="24" fillId="55" borderId="0" xfId="362" applyFont="1" applyFill="1" applyBorder="1" applyProtection="1">
      <alignment/>
      <protection/>
    </xf>
    <xf numFmtId="14" fontId="91" fillId="0" borderId="0" xfId="0" applyNumberFormat="1" applyFont="1" applyAlignment="1">
      <alignment horizontal="left"/>
    </xf>
    <xf numFmtId="3" fontId="91" fillId="0" borderId="0" xfId="0" applyNumberFormat="1" applyFont="1" applyAlignment="1">
      <alignment/>
    </xf>
    <xf numFmtId="0" fontId="87" fillId="0" borderId="22" xfId="0" applyFont="1" applyBorder="1" applyAlignment="1">
      <alignment/>
    </xf>
    <xf numFmtId="0" fontId="87" fillId="0" borderId="22" xfId="0" applyFont="1" applyBorder="1" applyAlignment="1">
      <alignment horizontal="center"/>
    </xf>
    <xf numFmtId="14" fontId="91" fillId="0" borderId="23" xfId="0" applyNumberFormat="1" applyFont="1" applyBorder="1" applyAlignment="1">
      <alignment horizontal="left"/>
    </xf>
    <xf numFmtId="3" fontId="91" fillId="0" borderId="23" xfId="0" applyNumberFormat="1" applyFont="1" applyBorder="1" applyAlignment="1">
      <alignment/>
    </xf>
    <xf numFmtId="0" fontId="24" fillId="55" borderId="24" xfId="352" applyFont="1" applyFill="1" applyBorder="1" applyAlignment="1">
      <alignment horizontal="right"/>
      <protection/>
    </xf>
    <xf numFmtId="0" fontId="24" fillId="55" borderId="25" xfId="352" applyFont="1" applyFill="1" applyBorder="1" applyAlignment="1">
      <alignment horizontal="right"/>
      <protection/>
    </xf>
    <xf numFmtId="215" fontId="2" fillId="55" borderId="26" xfId="352" applyNumberFormat="1" applyFill="1" applyBorder="1">
      <alignment/>
      <protection/>
    </xf>
    <xf numFmtId="183" fontId="2" fillId="55" borderId="27" xfId="352" applyNumberFormat="1" applyFill="1" applyBorder="1">
      <alignment/>
      <protection/>
    </xf>
    <xf numFmtId="215" fontId="2" fillId="55" borderId="28" xfId="352" applyNumberFormat="1" applyFill="1" applyBorder="1">
      <alignment/>
      <protection/>
    </xf>
    <xf numFmtId="183" fontId="2" fillId="55" borderId="23" xfId="352" applyNumberFormat="1" applyFill="1" applyBorder="1">
      <alignment/>
      <protection/>
    </xf>
    <xf numFmtId="183" fontId="2" fillId="55" borderId="29" xfId="352" applyNumberFormat="1" applyFill="1" applyBorder="1">
      <alignment/>
      <protection/>
    </xf>
    <xf numFmtId="0" fontId="2" fillId="55" borderId="0" xfId="352" applyFont="1" applyFill="1">
      <alignment/>
      <protection/>
    </xf>
    <xf numFmtId="0" fontId="2" fillId="55" borderId="22" xfId="352" applyFill="1" applyBorder="1">
      <alignment/>
      <protection/>
    </xf>
    <xf numFmtId="0" fontId="2" fillId="55" borderId="30" xfId="352" applyFill="1" applyBorder="1">
      <alignment/>
      <protection/>
    </xf>
    <xf numFmtId="17" fontId="2" fillId="55" borderId="0" xfId="352" applyNumberFormat="1" applyFill="1">
      <alignment/>
      <protection/>
    </xf>
    <xf numFmtId="0" fontId="87" fillId="0" borderId="22" xfId="0" applyFont="1" applyBorder="1" applyAlignment="1">
      <alignment horizontal="center" wrapText="1"/>
    </xf>
    <xf numFmtId="0" fontId="23" fillId="55" borderId="31" xfId="356" applyFont="1" applyFill="1" applyBorder="1">
      <alignment/>
      <protection/>
    </xf>
    <xf numFmtId="0" fontId="24" fillId="55" borderId="0" xfId="362" applyFont="1" applyFill="1" applyBorder="1" applyAlignment="1" applyProtection="1">
      <alignment horizontal="center" vertical="center"/>
      <protection/>
    </xf>
    <xf numFmtId="0" fontId="24" fillId="55" borderId="22" xfId="362" applyFont="1" applyFill="1" applyBorder="1" applyAlignment="1" applyProtection="1">
      <alignment horizontal="center" vertical="center"/>
      <protection/>
    </xf>
    <xf numFmtId="0" fontId="24" fillId="55" borderId="22" xfId="362" applyFont="1" applyFill="1" applyBorder="1" applyAlignment="1" applyProtection="1">
      <alignment horizontal="left" vertical="center"/>
      <protection/>
    </xf>
    <xf numFmtId="0" fontId="91" fillId="56" borderId="0" xfId="0" applyFont="1" applyFill="1" applyAlignment="1">
      <alignment/>
    </xf>
    <xf numFmtId="0" fontId="92" fillId="55" borderId="0" xfId="286" applyFont="1" applyFill="1" applyAlignment="1" applyProtection="1">
      <alignment/>
      <protection/>
    </xf>
    <xf numFmtId="0" fontId="92" fillId="55" borderId="0" xfId="286" applyFont="1" applyFill="1" applyBorder="1" applyAlignment="1" applyProtection="1">
      <alignment horizontal="right"/>
      <protection/>
    </xf>
    <xf numFmtId="0" fontId="92" fillId="55" borderId="0" xfId="286" applyFont="1" applyFill="1" applyBorder="1" applyAlignment="1" applyProtection="1" quotePrefix="1">
      <alignment horizontal="right"/>
      <protection/>
    </xf>
    <xf numFmtId="0" fontId="24" fillId="55" borderId="22" xfId="362" applyFont="1" applyFill="1" applyBorder="1" applyAlignment="1" applyProtection="1">
      <alignment vertical="center"/>
      <protection/>
    </xf>
    <xf numFmtId="0" fontId="24" fillId="55" borderId="22" xfId="362" applyFont="1" applyFill="1" applyBorder="1" applyAlignment="1" applyProtection="1">
      <alignment horizontal="right" vertical="center"/>
      <protection/>
    </xf>
    <xf numFmtId="0" fontId="2" fillId="55" borderId="0" xfId="342" applyFont="1" applyFill="1" applyAlignment="1">
      <alignment wrapText="1"/>
      <protection/>
    </xf>
    <xf numFmtId="0" fontId="2" fillId="0" borderId="0" xfId="342" applyFont="1">
      <alignment/>
      <protection/>
    </xf>
    <xf numFmtId="215" fontId="2" fillId="55" borderId="23" xfId="326" applyNumberFormat="1" applyFont="1" applyFill="1" applyBorder="1" applyAlignment="1">
      <alignment/>
    </xf>
    <xf numFmtId="1" fontId="2" fillId="55" borderId="23" xfId="352" applyNumberFormat="1" applyFill="1" applyBorder="1">
      <alignment/>
      <protection/>
    </xf>
    <xf numFmtId="3" fontId="23" fillId="55" borderId="0" xfId="352" applyNumberFormat="1" applyFont="1" applyFill="1" applyBorder="1">
      <alignment/>
      <protection/>
    </xf>
    <xf numFmtId="0" fontId="87" fillId="0" borderId="0" xfId="348" applyFont="1" applyAlignment="1">
      <alignment horizontal="center"/>
      <protection/>
    </xf>
    <xf numFmtId="0" fontId="72" fillId="55" borderId="0" xfId="286" applyFill="1" applyAlignment="1" applyProtection="1">
      <alignment/>
      <protection/>
    </xf>
    <xf numFmtId="181" fontId="2" fillId="55" borderId="0" xfId="352" applyNumberFormat="1" applyFill="1" applyBorder="1">
      <alignment/>
      <protection/>
    </xf>
    <xf numFmtId="9" fontId="2" fillId="55" borderId="0" xfId="372" applyFont="1" applyFill="1" applyBorder="1" applyAlignment="1">
      <alignment/>
    </xf>
    <xf numFmtId="14" fontId="2" fillId="55" borderId="0" xfId="356" applyNumberFormat="1" applyFont="1" applyFill="1" applyBorder="1" applyAlignment="1">
      <alignment horizontal="left"/>
      <protection/>
    </xf>
    <xf numFmtId="14" fontId="2" fillId="55" borderId="23" xfId="356" applyNumberFormat="1" applyFont="1" applyFill="1" applyBorder="1" applyAlignment="1">
      <alignment horizontal="left"/>
      <protection/>
    </xf>
    <xf numFmtId="3" fontId="87" fillId="0" borderId="31" xfId="0" applyNumberFormat="1" applyFont="1" applyBorder="1" applyAlignment="1" quotePrefix="1">
      <alignment horizontal="center" wrapText="1"/>
    </xf>
    <xf numFmtId="3" fontId="87" fillId="0" borderId="32" xfId="0" applyNumberFormat="1" applyFont="1" applyBorder="1" applyAlignment="1">
      <alignment horizontal="center" wrapText="1"/>
    </xf>
    <xf numFmtId="200" fontId="87" fillId="0" borderId="32" xfId="0" applyNumberFormat="1" applyFont="1" applyBorder="1" applyAlignment="1">
      <alignment horizontal="center" wrapText="1"/>
    </xf>
    <xf numFmtId="200" fontId="87" fillId="0" borderId="33" xfId="0" applyNumberFormat="1" applyFont="1" applyBorder="1" applyAlignment="1">
      <alignment horizontal="center" wrapText="1"/>
    </xf>
    <xf numFmtId="0" fontId="91" fillId="0" borderId="34" xfId="0" applyFont="1" applyBorder="1" applyAlignment="1">
      <alignment/>
    </xf>
    <xf numFmtId="3" fontId="91" fillId="0" borderId="35" xfId="0" applyNumberFormat="1" applyFont="1" applyBorder="1" applyAlignment="1">
      <alignment/>
    </xf>
    <xf numFmtId="0" fontId="91" fillId="0" borderId="36" xfId="0" applyFont="1" applyBorder="1" applyAlignment="1">
      <alignment/>
    </xf>
    <xf numFmtId="3" fontId="91" fillId="0" borderId="26" xfId="0" applyNumberFormat="1" applyFont="1" applyBorder="1" applyAlignment="1">
      <alignment/>
    </xf>
    <xf numFmtId="3" fontId="91" fillId="0" borderId="0" xfId="0" applyNumberFormat="1" applyFont="1" applyBorder="1" applyAlignment="1">
      <alignment/>
    </xf>
    <xf numFmtId="200" fontId="91" fillId="0" borderId="27" xfId="0" applyNumberFormat="1" applyFont="1" applyBorder="1" applyAlignment="1">
      <alignment horizontal="right"/>
    </xf>
    <xf numFmtId="0" fontId="87" fillId="0" borderId="34" xfId="0" applyFont="1" applyBorder="1" applyAlignment="1">
      <alignment/>
    </xf>
    <xf numFmtId="0" fontId="87" fillId="0" borderId="37" xfId="0" applyFont="1" applyBorder="1" applyAlignment="1">
      <alignment/>
    </xf>
    <xf numFmtId="3" fontId="87" fillId="0" borderId="37" xfId="0" applyNumberFormat="1" applyFont="1" applyBorder="1" applyAlignment="1">
      <alignment/>
    </xf>
    <xf numFmtId="3" fontId="87" fillId="0" borderId="35" xfId="0" applyNumberFormat="1" applyFont="1" applyBorder="1" applyAlignment="1">
      <alignment/>
    </xf>
    <xf numFmtId="200" fontId="87" fillId="0" borderId="38" xfId="0" applyNumberFormat="1" applyFont="1" applyBorder="1" applyAlignment="1">
      <alignment horizontal="right"/>
    </xf>
    <xf numFmtId="3" fontId="91" fillId="0" borderId="37" xfId="0" applyNumberFormat="1" applyFont="1" applyBorder="1" applyAlignment="1">
      <alignment/>
    </xf>
    <xf numFmtId="200" fontId="91" fillId="0" borderId="38" xfId="0" applyNumberFormat="1" applyFont="1" applyBorder="1" applyAlignment="1">
      <alignment horizontal="right"/>
    </xf>
    <xf numFmtId="0" fontId="87" fillId="0" borderId="36" xfId="0" applyFont="1" applyBorder="1" applyAlignment="1">
      <alignment/>
    </xf>
    <xf numFmtId="0" fontId="0" fillId="0" borderId="34" xfId="0" applyBorder="1" applyAlignment="1">
      <alignment/>
    </xf>
    <xf numFmtId="3" fontId="0" fillId="0" borderId="31" xfId="0" applyNumberFormat="1" applyBorder="1" applyAlignment="1">
      <alignment/>
    </xf>
    <xf numFmtId="3" fontId="0" fillId="0" borderId="32" xfId="0" applyNumberFormat="1" applyBorder="1" applyAlignment="1">
      <alignment/>
    </xf>
    <xf numFmtId="200" fontId="0" fillId="0" borderId="33" xfId="0" applyNumberFormat="1" applyBorder="1" applyAlignment="1">
      <alignment horizontal="right"/>
    </xf>
    <xf numFmtId="3" fontId="0" fillId="0" borderId="35" xfId="0" applyNumberFormat="1" applyBorder="1" applyAlignment="1">
      <alignment/>
    </xf>
    <xf numFmtId="200" fontId="0" fillId="0" borderId="39" xfId="0" applyNumberFormat="1" applyBorder="1" applyAlignment="1">
      <alignment horizontal="right"/>
    </xf>
    <xf numFmtId="0" fontId="0" fillId="0" borderId="36" xfId="0" applyBorder="1" applyAlignment="1">
      <alignment/>
    </xf>
    <xf numFmtId="3" fontId="0" fillId="0" borderId="26" xfId="0" applyNumberFormat="1" applyBorder="1" applyAlignment="1">
      <alignment/>
    </xf>
    <xf numFmtId="3" fontId="0" fillId="0" borderId="0" xfId="0" applyNumberFormat="1" applyBorder="1" applyAlignment="1">
      <alignment/>
    </xf>
    <xf numFmtId="200" fontId="0" fillId="0" borderId="27" xfId="0" applyNumberFormat="1" applyBorder="1" applyAlignment="1">
      <alignment horizontal="right"/>
    </xf>
    <xf numFmtId="3" fontId="0" fillId="0" borderId="0" xfId="0" applyNumberFormat="1" applyAlignment="1">
      <alignment/>
    </xf>
    <xf numFmtId="200" fontId="0" fillId="0" borderId="40" xfId="0" applyNumberFormat="1" applyBorder="1" applyAlignment="1">
      <alignment horizontal="right"/>
    </xf>
    <xf numFmtId="0" fontId="82" fillId="0" borderId="34" xfId="0" applyFont="1" applyBorder="1" applyAlignment="1">
      <alignment/>
    </xf>
    <xf numFmtId="0" fontId="82" fillId="0" borderId="37" xfId="0" applyFont="1" applyBorder="1" applyAlignment="1">
      <alignment/>
    </xf>
    <xf numFmtId="3" fontId="82" fillId="0" borderId="37" xfId="0" applyNumberFormat="1" applyFont="1" applyBorder="1" applyAlignment="1">
      <alignment/>
    </xf>
    <xf numFmtId="3" fontId="82" fillId="0" borderId="35" xfId="0" applyNumberFormat="1" applyFont="1" applyBorder="1" applyAlignment="1">
      <alignment/>
    </xf>
    <xf numFmtId="200" fontId="82" fillId="0" borderId="38" xfId="0" applyNumberFormat="1" applyFont="1" applyBorder="1" applyAlignment="1">
      <alignment horizontal="right"/>
    </xf>
    <xf numFmtId="200" fontId="82" fillId="0" borderId="39" xfId="0" applyNumberFormat="1" applyFont="1" applyBorder="1" applyAlignment="1">
      <alignment horizontal="right"/>
    </xf>
    <xf numFmtId="3" fontId="0" fillId="0" borderId="37" xfId="0" applyNumberFormat="1" applyBorder="1" applyAlignment="1">
      <alignment/>
    </xf>
    <xf numFmtId="200" fontId="0" fillId="0" borderId="38" xfId="0" applyNumberFormat="1" applyBorder="1" applyAlignment="1">
      <alignment horizontal="right"/>
    </xf>
    <xf numFmtId="0" fontId="82" fillId="0" borderId="41" xfId="0" applyFont="1" applyBorder="1" applyAlignment="1">
      <alignment/>
    </xf>
    <xf numFmtId="0" fontId="82" fillId="0" borderId="42" xfId="0" applyFont="1" applyBorder="1" applyAlignment="1">
      <alignment/>
    </xf>
    <xf numFmtId="3" fontId="82" fillId="0" borderId="43" xfId="0" applyNumberFormat="1" applyFont="1" applyBorder="1" applyAlignment="1">
      <alignment/>
    </xf>
    <xf numFmtId="3" fontId="82" fillId="0" borderId="44" xfId="0" applyNumberFormat="1" applyFont="1" applyBorder="1" applyAlignment="1">
      <alignment/>
    </xf>
    <xf numFmtId="200" fontId="82" fillId="0" borderId="45" xfId="0" applyNumberFormat="1" applyFont="1" applyBorder="1" applyAlignment="1">
      <alignment horizontal="right"/>
    </xf>
    <xf numFmtId="3" fontId="82" fillId="0" borderId="46" xfId="0" applyNumberFormat="1" applyFont="1" applyBorder="1" applyAlignment="1">
      <alignment/>
    </xf>
    <xf numFmtId="200" fontId="82" fillId="0" borderId="47" xfId="0" applyNumberFormat="1" applyFont="1" applyBorder="1" applyAlignment="1">
      <alignment horizontal="right"/>
    </xf>
    <xf numFmtId="0" fontId="91" fillId="0" borderId="35" xfId="0" applyFont="1" applyBorder="1" applyAlignment="1">
      <alignment/>
    </xf>
    <xf numFmtId="0" fontId="91" fillId="0" borderId="0" xfId="0" applyFont="1" applyBorder="1" applyAlignment="1">
      <alignment/>
    </xf>
    <xf numFmtId="200" fontId="91" fillId="0" borderId="27" xfId="0" applyNumberFormat="1" applyFont="1" applyBorder="1" applyAlignment="1" quotePrefix="1">
      <alignment horizontal="right"/>
    </xf>
    <xf numFmtId="181" fontId="27" fillId="55" borderId="19" xfId="303" applyFont="1" applyFill="1" applyBorder="1" applyAlignment="1">
      <alignment horizontal="center" vertical="center"/>
    </xf>
    <xf numFmtId="216" fontId="27" fillId="0" borderId="19" xfId="303" applyNumberFormat="1" applyFont="1" applyFill="1" applyBorder="1" applyAlignment="1">
      <alignment horizontal="center" vertical="center"/>
    </xf>
    <xf numFmtId="0" fontId="24" fillId="55" borderId="23" xfId="356" applyFont="1" applyFill="1" applyBorder="1" applyAlignment="1">
      <alignment horizontal="center"/>
      <protection/>
    </xf>
    <xf numFmtId="0" fontId="2" fillId="55" borderId="0" xfId="356" applyFont="1" applyFill="1" applyBorder="1" applyAlignment="1">
      <alignment horizontal="center"/>
      <protection/>
    </xf>
    <xf numFmtId="181" fontId="2" fillId="55" borderId="0" xfId="303" applyFont="1" applyFill="1" applyBorder="1" applyAlignment="1">
      <alignment horizontal="center" vertical="center"/>
    </xf>
    <xf numFmtId="0" fontId="2" fillId="55" borderId="19" xfId="356" applyFont="1" applyFill="1" applyBorder="1" applyAlignment="1">
      <alignment horizontal="center"/>
      <protection/>
    </xf>
    <xf numFmtId="3" fontId="2" fillId="55" borderId="0" xfId="356" applyNumberFormat="1" applyFill="1" applyBorder="1">
      <alignment/>
      <protection/>
    </xf>
    <xf numFmtId="0" fontId="87" fillId="0" borderId="22" xfId="0" applyFont="1" applyBorder="1" applyAlignment="1">
      <alignment horizontal="center"/>
    </xf>
    <xf numFmtId="17" fontId="93" fillId="0" borderId="0" xfId="348" applyNumberFormat="1" applyFont="1" applyAlignment="1">
      <alignment vertical="center"/>
      <protection/>
    </xf>
    <xf numFmtId="200" fontId="0" fillId="0" borderId="0" xfId="0" applyNumberFormat="1" applyBorder="1" applyAlignment="1">
      <alignment horizontal="right"/>
    </xf>
    <xf numFmtId="230" fontId="2" fillId="55" borderId="0" xfId="356" applyNumberFormat="1" applyFont="1" applyFill="1" applyBorder="1" applyAlignment="1">
      <alignment horizontal="right"/>
      <protection/>
    </xf>
    <xf numFmtId="230" fontId="2" fillId="55" borderId="23" xfId="356" applyNumberFormat="1" applyFont="1" applyFill="1" applyBorder="1" applyAlignment="1">
      <alignment horizontal="right"/>
      <protection/>
    </xf>
    <xf numFmtId="231" fontId="2" fillId="55" borderId="0" xfId="356" applyNumberFormat="1" applyFont="1" applyFill="1" applyBorder="1" applyAlignment="1" quotePrefix="1">
      <alignment horizontal="right"/>
      <protection/>
    </xf>
    <xf numFmtId="231" fontId="2" fillId="55" borderId="0" xfId="356" applyNumberFormat="1" applyFont="1" applyFill="1" applyBorder="1" applyAlignment="1">
      <alignment horizontal="right"/>
      <protection/>
    </xf>
    <xf numFmtId="231" fontId="2" fillId="55" borderId="23" xfId="356" applyNumberFormat="1" applyFont="1" applyFill="1" applyBorder="1" applyAlignment="1">
      <alignment horizontal="right"/>
      <protection/>
    </xf>
    <xf numFmtId="0" fontId="30" fillId="55" borderId="48" xfId="352" applyFont="1" applyFill="1" applyBorder="1">
      <alignment/>
      <protection/>
    </xf>
    <xf numFmtId="235" fontId="2" fillId="55" borderId="0" xfId="352" applyNumberFormat="1" applyFill="1">
      <alignment/>
      <protection/>
    </xf>
    <xf numFmtId="228" fontId="2" fillId="55" borderId="0" xfId="352" applyNumberFormat="1" applyFill="1">
      <alignment/>
      <protection/>
    </xf>
    <xf numFmtId="17" fontId="94" fillId="0" borderId="0" xfId="348" applyNumberFormat="1" applyFont="1" applyAlignment="1" quotePrefix="1">
      <alignment horizontal="right" vertical="center"/>
      <protection/>
    </xf>
    <xf numFmtId="0" fontId="94" fillId="0" borderId="0" xfId="348" applyFont="1" applyAlignment="1">
      <alignment horizontal="right" vertical="center"/>
      <protection/>
    </xf>
    <xf numFmtId="0" fontId="95" fillId="0" borderId="0" xfId="348" applyFont="1" applyAlignment="1">
      <alignment horizontal="right" vertical="top"/>
      <protection/>
    </xf>
    <xf numFmtId="0" fontId="91" fillId="0" borderId="0" xfId="348" applyFont="1" applyAlignment="1" quotePrefix="1">
      <alignment horizontal="center" wrapText="1"/>
      <protection/>
    </xf>
    <xf numFmtId="0" fontId="91" fillId="0" borderId="0" xfId="348" applyFont="1" applyAlignment="1">
      <alignment horizontal="center" wrapText="1"/>
      <protection/>
    </xf>
    <xf numFmtId="0" fontId="87" fillId="0" borderId="0" xfId="348" applyFont="1" applyAlignment="1">
      <alignment horizontal="center" vertical="center"/>
      <protection/>
    </xf>
    <xf numFmtId="0" fontId="91" fillId="0" borderId="0" xfId="348" applyFont="1" applyAlignment="1">
      <alignment horizontal="center"/>
      <protection/>
    </xf>
    <xf numFmtId="0" fontId="8" fillId="0" borderId="0" xfId="286" applyFont="1" applyAlignment="1">
      <alignment horizontal="center" vertical="center"/>
    </xf>
    <xf numFmtId="0" fontId="87" fillId="0" borderId="0" xfId="348" applyFont="1" applyAlignment="1">
      <alignment horizontal="center"/>
      <protection/>
    </xf>
    <xf numFmtId="0" fontId="24" fillId="55" borderId="0" xfId="362" applyFont="1" applyFill="1" applyBorder="1" applyAlignment="1" applyProtection="1">
      <alignment horizontal="center" vertical="center"/>
      <protection/>
    </xf>
    <xf numFmtId="0" fontId="24" fillId="55" borderId="21" xfId="352" applyFont="1" applyFill="1" applyBorder="1" applyAlignment="1">
      <alignment horizontal="center"/>
      <protection/>
    </xf>
    <xf numFmtId="0" fontId="24" fillId="55" borderId="20" xfId="352" applyFont="1" applyFill="1" applyBorder="1" applyAlignment="1">
      <alignment horizontal="left" vertical="center"/>
      <protection/>
    </xf>
    <xf numFmtId="0" fontId="24" fillId="55" borderId="19" xfId="352" applyFont="1" applyFill="1" applyBorder="1" applyAlignment="1">
      <alignment horizontal="left" vertical="center"/>
      <protection/>
    </xf>
    <xf numFmtId="0" fontId="24" fillId="55" borderId="0" xfId="352" applyFont="1" applyFill="1" applyBorder="1" applyAlignment="1">
      <alignment horizontal="center"/>
      <protection/>
    </xf>
    <xf numFmtId="0" fontId="24" fillId="55" borderId="49" xfId="352" applyFont="1" applyFill="1" applyBorder="1" applyAlignment="1">
      <alignment horizontal="center" vertical="center"/>
      <protection/>
    </xf>
    <xf numFmtId="0" fontId="24" fillId="55" borderId="50" xfId="352" applyFont="1" applyFill="1" applyBorder="1" applyAlignment="1">
      <alignment horizontal="center" vertical="center"/>
      <protection/>
    </xf>
    <xf numFmtId="0" fontId="24" fillId="55" borderId="51" xfId="352" applyFont="1" applyFill="1" applyBorder="1" applyAlignment="1">
      <alignment horizontal="center" vertical="center"/>
      <protection/>
    </xf>
    <xf numFmtId="0" fontId="24" fillId="55" borderId="52" xfId="352" applyFont="1" applyFill="1" applyBorder="1" applyAlignment="1">
      <alignment horizontal="center"/>
      <protection/>
    </xf>
    <xf numFmtId="0" fontId="24" fillId="55" borderId="53" xfId="352" applyFont="1" applyFill="1" applyBorder="1" applyAlignment="1">
      <alignment horizontal="center"/>
      <protection/>
    </xf>
    <xf numFmtId="0" fontId="24" fillId="55" borderId="54" xfId="352" applyFont="1" applyFill="1" applyBorder="1" applyAlignment="1">
      <alignment horizontal="center"/>
      <protection/>
    </xf>
    <xf numFmtId="0" fontId="24" fillId="55" borderId="55" xfId="352" applyFont="1" applyFill="1" applyBorder="1" applyAlignment="1">
      <alignment horizontal="center"/>
      <protection/>
    </xf>
    <xf numFmtId="0" fontId="24" fillId="55" borderId="56" xfId="352" applyFont="1" applyFill="1" applyBorder="1" applyAlignment="1">
      <alignment horizontal="center"/>
      <protection/>
    </xf>
    <xf numFmtId="0" fontId="24" fillId="55" borderId="0" xfId="356" applyFont="1" applyFill="1" applyBorder="1" applyAlignment="1">
      <alignment horizontal="center"/>
      <protection/>
    </xf>
    <xf numFmtId="0" fontId="87" fillId="0" borderId="32" xfId="0" applyFont="1" applyBorder="1" applyAlignment="1">
      <alignment horizontal="center"/>
    </xf>
    <xf numFmtId="0" fontId="24" fillId="55" borderId="32" xfId="356" applyFont="1" applyFill="1" applyBorder="1" applyAlignment="1">
      <alignment horizontal="left"/>
      <protection/>
    </xf>
    <xf numFmtId="0" fontId="24" fillId="55" borderId="23" xfId="356" applyFont="1" applyFill="1" applyBorder="1" applyAlignment="1">
      <alignment horizontal="left"/>
      <protection/>
    </xf>
    <xf numFmtId="0" fontId="23" fillId="55" borderId="0" xfId="352" applyFont="1" applyFill="1" applyBorder="1" applyAlignment="1">
      <alignment horizontal="justify" wrapText="1"/>
      <protection/>
    </xf>
    <xf numFmtId="0" fontId="24" fillId="55" borderId="20" xfId="356" applyFont="1" applyFill="1" applyBorder="1" applyAlignment="1">
      <alignment horizontal="left" vertical="center" wrapText="1"/>
      <protection/>
    </xf>
    <xf numFmtId="0" fontId="24" fillId="55" borderId="19" xfId="356" applyFont="1" applyFill="1" applyBorder="1" applyAlignment="1">
      <alignment horizontal="left" vertical="center" wrapText="1"/>
      <protection/>
    </xf>
    <xf numFmtId="0" fontId="24" fillId="55" borderId="20" xfId="356" applyFont="1" applyFill="1" applyBorder="1" applyAlignment="1">
      <alignment horizontal="center" vertical="center" wrapText="1"/>
      <protection/>
    </xf>
    <xf numFmtId="0" fontId="24" fillId="55" borderId="19" xfId="356" applyFont="1" applyFill="1" applyBorder="1" applyAlignment="1">
      <alignment horizontal="center" vertical="center" wrapText="1"/>
      <protection/>
    </xf>
    <xf numFmtId="0" fontId="24" fillId="55" borderId="20" xfId="352" applyFont="1" applyFill="1" applyBorder="1" applyAlignment="1">
      <alignment horizontal="left" vertical="center" wrapText="1"/>
      <protection/>
    </xf>
    <xf numFmtId="0" fontId="24" fillId="55" borderId="19" xfId="352" applyFont="1" applyFill="1" applyBorder="1" applyAlignment="1">
      <alignment horizontal="left" vertical="center" wrapText="1"/>
      <protection/>
    </xf>
    <xf numFmtId="0" fontId="25" fillId="55" borderId="0" xfId="352" applyFont="1" applyFill="1" applyBorder="1" applyAlignment="1">
      <alignment horizontal="left" vertical="center" wrapText="1"/>
      <protection/>
    </xf>
    <xf numFmtId="0" fontId="2" fillId="55" borderId="0" xfId="352" applyFill="1" applyBorder="1" applyAlignment="1">
      <alignment horizontal="left" vertical="center" wrapText="1"/>
      <protection/>
    </xf>
    <xf numFmtId="0" fontId="87" fillId="0" borderId="48" xfId="0" applyFont="1" applyBorder="1" applyAlignment="1">
      <alignment horizontal="center"/>
    </xf>
    <xf numFmtId="0" fontId="87" fillId="0" borderId="22" xfId="0" applyFont="1" applyBorder="1" applyAlignment="1">
      <alignment horizontal="center"/>
    </xf>
    <xf numFmtId="0" fontId="87" fillId="0" borderId="30" xfId="0" applyFont="1" applyBorder="1" applyAlignment="1">
      <alignment horizontal="center"/>
    </xf>
    <xf numFmtId="0" fontId="91" fillId="0" borderId="28" xfId="0" applyFont="1" applyBorder="1" applyAlignment="1">
      <alignment horizontal="left"/>
    </xf>
    <xf numFmtId="0" fontId="91" fillId="0" borderId="23" xfId="0" applyFont="1" applyBorder="1" applyAlignment="1">
      <alignment horizontal="left"/>
    </xf>
    <xf numFmtId="0" fontId="91" fillId="0" borderId="29" xfId="0" applyFont="1" applyBorder="1" applyAlignment="1">
      <alignment horizontal="left"/>
    </xf>
    <xf numFmtId="0" fontId="87" fillId="0" borderId="36" xfId="0" applyFont="1" applyBorder="1" applyAlignment="1">
      <alignment horizontal="left"/>
    </xf>
    <xf numFmtId="0" fontId="87" fillId="0" borderId="57" xfId="0" applyFont="1" applyBorder="1" applyAlignment="1">
      <alignment horizontal="left"/>
    </xf>
    <xf numFmtId="0" fontId="87" fillId="0" borderId="50" xfId="0" applyFont="1" applyBorder="1" applyAlignment="1">
      <alignment horizontal="left"/>
    </xf>
    <xf numFmtId="0" fontId="87" fillId="0" borderId="28" xfId="0" applyFont="1" applyBorder="1" applyAlignment="1">
      <alignment horizontal="left"/>
    </xf>
    <xf numFmtId="0" fontId="87" fillId="0" borderId="0" xfId="0" applyFont="1" applyBorder="1" applyAlignment="1">
      <alignment horizontal="center"/>
    </xf>
    <xf numFmtId="0" fontId="87" fillId="0" borderId="40" xfId="0" applyFont="1" applyBorder="1" applyAlignment="1">
      <alignment horizontal="center"/>
    </xf>
    <xf numFmtId="0" fontId="0" fillId="0" borderId="58" xfId="0" applyBorder="1" applyAlignment="1">
      <alignment horizontal="left" vertical="center" wrapText="1"/>
    </xf>
    <xf numFmtId="0" fontId="0" fillId="0" borderId="59" xfId="0" applyBorder="1" applyAlignment="1">
      <alignment horizontal="left" vertical="center" wrapText="1"/>
    </xf>
    <xf numFmtId="0" fontId="0" fillId="0" borderId="60" xfId="0" applyBorder="1" applyAlignment="1">
      <alignment horizontal="left" vertical="center" wrapText="1"/>
    </xf>
    <xf numFmtId="0" fontId="91" fillId="0" borderId="58" xfId="0" applyFont="1" applyBorder="1" applyAlignment="1">
      <alignment horizontal="left" vertical="center"/>
    </xf>
    <xf numFmtId="0" fontId="91" fillId="0" borderId="60" xfId="0" applyFont="1" applyBorder="1" applyAlignment="1">
      <alignment horizontal="left" vertical="center"/>
    </xf>
    <xf numFmtId="0" fontId="91" fillId="0" borderId="49" xfId="0" applyFont="1" applyBorder="1" applyAlignment="1">
      <alignment horizontal="left" vertical="center" wrapText="1"/>
    </xf>
    <xf numFmtId="0" fontId="91" fillId="0" borderId="50" xfId="0" applyFont="1" applyBorder="1" applyAlignment="1">
      <alignment horizontal="left" vertical="center" wrapText="1"/>
    </xf>
    <xf numFmtId="0" fontId="91" fillId="0" borderId="51" xfId="0" applyFont="1" applyBorder="1" applyAlignment="1">
      <alignment horizontal="left" vertical="center" wrapText="1"/>
    </xf>
    <xf numFmtId="0" fontId="0" fillId="0" borderId="61" xfId="0" applyBorder="1" applyAlignment="1">
      <alignment horizontal="left" vertical="center" wrapText="1"/>
    </xf>
    <xf numFmtId="0" fontId="87" fillId="0" borderId="31" xfId="0" applyFont="1" applyBorder="1" applyAlignment="1">
      <alignment horizontal="left"/>
    </xf>
    <xf numFmtId="0" fontId="87" fillId="0" borderId="49" xfId="0" applyFont="1" applyBorder="1" applyAlignment="1">
      <alignment horizontal="left"/>
    </xf>
    <xf numFmtId="0" fontId="87" fillId="0" borderId="51" xfId="0" applyFont="1" applyBorder="1" applyAlignment="1">
      <alignment horizontal="left"/>
    </xf>
  </cellXfs>
  <cellStyles count="435">
    <cellStyle name="Normal" xfId="0"/>
    <cellStyle name="20% - Énfasis1" xfId="15"/>
    <cellStyle name="20% - Énfasis1 2 2" xfId="16"/>
    <cellStyle name="20% - Énfasis1 2 2 2" xfId="17"/>
    <cellStyle name="20% - Énfasis1 2 2 3" xfId="18"/>
    <cellStyle name="20% - Énfasis1 2 3" xfId="19"/>
    <cellStyle name="20% - Énfasis1 2 4" xfId="20"/>
    <cellStyle name="20% - Énfasis1 3 2" xfId="21"/>
    <cellStyle name="20% - Énfasis1 3 3" xfId="22"/>
    <cellStyle name="20% - Énfasis1 4" xfId="23"/>
    <cellStyle name="20% - Énfasis2" xfId="24"/>
    <cellStyle name="20% - Énfasis2 2 2" xfId="25"/>
    <cellStyle name="20% - Énfasis2 2 2 2" xfId="26"/>
    <cellStyle name="20% - Énfasis2 2 2 3" xfId="27"/>
    <cellStyle name="20% - Énfasis2 2 3" xfId="28"/>
    <cellStyle name="20% - Énfasis2 2 4" xfId="29"/>
    <cellStyle name="20% - Énfasis2 3 2" xfId="30"/>
    <cellStyle name="20% - Énfasis2 3 3" xfId="31"/>
    <cellStyle name="20% - Énfasis2 4" xfId="32"/>
    <cellStyle name="20% - Énfasis3" xfId="33"/>
    <cellStyle name="20% - Énfasis3 2 2" xfId="34"/>
    <cellStyle name="20% - Énfasis3 2 2 2" xfId="35"/>
    <cellStyle name="20% - Énfasis3 2 2 3" xfId="36"/>
    <cellStyle name="20% - Énfasis3 2 3" xfId="37"/>
    <cellStyle name="20% - Énfasis3 2 4" xfId="38"/>
    <cellStyle name="20% - Énfasis3 3 2" xfId="39"/>
    <cellStyle name="20% - Énfasis3 3 3" xfId="40"/>
    <cellStyle name="20% - Énfasis3 4" xfId="41"/>
    <cellStyle name="20% - Énfasis4" xfId="42"/>
    <cellStyle name="20% - Énfasis4 2 2" xfId="43"/>
    <cellStyle name="20% - Énfasis4 2 2 2" xfId="44"/>
    <cellStyle name="20% - Énfasis4 2 2 3" xfId="45"/>
    <cellStyle name="20% - Énfasis4 2 3" xfId="46"/>
    <cellStyle name="20% - Énfasis4 2 4" xfId="47"/>
    <cellStyle name="20% - Énfasis4 3 2" xfId="48"/>
    <cellStyle name="20% - Énfasis4 3 3" xfId="49"/>
    <cellStyle name="20% - Énfasis4 4" xfId="50"/>
    <cellStyle name="20% - Énfasis5" xfId="51"/>
    <cellStyle name="20% - Énfasis5 2 2" xfId="52"/>
    <cellStyle name="20% - Énfasis5 2 2 2" xfId="53"/>
    <cellStyle name="20% - Énfasis5 2 2 3" xfId="54"/>
    <cellStyle name="20% - Énfasis5 2 3" xfId="55"/>
    <cellStyle name="20% - Énfasis5 2 4" xfId="56"/>
    <cellStyle name="20% - Énfasis5 3 2" xfId="57"/>
    <cellStyle name="20% - Énfasis5 3 3" xfId="58"/>
    <cellStyle name="20% - Énfasis5 4" xfId="59"/>
    <cellStyle name="20% - Énfasis6" xfId="60"/>
    <cellStyle name="20% - Énfasis6 2 2" xfId="61"/>
    <cellStyle name="20% - Énfasis6 2 2 2" xfId="62"/>
    <cellStyle name="20% - Énfasis6 2 2 3" xfId="63"/>
    <cellStyle name="20% - Énfasis6 2 3" xfId="64"/>
    <cellStyle name="20% - Énfasis6 2 4" xfId="65"/>
    <cellStyle name="20% - Énfasis6 3 2" xfId="66"/>
    <cellStyle name="20% - Énfasis6 3 3" xfId="67"/>
    <cellStyle name="20% - Énfasis6 4" xfId="68"/>
    <cellStyle name="40% - Énfasis1" xfId="69"/>
    <cellStyle name="40% - Énfasis1 2 2" xfId="70"/>
    <cellStyle name="40% - Énfasis1 2 2 2" xfId="71"/>
    <cellStyle name="40% - Énfasis1 2 2 3" xfId="72"/>
    <cellStyle name="40% - Énfasis1 2 3" xfId="73"/>
    <cellStyle name="40% - Énfasis1 2 4" xfId="74"/>
    <cellStyle name="40% - Énfasis1 3 2" xfId="75"/>
    <cellStyle name="40% - Énfasis1 3 3" xfId="76"/>
    <cellStyle name="40% - Énfasis1 4" xfId="77"/>
    <cellStyle name="40% - Énfasis2" xfId="78"/>
    <cellStyle name="40% - Énfasis2 2 2" xfId="79"/>
    <cellStyle name="40% - Énfasis2 2 2 2" xfId="80"/>
    <cellStyle name="40% - Énfasis2 2 2 3" xfId="81"/>
    <cellStyle name="40% - Énfasis2 2 3" xfId="82"/>
    <cellStyle name="40% - Énfasis2 2 4" xfId="83"/>
    <cellStyle name="40% - Énfasis2 3 2" xfId="84"/>
    <cellStyle name="40% - Énfasis2 3 3" xfId="85"/>
    <cellStyle name="40% - Énfasis2 4" xfId="86"/>
    <cellStyle name="40% - Énfasis3" xfId="87"/>
    <cellStyle name="40% - Énfasis3 2 2" xfId="88"/>
    <cellStyle name="40% - Énfasis3 2 2 2" xfId="89"/>
    <cellStyle name="40% - Énfasis3 2 2 3" xfId="90"/>
    <cellStyle name="40% - Énfasis3 2 3" xfId="91"/>
    <cellStyle name="40% - Énfasis3 2 4" xfId="92"/>
    <cellStyle name="40% - Énfasis3 3 2" xfId="93"/>
    <cellStyle name="40% - Énfasis3 3 3" xfId="94"/>
    <cellStyle name="40% - Énfasis3 4" xfId="95"/>
    <cellStyle name="40% - Énfasis4" xfId="96"/>
    <cellStyle name="40% - Énfasis4 2 2" xfId="97"/>
    <cellStyle name="40% - Énfasis4 2 2 2" xfId="98"/>
    <cellStyle name="40% - Énfasis4 2 2 3" xfId="99"/>
    <cellStyle name="40% - Énfasis4 2 3" xfId="100"/>
    <cellStyle name="40% - Énfasis4 2 4" xfId="101"/>
    <cellStyle name="40% - Énfasis4 3 2" xfId="102"/>
    <cellStyle name="40% - Énfasis4 3 3" xfId="103"/>
    <cellStyle name="40% - Énfasis4 4" xfId="104"/>
    <cellStyle name="40% - Énfasis5" xfId="105"/>
    <cellStyle name="40% - Énfasis5 2 2" xfId="106"/>
    <cellStyle name="40% - Énfasis5 2 2 2" xfId="107"/>
    <cellStyle name="40% - Énfasis5 2 2 3" xfId="108"/>
    <cellStyle name="40% - Énfasis5 2 3" xfId="109"/>
    <cellStyle name="40% - Énfasis5 2 4" xfId="110"/>
    <cellStyle name="40% - Énfasis5 3 2" xfId="111"/>
    <cellStyle name="40% - Énfasis5 3 3" xfId="112"/>
    <cellStyle name="40% - Énfasis5 4" xfId="113"/>
    <cellStyle name="40% - Énfasis6" xfId="114"/>
    <cellStyle name="40% - Énfasis6 2 2" xfId="115"/>
    <cellStyle name="40% - Énfasis6 2 2 2" xfId="116"/>
    <cellStyle name="40% - Énfasis6 2 2 3" xfId="117"/>
    <cellStyle name="40% - Énfasis6 2 3" xfId="118"/>
    <cellStyle name="40% - Énfasis6 2 4" xfId="119"/>
    <cellStyle name="40% - Énfasis6 3 2" xfId="120"/>
    <cellStyle name="40% - Énfasis6 3 3" xfId="121"/>
    <cellStyle name="40% - Énfasis6 4" xfId="122"/>
    <cellStyle name="60% - Énfasis1" xfId="123"/>
    <cellStyle name="60% - Énfasis1 2 2" xfId="124"/>
    <cellStyle name="60% - Énfasis1 2 2 2" xfId="125"/>
    <cellStyle name="60% - Énfasis1 2 2 3" xfId="126"/>
    <cellStyle name="60% - Énfasis1 2 3" xfId="127"/>
    <cellStyle name="60% - Énfasis1 2 4" xfId="128"/>
    <cellStyle name="60% - Énfasis1 3 2" xfId="129"/>
    <cellStyle name="60% - Énfasis1 3 3" xfId="130"/>
    <cellStyle name="60% - Énfasis1 4" xfId="131"/>
    <cellStyle name="60% - Énfasis2" xfId="132"/>
    <cellStyle name="60% - Énfasis2 2 2" xfId="133"/>
    <cellStyle name="60% - Énfasis2 2 2 2" xfId="134"/>
    <cellStyle name="60% - Énfasis2 2 2 3" xfId="135"/>
    <cellStyle name="60% - Énfasis2 2 3" xfId="136"/>
    <cellStyle name="60% - Énfasis2 2 4" xfId="137"/>
    <cellStyle name="60% - Énfasis2 3 2" xfId="138"/>
    <cellStyle name="60% - Énfasis2 3 3" xfId="139"/>
    <cellStyle name="60% - Énfasis2 4" xfId="140"/>
    <cellStyle name="60% - Énfasis3" xfId="141"/>
    <cellStyle name="60% - Énfasis3 2 2" xfId="142"/>
    <cellStyle name="60% - Énfasis3 2 2 2" xfId="143"/>
    <cellStyle name="60% - Énfasis3 2 2 3" xfId="144"/>
    <cellStyle name="60% - Énfasis3 2 3" xfId="145"/>
    <cellStyle name="60% - Énfasis3 2 4" xfId="146"/>
    <cellStyle name="60% - Énfasis3 3 2" xfId="147"/>
    <cellStyle name="60% - Énfasis3 3 3" xfId="148"/>
    <cellStyle name="60% - Énfasis3 4" xfId="149"/>
    <cellStyle name="60% - Énfasis4" xfId="150"/>
    <cellStyle name="60% - Énfasis4 2 2" xfId="151"/>
    <cellStyle name="60% - Énfasis4 2 2 2" xfId="152"/>
    <cellStyle name="60% - Énfasis4 2 2 3" xfId="153"/>
    <cellStyle name="60% - Énfasis4 2 3" xfId="154"/>
    <cellStyle name="60% - Énfasis4 2 4" xfId="155"/>
    <cellStyle name="60% - Énfasis4 3 2" xfId="156"/>
    <cellStyle name="60% - Énfasis4 3 3" xfId="157"/>
    <cellStyle name="60% - Énfasis4 4" xfId="158"/>
    <cellStyle name="60% - Énfasis5" xfId="159"/>
    <cellStyle name="60% - Énfasis5 2 2" xfId="160"/>
    <cellStyle name="60% - Énfasis5 2 2 2" xfId="161"/>
    <cellStyle name="60% - Énfasis5 2 2 3" xfId="162"/>
    <cellStyle name="60% - Énfasis5 2 3" xfId="163"/>
    <cellStyle name="60% - Énfasis5 2 4" xfId="164"/>
    <cellStyle name="60% - Énfasis5 3 2" xfId="165"/>
    <cellStyle name="60% - Énfasis5 3 3" xfId="166"/>
    <cellStyle name="60% - Énfasis5 4" xfId="167"/>
    <cellStyle name="60% - Énfasis6" xfId="168"/>
    <cellStyle name="60% - Énfasis6 2 2" xfId="169"/>
    <cellStyle name="60% - Énfasis6 2 2 2" xfId="170"/>
    <cellStyle name="60% - Énfasis6 2 2 3" xfId="171"/>
    <cellStyle name="60% - Énfasis6 2 3" xfId="172"/>
    <cellStyle name="60% - Énfasis6 2 4" xfId="173"/>
    <cellStyle name="60% - Énfasis6 3 2" xfId="174"/>
    <cellStyle name="60% - Énfasis6 3 3" xfId="175"/>
    <cellStyle name="60% - Énfasis6 4" xfId="176"/>
    <cellStyle name="Buena 2 2" xfId="177"/>
    <cellStyle name="Buena 2 2 2" xfId="178"/>
    <cellStyle name="Buena 2 2 3" xfId="179"/>
    <cellStyle name="Buena 2 3" xfId="180"/>
    <cellStyle name="Buena 2 4" xfId="181"/>
    <cellStyle name="Buena 3 2" xfId="182"/>
    <cellStyle name="Buena 3 3" xfId="183"/>
    <cellStyle name="Buena 4" xfId="184"/>
    <cellStyle name="Bueno" xfId="185"/>
    <cellStyle name="Cálculo" xfId="186"/>
    <cellStyle name="Cálculo 2 2" xfId="187"/>
    <cellStyle name="Cálculo 2 2 2" xfId="188"/>
    <cellStyle name="Cálculo 2 2 3" xfId="189"/>
    <cellStyle name="Cálculo 2 3" xfId="190"/>
    <cellStyle name="Cálculo 2 4" xfId="191"/>
    <cellStyle name="Cálculo 3 2" xfId="192"/>
    <cellStyle name="Cálculo 3 3" xfId="193"/>
    <cellStyle name="Cálculo 4" xfId="194"/>
    <cellStyle name="Celda de comprobación" xfId="195"/>
    <cellStyle name="Celda de comprobación 2 2" xfId="196"/>
    <cellStyle name="Celda de comprobación 2 2 2" xfId="197"/>
    <cellStyle name="Celda de comprobación 2 2 3" xfId="198"/>
    <cellStyle name="Celda de comprobación 2 3" xfId="199"/>
    <cellStyle name="Celda de comprobación 2 4" xfId="200"/>
    <cellStyle name="Celda de comprobación 3 2" xfId="201"/>
    <cellStyle name="Celda de comprobación 3 3" xfId="202"/>
    <cellStyle name="Celda de comprobación 4" xfId="203"/>
    <cellStyle name="Celda vinculada" xfId="204"/>
    <cellStyle name="Celda vinculada 2 2" xfId="205"/>
    <cellStyle name="Celda vinculada 2 2 2" xfId="206"/>
    <cellStyle name="Celda vinculada 2 2 3" xfId="207"/>
    <cellStyle name="Celda vinculada 2 3" xfId="208"/>
    <cellStyle name="Celda vinculada 2 4" xfId="209"/>
    <cellStyle name="Celda vinculada 3 2" xfId="210"/>
    <cellStyle name="Celda vinculada 3 3" xfId="211"/>
    <cellStyle name="Celda vinculada 4" xfId="212"/>
    <cellStyle name="Encabezado 1" xfId="213"/>
    <cellStyle name="Encabezado 4" xfId="214"/>
    <cellStyle name="Encabezado 4 2 2" xfId="215"/>
    <cellStyle name="Encabezado 4 2 2 2" xfId="216"/>
    <cellStyle name="Encabezado 4 2 2 3" xfId="217"/>
    <cellStyle name="Encabezado 4 2 3" xfId="218"/>
    <cellStyle name="Encabezado 4 2 4" xfId="219"/>
    <cellStyle name="Encabezado 4 3 2" xfId="220"/>
    <cellStyle name="Encabezado 4 3 3" xfId="221"/>
    <cellStyle name="Encabezado 4 4" xfId="222"/>
    <cellStyle name="Énfasis1" xfId="223"/>
    <cellStyle name="Énfasis1 2 2" xfId="224"/>
    <cellStyle name="Énfasis1 2 2 2" xfId="225"/>
    <cellStyle name="Énfasis1 2 2 3" xfId="226"/>
    <cellStyle name="Énfasis1 2 3" xfId="227"/>
    <cellStyle name="Énfasis1 2 4" xfId="228"/>
    <cellStyle name="Énfasis1 3 2" xfId="229"/>
    <cellStyle name="Énfasis1 3 3" xfId="230"/>
    <cellStyle name="Énfasis1 4" xfId="231"/>
    <cellStyle name="Énfasis2" xfId="232"/>
    <cellStyle name="Énfasis2 2 2" xfId="233"/>
    <cellStyle name="Énfasis2 2 2 2" xfId="234"/>
    <cellStyle name="Énfasis2 2 2 3" xfId="235"/>
    <cellStyle name="Énfasis2 2 3" xfId="236"/>
    <cellStyle name="Énfasis2 2 4" xfId="237"/>
    <cellStyle name="Énfasis2 3 2" xfId="238"/>
    <cellStyle name="Énfasis2 3 3" xfId="239"/>
    <cellStyle name="Énfasis2 4" xfId="240"/>
    <cellStyle name="Énfasis3" xfId="241"/>
    <cellStyle name="Énfasis3 2 2" xfId="242"/>
    <cellStyle name="Énfasis3 2 2 2" xfId="243"/>
    <cellStyle name="Énfasis3 2 2 3" xfId="244"/>
    <cellStyle name="Énfasis3 2 3" xfId="245"/>
    <cellStyle name="Énfasis3 2 4" xfId="246"/>
    <cellStyle name="Énfasis3 3 2" xfId="247"/>
    <cellStyle name="Énfasis3 3 3" xfId="248"/>
    <cellStyle name="Énfasis3 4" xfId="249"/>
    <cellStyle name="Énfasis4" xfId="250"/>
    <cellStyle name="Énfasis4 2 2" xfId="251"/>
    <cellStyle name="Énfasis4 2 2 2" xfId="252"/>
    <cellStyle name="Énfasis4 2 2 3" xfId="253"/>
    <cellStyle name="Énfasis4 2 3" xfId="254"/>
    <cellStyle name="Énfasis4 2 4" xfId="255"/>
    <cellStyle name="Énfasis4 3 2" xfId="256"/>
    <cellStyle name="Énfasis4 3 3" xfId="257"/>
    <cellStyle name="Énfasis4 4" xfId="258"/>
    <cellStyle name="Énfasis5" xfId="259"/>
    <cellStyle name="Énfasis5 2 2" xfId="260"/>
    <cellStyle name="Énfasis5 2 2 2" xfId="261"/>
    <cellStyle name="Énfasis5 2 2 3" xfId="262"/>
    <cellStyle name="Énfasis5 2 3" xfId="263"/>
    <cellStyle name="Énfasis5 2 4" xfId="264"/>
    <cellStyle name="Énfasis5 3 2" xfId="265"/>
    <cellStyle name="Énfasis5 3 3" xfId="266"/>
    <cellStyle name="Énfasis5 4" xfId="267"/>
    <cellStyle name="Énfasis6" xfId="268"/>
    <cellStyle name="Énfasis6 2 2" xfId="269"/>
    <cellStyle name="Énfasis6 2 2 2" xfId="270"/>
    <cellStyle name="Énfasis6 2 2 3" xfId="271"/>
    <cellStyle name="Énfasis6 2 3" xfId="272"/>
    <cellStyle name="Énfasis6 2 4" xfId="273"/>
    <cellStyle name="Énfasis6 3 2" xfId="274"/>
    <cellStyle name="Énfasis6 3 3" xfId="275"/>
    <cellStyle name="Énfasis6 4" xfId="276"/>
    <cellStyle name="Entrada" xfId="277"/>
    <cellStyle name="Entrada 2 2" xfId="278"/>
    <cellStyle name="Entrada 2 2 2" xfId="279"/>
    <cellStyle name="Entrada 2 2 3" xfId="280"/>
    <cellStyle name="Entrada 2 3" xfId="281"/>
    <cellStyle name="Entrada 2 4" xfId="282"/>
    <cellStyle name="Entrada 3 2" xfId="283"/>
    <cellStyle name="Entrada 3 3" xfId="284"/>
    <cellStyle name="Entrada 4" xfId="285"/>
    <cellStyle name="Hyperlink" xfId="286"/>
    <cellStyle name="Hipervínculo 2" xfId="287"/>
    <cellStyle name="Hipervínculo 3" xfId="288"/>
    <cellStyle name="Followed Hyperlink" xfId="289"/>
    <cellStyle name="Incorrecto" xfId="290"/>
    <cellStyle name="Incorrecto 2 2" xfId="291"/>
    <cellStyle name="Incorrecto 2 2 2" xfId="292"/>
    <cellStyle name="Incorrecto 2 2 3" xfId="293"/>
    <cellStyle name="Incorrecto 2 3" xfId="294"/>
    <cellStyle name="Incorrecto 2 4" xfId="295"/>
    <cellStyle name="Incorrecto 3 2" xfId="296"/>
    <cellStyle name="Incorrecto 3 3" xfId="297"/>
    <cellStyle name="Incorrecto 4" xfId="298"/>
    <cellStyle name="Comma" xfId="299"/>
    <cellStyle name="Comma [0]" xfId="300"/>
    <cellStyle name="Millares [0] 2" xfId="301"/>
    <cellStyle name="Millares [0] 2 2" xfId="302"/>
    <cellStyle name="Millares [0] 3" xfId="303"/>
    <cellStyle name="Millares 2" xfId="304"/>
    <cellStyle name="Millares 2 2" xfId="305"/>
    <cellStyle name="Millares 2 3" xfId="306"/>
    <cellStyle name="Millares 2 4" xfId="307"/>
    <cellStyle name="Millares 2 5" xfId="308"/>
    <cellStyle name="Millares 2 5 2" xfId="309"/>
    <cellStyle name="Millares 2 5 2 2" xfId="310"/>
    <cellStyle name="Millares 3" xfId="311"/>
    <cellStyle name="Millares 3 2" xfId="312"/>
    <cellStyle name="Millares 3 2 2" xfId="313"/>
    <cellStyle name="Millares 4" xfId="314"/>
    <cellStyle name="Millares 4 2" xfId="315"/>
    <cellStyle name="Millares 4 2 2" xfId="316"/>
    <cellStyle name="Millares 5" xfId="317"/>
    <cellStyle name="Millares 5 2" xfId="318"/>
    <cellStyle name="Millares 5 2 2" xfId="319"/>
    <cellStyle name="Millares 6" xfId="320"/>
    <cellStyle name="Millares 6 2" xfId="321"/>
    <cellStyle name="Millares 6 2 2" xfId="322"/>
    <cellStyle name="Millares 7" xfId="323"/>
    <cellStyle name="Millares 7 2" xfId="324"/>
    <cellStyle name="Millares 8" xfId="325"/>
    <cellStyle name="Millares 8 2" xfId="326"/>
    <cellStyle name="Currency" xfId="327"/>
    <cellStyle name="Currency [0]" xfId="328"/>
    <cellStyle name="Neutral" xfId="329"/>
    <cellStyle name="Neutral 2 2" xfId="330"/>
    <cellStyle name="Neutral 2 2 2" xfId="331"/>
    <cellStyle name="Neutral 2 2 3" xfId="332"/>
    <cellStyle name="Neutral 2 3" xfId="333"/>
    <cellStyle name="Neutral 2 4" xfId="334"/>
    <cellStyle name="Neutral 3 2" xfId="335"/>
    <cellStyle name="Neutral 3 3" xfId="336"/>
    <cellStyle name="Neutral 4" xfId="337"/>
    <cellStyle name="Normal 10" xfId="338"/>
    <cellStyle name="Normal 2" xfId="339"/>
    <cellStyle name="Normal 2 2" xfId="340"/>
    <cellStyle name="Normal 2 2 2" xfId="341"/>
    <cellStyle name="Normal 2 2 2 2" xfId="342"/>
    <cellStyle name="Normal 2 2 2 2 2" xfId="343"/>
    <cellStyle name="Normal 2 3" xfId="344"/>
    <cellStyle name="Normal 2 4" xfId="345"/>
    <cellStyle name="Normal 2 4 2" xfId="346"/>
    <cellStyle name="Normal 3" xfId="347"/>
    <cellStyle name="Normal 3 2" xfId="348"/>
    <cellStyle name="Normal 3 3" xfId="349"/>
    <cellStyle name="Normal 3 4" xfId="350"/>
    <cellStyle name="Normal 3 5" xfId="351"/>
    <cellStyle name="Normal 4" xfId="352"/>
    <cellStyle name="Normal 4 2" xfId="353"/>
    <cellStyle name="Normal 4 2 2" xfId="354"/>
    <cellStyle name="Normal 4 3" xfId="355"/>
    <cellStyle name="Normal 4 4" xfId="356"/>
    <cellStyle name="Normal 5" xfId="357"/>
    <cellStyle name="Normal 5 2" xfId="358"/>
    <cellStyle name="Normal 5 2 2" xfId="359"/>
    <cellStyle name="Normal 5 2 2 2" xfId="360"/>
    <cellStyle name="Normal 9" xfId="361"/>
    <cellStyle name="Normal_indice" xfId="362"/>
    <cellStyle name="Notas" xfId="363"/>
    <cellStyle name="Notas 2 2" xfId="364"/>
    <cellStyle name="Notas 2 2 2" xfId="365"/>
    <cellStyle name="Notas 2 2 3" xfId="366"/>
    <cellStyle name="Notas 2 3" xfId="367"/>
    <cellStyle name="Notas 2 4" xfId="368"/>
    <cellStyle name="Notas 3 2" xfId="369"/>
    <cellStyle name="Notas 3 3" xfId="370"/>
    <cellStyle name="Notas 4" xfId="371"/>
    <cellStyle name="Percent" xfId="372"/>
    <cellStyle name="Porcentual 2" xfId="373"/>
    <cellStyle name="Porcentual 2 2" xfId="374"/>
    <cellStyle name="Porcentual 2 3" xfId="375"/>
    <cellStyle name="Porcentual 2 4" xfId="376"/>
    <cellStyle name="Porcentual 2 4 2" xfId="377"/>
    <cellStyle name="Salida" xfId="378"/>
    <cellStyle name="Salida 2 2" xfId="379"/>
    <cellStyle name="Salida 2 2 2" xfId="380"/>
    <cellStyle name="Salida 2 2 3" xfId="381"/>
    <cellStyle name="Salida 2 3" xfId="382"/>
    <cellStyle name="Salida 2 4" xfId="383"/>
    <cellStyle name="Salida 3 2" xfId="384"/>
    <cellStyle name="Salida 3 3" xfId="385"/>
    <cellStyle name="Salida 4" xfId="386"/>
    <cellStyle name="Texto de advertencia" xfId="387"/>
    <cellStyle name="Texto de advertencia 2 2" xfId="388"/>
    <cellStyle name="Texto de advertencia 2 2 2" xfId="389"/>
    <cellStyle name="Texto de advertencia 2 2 3" xfId="390"/>
    <cellStyle name="Texto de advertencia 2 3" xfId="391"/>
    <cellStyle name="Texto de advertencia 2 4" xfId="392"/>
    <cellStyle name="Texto de advertencia 3 2" xfId="393"/>
    <cellStyle name="Texto de advertencia 3 3" xfId="394"/>
    <cellStyle name="Texto de advertencia 4" xfId="395"/>
    <cellStyle name="Texto explicativo" xfId="396"/>
    <cellStyle name="Texto explicativo 2 2" xfId="397"/>
    <cellStyle name="Texto explicativo 2 2 2" xfId="398"/>
    <cellStyle name="Texto explicativo 2 2 3" xfId="399"/>
    <cellStyle name="Texto explicativo 2 3" xfId="400"/>
    <cellStyle name="Texto explicativo 2 4" xfId="401"/>
    <cellStyle name="Texto explicativo 3 2" xfId="402"/>
    <cellStyle name="Texto explicativo 3 3" xfId="403"/>
    <cellStyle name="Texto explicativo 4" xfId="404"/>
    <cellStyle name="Título" xfId="405"/>
    <cellStyle name="Título 1 2 2" xfId="406"/>
    <cellStyle name="Título 1 2 2 2" xfId="407"/>
    <cellStyle name="Título 1 2 2 3" xfId="408"/>
    <cellStyle name="Título 1 2 3" xfId="409"/>
    <cellStyle name="Título 1 2 4" xfId="410"/>
    <cellStyle name="Título 1 3 2" xfId="411"/>
    <cellStyle name="Título 1 3 3" xfId="412"/>
    <cellStyle name="Título 1 4" xfId="413"/>
    <cellStyle name="Título 2" xfId="414"/>
    <cellStyle name="Título 2 2 2" xfId="415"/>
    <cellStyle name="Título 2 2 2 2" xfId="416"/>
    <cellStyle name="Título 2 2 2 3" xfId="417"/>
    <cellStyle name="Título 2 2 3" xfId="418"/>
    <cellStyle name="Título 2 2 4" xfId="419"/>
    <cellStyle name="Título 2 3 2" xfId="420"/>
    <cellStyle name="Título 2 3 3" xfId="421"/>
    <cellStyle name="Título 2 4" xfId="422"/>
    <cellStyle name="Título 3" xfId="423"/>
    <cellStyle name="Título 3 2 2" xfId="424"/>
    <cellStyle name="Título 3 2 2 2" xfId="425"/>
    <cellStyle name="Título 3 2 2 3" xfId="426"/>
    <cellStyle name="Título 3 2 3" xfId="427"/>
    <cellStyle name="Título 3 2 4" xfId="428"/>
    <cellStyle name="Título 3 3 2" xfId="429"/>
    <cellStyle name="Título 3 3 3" xfId="430"/>
    <cellStyle name="Título 3 4" xfId="431"/>
    <cellStyle name="Título 4 2" xfId="432"/>
    <cellStyle name="Título 4 2 2" xfId="433"/>
    <cellStyle name="Título 4 2 3" xfId="434"/>
    <cellStyle name="Título 4 3" xfId="435"/>
    <cellStyle name="Título 4 4" xfId="436"/>
    <cellStyle name="Título 5 2" xfId="437"/>
    <cellStyle name="Título 5 3" xfId="438"/>
    <cellStyle name="Título 6" xfId="439"/>
    <cellStyle name="Total" xfId="440"/>
    <cellStyle name="Total 2 2" xfId="441"/>
    <cellStyle name="Total 2 2 2" xfId="442"/>
    <cellStyle name="Total 2 2 3" xfId="443"/>
    <cellStyle name="Total 2 3" xfId="444"/>
    <cellStyle name="Total 2 4" xfId="445"/>
    <cellStyle name="Total 3 2" xfId="446"/>
    <cellStyle name="Total 3 3" xfId="447"/>
    <cellStyle name="Total 4" xfId="44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rPr>
              <a:t>Gráfico 1
</a:t>
            </a:r>
            <a:r>
              <a:rPr lang="en-US" cap="none" sz="900" b="1" i="0" u="none" baseline="0">
                <a:solidFill>
                  <a:srgbClr val="000000"/>
                </a:solidFill>
              </a:rPr>
              <a:t>Precio promedio mensual de papa en los mercados mayoristas de Santiago</a:t>
            </a:r>
          </a:p>
        </c:rich>
      </c:tx>
      <c:layout>
        <c:manualLayout>
          <c:xMode val="factor"/>
          <c:yMode val="factor"/>
          <c:x val="-0.0625"/>
          <c:y val="-0.01525"/>
        </c:manualLayout>
      </c:layout>
      <c:spPr>
        <a:noFill/>
        <a:ln w="3175">
          <a:noFill/>
        </a:ln>
      </c:spPr>
    </c:title>
    <c:plotArea>
      <c:layout>
        <c:manualLayout>
          <c:xMode val="edge"/>
          <c:yMode val="edge"/>
          <c:x val="0.04025"/>
          <c:y val="0.1415"/>
          <c:w val="0.82775"/>
          <c:h val="0.87825"/>
        </c:manualLayout>
      </c:layout>
      <c:lineChart>
        <c:grouping val="standard"/>
        <c:varyColors val="0"/>
        <c:ser>
          <c:idx val="0"/>
          <c:order val="0"/>
          <c:tx>
            <c:strRef>
              <c:f>'precio mayorista'!$B$6</c:f>
              <c:strCache>
                <c:ptCount val="1"/>
                <c:pt idx="0">
                  <c:v>2010</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'precio mayorista'!$A$7:$A$18</c:f>
              <c:strCache/>
            </c:strRef>
          </c:cat>
          <c:val>
            <c:numRef>
              <c:f>'precio mayorista'!$B$7:$B$18</c:f>
              <c:numCache/>
            </c:numRef>
          </c:val>
          <c:smooth val="0"/>
        </c:ser>
        <c:ser>
          <c:idx val="1"/>
          <c:order val="1"/>
          <c:tx>
            <c:strRef>
              <c:f>'precio mayorista'!$C$6</c:f>
              <c:strCache>
                <c:ptCount val="1"/>
                <c:pt idx="0">
                  <c:v>2011</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val>
            <c:numRef>
              <c:f>'precio mayorista'!$C$7:$C$18</c:f>
              <c:numCache/>
            </c:numRef>
          </c:val>
          <c:smooth val="0"/>
        </c:ser>
        <c:ser>
          <c:idx val="2"/>
          <c:order val="2"/>
          <c:tx>
            <c:strRef>
              <c:f>'precio mayorista'!$D$6</c:f>
              <c:strCache>
                <c:ptCount val="1"/>
                <c:pt idx="0">
                  <c:v>2012</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val>
            <c:numRef>
              <c:f>'precio mayorista'!$D$7:$D$18</c:f>
              <c:numCache/>
            </c:numRef>
          </c:val>
          <c:smooth val="0"/>
        </c:ser>
        <c:marker val="1"/>
        <c:axId val="22442103"/>
        <c:axId val="23311884"/>
      </c:lineChart>
      <c:catAx>
        <c:axId val="22442103"/>
        <c:scaling>
          <c:orientation val="minMax"/>
        </c:scaling>
        <c:axPos val="b"/>
        <c:delete val="0"/>
        <c:numFmt formatCode="mmm-yy" sourceLinked="0"/>
        <c:majorTickMark val="none"/>
        <c:minorTickMark val="none"/>
        <c:tickLblPos val="nextTo"/>
        <c:spPr>
          <a:ln w="3175">
            <a:solidFill>
              <a:srgbClr val="808080"/>
            </a:solidFill>
          </a:ln>
        </c:spPr>
        <c:txPr>
          <a:bodyPr vert="horz" rot="-2700000"/>
          <a:lstStyle/>
          <a:p>
            <a:pPr>
              <a:defRPr lang="en-US" cap="none" sz="900" b="0" i="0" u="none" baseline="0">
                <a:solidFill>
                  <a:srgbClr val="000000"/>
                </a:solidFill>
              </a:defRPr>
            </a:pPr>
          </a:p>
        </c:txPr>
        <c:crossAx val="23311884"/>
        <c:crosses val="autoZero"/>
        <c:auto val="1"/>
        <c:lblOffset val="100"/>
        <c:tickLblSkip val="1"/>
        <c:noMultiLvlLbl val="0"/>
      </c:catAx>
      <c:valAx>
        <c:axId val="23311884"/>
        <c:scaling>
          <c:orientation val="minMax"/>
        </c:scaling>
        <c:axPos val="l"/>
        <c:title>
          <c:tx>
            <c:rich>
              <a:bodyPr vert="horz" rot="-5400000" anchor="ctr"/>
              <a:lstStyle/>
              <a:p>
                <a:pPr algn="ctr">
                  <a:defRPr/>
                </a:pPr>
                <a:r>
                  <a:rPr lang="en-US" cap="none" sz="900" b="0" i="0" u="none" baseline="0">
                    <a:solidFill>
                      <a:srgbClr val="000000"/>
                    </a:solidFill>
                  </a:rPr>
                  <a:t>$ / saco 50 kilos</a:t>
                </a:r>
              </a:p>
            </c:rich>
          </c:tx>
          <c:layout>
            <c:manualLayout>
              <c:xMode val="factor"/>
              <c:yMode val="factor"/>
              <c:x val="-0.01525"/>
              <c:y val="-0.00175"/>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22442103"/>
        <c:crossesAt val="1"/>
        <c:crossBetween val="between"/>
        <c:dispUnits/>
      </c:valAx>
      <c:spPr>
        <a:solidFill>
          <a:srgbClr val="FFFFFF"/>
        </a:solidFill>
        <a:ln w="3175">
          <a:noFill/>
        </a:ln>
      </c:spPr>
    </c:plotArea>
    <c:legend>
      <c:legendPos val="r"/>
      <c:layout>
        <c:manualLayout>
          <c:xMode val="edge"/>
          <c:yMode val="edge"/>
          <c:x val="0.8915"/>
          <c:y val="0.4555"/>
          <c:w val="0.10225"/>
          <c:h val="0.23325"/>
        </c:manualLayout>
      </c:layout>
      <c:overlay val="0"/>
      <c:spPr>
        <a:noFill/>
        <a:ln w="3175">
          <a:noFill/>
        </a:ln>
      </c:spPr>
      <c:txPr>
        <a:bodyPr vert="horz" rot="0"/>
        <a:lstStyle/>
        <a:p>
          <a:pPr>
            <a:defRPr lang="en-US" cap="none" sz="90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rPr>
              <a:t>Gráfico 3
</a:t>
            </a:r>
            <a:r>
              <a:rPr lang="en-US" cap="none" sz="900" b="1" i="0" u="none" baseline="0">
                <a:solidFill>
                  <a:srgbClr val="000000"/>
                </a:solidFill>
              </a:rPr>
              <a:t>Precios mensuales de papa en supermercados y ferias libres de Santiago</a:t>
            </a:r>
          </a:p>
        </c:rich>
      </c:tx>
      <c:layout>
        <c:manualLayout>
          <c:xMode val="factor"/>
          <c:yMode val="factor"/>
          <c:x val="-0.00325"/>
          <c:y val="-0.01075"/>
        </c:manualLayout>
      </c:layout>
      <c:spPr>
        <a:noFill/>
        <a:ln w="3175">
          <a:noFill/>
        </a:ln>
      </c:spPr>
    </c:title>
    <c:plotArea>
      <c:layout>
        <c:manualLayout>
          <c:xMode val="edge"/>
          <c:yMode val="edge"/>
          <c:x val="0.043"/>
          <c:y val="0.10375"/>
          <c:w val="0.974"/>
          <c:h val="0.8715"/>
        </c:manualLayout>
      </c:layout>
      <c:lineChart>
        <c:grouping val="standard"/>
        <c:varyColors val="0"/>
        <c:ser>
          <c:idx val="0"/>
          <c:order val="0"/>
          <c:tx>
            <c:strRef>
              <c:f>'precio minorista'!$K$5</c:f>
              <c:strCache>
                <c:ptCount val="1"/>
                <c:pt idx="0">
                  <c:v>Supermercados</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'precio minorista'!$J$7:$J$19</c:f>
            </c:strRef>
          </c:cat>
          <c:val>
            <c:numRef>
              <c:f>'precio minorista'!$K$7:$K$19</c:f>
            </c:numRef>
          </c:val>
          <c:smooth val="0"/>
        </c:ser>
        <c:ser>
          <c:idx val="1"/>
          <c:order val="1"/>
          <c:tx>
            <c:strRef>
              <c:f>'precio minorista'!$L$5</c:f>
              <c:strCache>
                <c:ptCount val="1"/>
                <c:pt idx="0">
                  <c:v>Ferias libres</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'precio minorista'!$J$7:$J$19</c:f>
            </c:strRef>
          </c:cat>
          <c:val>
            <c:numRef>
              <c:f>'precio minorista'!$L$7:$L$19</c:f>
            </c:numRef>
          </c:val>
          <c:smooth val="0"/>
        </c:ser>
        <c:marker val="1"/>
        <c:axId val="34619037"/>
        <c:axId val="47394298"/>
      </c:lineChart>
      <c:dateAx>
        <c:axId val="34619037"/>
        <c:scaling>
          <c:orientation val="minMax"/>
        </c:scaling>
        <c:axPos val="b"/>
        <c:delete val="0"/>
        <c:numFmt formatCode="mmm-yy" sourceLinked="0"/>
        <c:majorTickMark val="none"/>
        <c:minorTickMark val="none"/>
        <c:tickLblPos val="nextTo"/>
        <c:spPr>
          <a:ln w="3175">
            <a:solidFill>
              <a:srgbClr val="808080"/>
            </a:solidFill>
          </a:ln>
        </c:spPr>
        <c:crossAx val="47394298"/>
        <c:crosses val="autoZero"/>
        <c:auto val="0"/>
        <c:baseTimeUnit val="months"/>
        <c:majorUnit val="1"/>
        <c:majorTimeUnit val="months"/>
        <c:minorUnit val="1"/>
        <c:minorTimeUnit val="months"/>
        <c:noMultiLvlLbl val="0"/>
      </c:dateAx>
      <c:valAx>
        <c:axId val="47394298"/>
        <c:scaling>
          <c:orientation val="minMax"/>
        </c:scaling>
        <c:axPos val="l"/>
        <c:title>
          <c:tx>
            <c:rich>
              <a:bodyPr vert="horz" rot="-5400000" anchor="ctr"/>
              <a:lstStyle/>
              <a:p>
                <a:pPr algn="ctr">
                  <a:defRPr/>
                </a:pPr>
                <a:r>
                  <a:rPr lang="en-US" cap="none" sz="900" b="0" i="0" u="none" baseline="0">
                    <a:solidFill>
                      <a:srgbClr val="000000"/>
                    </a:solidFill>
                  </a:rPr>
                  <a:t>$ / kilo con IVA</a:t>
                </a:r>
              </a:p>
            </c:rich>
          </c:tx>
          <c:layout>
            <c:manualLayout>
              <c:xMode val="factor"/>
              <c:yMode val="factor"/>
              <c:x val="-0.01125"/>
              <c:y val="0"/>
            </c:manualLayout>
          </c:layout>
          <c:overlay val="0"/>
          <c:spPr>
            <a:noFill/>
            <a:ln w="3175">
              <a:noFill/>
            </a:ln>
          </c:spPr>
        </c:title>
        <c:majorGridlines>
          <c:spPr>
            <a:ln w="3175">
              <a:solidFill>
                <a:srgbClr val="808080"/>
              </a:solidFill>
            </a:ln>
          </c:spPr>
        </c:majorGridlines>
        <c:delete val="0"/>
        <c:numFmt formatCode="#,##0" sourceLinked="0"/>
        <c:majorTickMark val="none"/>
        <c:minorTickMark val="none"/>
        <c:tickLblPos val="nextTo"/>
        <c:spPr>
          <a:ln w="3175">
            <a:solidFill>
              <a:srgbClr val="808080"/>
            </a:solidFill>
          </a:ln>
        </c:spPr>
        <c:crossAx val="34619037"/>
        <c:crossesAt val="1"/>
        <c:crossBetween val="between"/>
        <c:dispUnits/>
      </c:valAx>
      <c:spPr>
        <a:solidFill>
          <a:srgbClr val="FFFFFF"/>
        </a:solidFill>
        <a:ln w="3175">
          <a:noFill/>
        </a:ln>
      </c:spPr>
    </c:plotArea>
    <c:legend>
      <c:legendPos val="b"/>
      <c:layout>
        <c:manualLayout>
          <c:xMode val="edge"/>
          <c:yMode val="edge"/>
          <c:x val="0.2905"/>
          <c:y val="0.92925"/>
          <c:w val="0.4155"/>
          <c:h val="0.05425"/>
        </c:manualLayout>
      </c:layout>
      <c:overlay val="0"/>
      <c:spPr>
        <a:noFill/>
        <a:ln w="3175">
          <a:noFill/>
        </a:ln>
      </c:spPr>
    </c:legend>
    <c:plotVisOnly val="0"/>
    <c:dispBlanksAs val="gap"/>
    <c:showDLblsOverMax val="0"/>
  </c:chart>
  <c:spPr>
    <a:solidFill>
      <a:srgbClr val="FFFFFF"/>
    </a:solidFill>
    <a:ln w="3175">
      <a:solidFill>
        <a:srgbClr val="808080"/>
      </a:solidFill>
    </a:ln>
  </c:spPr>
  <c:txPr>
    <a:bodyPr vert="horz" rot="0"/>
    <a:lstStyle/>
    <a:p>
      <a:pPr>
        <a:defRPr lang="en-US" cap="none" sz="9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rPr>
              <a:t>Gráfico 4
</a:t>
            </a:r>
            <a:r>
              <a:rPr lang="en-US" cap="none" sz="900" b="1" i="0" u="none" baseline="0">
                <a:solidFill>
                  <a:srgbClr val="000000"/>
                </a:solidFill>
              </a:rPr>
              <a:t>Precios de papa en supermercados y ferias libres de la ciudad de Talca</a:t>
            </a:r>
          </a:p>
        </c:rich>
      </c:tx>
      <c:layout>
        <c:manualLayout>
          <c:xMode val="factor"/>
          <c:yMode val="factor"/>
          <c:x val="-0.005"/>
          <c:y val="-0.03825"/>
        </c:manualLayout>
      </c:layout>
      <c:spPr>
        <a:noFill/>
        <a:ln w="3175">
          <a:noFill/>
        </a:ln>
      </c:spPr>
    </c:title>
    <c:plotArea>
      <c:layout>
        <c:manualLayout>
          <c:xMode val="edge"/>
          <c:yMode val="edge"/>
          <c:x val="0.0295"/>
          <c:y val="0.094"/>
          <c:w val="0.9805"/>
          <c:h val="0.7725"/>
        </c:manualLayout>
      </c:layout>
      <c:lineChart>
        <c:grouping val="standard"/>
        <c:varyColors val="0"/>
        <c:ser>
          <c:idx val="0"/>
          <c:order val="0"/>
          <c:tx>
            <c:v>Supermercados</c:v>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'precio minorista Talca'!$A$6:$A$35</c:f>
              <c:strCache/>
            </c:strRef>
          </c:cat>
          <c:val>
            <c:numRef>
              <c:f>'precio minorista Talca'!$B$6:$B$35</c:f>
              <c:numCache/>
            </c:numRef>
          </c:val>
          <c:smooth val="0"/>
        </c:ser>
        <c:ser>
          <c:idx val="1"/>
          <c:order val="1"/>
          <c:tx>
            <c:v>Ferias libres</c:v>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'precio minorista Talca'!$A$6:$A$35</c:f>
              <c:strCache/>
            </c:strRef>
          </c:cat>
          <c:val>
            <c:numRef>
              <c:f>'precio minorista Talca'!$D$6:$D$35</c:f>
              <c:numCache/>
            </c:numRef>
          </c:val>
          <c:smooth val="0"/>
        </c:ser>
        <c:marker val="1"/>
        <c:axId val="12146099"/>
        <c:axId val="23681560"/>
      </c:lineChart>
      <c:dateAx>
        <c:axId val="12146099"/>
        <c:scaling>
          <c:orientation val="minMax"/>
        </c:scaling>
        <c:axPos val="b"/>
        <c:delete val="0"/>
        <c:numFmt formatCode="mmm-yy" sourceLinked="0"/>
        <c:majorTickMark val="none"/>
        <c:minorTickMark val="none"/>
        <c:tickLblPos val="nextTo"/>
        <c:spPr>
          <a:ln w="3175">
            <a:solidFill>
              <a:srgbClr val="808080"/>
            </a:solidFill>
          </a:ln>
        </c:spPr>
        <c:crossAx val="23681560"/>
        <c:crosses val="autoZero"/>
        <c:auto val="0"/>
        <c:baseTimeUnit val="days"/>
        <c:majorUnit val="2"/>
        <c:majorTimeUnit val="months"/>
        <c:minorUnit val="1"/>
        <c:minorTimeUnit val="months"/>
        <c:noMultiLvlLbl val="0"/>
      </c:dateAx>
      <c:valAx>
        <c:axId val="23681560"/>
        <c:scaling>
          <c:orientation val="minMax"/>
        </c:scaling>
        <c:axPos val="l"/>
        <c:title>
          <c:tx>
            <c:rich>
              <a:bodyPr vert="horz" rot="-5400000" anchor="ctr"/>
              <a:lstStyle/>
              <a:p>
                <a:pPr algn="ctr">
                  <a:defRPr/>
                </a:pPr>
                <a:r>
                  <a:rPr lang="en-US" cap="none" sz="900" b="0" i="0" u="none" baseline="0">
                    <a:solidFill>
                      <a:srgbClr val="000000"/>
                    </a:solidFill>
                  </a:rPr>
                  <a:t>$ / kilo con IVA</a:t>
                </a:r>
              </a:p>
            </c:rich>
          </c:tx>
          <c:layout>
            <c:manualLayout>
              <c:xMode val="factor"/>
              <c:yMode val="factor"/>
              <c:x val="-0.01175"/>
              <c:y val="0.00275"/>
            </c:manualLayout>
          </c:layout>
          <c:overlay val="0"/>
          <c:spPr>
            <a:noFill/>
            <a:ln w="3175">
              <a:noFill/>
            </a:ln>
          </c:spPr>
        </c:title>
        <c:majorGridlines>
          <c:spPr>
            <a:ln w="3175">
              <a:solidFill>
                <a:srgbClr val="808080"/>
              </a:solidFill>
            </a:ln>
          </c:spPr>
        </c:majorGridlines>
        <c:delete val="0"/>
        <c:numFmt formatCode="#,##0" sourceLinked="0"/>
        <c:majorTickMark val="none"/>
        <c:minorTickMark val="none"/>
        <c:tickLblPos val="nextTo"/>
        <c:spPr>
          <a:ln w="3175">
            <a:solidFill>
              <a:srgbClr val="808080"/>
            </a:solidFill>
          </a:ln>
        </c:spPr>
        <c:crossAx val="12146099"/>
        <c:crossesAt val="1"/>
        <c:crossBetween val="between"/>
        <c:dispUnits/>
      </c:valAx>
      <c:spPr>
        <a:solidFill>
          <a:srgbClr val="FFFFFF"/>
        </a:solidFill>
        <a:ln w="3175">
          <a:noFill/>
        </a:ln>
      </c:spPr>
    </c:plotArea>
    <c:legend>
      <c:legendPos val="b"/>
      <c:layout>
        <c:manualLayout>
          <c:xMode val="edge"/>
          <c:yMode val="edge"/>
          <c:x val="0.26"/>
          <c:y val="0.871"/>
          <c:w val="0.47675"/>
          <c:h val="0.066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9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rPr>
              <a:t>Gráfico 5
</a:t>
            </a:r>
            <a:r>
              <a:rPr lang="en-US" cap="none" sz="900" b="1" i="0" u="none" baseline="0">
                <a:solidFill>
                  <a:srgbClr val="000000"/>
                </a:solidFill>
              </a:rPr>
              <a:t>Evolución de la superficie y producción de papa</a:t>
            </a:r>
          </a:p>
        </c:rich>
      </c:tx>
      <c:layout>
        <c:manualLayout>
          <c:xMode val="factor"/>
          <c:yMode val="factor"/>
          <c:x val="-0.074"/>
          <c:y val="0.00275"/>
        </c:manualLayout>
      </c:layout>
      <c:spPr>
        <a:noFill/>
        <a:ln w="3175">
          <a:noFill/>
        </a:ln>
      </c:spPr>
    </c:title>
    <c:plotArea>
      <c:layout>
        <c:manualLayout>
          <c:xMode val="edge"/>
          <c:yMode val="edge"/>
          <c:x val="0.0315"/>
          <c:y val="0.126"/>
          <c:w val="0.90925"/>
          <c:h val="0.68725"/>
        </c:manualLayout>
      </c:layout>
      <c:lineChart>
        <c:grouping val="standard"/>
        <c:varyColors val="0"/>
        <c:ser>
          <c:idx val="1"/>
          <c:order val="0"/>
          <c:tx>
            <c:v>Superficie</c:v>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dPt>
            <c:idx val="11"/>
            <c:spPr>
              <a:solidFill>
                <a:srgbClr val="C0504D"/>
              </a:solidFill>
              <a:ln w="25400">
                <a:solidFill>
                  <a:srgbClr val="993366"/>
                </a:solidFill>
              </a:ln>
            </c:spPr>
            <c:marker>
              <c:size val="7"/>
              <c:spPr>
                <a:solidFill>
                  <a:srgbClr val="993366"/>
                </a:solidFill>
                <a:ln>
                  <a:solidFill>
                    <a:srgbClr val="993366"/>
                  </a:solidFill>
                </a:ln>
              </c:spPr>
            </c:marker>
          </c:dPt>
          <c:dPt>
            <c:idx val="12"/>
            <c:spPr>
              <a:solidFill>
                <a:srgbClr val="E6B9B8"/>
              </a:solidFill>
              <a:ln w="25400">
                <a:solidFill>
                  <a:srgbClr val="993366"/>
                </a:solidFill>
              </a:ln>
            </c:spPr>
            <c:marker>
              <c:size val="7"/>
              <c:spPr>
                <a:solidFill>
                  <a:srgbClr val="C0C0C0"/>
                </a:solidFill>
                <a:ln>
                  <a:solidFill>
                    <a:srgbClr val="993366"/>
                  </a:solidFill>
                </a:ln>
              </c:spPr>
            </c:marker>
          </c:dPt>
          <c:cat>
            <c:strRef>
              <c:f>'sup, prod y rend'!$B$6:$B$18</c:f>
              <c:strCache/>
            </c:strRef>
          </c:cat>
          <c:val>
            <c:numRef>
              <c:f>'sup, prod y rend'!$C$6:$C$18</c:f>
              <c:numCache/>
            </c:numRef>
          </c:val>
          <c:smooth val="0"/>
        </c:ser>
        <c:marker val="1"/>
        <c:axId val="39424825"/>
        <c:axId val="42760678"/>
      </c:lineChart>
      <c:lineChart>
        <c:grouping val="standard"/>
        <c:varyColors val="0"/>
        <c:ser>
          <c:idx val="0"/>
          <c:order val="1"/>
          <c:tx>
            <c:v>Producción</c:v>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Pt>
            <c:idx val="11"/>
            <c:spPr>
              <a:solidFill>
                <a:srgbClr val="4F81BD"/>
              </a:solidFill>
              <a:ln w="25400">
                <a:solidFill>
                  <a:srgbClr val="666699"/>
                </a:solidFill>
              </a:ln>
            </c:spPr>
            <c:marker>
              <c:size val="7"/>
              <c:spPr>
                <a:solidFill>
                  <a:srgbClr val="666699"/>
                </a:solidFill>
                <a:ln>
                  <a:solidFill>
                    <a:srgbClr val="666699"/>
                  </a:solidFill>
                </a:ln>
              </c:spPr>
            </c:marker>
          </c:dPt>
          <c:dPt>
            <c:idx val="12"/>
            <c:spPr>
              <a:solidFill>
                <a:srgbClr val="DCE6F2"/>
              </a:solidFill>
              <a:ln w="25400">
                <a:solidFill>
                  <a:srgbClr val="666699"/>
                </a:solidFill>
              </a:ln>
            </c:spPr>
            <c:marker>
              <c:size val="7"/>
              <c:spPr>
                <a:solidFill>
                  <a:srgbClr val="CCFFFF"/>
                </a:solidFill>
                <a:ln>
                  <a:solidFill>
                    <a:srgbClr val="666699"/>
                  </a:solidFill>
                </a:ln>
              </c:spPr>
            </c:marker>
          </c:dPt>
          <c:cat>
            <c:strRef>
              <c:f>'sup, prod y rend'!$B$6:$B$18</c:f>
              <c:strCache/>
            </c:strRef>
          </c:cat>
          <c:val>
            <c:numRef>
              <c:f>'sup, prod y rend'!$D$6:$D$18</c:f>
              <c:numCache/>
            </c:numRef>
          </c:val>
          <c:smooth val="0"/>
        </c:ser>
        <c:marker val="1"/>
        <c:axId val="19017903"/>
        <c:axId val="45906148"/>
      </c:lineChart>
      <c:catAx>
        <c:axId val="39424825"/>
        <c:scaling>
          <c:orientation val="minMax"/>
        </c:scaling>
        <c:axPos val="b"/>
        <c:delete val="0"/>
        <c:numFmt formatCode="General" sourceLinked="1"/>
        <c:majorTickMark val="none"/>
        <c:minorTickMark val="none"/>
        <c:tickLblPos val="nextTo"/>
        <c:spPr>
          <a:ln w="3175">
            <a:solidFill>
              <a:srgbClr val="808080"/>
            </a:solidFill>
          </a:ln>
        </c:spPr>
        <c:txPr>
          <a:bodyPr vert="horz" rot="-2700000"/>
          <a:lstStyle/>
          <a:p>
            <a:pPr>
              <a:defRPr lang="en-US" cap="none" sz="900" b="0" i="0" u="none" baseline="0">
                <a:solidFill>
                  <a:srgbClr val="000000"/>
                </a:solidFill>
              </a:defRPr>
            </a:pPr>
          </a:p>
        </c:txPr>
        <c:crossAx val="42760678"/>
        <c:crosses val="autoZero"/>
        <c:auto val="1"/>
        <c:lblOffset val="100"/>
        <c:tickLblSkip val="1"/>
        <c:noMultiLvlLbl val="0"/>
      </c:catAx>
      <c:valAx>
        <c:axId val="42760678"/>
        <c:scaling>
          <c:orientation val="minMax"/>
        </c:scaling>
        <c:axPos val="l"/>
        <c:title>
          <c:tx>
            <c:rich>
              <a:bodyPr vert="horz" rot="-5400000" anchor="ctr"/>
              <a:lstStyle/>
              <a:p>
                <a:pPr algn="ctr">
                  <a:defRPr/>
                </a:pPr>
                <a:r>
                  <a:rPr lang="en-US" cap="none" sz="900" b="0" i="0" u="none" baseline="0">
                    <a:solidFill>
                      <a:srgbClr val="000000"/>
                    </a:solidFill>
                  </a:rPr>
                  <a:t>Superficie (ha)</a:t>
                </a:r>
              </a:p>
            </c:rich>
          </c:tx>
          <c:layout>
            <c:manualLayout>
              <c:xMode val="factor"/>
              <c:yMode val="factor"/>
              <c:x val="-0.02125"/>
              <c:y val="0"/>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000000"/>
                </a:solidFill>
              </a:defRPr>
            </a:pPr>
          </a:p>
        </c:txPr>
        <c:crossAx val="39424825"/>
        <c:crossesAt val="1"/>
        <c:crossBetween val="between"/>
        <c:dispUnits/>
      </c:valAx>
      <c:catAx>
        <c:axId val="19017903"/>
        <c:scaling>
          <c:orientation val="minMax"/>
        </c:scaling>
        <c:axPos val="b"/>
        <c:delete val="1"/>
        <c:majorTickMark val="out"/>
        <c:minorTickMark val="none"/>
        <c:tickLblPos val="nextTo"/>
        <c:crossAx val="45906148"/>
        <c:crosses val="autoZero"/>
        <c:auto val="1"/>
        <c:lblOffset val="100"/>
        <c:tickLblSkip val="1"/>
        <c:noMultiLvlLbl val="0"/>
      </c:catAx>
      <c:valAx>
        <c:axId val="45906148"/>
        <c:scaling>
          <c:orientation val="minMax"/>
        </c:scaling>
        <c:axPos val="l"/>
        <c:title>
          <c:tx>
            <c:rich>
              <a:bodyPr vert="horz" rot="-5400000" anchor="ctr"/>
              <a:lstStyle/>
              <a:p>
                <a:pPr algn="ctr">
                  <a:defRPr/>
                </a:pPr>
                <a:r>
                  <a:rPr lang="en-US" cap="none" sz="900" b="0" i="0" u="none" baseline="0">
                    <a:solidFill>
                      <a:srgbClr val="000000"/>
                    </a:solidFill>
                  </a:rPr>
                  <a:t>Producción (ton)</a:t>
                </a:r>
              </a:p>
            </c:rich>
          </c:tx>
          <c:layout>
            <c:manualLayout>
              <c:xMode val="factor"/>
              <c:yMode val="factor"/>
              <c:x val="-0.0275"/>
              <c:y val="0.00675"/>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19017903"/>
        <c:crosses val="max"/>
        <c:crossBetween val="between"/>
        <c:dispUnits/>
      </c:valAx>
      <c:spPr>
        <a:solidFill>
          <a:srgbClr val="FFFFFF"/>
        </a:solidFill>
        <a:ln w="12700">
          <a:solidFill>
            <a:srgbClr val="000000"/>
          </a:solidFill>
        </a:ln>
      </c:spPr>
    </c:plotArea>
    <c:legend>
      <c:legendPos val="b"/>
      <c:layout>
        <c:manualLayout>
          <c:xMode val="edge"/>
          <c:yMode val="edge"/>
          <c:x val="0.307"/>
          <c:y val="0.83475"/>
          <c:w val="0.33325"/>
          <c:h val="0.057"/>
        </c:manualLayout>
      </c:layout>
      <c:overlay val="0"/>
      <c:spPr>
        <a:noFill/>
        <a:ln w="12700">
          <a:solidFill>
            <a:srgbClr val="666699"/>
          </a:solidFill>
        </a:ln>
      </c:spPr>
      <c:txPr>
        <a:bodyPr vert="horz" rot="0"/>
        <a:lstStyle/>
        <a:p>
          <a:pPr>
            <a:defRPr lang="en-US" cap="none" sz="900" b="0" i="0" u="none" baseline="0">
              <a:solidFill>
                <a:srgbClr val="000000"/>
              </a:solidFill>
            </a:defRPr>
          </a:pPr>
        </a:p>
      </c:txPr>
    </c:legend>
    <c:plotVisOnly val="1"/>
    <c:dispBlanksAs val="gap"/>
    <c:showDLblsOverMax val="0"/>
  </c:chart>
  <c:spPr>
    <a:noFill/>
    <a:ln w="12700">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rPr>
              <a:t>Gráfico 6
</a:t>
            </a:r>
            <a:r>
              <a:rPr lang="en-US" cap="none" sz="900" b="1" i="0" u="none" baseline="0">
                <a:solidFill>
                  <a:srgbClr val="000000"/>
                </a:solidFill>
              </a:rPr>
              <a:t>Superficie regional de papa entre las regiones de Coquimbo y Los Lagos
</a:t>
            </a:r>
            <a:r>
              <a:rPr lang="en-US" cap="none" sz="900" b="1" i="0" u="none" baseline="0">
                <a:solidFill>
                  <a:srgbClr val="000000"/>
                </a:solidFill>
              </a:rPr>
              <a:t>(hectáreas)</a:t>
            </a:r>
          </a:p>
        </c:rich>
      </c:tx>
      <c:layout>
        <c:manualLayout>
          <c:xMode val="factor"/>
          <c:yMode val="factor"/>
          <c:x val="-0.00125"/>
          <c:y val="-0.01325"/>
        </c:manualLayout>
      </c:layout>
      <c:spPr>
        <a:noFill/>
        <a:ln w="3175">
          <a:noFill/>
        </a:ln>
      </c:spPr>
    </c:title>
    <c:plotArea>
      <c:layout>
        <c:manualLayout>
          <c:xMode val="edge"/>
          <c:yMode val="edge"/>
          <c:x val="0.00525"/>
          <c:y val="0.161"/>
          <c:w val="0.88825"/>
          <c:h val="0.77825"/>
        </c:manualLayout>
      </c:layout>
      <c:barChart>
        <c:barDir val="col"/>
        <c:grouping val="clustered"/>
        <c:varyColors val="0"/>
        <c:ser>
          <c:idx val="0"/>
          <c:order val="0"/>
          <c:tx>
            <c:strRef>
              <c:f>'sup región'!$A$15</c:f>
              <c:strCache>
                <c:ptCount val="1"/>
                <c:pt idx="0">
                  <c:v>2009/10</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'sup región'!$B$6:$J$6</c:f>
              <c:strCache/>
            </c:strRef>
          </c:cat>
          <c:val>
            <c:numRef>
              <c:f>'sup región'!$B$15:$J$15</c:f>
              <c:numCache/>
            </c:numRef>
          </c:val>
        </c:ser>
        <c:ser>
          <c:idx val="1"/>
          <c:order val="1"/>
          <c:tx>
            <c:strRef>
              <c:f>'sup región'!$A$16</c:f>
              <c:strCache>
                <c:ptCount val="1"/>
                <c:pt idx="0">
                  <c:v>2010/11</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'sup región'!$B$6:$J$6</c:f>
              <c:strCache/>
            </c:strRef>
          </c:cat>
          <c:val>
            <c:numRef>
              <c:f>'sup región'!$B$16:$J$16</c:f>
              <c:numCache/>
            </c:numRef>
          </c:val>
        </c:ser>
        <c:ser>
          <c:idx val="2"/>
          <c:order val="2"/>
          <c:tx>
            <c:strRef>
              <c:f>'sup región'!$A$17</c:f>
              <c:strCache>
                <c:ptCount val="1"/>
                <c:pt idx="0">
                  <c:v>2011/12</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'sup región'!$B$6:$J$6</c:f>
              <c:strCache/>
            </c:strRef>
          </c:cat>
          <c:val>
            <c:numRef>
              <c:f>'sup región'!$B$17:$J$17</c:f>
              <c:numCache/>
            </c:numRef>
          </c:val>
        </c:ser>
        <c:axId val="59909013"/>
        <c:axId val="40619666"/>
      </c:barChart>
      <c:catAx>
        <c:axId val="59909013"/>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40619666"/>
        <c:crosses val="autoZero"/>
        <c:auto val="1"/>
        <c:lblOffset val="100"/>
        <c:tickLblSkip val="1"/>
        <c:noMultiLvlLbl val="0"/>
      </c:catAx>
      <c:valAx>
        <c:axId val="40619666"/>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59909013"/>
        <c:crossesAt val="1"/>
        <c:crossBetween val="between"/>
        <c:dispUnits/>
      </c:valAx>
      <c:spPr>
        <a:solidFill>
          <a:srgbClr val="FFFFFF"/>
        </a:solidFill>
        <a:ln w="3175">
          <a:noFill/>
        </a:ln>
      </c:spPr>
    </c:plotArea>
    <c:legend>
      <c:legendPos val="r"/>
      <c:layout>
        <c:manualLayout>
          <c:xMode val="edge"/>
          <c:yMode val="edge"/>
          <c:x val="0.919"/>
          <c:y val="0.484"/>
          <c:w val="0.075"/>
          <c:h val="0.1675"/>
        </c:manualLayout>
      </c:layout>
      <c:overlay val="0"/>
      <c:spPr>
        <a:noFill/>
        <a:ln w="3175">
          <a:noFill/>
        </a:ln>
      </c:spPr>
      <c:txPr>
        <a:bodyPr vert="horz" rot="0"/>
        <a:lstStyle/>
        <a:p>
          <a:pPr>
            <a:defRPr lang="en-US" cap="none" sz="90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rPr>
              <a:t>Gráfico 7
</a:t>
            </a:r>
            <a:r>
              <a:rPr lang="en-US" cap="none" sz="900" b="1" i="0" u="none" baseline="0">
                <a:solidFill>
                  <a:srgbClr val="000000"/>
                </a:solidFill>
              </a:rPr>
              <a:t>Producción regional de papa entre las regiones de Coquimbo y Los Lagos
</a:t>
            </a:r>
            <a:r>
              <a:rPr lang="en-US" cap="none" sz="900" b="1" i="0" u="none" baseline="0">
                <a:solidFill>
                  <a:srgbClr val="000000"/>
                </a:solidFill>
              </a:rPr>
              <a:t>(toneladas)</a:t>
            </a:r>
          </a:p>
        </c:rich>
      </c:tx>
      <c:layout>
        <c:manualLayout>
          <c:xMode val="factor"/>
          <c:yMode val="factor"/>
          <c:x val="-0.0585"/>
          <c:y val="-0.02075"/>
        </c:manualLayout>
      </c:layout>
      <c:spPr>
        <a:noFill/>
        <a:ln w="3175">
          <a:noFill/>
        </a:ln>
      </c:spPr>
    </c:title>
    <c:plotArea>
      <c:layout>
        <c:manualLayout>
          <c:xMode val="edge"/>
          <c:yMode val="edge"/>
          <c:x val="0.00625"/>
          <c:y val="0.1295"/>
          <c:w val="0.887"/>
          <c:h val="0.8075"/>
        </c:manualLayout>
      </c:layout>
      <c:barChart>
        <c:barDir val="col"/>
        <c:grouping val="clustered"/>
        <c:varyColors val="0"/>
        <c:ser>
          <c:idx val="0"/>
          <c:order val="0"/>
          <c:tx>
            <c:strRef>
              <c:f>'prod región'!$A$15</c:f>
              <c:strCache>
                <c:ptCount val="1"/>
                <c:pt idx="0">
                  <c:v>2009/10</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'prod región'!$B$6:$J$6</c:f>
              <c:strCache/>
            </c:strRef>
          </c:cat>
          <c:val>
            <c:numRef>
              <c:f>'prod región'!$B$15:$J$15</c:f>
              <c:numCache/>
            </c:numRef>
          </c:val>
        </c:ser>
        <c:ser>
          <c:idx val="1"/>
          <c:order val="1"/>
          <c:tx>
            <c:strRef>
              <c:f>'prod región'!$A$16</c:f>
              <c:strCache>
                <c:ptCount val="1"/>
                <c:pt idx="0">
                  <c:v>2010/11</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'prod región'!$B$6:$J$6</c:f>
              <c:strCache/>
            </c:strRef>
          </c:cat>
          <c:val>
            <c:numRef>
              <c:f>'prod región'!$B$16:$J$16</c:f>
              <c:numCache/>
            </c:numRef>
          </c:val>
        </c:ser>
        <c:ser>
          <c:idx val="2"/>
          <c:order val="2"/>
          <c:tx>
            <c:strRef>
              <c:f>'prod región'!$A$17</c:f>
              <c:strCache>
                <c:ptCount val="1"/>
                <c:pt idx="0">
                  <c:v>2011/12</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'prod región'!$B$6:$J$6</c:f>
              <c:strCache/>
            </c:strRef>
          </c:cat>
          <c:val>
            <c:numRef>
              <c:f>'prod región'!$B$17:$J$17</c:f>
              <c:numCache/>
            </c:numRef>
          </c:val>
        </c:ser>
        <c:axId val="58293611"/>
        <c:axId val="19619440"/>
      </c:barChart>
      <c:catAx>
        <c:axId val="58293611"/>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19619440"/>
        <c:crosses val="autoZero"/>
        <c:auto val="1"/>
        <c:lblOffset val="100"/>
        <c:tickLblSkip val="1"/>
        <c:noMultiLvlLbl val="0"/>
      </c:catAx>
      <c:valAx>
        <c:axId val="19619440"/>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58293611"/>
        <c:crossesAt val="1"/>
        <c:crossBetween val="between"/>
        <c:dispUnits/>
      </c:valAx>
      <c:spPr>
        <a:solidFill>
          <a:srgbClr val="FFFFFF"/>
        </a:solidFill>
        <a:ln w="3175">
          <a:noFill/>
        </a:ln>
      </c:spPr>
    </c:plotArea>
    <c:legend>
      <c:legendPos val="r"/>
      <c:layout>
        <c:manualLayout>
          <c:xMode val="edge"/>
          <c:yMode val="edge"/>
          <c:x val="0.91725"/>
          <c:y val="0.483"/>
          <c:w val="0.07675"/>
          <c:h val="0.16375"/>
        </c:manualLayout>
      </c:layout>
      <c:overlay val="0"/>
      <c:spPr>
        <a:noFill/>
        <a:ln w="3175">
          <a:noFill/>
        </a:ln>
      </c:spPr>
      <c:txPr>
        <a:bodyPr vert="horz" rot="0"/>
        <a:lstStyle/>
        <a:p>
          <a:pPr>
            <a:defRPr lang="en-US" cap="none" sz="90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rPr>
              <a:t>Gráfico 8
</a:t>
            </a:r>
            <a:r>
              <a:rPr lang="en-US" cap="none" sz="900" b="1" i="0" u="none" baseline="0">
                <a:solidFill>
                  <a:srgbClr val="000000"/>
                </a:solidFill>
              </a:rPr>
              <a:t>Rendimiento regional de papa entre las regiones de Coquimbo y Los Lagos
</a:t>
            </a:r>
            <a:r>
              <a:rPr lang="en-US" cap="none" sz="900" b="1" i="0" u="none" baseline="0">
                <a:solidFill>
                  <a:srgbClr val="000000"/>
                </a:solidFill>
              </a:rPr>
              <a:t>(ton/ha)</a:t>
            </a:r>
          </a:p>
        </c:rich>
      </c:tx>
      <c:layout>
        <c:manualLayout>
          <c:xMode val="factor"/>
          <c:yMode val="factor"/>
          <c:x val="-0.00125"/>
          <c:y val="-0.011"/>
        </c:manualLayout>
      </c:layout>
      <c:spPr>
        <a:noFill/>
        <a:ln w="3175">
          <a:noFill/>
        </a:ln>
      </c:spPr>
    </c:title>
    <c:plotArea>
      <c:layout>
        <c:manualLayout>
          <c:xMode val="edge"/>
          <c:yMode val="edge"/>
          <c:x val="0.00375"/>
          <c:y val="0.1395"/>
          <c:w val="0.8915"/>
          <c:h val="0.79675"/>
        </c:manualLayout>
      </c:layout>
      <c:barChart>
        <c:barDir val="col"/>
        <c:grouping val="clustered"/>
        <c:varyColors val="0"/>
        <c:ser>
          <c:idx val="0"/>
          <c:order val="0"/>
          <c:tx>
            <c:strRef>
              <c:f>'rend región'!$A$15</c:f>
              <c:strCache>
                <c:ptCount val="1"/>
                <c:pt idx="0">
                  <c:v>2009/10</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'rend región'!$B$6:$J$6</c:f>
              <c:strCache/>
            </c:strRef>
          </c:cat>
          <c:val>
            <c:numRef>
              <c:f>'rend región'!$B$15:$J$15</c:f>
              <c:numCache/>
            </c:numRef>
          </c:val>
        </c:ser>
        <c:ser>
          <c:idx val="1"/>
          <c:order val="1"/>
          <c:tx>
            <c:strRef>
              <c:f>'rend región'!$A$16</c:f>
              <c:strCache>
                <c:ptCount val="1"/>
                <c:pt idx="0">
                  <c:v>2010/11</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'rend región'!$B$6:$J$6</c:f>
              <c:strCache/>
            </c:strRef>
          </c:cat>
          <c:val>
            <c:numRef>
              <c:f>'rend región'!$B$16:$J$16</c:f>
              <c:numCache/>
            </c:numRef>
          </c:val>
        </c:ser>
        <c:ser>
          <c:idx val="2"/>
          <c:order val="2"/>
          <c:tx>
            <c:strRef>
              <c:f>'rend región'!$A$17</c:f>
              <c:strCache>
                <c:ptCount val="1"/>
                <c:pt idx="0">
                  <c:v>2011/12</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'rend región'!$B$6:$J$6</c:f>
              <c:strCache/>
            </c:strRef>
          </c:cat>
          <c:val>
            <c:numRef>
              <c:f>'rend región'!$B$17:$J$17</c:f>
              <c:numCache/>
            </c:numRef>
          </c:val>
        </c:ser>
        <c:axId val="53726129"/>
        <c:axId val="27351038"/>
      </c:barChart>
      <c:catAx>
        <c:axId val="53726129"/>
        <c:scaling>
          <c:orientation val="minMax"/>
        </c:scaling>
        <c:axPos val="b"/>
        <c:delete val="0"/>
        <c:numFmt formatCode="General" sourceLinked="1"/>
        <c:majorTickMark val="none"/>
        <c:minorTickMark val="none"/>
        <c:tickLblPos val="nextTo"/>
        <c:spPr>
          <a:ln w="3175">
            <a:solidFill>
              <a:srgbClr val="808080"/>
            </a:solidFill>
          </a:ln>
        </c:spPr>
        <c:txPr>
          <a:bodyPr vert="horz" rot="-2700000"/>
          <a:lstStyle/>
          <a:p>
            <a:pPr>
              <a:defRPr lang="en-US" cap="none" sz="900" b="0" i="0" u="none" baseline="0">
                <a:solidFill>
                  <a:srgbClr val="000000"/>
                </a:solidFill>
              </a:defRPr>
            </a:pPr>
          </a:p>
        </c:txPr>
        <c:crossAx val="27351038"/>
        <c:crosses val="autoZero"/>
        <c:auto val="1"/>
        <c:lblOffset val="100"/>
        <c:tickLblSkip val="1"/>
        <c:noMultiLvlLbl val="0"/>
      </c:catAx>
      <c:valAx>
        <c:axId val="27351038"/>
        <c:scaling>
          <c:orientation val="minMax"/>
        </c:scaling>
        <c:axPos val="l"/>
        <c:majorGridlines>
          <c:spPr>
            <a:ln w="3175">
              <a:solidFill>
                <a:srgbClr val="808080"/>
              </a:solidFill>
            </a:ln>
          </c:spPr>
        </c:majorGridlines>
        <c:delete val="0"/>
        <c:numFmt formatCode="#,##0" sourceLinked="0"/>
        <c:majorTickMark val="none"/>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53726129"/>
        <c:crossesAt val="1"/>
        <c:crossBetween val="between"/>
        <c:dispUnits/>
      </c:valAx>
      <c:spPr>
        <a:solidFill>
          <a:srgbClr val="FFFFFF"/>
        </a:solidFill>
        <a:ln w="3175">
          <a:noFill/>
        </a:ln>
      </c:spPr>
    </c:plotArea>
    <c:legend>
      <c:legendPos val="r"/>
      <c:layout>
        <c:manualLayout>
          <c:xMode val="edge"/>
          <c:yMode val="edge"/>
          <c:x val="0.91925"/>
          <c:y val="0.4835"/>
          <c:w val="0.07475"/>
          <c:h val="0.173"/>
        </c:manualLayout>
      </c:layout>
      <c:overlay val="0"/>
      <c:spPr>
        <a:noFill/>
        <a:ln w="3175">
          <a:noFill/>
        </a:ln>
      </c:spPr>
      <c:txPr>
        <a:bodyPr vert="horz" rot="0"/>
        <a:lstStyle/>
        <a:p>
          <a:pPr>
            <a:defRPr lang="en-US" cap="none" sz="90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s>
</file>

<file path=xl/drawings/_rels/drawing11.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2.xml.rels><?xml version="1.0" encoding="utf-8" standalone="yes"?><Relationships xmlns="http://schemas.openxmlformats.org/package/2006/relationships"><Relationship Id="rId1" Type="http://schemas.openxmlformats.org/officeDocument/2006/relationships/image" Target="../media/image4.jpeg" /></Relationships>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6.xml.rels><?xml version="1.0" encoding="utf-8" standalone="yes"?><Relationships xmlns="http://schemas.openxmlformats.org/package/2006/relationships"><Relationship Id="rId1" Type="http://schemas.openxmlformats.org/officeDocument/2006/relationships/image" Target="../media/image5.png" /></Relationships>
</file>

<file path=xl/drawings/_rels/drawing7.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xdr:col>
      <xdr:colOff>304800</xdr:colOff>
      <xdr:row>8</xdr:row>
      <xdr:rowOff>9525</xdr:rowOff>
    </xdr:to>
    <xdr:pic>
      <xdr:nvPicPr>
        <xdr:cNvPr id="1" name="Picture 2" descr="LOGO_ODEPA"/>
        <xdr:cNvPicPr preferRelativeResize="1">
          <a:picLocks noChangeAspect="1"/>
        </xdr:cNvPicPr>
      </xdr:nvPicPr>
      <xdr:blipFill>
        <a:blip r:embed="rId1"/>
        <a:stretch>
          <a:fillRect/>
        </a:stretch>
      </xdr:blipFill>
      <xdr:spPr>
        <a:xfrm>
          <a:off x="0" y="0"/>
          <a:ext cx="1828800" cy="1533525"/>
        </a:xfrm>
        <a:prstGeom prst="rect">
          <a:avLst/>
        </a:prstGeom>
        <a:noFill/>
        <a:ln w="9525" cmpd="sng">
          <a:noFill/>
        </a:ln>
      </xdr:spPr>
    </xdr:pic>
    <xdr:clientData/>
  </xdr:twoCellAnchor>
  <xdr:twoCellAnchor>
    <xdr:from>
      <xdr:col>0</xdr:col>
      <xdr:colOff>0</xdr:colOff>
      <xdr:row>53</xdr:row>
      <xdr:rowOff>28575</xdr:rowOff>
    </xdr:from>
    <xdr:to>
      <xdr:col>2</xdr:col>
      <xdr:colOff>419100</xdr:colOff>
      <xdr:row>53</xdr:row>
      <xdr:rowOff>133350</xdr:rowOff>
    </xdr:to>
    <xdr:pic>
      <xdr:nvPicPr>
        <xdr:cNvPr id="2" name="Picture 1" descr="LOGO_FUCOA"/>
        <xdr:cNvPicPr preferRelativeResize="1">
          <a:picLocks noChangeAspect="1"/>
        </xdr:cNvPicPr>
      </xdr:nvPicPr>
      <xdr:blipFill>
        <a:blip r:embed="rId2"/>
        <a:srcRect t="45156" b="48161"/>
        <a:stretch>
          <a:fillRect/>
        </a:stretch>
      </xdr:blipFill>
      <xdr:spPr>
        <a:xfrm>
          <a:off x="0" y="10267950"/>
          <a:ext cx="1943100" cy="104775"/>
        </a:xfrm>
        <a:prstGeom prst="rect">
          <a:avLst/>
        </a:prstGeom>
        <a:noFill/>
        <a:ln w="9525" cmpd="sng">
          <a:noFill/>
        </a:ln>
      </xdr:spPr>
    </xdr:pic>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0.00775</cdr:x>
      <cdr:y>0.92175</cdr:y>
    </cdr:from>
    <cdr:to>
      <cdr:x>0.979</cdr:x>
      <cdr:y>1</cdr:y>
    </cdr:to>
    <cdr:sp>
      <cdr:nvSpPr>
        <cdr:cNvPr id="1" name="2 CuadroTexto"/>
        <cdr:cNvSpPr txBox="1">
          <a:spLocks noChangeArrowheads="1"/>
        </cdr:cNvSpPr>
      </cdr:nvSpPr>
      <cdr:spPr>
        <a:xfrm>
          <a:off x="38100" y="3895725"/>
          <a:ext cx="5715000" cy="361950"/>
        </a:xfrm>
        <a:prstGeom prst="rect">
          <a:avLst/>
        </a:prstGeom>
        <a:solidFill>
          <a:srgbClr val="FFFFFF"/>
        </a:solidFill>
        <a:ln w="9525" cmpd="sng">
          <a:noFill/>
        </a:ln>
      </cdr:spPr>
      <cdr:txBody>
        <a:bodyPr vertOverflow="clip" wrap="square"/>
        <a:p>
          <a:pPr algn="l">
            <a:defRPr/>
          </a:pPr>
          <a:r>
            <a:rPr lang="en-US" cap="none" sz="800" b="0" i="0" u="none" baseline="0">
              <a:solidFill>
                <a:srgbClr val="000000"/>
              </a:solidFill>
              <a:latin typeface="Arial"/>
              <a:ea typeface="Arial"/>
              <a:cs typeface="Arial"/>
            </a:rPr>
            <a:t>Fuente: elaborado por Odepa con información del INE. ¹ Superficie estimada según intenciones de siembra de INE de octubre</a:t>
          </a:r>
          <a:r>
            <a:rPr lang="en-US" cap="none" sz="800" b="0" i="0" u="none" baseline="0">
              <a:solidFill>
                <a:srgbClr val="000000"/>
              </a:solidFill>
              <a:latin typeface="Arial"/>
              <a:ea typeface="Arial"/>
              <a:cs typeface="Arial"/>
            </a:rPr>
            <a:t> de</a:t>
          </a:r>
          <a:r>
            <a:rPr lang="en-US" cap="none" sz="800" b="0" i="0" u="none" baseline="0">
              <a:solidFill>
                <a:srgbClr val="000000"/>
              </a:solidFill>
              <a:latin typeface="Arial"/>
              <a:ea typeface="Arial"/>
              <a:cs typeface="Arial"/>
            </a:rPr>
            <a:t> 2012 y rendimiento estimado con el promedio de las últimas dos temporadas..</a:t>
          </a:r>
        </a:p>
      </cdr:txBody>
    </cdr:sp>
  </cdr:relSizeAnchor>
</c:userShapes>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20</xdr:row>
      <xdr:rowOff>104775</xdr:rowOff>
    </xdr:from>
    <xdr:to>
      <xdr:col>5</xdr:col>
      <xdr:colOff>1066800</xdr:colOff>
      <xdr:row>42</xdr:row>
      <xdr:rowOff>171450</xdr:rowOff>
    </xdr:to>
    <xdr:graphicFrame>
      <xdr:nvGraphicFramePr>
        <xdr:cNvPr id="1" name="1 Gráfico"/>
        <xdr:cNvGraphicFramePr/>
      </xdr:nvGraphicFramePr>
      <xdr:xfrm>
        <a:off x="38100" y="3486150"/>
        <a:ext cx="5886450" cy="422910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cdr:x>
      <cdr:y>0.94475</cdr:y>
    </cdr:from>
    <cdr:to>
      <cdr:x>0.48325</cdr:x>
      <cdr:y>1</cdr:y>
    </cdr:to>
    <cdr:sp>
      <cdr:nvSpPr>
        <cdr:cNvPr id="1" name="2 CuadroTexto"/>
        <cdr:cNvSpPr txBox="1">
          <a:spLocks noChangeArrowheads="1"/>
        </cdr:cNvSpPr>
      </cdr:nvSpPr>
      <cdr:spPr>
        <a:xfrm>
          <a:off x="-47624" y="4067175"/>
          <a:ext cx="3952875" cy="276225"/>
        </a:xfrm>
        <a:prstGeom prst="rect">
          <a:avLst/>
        </a:prstGeom>
        <a:solidFill>
          <a:srgbClr val="FFFFFF"/>
        </a:solidFill>
        <a:ln w="9525" cmpd="sng">
          <a:noFill/>
        </a:ln>
      </cdr:spPr>
      <cdr:txBody>
        <a:bodyPr vertOverflow="clip" wrap="square"/>
        <a:p>
          <a:pPr algn="l">
            <a:defRPr/>
          </a:pPr>
          <a:r>
            <a:rPr lang="en-US" cap="none" sz="800" b="0" i="0" u="none" baseline="0">
              <a:solidFill>
                <a:srgbClr val="000000"/>
              </a:solidFill>
            </a:rPr>
            <a:t>Fuente: elaborado por Odepa con información del INE.</a:t>
          </a:r>
        </a:p>
      </cdr:txBody>
    </cdr:sp>
  </cdr:relSizeAnchor>
</c:userShapes>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18</xdr:row>
      <xdr:rowOff>142875</xdr:rowOff>
    </xdr:from>
    <xdr:to>
      <xdr:col>9</xdr:col>
      <xdr:colOff>781050</xdr:colOff>
      <xdr:row>41</xdr:row>
      <xdr:rowOff>104775</xdr:rowOff>
    </xdr:to>
    <xdr:graphicFrame>
      <xdr:nvGraphicFramePr>
        <xdr:cNvPr id="1" name="1 Gráfico"/>
        <xdr:cNvGraphicFramePr/>
      </xdr:nvGraphicFramePr>
      <xdr:xfrm>
        <a:off x="0" y="3086100"/>
        <a:ext cx="8086725" cy="4314825"/>
      </xdr:xfrm>
      <a:graphic>
        <a:graphicData uri="http://schemas.openxmlformats.org/drawingml/2006/chart">
          <c:chart xmlns:c="http://schemas.openxmlformats.org/drawingml/2006/chart" r:id="rId1"/>
        </a:graphicData>
      </a:graphic>
    </xdr:graphicFrame>
    <xdr:clientData/>
  </xdr:twoCellAnchor>
  <xdr:oneCellAnchor>
    <xdr:from>
      <xdr:col>0</xdr:col>
      <xdr:colOff>161925</xdr:colOff>
      <xdr:row>41</xdr:row>
      <xdr:rowOff>66675</xdr:rowOff>
    </xdr:from>
    <xdr:ext cx="180975" cy="314325"/>
    <xdr:sp fLocksText="0">
      <xdr:nvSpPr>
        <xdr:cNvPr id="2" name="2 CuadroTexto"/>
        <xdr:cNvSpPr txBox="1">
          <a:spLocks noChangeArrowheads="1"/>
        </xdr:cNvSpPr>
      </xdr:nvSpPr>
      <xdr:spPr>
        <a:xfrm>
          <a:off x="161925" y="7362825"/>
          <a:ext cx="180975" cy="3143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18</xdr:row>
      <xdr:rowOff>95250</xdr:rowOff>
    </xdr:from>
    <xdr:to>
      <xdr:col>9</xdr:col>
      <xdr:colOff>733425</xdr:colOff>
      <xdr:row>41</xdr:row>
      <xdr:rowOff>123825</xdr:rowOff>
    </xdr:to>
    <xdr:graphicFrame>
      <xdr:nvGraphicFramePr>
        <xdr:cNvPr id="1" name="1 Gráfico"/>
        <xdr:cNvGraphicFramePr/>
      </xdr:nvGraphicFramePr>
      <xdr:xfrm>
        <a:off x="0" y="3028950"/>
        <a:ext cx="7915275" cy="44005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40</xdr:row>
      <xdr:rowOff>19050</xdr:rowOff>
    </xdr:from>
    <xdr:to>
      <xdr:col>4</xdr:col>
      <xdr:colOff>704850</xdr:colOff>
      <xdr:row>41</xdr:row>
      <xdr:rowOff>104775</xdr:rowOff>
    </xdr:to>
    <xdr:sp>
      <xdr:nvSpPr>
        <xdr:cNvPr id="2" name="2 CuadroTexto"/>
        <xdr:cNvSpPr txBox="1">
          <a:spLocks noChangeArrowheads="1"/>
        </xdr:cNvSpPr>
      </xdr:nvSpPr>
      <xdr:spPr>
        <a:xfrm>
          <a:off x="0" y="7134225"/>
          <a:ext cx="3914775" cy="276225"/>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rPr>
            <a:t>Fuente: elaborado por Odepa con información del INE.</a:t>
          </a:r>
        </a:p>
      </xdr:txBody>
    </xdr:sp>
    <xdr:clientData/>
  </xdr:twoCellAnchor>
</xdr:wsDr>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-0.00625</cdr:x>
      <cdr:y>0.9615</cdr:y>
    </cdr:from>
    <cdr:to>
      <cdr:x>-0.00625</cdr:x>
      <cdr:y>0.96175</cdr:y>
    </cdr:to>
    <cdr:sp>
      <cdr:nvSpPr>
        <cdr:cNvPr id="1" name="2 CuadroTexto"/>
        <cdr:cNvSpPr txBox="1">
          <a:spLocks noChangeArrowheads="1"/>
        </cdr:cNvSpPr>
      </cdr:nvSpPr>
      <cdr:spPr>
        <a:xfrm>
          <a:off x="-47624" y="4000500"/>
          <a:ext cx="0" cy="0"/>
        </a:xfrm>
        <a:prstGeom prst="rect">
          <a:avLst/>
        </a:prstGeom>
        <a:solidFill>
          <a:srgbClr val="FFFFFF"/>
        </a:solidFill>
        <a:ln w="9525" cmpd="sng">
          <a:noFill/>
        </a:ln>
      </cdr:spPr>
      <cdr:txBody>
        <a:bodyPr vertOverflow="clip" wrap="square"/>
        <a:p>
          <a:pPr algn="l">
            <a:defRPr/>
          </a:pPr>
          <a:r>
            <a:rPr lang="en-US" cap="none" sz="800" b="0" i="0" u="none" baseline="0">
              <a:solidFill>
                <a:srgbClr val="000000"/>
              </a:solidFill>
            </a:rPr>
            <a:t>Fuente: elaborado por Odepa con información del INE.</a:t>
          </a:r>
        </a:p>
      </cdr:txBody>
    </cdr:sp>
  </cdr:relSizeAnchor>
</c:userShapes>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18</xdr:row>
      <xdr:rowOff>57150</xdr:rowOff>
    </xdr:from>
    <xdr:to>
      <xdr:col>9</xdr:col>
      <xdr:colOff>742950</xdr:colOff>
      <xdr:row>40</xdr:row>
      <xdr:rowOff>57150</xdr:rowOff>
    </xdr:to>
    <xdr:graphicFrame>
      <xdr:nvGraphicFramePr>
        <xdr:cNvPr id="1" name="1 Gráfico"/>
        <xdr:cNvGraphicFramePr/>
      </xdr:nvGraphicFramePr>
      <xdr:xfrm>
        <a:off x="0" y="3057525"/>
        <a:ext cx="8115300" cy="41624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37</xdr:row>
      <xdr:rowOff>66675</xdr:rowOff>
    </xdr:from>
    <xdr:to>
      <xdr:col>1</xdr:col>
      <xdr:colOff>419100</xdr:colOff>
      <xdr:row>37</xdr:row>
      <xdr:rowOff>180975</xdr:rowOff>
    </xdr:to>
    <xdr:pic>
      <xdr:nvPicPr>
        <xdr:cNvPr id="1" name="Picture 1" descr="LOGO_FUCOA"/>
        <xdr:cNvPicPr preferRelativeResize="1">
          <a:picLocks noChangeAspect="1"/>
        </xdr:cNvPicPr>
      </xdr:nvPicPr>
      <xdr:blipFill>
        <a:blip r:embed="rId1"/>
        <a:srcRect t="45156" b="48161"/>
        <a:stretch>
          <a:fillRect/>
        </a:stretch>
      </xdr:blipFill>
      <xdr:spPr>
        <a:xfrm>
          <a:off x="0" y="7153275"/>
          <a:ext cx="1181100" cy="1143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142875</xdr:rowOff>
    </xdr:from>
    <xdr:to>
      <xdr:col>6</xdr:col>
      <xdr:colOff>714375</xdr:colOff>
      <xdr:row>96</xdr:row>
      <xdr:rowOff>180975</xdr:rowOff>
    </xdr:to>
    <xdr:sp>
      <xdr:nvSpPr>
        <xdr:cNvPr id="1" name="1 CuadroTexto"/>
        <xdr:cNvSpPr txBox="1">
          <a:spLocks noChangeArrowheads="1"/>
        </xdr:cNvSpPr>
      </xdr:nvSpPr>
      <xdr:spPr>
        <a:xfrm>
          <a:off x="0" y="142875"/>
          <a:ext cx="5286375" cy="17897475"/>
        </a:xfrm>
        <a:prstGeom prst="rect">
          <a:avLst/>
        </a:prstGeom>
        <a:noFill/>
        <a:ln w="9525" cmpd="sng">
          <a:noFill/>
        </a:ln>
      </xdr:spPr>
      <xdr:txBody>
        <a:bodyPr vertOverflow="clip" wrap="square"/>
        <a:p>
          <a:pPr algn="l">
            <a:defRPr/>
          </a:pPr>
          <a:r>
            <a:rPr lang="en-US" cap="none" sz="1100" b="1" i="0" u="none" baseline="0">
              <a:solidFill>
                <a:srgbClr val="000000"/>
              </a:solidFill>
              <a:latin typeface="Calibri"/>
              <a:ea typeface="Calibri"/>
              <a:cs typeface="Calibri"/>
            </a:rPr>
            <a:t>COMENTARIOS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1. Precios de la papa en mercados mayoristas: tendencia a la baja
</a:t>
          </a:r>
          <a:r>
            <a:rPr lang="en-US" cap="none" sz="1100" b="0" i="0" u="none" baseline="0">
              <a:solidFill>
                <a:srgbClr val="000000"/>
              </a:solidFill>
              <a:latin typeface="Calibri"/>
              <a:ea typeface="Calibri"/>
              <a:cs typeface="Calibri"/>
            </a:rPr>
            <a:t>En octubre el precio promedio de la papa en los mercados mayoristas de Santiago alcanzó $ 20.218 por saco de 50 kilos, valor 10,3% superior respecto al mes anterior y 155,5% mayor que el de igual mes del año 2011 (cuadro 1). Este precio es el promedio mensual más alto desde diciembre de 2008. 
</a:t>
          </a:r>
          <a:r>
            <a:rPr lang="en-US" cap="none" sz="1100" b="0" i="0" u="none" baseline="0">
              <a:solidFill>
                <a:srgbClr val="000000"/>
              </a:solidFill>
              <a:latin typeface="Calibri"/>
              <a:ea typeface="Calibri"/>
              <a:cs typeface="Calibri"/>
            </a:rPr>
            <a:t>Luego de que se registrara el máximo valor a fines de septiembre, la tendencia ha sido a la baja. El día 9 de noviembre el precio promedio fue de $15.899 por saco (cuadro 2 y gráfico 2).
</a:t>
          </a:r>
          <a:r>
            <a:rPr lang="en-US" cap="none" sz="1100" b="0" i="0" u="none" baseline="0">
              <a:solidFill>
                <a:srgbClr val="000000"/>
              </a:solidFill>
              <a:latin typeface="Calibri"/>
              <a:ea typeface="Calibri"/>
              <a:cs typeface="Calibri"/>
            </a:rPr>
            <a:t>Como se venía proyectando, el precio máximo ya se alcanzó y en adelante se espera una tendencia a la baja, en la medida que se cosecha la producción de papa temprana en las zonas norte y centro del país.
</a:t>
          </a:r>
          <a:r>
            <a:rPr lang="en-US" cap="none" sz="1100" b="1" i="0" u="none" baseline="0">
              <a:solidFill>
                <a:srgbClr val="000000"/>
              </a:solidFill>
              <a:latin typeface="Calibri"/>
              <a:ea typeface="Calibri"/>
              <a:cs typeface="Calibri"/>
            </a:rPr>
            <a:t>2. Precio de la papa en mercados minoristas: sube en supermercados y ferias
</a:t>
          </a:r>
          <a:r>
            <a:rPr lang="en-US" cap="none" sz="1100" b="0" i="0" u="none" baseline="0">
              <a:solidFill>
                <a:srgbClr val="000000"/>
              </a:solidFill>
              <a:latin typeface="Calibri"/>
              <a:ea typeface="Calibri"/>
              <a:cs typeface="Calibri"/>
            </a:rPr>
            <a:t>En el monitoreo de precios a consumidor que realiza Odepa en la ciudad de Santiago, se observó un alza de 36,7% en el mes de octubre en supermercados y de 12% en ferias (cuadro 3). 
</a:t>
          </a:r>
          <a:r>
            <a:rPr lang="en-US" cap="none" sz="1100" b="0" i="0" u="none" baseline="0">
              <a:solidFill>
                <a:srgbClr val="000000"/>
              </a:solidFill>
              <a:latin typeface="Calibri"/>
              <a:ea typeface="Calibri"/>
              <a:cs typeface="Calibri"/>
            </a:rPr>
            <a:t>Los precios de octubre en 2012 fueron superiores en 215,5% en los supermercados y en 114,8% en las ferias, respecto al mismo mes del año anterior.
</a:t>
          </a:r>
          <a:r>
            <a:rPr lang="en-US" cap="none" sz="1100" b="0" i="0" u="none" baseline="0">
              <a:solidFill>
                <a:srgbClr val="000000"/>
              </a:solidFill>
              <a:latin typeface="Calibri"/>
              <a:ea typeface="Calibri"/>
              <a:cs typeface="Calibri"/>
            </a:rPr>
            <a:t>En el mes de octubre, el precio promedio de las ferias fue 44% más bajo respecto de los supermercados, acrecentándose la diferencia entre ambos tipos de establecimientos observada en meses anteriores (gráfico 3).
</a:t>
          </a:r>
          <a:r>
            <a:rPr lang="en-US" cap="none" sz="1100" b="0" i="0" u="none" baseline="0">
              <a:solidFill>
                <a:srgbClr val="000000"/>
              </a:solidFill>
              <a:latin typeface="Calibri"/>
              <a:ea typeface="Calibri"/>
              <a:cs typeface="Calibri"/>
            </a:rPr>
            <a:t>Respecto a los precios de la ciudad de Talca, monitoreados por la Secretaría Ministerial de Agricultura de la Región del Maule, también se observó un alza en las últimas mediciones, llegando a $ 1.275 por kilo en supermercados y a $ 706 en ferias en la segunda medición de octubre (cuadro 4).
</a:t>
          </a:r>
          <a:r>
            <a:rPr lang="en-US" cap="none" sz="1100" b="1" i="0" u="none" baseline="0">
              <a:solidFill>
                <a:srgbClr val="000000"/>
              </a:solidFill>
              <a:latin typeface="Calibri"/>
              <a:ea typeface="Calibri"/>
              <a:cs typeface="Calibri"/>
            </a:rPr>
            <a:t>3. Producción y rendimiento de papa 2011/12: bajan la superficie, la producción y los rendimientos
</a:t>
          </a:r>
          <a:r>
            <a:rPr lang="en-US" cap="none" sz="1100" b="0" i="0" u="none" baseline="0">
              <a:solidFill>
                <a:srgbClr val="000000"/>
              </a:solidFill>
              <a:latin typeface="Calibri"/>
              <a:ea typeface="Calibri"/>
              <a:cs typeface="Calibri"/>
            </a:rPr>
            <a:t>Los resultados de la encuesta del INE sobre la superficie sembrada con cultivos anuales para la temporada 2011/12 indicaron una disminución de 23% para la papa, con una superficie de 41.534 hectáreas. Estas cifras son coherentes con la situación del mercado durante el año 2011, ya que los bajos precios de las temporadas anteriores habrían desincentivado las siembras (cuadros 1 y 5).
</a:t>
          </a:r>
          <a:r>
            <a:rPr lang="en-US" cap="none" sz="1100" b="0" i="0" u="none" baseline="0">
              <a:solidFill>
                <a:srgbClr val="000000"/>
              </a:solidFill>
              <a:latin typeface="Calibri"/>
              <a:ea typeface="Calibri"/>
              <a:cs typeface="Calibri"/>
            </a:rPr>
            <a:t>También contribuyó a esta baja en la superficie cultivada la escasez de agua de riego en las zonas central y sur del país, que hizo que muchos agricultores disminuyeran la siembra o desistieran de sembrar.
</a:t>
          </a:r>
          <a:r>
            <a:rPr lang="en-US" cap="none" sz="1100" b="0" i="0" u="none" baseline="0">
              <a:solidFill>
                <a:srgbClr val="000000"/>
              </a:solidFill>
              <a:latin typeface="Calibri"/>
              <a:ea typeface="Calibri"/>
              <a:cs typeface="Calibri"/>
            </a:rPr>
            <a:t>En los resultados del INE a nivel regional (cuadro 6), se puede observar que la Región de Los Lagos tiene la mayor superficie cultivada con papas, con 10.419 hectáreas. La siguen La Araucanía, con 10.383 hectáreas, y la Región del Bío Bío, con 5.998 hectáreas. Estas tres regiones suman el 65% de la superficie destinada al cultivo en el país, que corresponde fundamentalmente a papa de guarda.
</a:t>
          </a:r>
          <a:r>
            <a:rPr lang="en-US" cap="none" sz="1100" b="0" i="0" u="none" baseline="0">
              <a:solidFill>
                <a:srgbClr val="000000"/>
              </a:solidFill>
              <a:latin typeface="Calibri"/>
              <a:ea typeface="Calibri"/>
              <a:cs typeface="Calibri"/>
            </a:rPr>
            <a:t>Además, durante la temporada 2011/12 se registró una baja de 16% en los rendimientos, los que llegaron a 26,3 toneladas por hectárea. Como resultado de estas reducciones en la superficie cultivada y en los rendimientos, la producción de papa a nivel nacional disminuyó en 35% respecto a la cosecha anterior, arrojando un resultado de 1.093.452 toneladas.
</a:t>
          </a:r>
          <a:r>
            <a:rPr lang="en-US" cap="none" sz="1100" b="0" i="0" u="none" baseline="0">
              <a:solidFill>
                <a:srgbClr val="000000"/>
              </a:solidFill>
              <a:latin typeface="Calibri"/>
              <a:ea typeface="Calibri"/>
              <a:cs typeface="Calibri"/>
            </a:rPr>
            <a:t>Esta menor oferta motivó el alza que se observa en los precios, la que se espera se revierta en la medida que se incrementa la oferta de papa temprana (cuadro 5).
</a:t>
          </a:r>
          <a:r>
            <a:rPr lang="en-US" cap="none" sz="1100" b="1" i="0" u="none" baseline="0">
              <a:solidFill>
                <a:srgbClr val="000000"/>
              </a:solidFill>
              <a:latin typeface="Calibri"/>
              <a:ea typeface="Calibri"/>
              <a:cs typeface="Calibri"/>
            </a:rPr>
            <a:t>4. Intenciones de siembra 2012/13: sube la superficie
</a:t>
          </a:r>
          <a:r>
            <a:rPr lang="en-US" cap="none" sz="1100" b="0" i="0" u="none" baseline="0">
              <a:solidFill>
                <a:srgbClr val="000000"/>
              </a:solidFill>
              <a:latin typeface="Calibri"/>
              <a:ea typeface="Calibri"/>
              <a:cs typeface="Calibri"/>
            </a:rPr>
            <a:t>Los resultados del segundo estudio de intenciones de siembra del INE para la temporada 2012/13, realizado en octubre pasado, indican un aumento de 8,2%, cifra algo menor que la del primer estudio, que arrojó un resultado de 9,7%, lo que significa que a nivel nacional se cultivarían 44.940 hectáreas. Esta cifra confirma que la superficie cultivada aumentará respecto a la temporada anterior, lo cual es coherente con la situación actual del mercado, ya que los precios altos de este año han incentivado las siembras (cuadros 1 y 5).
</a:t>
          </a:r>
          <a:r>
            <a:rPr lang="en-US" cap="none" sz="1100" b="0" i="0" u="none" baseline="0">
              <a:solidFill>
                <a:srgbClr val="000000"/>
              </a:solidFill>
              <a:latin typeface="Calibri"/>
              <a:ea typeface="Calibri"/>
              <a:cs typeface="Calibri"/>
            </a:rPr>
            <a:t>Si se estima el rendimiento de la próxima temporada como el rendimiento promedio de las dos precedentes, la producción aumentaría en 18%.
</a:t>
          </a:r>
          <a:r>
            <a:rPr lang="en-US" cap="none" sz="1100" b="1" i="0" u="none" baseline="0">
              <a:solidFill>
                <a:srgbClr val="000000"/>
              </a:solidFill>
              <a:latin typeface="Calibri"/>
              <a:ea typeface="Calibri"/>
              <a:cs typeface="Calibri"/>
            </a:rPr>
            <a:t>5. Comercio exterior de productos derivados de papa: más importaciones y menos exportaciones
</a:t>
          </a:r>
          <a:r>
            <a:rPr lang="en-US" cap="none" sz="1100" b="0" i="0" u="none" baseline="0">
              <a:solidFill>
                <a:srgbClr val="000000"/>
              </a:solidFill>
              <a:latin typeface="Calibri"/>
              <a:ea typeface="Calibri"/>
              <a:cs typeface="Calibri"/>
            </a:rPr>
            <a:t>La balanza comercial de los derivados de papa fue negativa en US$ 49 millones en el año 2011: se importaron productos por un valor CIF de US$ 52 millones y se exportaron por un valor FOB de US$ 3 millones (cuadros 9 y 10). 
</a:t>
          </a:r>
          <a:r>
            <a:rPr lang="en-US" cap="none" sz="1100" b="0" i="0" u="none" baseline="0">
              <a:solidFill>
                <a:srgbClr val="000000"/>
              </a:solidFill>
              <a:latin typeface="Calibri"/>
              <a:ea typeface="Calibri"/>
              <a:cs typeface="Calibri"/>
            </a:rPr>
            <a:t>Entre enero y octubre de 2012 se observa una disminución de 20,8% en el valor de las exportaciones, respecto al mismo período del año anterior. Se registran bajas importantes en las exportaciones de papas preparadas sin congelar (</a:t>
          </a:r>
          <a:r>
            <a:rPr lang="en-US" cap="none" sz="1100" b="0" i="1" u="none" baseline="0">
              <a:solidFill>
                <a:srgbClr val="000000"/>
              </a:solidFill>
              <a:latin typeface="Calibri"/>
              <a:ea typeface="Calibri"/>
              <a:cs typeface="Calibri"/>
            </a:rPr>
            <a:t>snack</a:t>
          </a:r>
          <a:r>
            <a:rPr lang="en-US" cap="none" sz="1100" b="0" i="0" u="none" baseline="0">
              <a:solidFill>
                <a:srgbClr val="000000"/>
              </a:solidFill>
              <a:latin typeface="Calibri"/>
              <a:ea typeface="Calibri"/>
              <a:cs typeface="Calibri"/>
            </a:rPr>
            <a:t>) y puré de papas a Brasil. También se observa menor valor de ventas de papa congelada y de semilla. Destaca el incremento en los envíos de harina de papas a Venezuela y Brasil; de copos (puré) a Perú y Colombia; las exportaciones de papas preparadas congeladas a Venezuela y de semilla a Brasil.
</a:t>
          </a:r>
          <a:r>
            <a:rPr lang="en-US" cap="none" sz="1100" b="0" i="0" u="none" baseline="0">
              <a:solidFill>
                <a:srgbClr val="000000"/>
              </a:solidFill>
              <a:latin typeface="Calibri"/>
              <a:ea typeface="Calibri"/>
              <a:cs typeface="Calibri"/>
            </a:rPr>
            <a:t>Respecto a las importaciones de productos derivados de la papa, en este período (enero - octubre) su valor ha crecido en 39,2% respecto a igual período del año anterior. El  principal incremento se observa en las compras de papas preparadas congeladas (que son principalmente papas prefritas congeladas), con más de 9 millones de dólares más que en igual período del año pasado. Los principales aumentos se ven en las importaciones desde Bélgica, Países</a:t>
          </a:r>
          <a:r>
            <a:rPr lang="en-US" cap="none" sz="1100" b="0" i="0" u="none" baseline="0">
              <a:solidFill>
                <a:srgbClr val="000000"/>
              </a:solidFill>
              <a:latin typeface="Calibri"/>
              <a:ea typeface="Calibri"/>
              <a:cs typeface="Calibri"/>
            </a:rPr>
            <a:t> Bajos</a:t>
          </a:r>
          <a:r>
            <a:rPr lang="en-US" cap="none" sz="1100" b="0" i="0" u="none" baseline="0">
              <a:solidFill>
                <a:srgbClr val="000000"/>
              </a:solidFill>
              <a:latin typeface="Calibri"/>
              <a:ea typeface="Calibri"/>
              <a:cs typeface="Calibri"/>
            </a:rPr>
            <a:t>, Alemania, Francia y Argentina. 
</a:t>
          </a:r>
          <a:r>
            <a:rPr lang="en-US" cap="none" sz="1100" b="0" i="0" u="none" baseline="0">
              <a:solidFill>
                <a:srgbClr val="000000"/>
              </a:solidFill>
              <a:latin typeface="Calibri"/>
              <a:ea typeface="Calibri"/>
              <a:cs typeface="Calibri"/>
            </a:rPr>
            <a:t>Las importaciones de papas preparadas sin congelar (</a:t>
          </a:r>
          <a:r>
            <a:rPr lang="en-US" cap="none" sz="1100" b="0" i="1" u="none" baseline="0">
              <a:solidFill>
                <a:srgbClr val="000000"/>
              </a:solidFill>
              <a:latin typeface="Calibri"/>
              <a:ea typeface="Calibri"/>
              <a:cs typeface="Calibri"/>
            </a:rPr>
            <a:t>snack</a:t>
          </a:r>
          <a:r>
            <a:rPr lang="en-US" cap="none" sz="1100" b="0" i="0" u="none" baseline="0">
              <a:solidFill>
                <a:srgbClr val="000000"/>
              </a:solidFill>
              <a:latin typeface="Calibri"/>
              <a:ea typeface="Calibri"/>
              <a:cs typeface="Calibri"/>
            </a:rPr>
            <a:t>) también muestran un importante incremento, con mayores envíos de México, Canadá y Perú</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Las compras de puré muestran un gran aumento, principalmente de los envíos de los Países Bajos y Alemania.</a:t>
          </a: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cdr:x>
      <cdr:y>0.95</cdr:y>
    </cdr:from>
    <cdr:to>
      <cdr:x>0.17025</cdr:x>
      <cdr:y>1</cdr:y>
    </cdr:to>
    <cdr:sp>
      <cdr:nvSpPr>
        <cdr:cNvPr id="1" name="1 CuadroTexto"/>
        <cdr:cNvSpPr txBox="1">
          <a:spLocks noChangeArrowheads="1"/>
        </cdr:cNvSpPr>
      </cdr:nvSpPr>
      <cdr:spPr>
        <a:xfrm>
          <a:off x="-47624" y="2971800"/>
          <a:ext cx="1123950" cy="209550"/>
        </a:xfrm>
        <a:prstGeom prst="rect">
          <a:avLst/>
        </a:prstGeom>
        <a:noFill/>
        <a:ln w="9525" cmpd="sng">
          <a:noFill/>
        </a:ln>
      </cdr:spPr>
      <cdr:txBody>
        <a:bodyPr vertOverflow="clip" wrap="square"/>
        <a:p>
          <a:pPr algn="l">
            <a:defRPr/>
          </a:pPr>
          <a:r>
            <a:rPr lang="en-US" cap="none" sz="900" b="0" i="0" u="none" baseline="0">
              <a:solidFill>
                <a:srgbClr val="000000"/>
              </a:solidFill>
            </a:rPr>
            <a:t>Fuente: Odepa</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26</xdr:row>
      <xdr:rowOff>142875</xdr:rowOff>
    </xdr:from>
    <xdr:to>
      <xdr:col>5</xdr:col>
      <xdr:colOff>828675</xdr:colOff>
      <xdr:row>43</xdr:row>
      <xdr:rowOff>38100</xdr:rowOff>
    </xdr:to>
    <xdr:graphicFrame>
      <xdr:nvGraphicFramePr>
        <xdr:cNvPr id="1" name="3 Gráfico"/>
        <xdr:cNvGraphicFramePr/>
      </xdr:nvGraphicFramePr>
      <xdr:xfrm>
        <a:off x="0" y="4467225"/>
        <a:ext cx="6324600" cy="313372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38</xdr:row>
      <xdr:rowOff>57150</xdr:rowOff>
    </xdr:from>
    <xdr:to>
      <xdr:col>7</xdr:col>
      <xdr:colOff>752475</xdr:colOff>
      <xdr:row>56</xdr:row>
      <xdr:rowOff>66675</xdr:rowOff>
    </xdr:to>
    <xdr:pic>
      <xdr:nvPicPr>
        <xdr:cNvPr id="1" name="1 Imagen"/>
        <xdr:cNvPicPr preferRelativeResize="1">
          <a:picLocks noChangeAspect="1"/>
        </xdr:cNvPicPr>
      </xdr:nvPicPr>
      <xdr:blipFill>
        <a:blip r:embed="rId1"/>
        <a:stretch>
          <a:fillRect/>
        </a:stretch>
      </xdr:blipFill>
      <xdr:spPr>
        <a:xfrm>
          <a:off x="0" y="7439025"/>
          <a:ext cx="6257925" cy="34385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21</xdr:row>
      <xdr:rowOff>76200</xdr:rowOff>
    </xdr:from>
    <xdr:to>
      <xdr:col>8</xdr:col>
      <xdr:colOff>561975</xdr:colOff>
      <xdr:row>43</xdr:row>
      <xdr:rowOff>114300</xdr:rowOff>
    </xdr:to>
    <xdr:graphicFrame>
      <xdr:nvGraphicFramePr>
        <xdr:cNvPr id="1" name="1 Gráfico"/>
        <xdr:cNvGraphicFramePr/>
      </xdr:nvGraphicFramePr>
      <xdr:xfrm>
        <a:off x="0" y="3505200"/>
        <a:ext cx="5953125" cy="4229100"/>
      </xdr:xfrm>
      <a:graphic>
        <a:graphicData uri="http://schemas.openxmlformats.org/drawingml/2006/chart">
          <c:chart xmlns:c="http://schemas.openxmlformats.org/drawingml/2006/chart" r:id="rId1"/>
        </a:graphicData>
      </a:graphic>
    </xdr:graphicFrame>
    <xdr:clientData/>
  </xdr:twoCellAnchor>
  <xdr:oneCellAnchor>
    <xdr:from>
      <xdr:col>0</xdr:col>
      <xdr:colOff>76200</xdr:colOff>
      <xdr:row>42</xdr:row>
      <xdr:rowOff>85725</xdr:rowOff>
    </xdr:from>
    <xdr:ext cx="866775" cy="180975"/>
    <xdr:sp>
      <xdr:nvSpPr>
        <xdr:cNvPr id="2" name="2 CuadroTexto"/>
        <xdr:cNvSpPr txBox="1">
          <a:spLocks noChangeArrowheads="1"/>
        </xdr:cNvSpPr>
      </xdr:nvSpPr>
      <xdr:spPr>
        <a:xfrm>
          <a:off x="76200" y="7515225"/>
          <a:ext cx="866775" cy="180975"/>
        </a:xfrm>
        <a:prstGeom prst="rect">
          <a:avLst/>
        </a:prstGeom>
        <a:noFill/>
        <a:ln w="9525" cmpd="sng">
          <a:noFill/>
        </a:ln>
      </xdr:spPr>
      <xdr:txBody>
        <a:bodyPr vertOverflow="clip" wrap="square"/>
        <a:p>
          <a:pPr algn="l">
            <a:defRPr/>
          </a:pPr>
          <a:r>
            <a:rPr lang="en-US" cap="none" sz="800" b="0" i="0" u="none" baseline="0">
              <a:solidFill>
                <a:srgbClr val="000000"/>
              </a:solidFill>
            </a:rPr>
            <a:t>Fuente: Odepa</a:t>
          </a:r>
        </a:p>
      </xdr:txBody>
    </xdr:sp>
    <xdr:clientData/>
  </xdr:oneCell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-0.00875</cdr:x>
      <cdr:y>0.945</cdr:y>
    </cdr:from>
    <cdr:to>
      <cdr:x>0.7045</cdr:x>
      <cdr:y>1</cdr:y>
    </cdr:to>
    <cdr:sp>
      <cdr:nvSpPr>
        <cdr:cNvPr id="1" name="1 CuadroTexto"/>
        <cdr:cNvSpPr txBox="1">
          <a:spLocks noChangeArrowheads="1"/>
        </cdr:cNvSpPr>
      </cdr:nvSpPr>
      <cdr:spPr>
        <a:xfrm>
          <a:off x="-47624" y="2800350"/>
          <a:ext cx="4162425" cy="219075"/>
        </a:xfrm>
        <a:prstGeom prst="rect">
          <a:avLst/>
        </a:prstGeom>
        <a:noFill/>
        <a:ln w="9525" cmpd="sng">
          <a:noFill/>
        </a:ln>
      </cdr:spPr>
      <cdr:txBody>
        <a:bodyPr vertOverflow="clip" wrap="square" anchor="b"/>
        <a:p>
          <a:pPr algn="l">
            <a:defRPr/>
          </a:pPr>
          <a:r>
            <a:rPr lang="en-US" cap="none" sz="800" b="0" i="0" u="none" baseline="0">
              <a:solidFill>
                <a:srgbClr val="000000"/>
              </a:solidFill>
            </a:rPr>
            <a:t>Fuente: Seremi de Agricultura de la Región del Maule</a:t>
          </a:r>
        </a:p>
      </cdr:txBody>
    </cdr: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36</xdr:row>
      <xdr:rowOff>57150</xdr:rowOff>
    </xdr:from>
    <xdr:to>
      <xdr:col>4</xdr:col>
      <xdr:colOff>1133475</xdr:colOff>
      <xdr:row>51</xdr:row>
      <xdr:rowOff>171450</xdr:rowOff>
    </xdr:to>
    <xdr:graphicFrame>
      <xdr:nvGraphicFramePr>
        <xdr:cNvPr id="1" name="1 Gráfico"/>
        <xdr:cNvGraphicFramePr/>
      </xdr:nvGraphicFramePr>
      <xdr:xfrm>
        <a:off x="0" y="6581775"/>
        <a:ext cx="5838825" cy="297180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odepa.gob.cl/Documents%20and%20Settings/btapia/Configuraci&#243;n%20local/Archivos%20temporales%20de%20Internet/Content.Outlook/EVZZ33DY/BH%20EXP.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XP TOTAL"/>
      <sheetName val="EXP"/>
      <sheetName val="Total"/>
      <sheetName val="Fresco"/>
      <sheetName val="Ind"/>
      <sheetName val="Cong,Desh"/>
      <sheetName val="Prep"/>
      <sheetName val="Jugo,Pasta"/>
      <sheetName val="Destinos"/>
      <sheetName val="Regiones"/>
      <sheetName val="VALIDACIÓN"/>
      <sheetName val="TD clase"/>
      <sheetName val="TD subclase"/>
      <sheetName val="TD Frescos"/>
      <sheetName val="TD Ind"/>
      <sheetName val="TD cong"/>
      <sheetName val="TD desh"/>
      <sheetName val="TD prep"/>
      <sheetName val="TD jugo"/>
      <sheetName val="TD pasta"/>
      <sheetName val="TD F destino"/>
      <sheetName val="TD I destino"/>
      <sheetName val="TD F región"/>
      <sheetName val="TD I región"/>
    </sheetNames>
    <sheetDataSet>
      <sheetData sheetId="11">
        <row r="5">
          <cell r="A5" t="str">
            <v>Industrial</v>
          </cell>
          <cell r="B5">
            <v>132994290</v>
          </cell>
          <cell r="C5">
            <v>97195427</v>
          </cell>
          <cell r="D5">
            <v>96180684</v>
          </cell>
          <cell r="E5">
            <v>187710025</v>
          </cell>
          <cell r="F5">
            <v>132627695</v>
          </cell>
          <cell r="G5">
            <v>129112698</v>
          </cell>
        </row>
        <row r="6">
          <cell r="A6" t="str">
            <v>Primario</v>
          </cell>
          <cell r="B6">
            <v>95069923</v>
          </cell>
          <cell r="C6">
            <v>92974262</v>
          </cell>
          <cell r="D6">
            <v>96315604</v>
          </cell>
          <cell r="E6">
            <v>64407575</v>
          </cell>
          <cell r="F6">
            <v>58564556</v>
          </cell>
          <cell r="G6">
            <v>69583759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hyperlink" Target="http://www.odepa.gob.cl/Users/acanales/AppData/Local/Microsoft/Windows/"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E13:J15"/>
  <sheetViews>
    <sheetView tabSelected="1" zoomScalePageLayoutView="0" workbookViewId="0" topLeftCell="A1">
      <selection activeCell="E13" sqref="E13:G13"/>
    </sheetView>
  </sheetViews>
  <sheetFormatPr defaultColWidth="11.421875" defaultRowHeight="15"/>
  <sheetData>
    <row r="13" spans="5:10" ht="25.5">
      <c r="E13" s="175" t="s">
        <v>156</v>
      </c>
      <c r="F13" s="175"/>
      <c r="G13" s="175"/>
      <c r="H13" s="2"/>
      <c r="I13" s="2"/>
      <c r="J13" s="2"/>
    </row>
    <row r="14" spans="5:7" ht="15">
      <c r="E14" s="1"/>
      <c r="F14" s="1"/>
      <c r="G14" s="1"/>
    </row>
    <row r="15" spans="5:10" ht="15.75">
      <c r="E15" s="173" t="s">
        <v>180</v>
      </c>
      <c r="F15" s="174"/>
      <c r="G15" s="174"/>
      <c r="H15" s="3"/>
      <c r="I15" s="3"/>
      <c r="J15" s="3"/>
    </row>
  </sheetData>
  <sheetProtection/>
  <mergeCells count="2">
    <mergeCell ref="E15:G15"/>
    <mergeCell ref="E13:G13"/>
  </mergeCells>
  <printOptions/>
  <pageMargins left="0.7086614173228347" right="0.7086614173228347" top="0.7480314960629921" bottom="0.7480314960629921" header="0.31496062992125984" footer="0.31496062992125984"/>
  <pageSetup horizontalDpi="600" verticalDpi="600" orientation="portrait" scale="85" r:id="rId2"/>
  <drawing r:id="rId1"/>
</worksheet>
</file>

<file path=xl/worksheets/sheet10.xml><?xml version="1.0" encoding="utf-8"?>
<worksheet xmlns="http://schemas.openxmlformats.org/spreadsheetml/2006/main" xmlns:r="http://schemas.openxmlformats.org/officeDocument/2006/relationships">
  <dimension ref="A1:J19"/>
  <sheetViews>
    <sheetView view="pageBreakPreview" zoomScaleSheetLayoutView="100" zoomScalePageLayoutView="0" workbookViewId="0" topLeftCell="A1">
      <selection activeCell="K17" sqref="K17"/>
    </sheetView>
  </sheetViews>
  <sheetFormatPr defaultColWidth="15.8515625" defaultRowHeight="15"/>
  <cols>
    <col min="1" max="1" width="11.00390625" style="8" customWidth="1"/>
    <col min="2" max="3" width="12.28125" style="8" customWidth="1"/>
    <col min="4" max="4" width="14.00390625" style="8" customWidth="1"/>
    <col min="5" max="6" width="11.421875" style="8" customWidth="1"/>
    <col min="7" max="7" width="11.140625" style="8" customWidth="1"/>
    <col min="8" max="8" width="13.7109375" style="8" customWidth="1"/>
    <col min="9" max="10" width="12.28125" style="8" customWidth="1"/>
    <col min="11" max="16384" width="15.8515625" style="8" customWidth="1"/>
  </cols>
  <sheetData>
    <row r="1" spans="1:10" ht="12.75">
      <c r="A1" s="186" t="s">
        <v>21</v>
      </c>
      <c r="B1" s="186"/>
      <c r="C1" s="186"/>
      <c r="D1" s="186"/>
      <c r="E1" s="186"/>
      <c r="F1" s="186"/>
      <c r="G1" s="186"/>
      <c r="H1" s="186"/>
      <c r="I1" s="186"/>
      <c r="J1" s="186"/>
    </row>
    <row r="2" spans="1:10" ht="12.75" customHeight="1">
      <c r="A2" s="186" t="s">
        <v>61</v>
      </c>
      <c r="B2" s="186"/>
      <c r="C2" s="186"/>
      <c r="D2" s="186"/>
      <c r="E2" s="186"/>
      <c r="F2" s="186"/>
      <c r="G2" s="186"/>
      <c r="H2" s="186"/>
      <c r="I2" s="186"/>
      <c r="J2" s="186"/>
    </row>
    <row r="3" spans="1:10" ht="12.75">
      <c r="A3" s="186" t="s">
        <v>34</v>
      </c>
      <c r="B3" s="186"/>
      <c r="C3" s="186"/>
      <c r="D3" s="186"/>
      <c r="E3" s="186"/>
      <c r="F3" s="186"/>
      <c r="G3" s="186"/>
      <c r="H3" s="186"/>
      <c r="I3" s="186"/>
      <c r="J3" s="186"/>
    </row>
    <row r="4" spans="1:10" ht="12.75">
      <c r="A4" s="11"/>
      <c r="B4" s="11"/>
      <c r="C4" s="11"/>
      <c r="D4" s="11"/>
      <c r="E4" s="11"/>
      <c r="F4" s="11"/>
      <c r="G4" s="11"/>
      <c r="H4" s="11"/>
      <c r="I4" s="21"/>
      <c r="J4" s="11"/>
    </row>
    <row r="5" spans="1:10" ht="15" customHeight="1">
      <c r="A5" s="204" t="s">
        <v>19</v>
      </c>
      <c r="B5" s="24" t="s">
        <v>31</v>
      </c>
      <c r="C5" s="24" t="s">
        <v>31</v>
      </c>
      <c r="D5" s="24" t="s">
        <v>33</v>
      </c>
      <c r="E5" s="24" t="s">
        <v>31</v>
      </c>
      <c r="F5" s="24" t="s">
        <v>32</v>
      </c>
      <c r="G5" s="24" t="s">
        <v>32</v>
      </c>
      <c r="H5" s="24" t="s">
        <v>31</v>
      </c>
      <c r="I5" s="24" t="s">
        <v>31</v>
      </c>
      <c r="J5" s="24" t="s">
        <v>31</v>
      </c>
    </row>
    <row r="6" spans="1:10" ht="12.75">
      <c r="A6" s="205"/>
      <c r="B6" s="23" t="s">
        <v>30</v>
      </c>
      <c r="C6" s="23" t="s">
        <v>29</v>
      </c>
      <c r="D6" s="23" t="s">
        <v>28</v>
      </c>
      <c r="E6" s="23" t="s">
        <v>27</v>
      </c>
      <c r="F6" s="23" t="s">
        <v>26</v>
      </c>
      <c r="G6" s="23" t="s">
        <v>25</v>
      </c>
      <c r="H6" s="23" t="s">
        <v>24</v>
      </c>
      <c r="I6" s="23" t="s">
        <v>23</v>
      </c>
      <c r="J6" s="23" t="s">
        <v>22</v>
      </c>
    </row>
    <row r="7" spans="1:10" ht="12.75">
      <c r="A7" s="11" t="s">
        <v>14</v>
      </c>
      <c r="B7" s="21">
        <v>5960</v>
      </c>
      <c r="C7" s="21">
        <v>1480</v>
      </c>
      <c r="D7" s="21">
        <v>4280</v>
      </c>
      <c r="E7" s="21">
        <v>2960</v>
      </c>
      <c r="F7" s="21">
        <v>4170</v>
      </c>
      <c r="G7" s="21">
        <v>5240</v>
      </c>
      <c r="H7" s="21">
        <v>18030</v>
      </c>
      <c r="I7" s="11"/>
      <c r="J7" s="21">
        <v>17930</v>
      </c>
    </row>
    <row r="8" spans="1:10" ht="12.75">
      <c r="A8" s="11" t="s">
        <v>13</v>
      </c>
      <c r="B8" s="21">
        <v>5420</v>
      </c>
      <c r="C8" s="21">
        <v>1190</v>
      </c>
      <c r="D8" s="21">
        <v>4090</v>
      </c>
      <c r="E8" s="21">
        <v>3140</v>
      </c>
      <c r="F8" s="21">
        <v>3850</v>
      </c>
      <c r="G8" s="21">
        <v>5690</v>
      </c>
      <c r="H8" s="21">
        <v>15000</v>
      </c>
      <c r="I8" s="11"/>
      <c r="J8" s="21">
        <v>16310</v>
      </c>
    </row>
    <row r="9" spans="1:10" ht="12.75">
      <c r="A9" s="11" t="s">
        <v>12</v>
      </c>
      <c r="B9" s="21">
        <v>5400</v>
      </c>
      <c r="C9" s="21">
        <v>1200</v>
      </c>
      <c r="D9" s="21">
        <v>4000</v>
      </c>
      <c r="E9" s="21">
        <v>3450</v>
      </c>
      <c r="F9" s="21">
        <v>3800</v>
      </c>
      <c r="G9" s="21">
        <v>6400</v>
      </c>
      <c r="H9" s="21">
        <v>16800</v>
      </c>
      <c r="I9" s="11"/>
      <c r="J9" s="21">
        <v>17200</v>
      </c>
    </row>
    <row r="10" spans="1:10" ht="12.75">
      <c r="A10" s="11" t="s">
        <v>11</v>
      </c>
      <c r="B10" s="21">
        <v>4960</v>
      </c>
      <c r="C10" s="21">
        <v>1550</v>
      </c>
      <c r="D10" s="21">
        <v>3260</v>
      </c>
      <c r="E10" s="21">
        <v>2820</v>
      </c>
      <c r="F10" s="21">
        <v>2800</v>
      </c>
      <c r="G10" s="21">
        <v>6290</v>
      </c>
      <c r="H10" s="21">
        <v>15620</v>
      </c>
      <c r="I10" s="11"/>
      <c r="J10" s="21">
        <v>17010</v>
      </c>
    </row>
    <row r="11" spans="1:10" ht="12.75">
      <c r="A11" s="11" t="s">
        <v>10</v>
      </c>
      <c r="B11" s="21">
        <v>5590</v>
      </c>
      <c r="C11" s="21">
        <v>1870</v>
      </c>
      <c r="D11" s="21">
        <v>4000</v>
      </c>
      <c r="E11" s="21">
        <v>3410</v>
      </c>
      <c r="F11" s="21">
        <v>3740</v>
      </c>
      <c r="G11" s="21">
        <v>6600</v>
      </c>
      <c r="H11" s="21">
        <v>17980</v>
      </c>
      <c r="I11" s="11"/>
      <c r="J11" s="21">
        <v>18700</v>
      </c>
    </row>
    <row r="12" spans="1:10" ht="12.75">
      <c r="A12" s="22" t="s">
        <v>9</v>
      </c>
      <c r="B12" s="161">
        <v>3236.8</v>
      </c>
      <c r="C12" s="161">
        <v>2184.18</v>
      </c>
      <c r="D12" s="161">
        <v>5236.7</v>
      </c>
      <c r="E12" s="161">
        <v>1711.1</v>
      </c>
      <c r="F12" s="161">
        <v>3368.74</v>
      </c>
      <c r="G12" s="161">
        <v>8440.58</v>
      </c>
      <c r="H12" s="161">
        <v>14058.9</v>
      </c>
      <c r="I12" s="161">
        <v>3971.3</v>
      </c>
      <c r="J12" s="161">
        <v>11228.6</v>
      </c>
    </row>
    <row r="13" spans="1:10" ht="12.75">
      <c r="A13" s="22" t="s">
        <v>8</v>
      </c>
      <c r="B13" s="21">
        <v>3520</v>
      </c>
      <c r="C13" s="21">
        <v>2040</v>
      </c>
      <c r="D13" s="21">
        <v>5610</v>
      </c>
      <c r="E13" s="21">
        <v>1570</v>
      </c>
      <c r="F13" s="21">
        <v>3430</v>
      </c>
      <c r="G13" s="21">
        <v>8100</v>
      </c>
      <c r="H13" s="21">
        <v>14800</v>
      </c>
      <c r="I13" s="21">
        <v>4240</v>
      </c>
      <c r="J13" s="21">
        <v>11960</v>
      </c>
    </row>
    <row r="14" spans="1:10" ht="12.75">
      <c r="A14" s="22" t="s">
        <v>7</v>
      </c>
      <c r="B14" s="21">
        <v>2996</v>
      </c>
      <c r="C14" s="21">
        <v>606</v>
      </c>
      <c r="D14" s="21">
        <v>2760</v>
      </c>
      <c r="E14" s="21">
        <v>259</v>
      </c>
      <c r="F14" s="21">
        <v>2183</v>
      </c>
      <c r="G14" s="21">
        <v>7025</v>
      </c>
      <c r="H14" s="21">
        <v>13473</v>
      </c>
      <c r="I14" s="21">
        <v>4567</v>
      </c>
      <c r="J14" s="21">
        <v>10522</v>
      </c>
    </row>
    <row r="15" spans="1:10" ht="12.75">
      <c r="A15" s="11" t="s">
        <v>6</v>
      </c>
      <c r="B15" s="21">
        <v>3421</v>
      </c>
      <c r="C15" s="21">
        <v>447</v>
      </c>
      <c r="D15" s="21">
        <v>3493</v>
      </c>
      <c r="E15" s="21">
        <v>1981</v>
      </c>
      <c r="F15" s="21">
        <v>4589</v>
      </c>
      <c r="G15" s="21">
        <v>8958</v>
      </c>
      <c r="H15" s="21">
        <v>16756</v>
      </c>
      <c r="I15" s="21">
        <v>3767</v>
      </c>
      <c r="J15" s="21">
        <v>6672</v>
      </c>
    </row>
    <row r="16" spans="1:10" ht="12.75">
      <c r="A16" s="11" t="s">
        <v>5</v>
      </c>
      <c r="B16" s="21">
        <v>3208</v>
      </c>
      <c r="C16" s="21">
        <v>1493</v>
      </c>
      <c r="D16" s="21">
        <v>3750</v>
      </c>
      <c r="E16" s="21">
        <v>887</v>
      </c>
      <c r="F16" s="21">
        <v>4584</v>
      </c>
      <c r="G16" s="21">
        <v>9385</v>
      </c>
      <c r="H16" s="21">
        <v>17757</v>
      </c>
      <c r="I16" s="21">
        <v>3839</v>
      </c>
      <c r="J16" s="21">
        <v>8063</v>
      </c>
    </row>
    <row r="17" spans="1:10" ht="12.75">
      <c r="A17" s="20" t="s">
        <v>170</v>
      </c>
      <c r="B17" s="19">
        <v>1865</v>
      </c>
      <c r="C17" s="19">
        <v>1421</v>
      </c>
      <c r="D17" s="19">
        <v>3607</v>
      </c>
      <c r="E17" s="19">
        <v>1681</v>
      </c>
      <c r="F17" s="19">
        <v>2080</v>
      </c>
      <c r="G17" s="19">
        <v>5998</v>
      </c>
      <c r="H17" s="19">
        <v>10383</v>
      </c>
      <c r="I17" s="19">
        <v>3393</v>
      </c>
      <c r="J17" s="19">
        <v>10419</v>
      </c>
    </row>
    <row r="18" spans="1:10" ht="12.75" customHeight="1">
      <c r="A18" s="18" t="s">
        <v>4</v>
      </c>
      <c r="B18" s="18"/>
      <c r="C18" s="18"/>
      <c r="D18" s="18"/>
      <c r="E18" s="18"/>
      <c r="F18" s="18"/>
      <c r="G18" s="18"/>
      <c r="H18" s="18"/>
      <c r="I18" s="18"/>
      <c r="J18" s="18"/>
    </row>
    <row r="19" spans="1:10" ht="12.75">
      <c r="A19" s="11"/>
      <c r="B19" s="11"/>
      <c r="C19" s="11"/>
      <c r="D19" s="11"/>
      <c r="E19" s="11"/>
      <c r="F19" s="11"/>
      <c r="G19" s="11"/>
      <c r="H19" s="11"/>
      <c r="I19" s="11"/>
      <c r="J19" s="11"/>
    </row>
  </sheetData>
  <sheetProtection/>
  <mergeCells count="4">
    <mergeCell ref="A1:J1"/>
    <mergeCell ref="A2:J2"/>
    <mergeCell ref="A3:J3"/>
    <mergeCell ref="A5:A6"/>
  </mergeCells>
  <printOptions horizontalCentered="1" verticalCentered="1"/>
  <pageMargins left="0.7086614173228347" right="0.7086614173228347" top="0.7480314960629921" bottom="0.7480314960629921" header="0.31496062992125984" footer="0.31496062992125984"/>
  <pageSetup horizontalDpi="600" verticalDpi="600" orientation="landscape" scale="90" r:id="rId2"/>
  <headerFooter>
    <oddFooter>&amp;C&amp;"Arial,Normal"&amp;10 11</oddFooter>
  </headerFooter>
  <drawing r:id="rId1"/>
</worksheet>
</file>

<file path=xl/worksheets/sheet11.xml><?xml version="1.0" encoding="utf-8"?>
<worksheet xmlns="http://schemas.openxmlformats.org/spreadsheetml/2006/main" xmlns:r="http://schemas.openxmlformats.org/officeDocument/2006/relationships">
  <sheetPr>
    <pageSetUpPr fitToPage="1"/>
  </sheetPr>
  <dimension ref="A1:J19"/>
  <sheetViews>
    <sheetView view="pageBreakPreview" zoomScaleSheetLayoutView="100" zoomScalePageLayoutView="0" workbookViewId="0" topLeftCell="A13">
      <selection activeCell="M27" sqref="M27"/>
    </sheetView>
  </sheetViews>
  <sheetFormatPr defaultColWidth="11.421875" defaultRowHeight="15"/>
  <cols>
    <col min="1" max="3" width="11.421875" style="8" customWidth="1"/>
    <col min="4" max="4" width="13.8515625" style="8" customWidth="1"/>
    <col min="5" max="5" width="11.421875" style="8" customWidth="1"/>
    <col min="6" max="6" width="11.8515625" style="8" customWidth="1"/>
    <col min="7" max="7" width="11.421875" style="8" customWidth="1"/>
    <col min="8" max="8" width="13.421875" style="8" customWidth="1"/>
    <col min="9" max="16384" width="11.421875" style="8" customWidth="1"/>
  </cols>
  <sheetData>
    <row r="1" spans="1:10" ht="12.75">
      <c r="A1" s="186" t="s">
        <v>144</v>
      </c>
      <c r="B1" s="186"/>
      <c r="C1" s="186"/>
      <c r="D1" s="186"/>
      <c r="E1" s="186"/>
      <c r="F1" s="186"/>
      <c r="G1" s="186"/>
      <c r="H1" s="186"/>
      <c r="I1" s="186"/>
      <c r="J1" s="186"/>
    </row>
    <row r="2" spans="1:10" ht="14.25" customHeight="1">
      <c r="A2" s="186" t="s">
        <v>60</v>
      </c>
      <c r="B2" s="186"/>
      <c r="C2" s="186"/>
      <c r="D2" s="186"/>
      <c r="E2" s="186"/>
      <c r="F2" s="186"/>
      <c r="G2" s="186"/>
      <c r="H2" s="186"/>
      <c r="I2" s="186"/>
      <c r="J2" s="186"/>
    </row>
    <row r="3" spans="1:10" ht="12.75">
      <c r="A3" s="186" t="s">
        <v>35</v>
      </c>
      <c r="B3" s="186"/>
      <c r="C3" s="186"/>
      <c r="D3" s="186"/>
      <c r="E3" s="186"/>
      <c r="F3" s="186"/>
      <c r="G3" s="186"/>
      <c r="H3" s="186"/>
      <c r="I3" s="186"/>
      <c r="J3" s="186"/>
    </row>
    <row r="4" spans="1:10" ht="12.75">
      <c r="A4" s="11"/>
      <c r="B4" s="11"/>
      <c r="C4" s="11"/>
      <c r="D4" s="11"/>
      <c r="E4" s="11"/>
      <c r="F4" s="11"/>
      <c r="G4" s="11"/>
      <c r="H4" s="11"/>
      <c r="I4" s="21"/>
      <c r="J4" s="11"/>
    </row>
    <row r="5" spans="1:10" ht="12.75">
      <c r="A5" s="204" t="s">
        <v>19</v>
      </c>
      <c r="B5" s="24" t="s">
        <v>31</v>
      </c>
      <c r="C5" s="24" t="s">
        <v>31</v>
      </c>
      <c r="D5" s="24" t="s">
        <v>33</v>
      </c>
      <c r="E5" s="24" t="s">
        <v>31</v>
      </c>
      <c r="F5" s="24" t="s">
        <v>32</v>
      </c>
      <c r="G5" s="24" t="s">
        <v>32</v>
      </c>
      <c r="H5" s="24" t="s">
        <v>31</v>
      </c>
      <c r="I5" s="24" t="s">
        <v>31</v>
      </c>
      <c r="J5" s="24" t="s">
        <v>31</v>
      </c>
    </row>
    <row r="6" spans="1:10" ht="12.75">
      <c r="A6" s="205"/>
      <c r="B6" s="23" t="s">
        <v>30</v>
      </c>
      <c r="C6" s="23" t="s">
        <v>29</v>
      </c>
      <c r="D6" s="23" t="s">
        <v>28</v>
      </c>
      <c r="E6" s="23" t="s">
        <v>27</v>
      </c>
      <c r="F6" s="23" t="s">
        <v>26</v>
      </c>
      <c r="G6" s="23" t="s">
        <v>25</v>
      </c>
      <c r="H6" s="23" t="s">
        <v>24</v>
      </c>
      <c r="I6" s="23" t="s">
        <v>23</v>
      </c>
      <c r="J6" s="23" t="s">
        <v>22</v>
      </c>
    </row>
    <row r="7" spans="1:10" ht="12.75">
      <c r="A7" s="27" t="s">
        <v>14</v>
      </c>
      <c r="B7" s="28">
        <v>131241.4</v>
      </c>
      <c r="C7" s="26">
        <v>21402.7</v>
      </c>
      <c r="D7" s="26">
        <v>82529.4</v>
      </c>
      <c r="E7" s="26">
        <v>49669.7</v>
      </c>
      <c r="F7" s="26">
        <v>62218.6</v>
      </c>
      <c r="G7" s="26">
        <v>104593.9</v>
      </c>
      <c r="H7" s="26">
        <v>420346.7</v>
      </c>
      <c r="I7" s="27"/>
      <c r="J7" s="26">
        <v>419319.1</v>
      </c>
    </row>
    <row r="8" spans="1:10" ht="12.75">
      <c r="A8" s="11" t="s">
        <v>13</v>
      </c>
      <c r="B8" s="21">
        <v>110721.3</v>
      </c>
      <c r="C8" s="21">
        <v>14420.5</v>
      </c>
      <c r="D8" s="21">
        <v>63776.2</v>
      </c>
      <c r="E8" s="21">
        <v>57186.7</v>
      </c>
      <c r="F8" s="21">
        <v>57216.7</v>
      </c>
      <c r="G8" s="21">
        <v>113195.2</v>
      </c>
      <c r="H8" s="21">
        <v>297628.6</v>
      </c>
      <c r="I8" s="11"/>
      <c r="J8" s="21">
        <v>367637.1</v>
      </c>
    </row>
    <row r="9" spans="1:10" ht="12.75">
      <c r="A9" s="11" t="s">
        <v>12</v>
      </c>
      <c r="B9" s="21">
        <v>109620</v>
      </c>
      <c r="C9" s="21">
        <v>15000</v>
      </c>
      <c r="D9" s="21">
        <v>63360</v>
      </c>
      <c r="E9" s="21">
        <v>65550</v>
      </c>
      <c r="F9" s="21">
        <v>57190</v>
      </c>
      <c r="G9" s="21">
        <v>128320</v>
      </c>
      <c r="H9" s="21">
        <v>302400</v>
      </c>
      <c r="I9" s="11"/>
      <c r="J9" s="21">
        <v>390784</v>
      </c>
    </row>
    <row r="10" spans="1:10" ht="12.75">
      <c r="A10" s="11" t="s">
        <v>11</v>
      </c>
      <c r="B10" s="21">
        <v>106540.8</v>
      </c>
      <c r="C10" s="21">
        <v>25575</v>
      </c>
      <c r="D10" s="21">
        <v>43227.6</v>
      </c>
      <c r="E10" s="21">
        <v>56512.8</v>
      </c>
      <c r="F10" s="21">
        <v>42448</v>
      </c>
      <c r="G10" s="21">
        <v>127498.3</v>
      </c>
      <c r="H10" s="21">
        <v>321303.4</v>
      </c>
      <c r="I10" s="11"/>
      <c r="J10" s="21">
        <v>380683.8</v>
      </c>
    </row>
    <row r="11" spans="1:10" ht="12.75">
      <c r="A11" s="11" t="s">
        <v>10</v>
      </c>
      <c r="B11" s="21">
        <v>120464.5</v>
      </c>
      <c r="C11" s="21">
        <v>31322.5</v>
      </c>
      <c r="D11" s="21">
        <v>59440</v>
      </c>
      <c r="E11" s="21">
        <v>44261.8</v>
      </c>
      <c r="F11" s="21">
        <v>63355.6</v>
      </c>
      <c r="G11" s="21">
        <v>131670</v>
      </c>
      <c r="H11" s="21">
        <v>446083.8</v>
      </c>
      <c r="I11" s="11"/>
      <c r="J11" s="21">
        <v>482834</v>
      </c>
    </row>
    <row r="12" spans="1:10" ht="12.75">
      <c r="A12" s="22" t="s">
        <v>9</v>
      </c>
      <c r="B12" s="21">
        <v>56405.8</v>
      </c>
      <c r="C12" s="21">
        <v>20394.8</v>
      </c>
      <c r="D12" s="21">
        <v>87051.9</v>
      </c>
      <c r="E12" s="21">
        <v>22726.8</v>
      </c>
      <c r="F12" s="21">
        <v>44973.2</v>
      </c>
      <c r="G12" s="21">
        <v>97715.5</v>
      </c>
      <c r="H12" s="21">
        <v>212544.8</v>
      </c>
      <c r="I12" s="11">
        <v>72423.3</v>
      </c>
      <c r="J12" s="21">
        <v>213984.4</v>
      </c>
    </row>
    <row r="13" spans="1:10" ht="12.75">
      <c r="A13" s="22" t="s">
        <v>8</v>
      </c>
      <c r="B13" s="21">
        <v>66880</v>
      </c>
      <c r="C13" s="21">
        <v>27744</v>
      </c>
      <c r="D13" s="21">
        <v>86001.3</v>
      </c>
      <c r="E13" s="21">
        <v>26690</v>
      </c>
      <c r="F13" s="21">
        <v>58550.1</v>
      </c>
      <c r="G13" s="21">
        <v>135270</v>
      </c>
      <c r="H13" s="21">
        <v>220224</v>
      </c>
      <c r="I13" s="21">
        <v>86623.2</v>
      </c>
      <c r="J13" s="21">
        <v>251518.8</v>
      </c>
    </row>
    <row r="14" spans="1:10" ht="12.75">
      <c r="A14" s="22" t="s">
        <v>7</v>
      </c>
      <c r="B14" s="21">
        <v>51591.1</v>
      </c>
      <c r="C14" s="21">
        <v>8350.7</v>
      </c>
      <c r="D14" s="21">
        <v>53081.5</v>
      </c>
      <c r="E14" s="21">
        <v>3752.9</v>
      </c>
      <c r="F14" s="21">
        <v>31915.5</v>
      </c>
      <c r="G14" s="21">
        <v>109800.8</v>
      </c>
      <c r="H14" s="21">
        <v>265552.8</v>
      </c>
      <c r="I14" s="21">
        <v>121619.2</v>
      </c>
      <c r="J14" s="21">
        <v>272625</v>
      </c>
    </row>
    <row r="15" spans="1:10" ht="12.75">
      <c r="A15" s="22" t="s">
        <v>6</v>
      </c>
      <c r="B15" s="21">
        <v>78466.3</v>
      </c>
      <c r="C15" s="21">
        <v>11764.2</v>
      </c>
      <c r="D15" s="21">
        <v>86174.8</v>
      </c>
      <c r="E15" s="21">
        <v>38358</v>
      </c>
      <c r="F15" s="21">
        <v>57455.5</v>
      </c>
      <c r="G15" s="21">
        <v>165633.4</v>
      </c>
      <c r="H15" s="21">
        <v>315519.2</v>
      </c>
      <c r="I15" s="21">
        <v>124687.7</v>
      </c>
      <c r="J15" s="21">
        <v>197024.2</v>
      </c>
    </row>
    <row r="16" spans="1:10" ht="12.75">
      <c r="A16" s="22" t="s">
        <v>5</v>
      </c>
      <c r="B16" s="21">
        <v>75516</v>
      </c>
      <c r="C16" s="21">
        <v>31084</v>
      </c>
      <c r="D16" s="21">
        <v>79125</v>
      </c>
      <c r="E16" s="21">
        <v>15805</v>
      </c>
      <c r="F16" s="21">
        <v>111620</v>
      </c>
      <c r="G16" s="21">
        <v>255835</v>
      </c>
      <c r="H16" s="21">
        <v>615990</v>
      </c>
      <c r="I16" s="21">
        <v>142120</v>
      </c>
      <c r="J16" s="21">
        <v>343081</v>
      </c>
    </row>
    <row r="17" spans="1:10" ht="12.75">
      <c r="A17" s="20" t="s">
        <v>170</v>
      </c>
      <c r="B17" s="19">
        <v>41067.3</v>
      </c>
      <c r="C17" s="19">
        <v>16000.460000000001</v>
      </c>
      <c r="D17" s="19">
        <v>88299.36</v>
      </c>
      <c r="E17" s="19">
        <v>25652.06</v>
      </c>
      <c r="F17" s="19">
        <v>34486.4</v>
      </c>
      <c r="G17" s="19">
        <v>101006.31999999999</v>
      </c>
      <c r="H17" s="19">
        <v>272034.6</v>
      </c>
      <c r="I17" s="19">
        <v>122928.38999999998</v>
      </c>
      <c r="J17" s="19">
        <v>385711.38</v>
      </c>
    </row>
    <row r="18" spans="1:10" ht="12.75" customHeight="1">
      <c r="A18" s="25" t="s">
        <v>4</v>
      </c>
      <c r="B18" s="25"/>
      <c r="C18" s="25"/>
      <c r="D18" s="12"/>
      <c r="E18" s="12"/>
      <c r="F18" s="11"/>
      <c r="G18" s="11"/>
      <c r="H18" s="11"/>
      <c r="I18" s="11"/>
      <c r="J18" s="11"/>
    </row>
    <row r="19" spans="1:10" ht="14.25">
      <c r="A19" s="206"/>
      <c r="B19" s="207"/>
      <c r="C19" s="207"/>
      <c r="D19" s="11"/>
      <c r="E19" s="11"/>
      <c r="F19" s="11"/>
      <c r="G19" s="11"/>
      <c r="H19" s="11"/>
      <c r="I19" s="11"/>
      <c r="J19" s="11"/>
    </row>
  </sheetData>
  <sheetProtection/>
  <mergeCells count="5">
    <mergeCell ref="A19:C19"/>
    <mergeCell ref="A1:J1"/>
    <mergeCell ref="A2:J2"/>
    <mergeCell ref="A3:J3"/>
    <mergeCell ref="A5:A6"/>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landscape" scale="97" r:id="rId2"/>
  <headerFooter>
    <oddFooter>&amp;C&amp;"Arial,Normal"&amp;10 12</oddFooter>
  </headerFooter>
  <drawing r:id="rId1"/>
</worksheet>
</file>

<file path=xl/worksheets/sheet12.xml><?xml version="1.0" encoding="utf-8"?>
<worksheet xmlns="http://schemas.openxmlformats.org/spreadsheetml/2006/main" xmlns:r="http://schemas.openxmlformats.org/officeDocument/2006/relationships">
  <sheetPr>
    <pageSetUpPr fitToPage="1"/>
  </sheetPr>
  <dimension ref="A1:Q19"/>
  <sheetViews>
    <sheetView view="pageBreakPreview" zoomScaleSheetLayoutView="100" zoomScalePageLayoutView="0" workbookViewId="0" topLeftCell="A10">
      <selection activeCell="K37" sqref="K37"/>
    </sheetView>
  </sheetViews>
  <sheetFormatPr defaultColWidth="11.421875" defaultRowHeight="15"/>
  <cols>
    <col min="1" max="3" width="12.00390625" style="8" customWidth="1"/>
    <col min="4" max="4" width="13.57421875" style="8" customWidth="1"/>
    <col min="5" max="7" width="12.00390625" style="8" customWidth="1"/>
    <col min="8" max="8" width="13.00390625" style="8" customWidth="1"/>
    <col min="9" max="10" width="12.00390625" style="8" customWidth="1"/>
    <col min="11" max="16384" width="11.421875" style="8" customWidth="1"/>
  </cols>
  <sheetData>
    <row r="1" spans="1:17" ht="12.75">
      <c r="A1" s="186" t="s">
        <v>80</v>
      </c>
      <c r="B1" s="186"/>
      <c r="C1" s="186"/>
      <c r="D1" s="186"/>
      <c r="E1" s="186"/>
      <c r="F1" s="186"/>
      <c r="G1" s="186"/>
      <c r="H1" s="186"/>
      <c r="I1" s="186"/>
      <c r="J1" s="186"/>
      <c r="K1" s="17"/>
      <c r="L1" s="17"/>
      <c r="M1" s="17"/>
      <c r="N1" s="17"/>
      <c r="O1" s="17"/>
      <c r="P1" s="17"/>
      <c r="Q1" s="17"/>
    </row>
    <row r="2" spans="1:17" ht="12.75">
      <c r="A2" s="186" t="s">
        <v>59</v>
      </c>
      <c r="B2" s="186"/>
      <c r="C2" s="186"/>
      <c r="D2" s="186"/>
      <c r="E2" s="186"/>
      <c r="F2" s="186"/>
      <c r="G2" s="186"/>
      <c r="H2" s="186"/>
      <c r="I2" s="186"/>
      <c r="J2" s="186"/>
      <c r="K2" s="17"/>
      <c r="L2" s="17"/>
      <c r="M2" s="17"/>
      <c r="N2" s="17"/>
      <c r="O2" s="17"/>
      <c r="P2" s="17"/>
      <c r="Q2" s="17"/>
    </row>
    <row r="3" spans="1:17" ht="15" customHeight="1">
      <c r="A3" s="186" t="s">
        <v>36</v>
      </c>
      <c r="B3" s="186"/>
      <c r="C3" s="186"/>
      <c r="D3" s="186"/>
      <c r="E3" s="186"/>
      <c r="F3" s="186"/>
      <c r="G3" s="186"/>
      <c r="H3" s="186"/>
      <c r="I3" s="186"/>
      <c r="J3" s="186"/>
      <c r="K3" s="17"/>
      <c r="L3" s="17"/>
      <c r="M3" s="17"/>
      <c r="N3" s="17"/>
      <c r="O3" s="17"/>
      <c r="P3" s="17"/>
      <c r="Q3" s="17"/>
    </row>
    <row r="4" spans="1:17" ht="12.75">
      <c r="A4" s="11"/>
      <c r="B4" s="11"/>
      <c r="C4" s="11"/>
      <c r="D4" s="11"/>
      <c r="E4" s="11"/>
      <c r="F4" s="11"/>
      <c r="G4" s="11"/>
      <c r="H4" s="11"/>
      <c r="I4" s="11"/>
      <c r="J4" s="11"/>
      <c r="K4" s="11"/>
      <c r="L4" s="11"/>
      <c r="M4" s="11"/>
      <c r="N4" s="11"/>
      <c r="O4" s="11"/>
      <c r="P4" s="11"/>
      <c r="Q4" s="11"/>
    </row>
    <row r="5" spans="1:17" ht="15" customHeight="1">
      <c r="A5" s="204" t="s">
        <v>19</v>
      </c>
      <c r="B5" s="24" t="s">
        <v>31</v>
      </c>
      <c r="C5" s="24" t="s">
        <v>31</v>
      </c>
      <c r="D5" s="24" t="s">
        <v>33</v>
      </c>
      <c r="E5" s="24" t="s">
        <v>31</v>
      </c>
      <c r="F5" s="24" t="s">
        <v>32</v>
      </c>
      <c r="G5" s="24" t="s">
        <v>32</v>
      </c>
      <c r="H5" s="24" t="s">
        <v>31</v>
      </c>
      <c r="I5" s="24" t="s">
        <v>31</v>
      </c>
      <c r="J5" s="24" t="s">
        <v>31</v>
      </c>
      <c r="K5" s="16"/>
      <c r="L5" s="16"/>
      <c r="M5" s="16"/>
      <c r="N5" s="16"/>
      <c r="O5" s="16"/>
      <c r="P5" s="16"/>
      <c r="Q5" s="16"/>
    </row>
    <row r="6" spans="1:17" ht="15" customHeight="1">
      <c r="A6" s="205"/>
      <c r="B6" s="23" t="s">
        <v>30</v>
      </c>
      <c r="C6" s="23" t="s">
        <v>29</v>
      </c>
      <c r="D6" s="23" t="s">
        <v>28</v>
      </c>
      <c r="E6" s="23" t="s">
        <v>27</v>
      </c>
      <c r="F6" s="23" t="s">
        <v>26</v>
      </c>
      <c r="G6" s="23" t="s">
        <v>25</v>
      </c>
      <c r="H6" s="23" t="s">
        <v>24</v>
      </c>
      <c r="I6" s="23" t="s">
        <v>23</v>
      </c>
      <c r="J6" s="23" t="s">
        <v>22</v>
      </c>
      <c r="K6" s="16"/>
      <c r="L6" s="16"/>
      <c r="M6" s="16"/>
      <c r="N6" s="16"/>
      <c r="O6" s="16"/>
      <c r="P6" s="16"/>
      <c r="Q6" s="16"/>
    </row>
    <row r="7" spans="1:17" ht="12.75" customHeight="1">
      <c r="A7" s="11" t="s">
        <v>14</v>
      </c>
      <c r="B7" s="32">
        <v>22.020369127516776</v>
      </c>
      <c r="C7" s="29">
        <v>14.461283783783784</v>
      </c>
      <c r="D7" s="29">
        <v>19.28257009345794</v>
      </c>
      <c r="E7" s="29">
        <v>16.780304054054053</v>
      </c>
      <c r="F7" s="29">
        <v>14.920527577937651</v>
      </c>
      <c r="G7" s="29">
        <v>19.960667938931298</v>
      </c>
      <c r="H7" s="29">
        <v>23.313738214087632</v>
      </c>
      <c r="I7" s="29"/>
      <c r="J7" s="29">
        <v>23.38645287228109</v>
      </c>
      <c r="K7" s="29"/>
      <c r="L7" s="29"/>
      <c r="M7" s="29"/>
      <c r="N7" s="29"/>
      <c r="O7" s="29"/>
      <c r="P7" s="29"/>
      <c r="Q7" s="29"/>
    </row>
    <row r="8" spans="1:17" ht="12.75" customHeight="1">
      <c r="A8" s="11" t="s">
        <v>13</v>
      </c>
      <c r="B8" s="29">
        <v>20.42828413284133</v>
      </c>
      <c r="C8" s="29">
        <v>12.118067226890757</v>
      </c>
      <c r="D8" s="29">
        <v>15.59320293398533</v>
      </c>
      <c r="E8" s="29">
        <v>18.21232484076433</v>
      </c>
      <c r="F8" s="29">
        <v>14.86148051948052</v>
      </c>
      <c r="G8" s="29">
        <v>19.89370826010545</v>
      </c>
      <c r="H8" s="29">
        <v>19.841906666666667</v>
      </c>
      <c r="I8" s="29"/>
      <c r="J8" s="29">
        <v>22.54059472716125</v>
      </c>
      <c r="K8" s="29"/>
      <c r="L8" s="29"/>
      <c r="M8" s="29"/>
      <c r="N8" s="29"/>
      <c r="O8" s="29"/>
      <c r="P8" s="29"/>
      <c r="Q8" s="29"/>
    </row>
    <row r="9" spans="1:17" ht="12.75" customHeight="1">
      <c r="A9" s="11" t="s">
        <v>12</v>
      </c>
      <c r="B9" s="29">
        <v>20.3</v>
      </c>
      <c r="C9" s="29">
        <v>12.5</v>
      </c>
      <c r="D9" s="29">
        <v>15.84</v>
      </c>
      <c r="E9" s="29">
        <v>19</v>
      </c>
      <c r="F9" s="29">
        <v>15.05</v>
      </c>
      <c r="G9" s="29">
        <v>20.05</v>
      </c>
      <c r="H9" s="29">
        <v>18</v>
      </c>
      <c r="I9" s="29"/>
      <c r="J9" s="29">
        <v>22.72</v>
      </c>
      <c r="K9" s="29"/>
      <c r="L9" s="29"/>
      <c r="M9" s="29"/>
      <c r="N9" s="29"/>
      <c r="O9" s="29"/>
      <c r="P9" s="29"/>
      <c r="Q9" s="29"/>
    </row>
    <row r="10" spans="1:17" ht="12.75" customHeight="1">
      <c r="A10" s="11" t="s">
        <v>11</v>
      </c>
      <c r="B10" s="29">
        <v>21.48</v>
      </c>
      <c r="C10" s="29">
        <v>16.5</v>
      </c>
      <c r="D10" s="29">
        <v>13.26</v>
      </c>
      <c r="E10" s="29">
        <v>20.04</v>
      </c>
      <c r="F10" s="29">
        <v>15.16</v>
      </c>
      <c r="G10" s="29">
        <v>20.27</v>
      </c>
      <c r="H10" s="29">
        <v>20.57</v>
      </c>
      <c r="I10" s="11"/>
      <c r="J10" s="29">
        <v>22.380000000000003</v>
      </c>
      <c r="K10" s="29"/>
      <c r="L10" s="29"/>
      <c r="M10" s="29"/>
      <c r="N10" s="29"/>
      <c r="O10" s="29"/>
      <c r="P10" s="29"/>
      <c r="Q10" s="29"/>
    </row>
    <row r="11" spans="1:17" ht="12.75" customHeight="1">
      <c r="A11" s="11" t="s">
        <v>10</v>
      </c>
      <c r="B11" s="29">
        <v>21.55</v>
      </c>
      <c r="C11" s="29">
        <v>16.75</v>
      </c>
      <c r="D11" s="29">
        <v>14.86</v>
      </c>
      <c r="E11" s="29">
        <v>12.98</v>
      </c>
      <c r="F11" s="29">
        <v>16.94</v>
      </c>
      <c r="G11" s="29">
        <v>19.95</v>
      </c>
      <c r="H11" s="29">
        <v>24.81</v>
      </c>
      <c r="I11" s="11"/>
      <c r="J11" s="29">
        <v>25.82</v>
      </c>
      <c r="K11" s="29"/>
      <c r="L11" s="29"/>
      <c r="M11" s="29"/>
      <c r="N11" s="29"/>
      <c r="O11" s="29"/>
      <c r="P11" s="29"/>
      <c r="Q11" s="29"/>
    </row>
    <row r="12" spans="1:17" ht="12.75" customHeight="1">
      <c r="A12" s="22" t="s">
        <v>9</v>
      </c>
      <c r="B12" s="29">
        <v>17.426408798813643</v>
      </c>
      <c r="C12" s="29">
        <v>9.337508813376187</v>
      </c>
      <c r="D12" s="29">
        <v>16.623426967364942</v>
      </c>
      <c r="E12" s="29">
        <v>13.281982350534744</v>
      </c>
      <c r="F12" s="29">
        <v>13.350154657230894</v>
      </c>
      <c r="G12" s="29">
        <v>11.576870309860222</v>
      </c>
      <c r="H12" s="29">
        <v>15.118167139676645</v>
      </c>
      <c r="I12" s="29">
        <v>18.236673129705636</v>
      </c>
      <c r="J12" s="29">
        <v>19.057086368736975</v>
      </c>
      <c r="K12" s="29"/>
      <c r="L12" s="29"/>
      <c r="M12" s="29"/>
      <c r="N12" s="29"/>
      <c r="O12" s="29"/>
      <c r="P12" s="29"/>
      <c r="Q12" s="29"/>
    </row>
    <row r="13" spans="1:17" ht="12.75" customHeight="1">
      <c r="A13" s="22" t="s">
        <v>8</v>
      </c>
      <c r="B13" s="29">
        <v>19</v>
      </c>
      <c r="C13" s="29">
        <v>13.6</v>
      </c>
      <c r="D13" s="29">
        <v>15.330000000000002</v>
      </c>
      <c r="E13" s="29">
        <v>17</v>
      </c>
      <c r="F13" s="29">
        <v>17.07</v>
      </c>
      <c r="G13" s="29">
        <v>16.7</v>
      </c>
      <c r="H13" s="29">
        <v>14.88</v>
      </c>
      <c r="I13" s="29">
        <v>20.43</v>
      </c>
      <c r="J13" s="29">
        <v>21.03</v>
      </c>
      <c r="K13" s="29"/>
      <c r="L13" s="29"/>
      <c r="M13" s="29"/>
      <c r="N13" s="29"/>
      <c r="O13" s="29"/>
      <c r="P13" s="29"/>
      <c r="Q13" s="29"/>
    </row>
    <row r="14" spans="1:17" ht="12.75" customHeight="1">
      <c r="A14" s="22" t="s">
        <v>7</v>
      </c>
      <c r="B14" s="29">
        <v>17.22</v>
      </c>
      <c r="C14" s="29">
        <v>13.780000000000001</v>
      </c>
      <c r="D14" s="29">
        <v>19.23</v>
      </c>
      <c r="E14" s="29">
        <v>14.49</v>
      </c>
      <c r="F14" s="29">
        <v>14.62</v>
      </c>
      <c r="G14" s="29">
        <v>15.63</v>
      </c>
      <c r="H14" s="29">
        <v>19.71</v>
      </c>
      <c r="I14" s="29">
        <v>26.630000000000003</v>
      </c>
      <c r="J14" s="29">
        <v>25.910000000000004</v>
      </c>
      <c r="K14" s="29"/>
      <c r="L14" s="29"/>
      <c r="M14" s="29"/>
      <c r="N14" s="29"/>
      <c r="O14" s="29"/>
      <c r="P14" s="29"/>
      <c r="Q14" s="29"/>
    </row>
    <row r="15" spans="1:17" ht="12.75" customHeight="1">
      <c r="A15" s="22" t="s">
        <v>6</v>
      </c>
      <c r="B15" s="29">
        <v>22.94</v>
      </c>
      <c r="C15" s="29">
        <v>26.330000000000002</v>
      </c>
      <c r="D15" s="29">
        <v>24.669999999999998</v>
      </c>
      <c r="E15" s="29">
        <v>19.36</v>
      </c>
      <c r="F15" s="29">
        <v>12.52</v>
      </c>
      <c r="G15" s="29">
        <v>18.490000000000002</v>
      </c>
      <c r="H15" s="29">
        <v>18.830000000000002</v>
      </c>
      <c r="I15" s="29">
        <v>33.1</v>
      </c>
      <c r="J15" s="29">
        <v>29.53</v>
      </c>
      <c r="K15" s="29"/>
      <c r="L15" s="29"/>
      <c r="M15" s="29"/>
      <c r="N15" s="29"/>
      <c r="O15" s="29"/>
      <c r="P15" s="29"/>
      <c r="Q15" s="29"/>
    </row>
    <row r="16" spans="1:17" ht="12.75" customHeight="1">
      <c r="A16" s="22" t="s">
        <v>5</v>
      </c>
      <c r="B16" s="29">
        <v>23.54</v>
      </c>
      <c r="C16" s="29">
        <v>20.52</v>
      </c>
      <c r="D16" s="29">
        <v>21.1</v>
      </c>
      <c r="E16" s="29">
        <v>17.82</v>
      </c>
      <c r="F16" s="29">
        <v>24.35</v>
      </c>
      <c r="G16" s="29">
        <v>27.26</v>
      </c>
      <c r="H16" s="29">
        <v>34.69</v>
      </c>
      <c r="I16" s="29">
        <v>37.019999999999996</v>
      </c>
      <c r="J16" s="29">
        <v>42.55</v>
      </c>
      <c r="K16" s="29"/>
      <c r="L16" s="29"/>
      <c r="M16" s="29"/>
      <c r="N16" s="29"/>
      <c r="O16" s="29"/>
      <c r="P16" s="29"/>
      <c r="Q16" s="29"/>
    </row>
    <row r="17" spans="1:17" ht="12.75" customHeight="1">
      <c r="A17" s="20" t="s">
        <v>170</v>
      </c>
      <c r="B17" s="30">
        <v>22.02</v>
      </c>
      <c r="C17" s="30">
        <v>11.26</v>
      </c>
      <c r="D17" s="30">
        <v>24.48</v>
      </c>
      <c r="E17" s="30">
        <v>15.260000000000002</v>
      </c>
      <c r="F17" s="30">
        <v>16.580000000000002</v>
      </c>
      <c r="G17" s="30">
        <v>16.84</v>
      </c>
      <c r="H17" s="30">
        <v>26.2</v>
      </c>
      <c r="I17" s="31">
        <v>36.230000000000004</v>
      </c>
      <c r="J17" s="30">
        <v>37.019999999999996</v>
      </c>
      <c r="K17" s="29"/>
      <c r="L17" s="29"/>
      <c r="M17" s="29"/>
      <c r="N17" s="29"/>
      <c r="O17" s="29"/>
      <c r="P17" s="29"/>
      <c r="Q17" s="29"/>
    </row>
    <row r="18" spans="1:10" ht="12.75" customHeight="1">
      <c r="A18" s="18" t="s">
        <v>4</v>
      </c>
      <c r="B18" s="18"/>
      <c r="C18" s="18"/>
      <c r="D18" s="18"/>
      <c r="E18" s="18"/>
      <c r="F18" s="18"/>
      <c r="G18" s="18"/>
      <c r="H18" s="18"/>
      <c r="I18" s="18"/>
      <c r="J18" s="18"/>
    </row>
    <row r="19" spans="1:10" ht="12.75">
      <c r="A19" s="11"/>
      <c r="B19" s="11"/>
      <c r="C19" s="11"/>
      <c r="D19" s="11"/>
      <c r="E19" s="11"/>
      <c r="F19" s="11"/>
      <c r="G19" s="11"/>
      <c r="H19" s="11"/>
      <c r="I19" s="11"/>
      <c r="J19" s="11"/>
    </row>
  </sheetData>
  <sheetProtection/>
  <mergeCells count="4">
    <mergeCell ref="A5:A6"/>
    <mergeCell ref="A1:J1"/>
    <mergeCell ref="A2:J2"/>
    <mergeCell ref="A3:J3"/>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landscape" scale="98" r:id="rId2"/>
  <headerFooter>
    <oddFooter>&amp;C&amp;"Arial,Normal"&amp;10 13</oddFooter>
  </headerFooter>
  <drawing r:id="rId1"/>
</worksheet>
</file>

<file path=xl/worksheets/sheet13.xml><?xml version="1.0" encoding="utf-8"?>
<worksheet xmlns="http://schemas.openxmlformats.org/spreadsheetml/2006/main" xmlns:r="http://schemas.openxmlformats.org/officeDocument/2006/relationships">
  <sheetPr>
    <pageSetUpPr fitToPage="1"/>
  </sheetPr>
  <dimension ref="A1:J51"/>
  <sheetViews>
    <sheetView zoomScalePageLayoutView="0" workbookViewId="0" topLeftCell="A22">
      <selection activeCell="M19" sqref="M19"/>
    </sheetView>
  </sheetViews>
  <sheetFormatPr defaultColWidth="11.421875" defaultRowHeight="15"/>
  <cols>
    <col min="1" max="1" width="15.57421875" style="0" customWidth="1"/>
    <col min="2" max="2" width="23.7109375" style="0" customWidth="1"/>
    <col min="4" max="4" width="10.140625" style="0" customWidth="1"/>
    <col min="5" max="5" width="9.8515625" style="0" customWidth="1"/>
    <col min="6" max="6" width="9.7109375" style="0" customWidth="1"/>
    <col min="7" max="7" width="10.421875" style="0" customWidth="1"/>
    <col min="8" max="8" width="10.28125" style="0" customWidth="1"/>
    <col min="10" max="10" width="9.7109375" style="0" customWidth="1"/>
  </cols>
  <sheetData>
    <row r="1" spans="1:10" ht="15">
      <c r="A1" s="208" t="s">
        <v>145</v>
      </c>
      <c r="B1" s="209"/>
      <c r="C1" s="209"/>
      <c r="D1" s="209"/>
      <c r="E1" s="209"/>
      <c r="F1" s="209"/>
      <c r="G1" s="209"/>
      <c r="H1" s="209"/>
      <c r="I1" s="209"/>
      <c r="J1" s="210"/>
    </row>
    <row r="2" spans="1:10" ht="15">
      <c r="A2" s="214" t="s">
        <v>90</v>
      </c>
      <c r="B2" s="216" t="s">
        <v>91</v>
      </c>
      <c r="C2" s="208" t="s">
        <v>92</v>
      </c>
      <c r="D2" s="209"/>
      <c r="E2" s="209"/>
      <c r="F2" s="210"/>
      <c r="G2" s="218" t="s">
        <v>93</v>
      </c>
      <c r="H2" s="218"/>
      <c r="I2" s="218"/>
      <c r="J2" s="219"/>
    </row>
    <row r="3" spans="1:10" ht="26.25">
      <c r="A3" s="215"/>
      <c r="B3" s="217"/>
      <c r="C3" s="107" t="s">
        <v>153</v>
      </c>
      <c r="D3" s="108" t="s">
        <v>181</v>
      </c>
      <c r="E3" s="108" t="s">
        <v>182</v>
      </c>
      <c r="F3" s="109" t="s">
        <v>87</v>
      </c>
      <c r="G3" s="107" t="s">
        <v>153</v>
      </c>
      <c r="H3" s="108" t="s">
        <v>181</v>
      </c>
      <c r="I3" s="108" t="s">
        <v>182</v>
      </c>
      <c r="J3" s="110" t="s">
        <v>87</v>
      </c>
    </row>
    <row r="4" spans="1:10" ht="15" customHeight="1">
      <c r="A4" s="220" t="s">
        <v>112</v>
      </c>
      <c r="B4" s="125" t="s">
        <v>99</v>
      </c>
      <c r="C4" s="126">
        <v>24000</v>
      </c>
      <c r="D4" s="127">
        <v>24000</v>
      </c>
      <c r="E4" s="127">
        <v>34725</v>
      </c>
      <c r="F4" s="128">
        <v>44.68749999999999</v>
      </c>
      <c r="G4" s="129">
        <v>38400</v>
      </c>
      <c r="H4" s="129">
        <v>38400</v>
      </c>
      <c r="I4" s="129">
        <v>60876</v>
      </c>
      <c r="J4" s="130">
        <v>58.53124999999999</v>
      </c>
    </row>
    <row r="5" spans="1:10" ht="15">
      <c r="A5" s="221"/>
      <c r="B5" s="131" t="s">
        <v>113</v>
      </c>
      <c r="C5" s="132">
        <v>20000</v>
      </c>
      <c r="D5" s="133">
        <v>20000</v>
      </c>
      <c r="E5" s="133">
        <v>0</v>
      </c>
      <c r="F5" s="134">
        <v>-100</v>
      </c>
      <c r="G5" s="135">
        <v>19200</v>
      </c>
      <c r="H5" s="135">
        <v>19200</v>
      </c>
      <c r="I5" s="135">
        <v>0</v>
      </c>
      <c r="J5" s="136">
        <v>-100</v>
      </c>
    </row>
    <row r="6" spans="1:10" ht="15">
      <c r="A6" s="221"/>
      <c r="B6" s="131" t="s">
        <v>114</v>
      </c>
      <c r="C6" s="132">
        <v>2400</v>
      </c>
      <c r="D6" s="133">
        <v>1100</v>
      </c>
      <c r="E6" s="133">
        <v>150</v>
      </c>
      <c r="F6" s="134">
        <v>-86.36363636363636</v>
      </c>
      <c r="G6" s="135">
        <v>4488</v>
      </c>
      <c r="H6" s="135">
        <v>2057</v>
      </c>
      <c r="I6" s="135">
        <v>285</v>
      </c>
      <c r="J6" s="136">
        <v>-86.14487117160914</v>
      </c>
    </row>
    <row r="7" spans="1:10" ht="15">
      <c r="A7" s="221"/>
      <c r="B7" s="131" t="s">
        <v>105</v>
      </c>
      <c r="C7" s="132">
        <v>0</v>
      </c>
      <c r="D7" s="133">
        <v>0</v>
      </c>
      <c r="E7" s="133">
        <v>22</v>
      </c>
      <c r="F7" s="134" t="s">
        <v>100</v>
      </c>
      <c r="G7" s="135">
        <v>0</v>
      </c>
      <c r="H7" s="135">
        <v>0</v>
      </c>
      <c r="I7" s="135">
        <v>330</v>
      </c>
      <c r="J7" s="136" t="s">
        <v>100</v>
      </c>
    </row>
    <row r="8" spans="1:10" ht="15">
      <c r="A8" s="222"/>
      <c r="B8" s="131" t="s">
        <v>169</v>
      </c>
      <c r="C8" s="132">
        <v>0</v>
      </c>
      <c r="D8" s="133">
        <v>0</v>
      </c>
      <c r="E8" s="133">
        <v>340</v>
      </c>
      <c r="F8" s="134" t="s">
        <v>100</v>
      </c>
      <c r="G8" s="135">
        <v>0</v>
      </c>
      <c r="H8" s="135">
        <v>0</v>
      </c>
      <c r="I8" s="135">
        <v>1263</v>
      </c>
      <c r="J8" s="136" t="s">
        <v>100</v>
      </c>
    </row>
    <row r="9" spans="1:10" ht="15" customHeight="1">
      <c r="A9" s="137" t="s">
        <v>158</v>
      </c>
      <c r="B9" s="138"/>
      <c r="C9" s="139">
        <v>46400</v>
      </c>
      <c r="D9" s="140">
        <v>45100</v>
      </c>
      <c r="E9" s="140">
        <v>35237</v>
      </c>
      <c r="F9" s="141">
        <v>-21.869179600886923</v>
      </c>
      <c r="G9" s="140">
        <v>62088</v>
      </c>
      <c r="H9" s="140">
        <v>59657</v>
      </c>
      <c r="I9" s="140">
        <v>62754</v>
      </c>
      <c r="J9" s="142">
        <v>5.19134384900346</v>
      </c>
    </row>
    <row r="10" spans="1:10" ht="15" customHeight="1">
      <c r="A10" s="220" t="s">
        <v>116</v>
      </c>
      <c r="B10" s="125" t="s">
        <v>95</v>
      </c>
      <c r="C10" s="143">
        <v>52942</v>
      </c>
      <c r="D10" s="129">
        <v>52942</v>
      </c>
      <c r="E10" s="129">
        <v>7053</v>
      </c>
      <c r="F10" s="144">
        <v>-86.67787389973934</v>
      </c>
      <c r="G10" s="129">
        <v>288656</v>
      </c>
      <c r="H10" s="129">
        <v>288656</v>
      </c>
      <c r="I10" s="129">
        <v>48033</v>
      </c>
      <c r="J10" s="130">
        <v>-83.35977772850728</v>
      </c>
    </row>
    <row r="11" spans="1:10" ht="15">
      <c r="A11" s="221"/>
      <c r="B11" s="131" t="s">
        <v>98</v>
      </c>
      <c r="C11" s="132">
        <v>30463</v>
      </c>
      <c r="D11" s="133">
        <v>24283</v>
      </c>
      <c r="E11" s="133">
        <v>0</v>
      </c>
      <c r="F11" s="134">
        <v>-100</v>
      </c>
      <c r="G11" s="135">
        <v>200282</v>
      </c>
      <c r="H11" s="135">
        <v>158607</v>
      </c>
      <c r="I11" s="135">
        <v>0</v>
      </c>
      <c r="J11" s="136">
        <v>-100</v>
      </c>
    </row>
    <row r="12" spans="1:10" ht="15">
      <c r="A12" s="221"/>
      <c r="B12" s="131" t="s">
        <v>115</v>
      </c>
      <c r="C12" s="132">
        <v>22651</v>
      </c>
      <c r="D12" s="133">
        <v>7560</v>
      </c>
      <c r="E12" s="133">
        <v>11838</v>
      </c>
      <c r="F12" s="134">
        <v>56.58730158730159</v>
      </c>
      <c r="G12" s="135">
        <v>128703</v>
      </c>
      <c r="H12" s="135">
        <v>56095</v>
      </c>
      <c r="I12" s="135">
        <v>71997</v>
      </c>
      <c r="J12" s="136">
        <v>28.34833764150102</v>
      </c>
    </row>
    <row r="13" spans="1:10" ht="15">
      <c r="A13" s="221"/>
      <c r="B13" s="131" t="s">
        <v>117</v>
      </c>
      <c r="C13" s="132">
        <v>7851</v>
      </c>
      <c r="D13" s="133">
        <v>7851</v>
      </c>
      <c r="E13" s="133">
        <v>6480</v>
      </c>
      <c r="F13" s="134">
        <v>-17.462743599541465</v>
      </c>
      <c r="G13" s="135">
        <v>47475</v>
      </c>
      <c r="H13" s="135">
        <v>47475</v>
      </c>
      <c r="I13" s="135">
        <v>28200</v>
      </c>
      <c r="J13" s="136">
        <v>-40.6003159557662</v>
      </c>
    </row>
    <row r="14" spans="1:10" ht="15">
      <c r="A14" s="221"/>
      <c r="B14" s="131" t="s">
        <v>118</v>
      </c>
      <c r="C14" s="132">
        <v>7044</v>
      </c>
      <c r="D14" s="133">
        <v>7044</v>
      </c>
      <c r="E14" s="133">
        <v>0</v>
      </c>
      <c r="F14" s="134">
        <v>-100</v>
      </c>
      <c r="G14" s="135">
        <v>44400</v>
      </c>
      <c r="H14" s="135">
        <v>44400</v>
      </c>
      <c r="I14" s="135">
        <v>0</v>
      </c>
      <c r="J14" s="136">
        <v>-100</v>
      </c>
    </row>
    <row r="15" spans="1:10" ht="15">
      <c r="A15" s="221"/>
      <c r="B15" s="131" t="s">
        <v>110</v>
      </c>
      <c r="C15" s="132">
        <v>2513</v>
      </c>
      <c r="D15" s="133">
        <v>1937</v>
      </c>
      <c r="E15" s="133">
        <v>834</v>
      </c>
      <c r="F15" s="134">
        <v>-56.94372741352607</v>
      </c>
      <c r="G15" s="135">
        <v>20955</v>
      </c>
      <c r="H15" s="135">
        <v>15391</v>
      </c>
      <c r="I15" s="135">
        <v>6148</v>
      </c>
      <c r="J15" s="136">
        <v>-60.05457735039958</v>
      </c>
    </row>
    <row r="16" spans="1:10" ht="15">
      <c r="A16" s="221"/>
      <c r="B16" s="131" t="s">
        <v>96</v>
      </c>
      <c r="C16" s="132">
        <v>1390</v>
      </c>
      <c r="D16" s="133">
        <v>878</v>
      </c>
      <c r="E16" s="133">
        <v>6513</v>
      </c>
      <c r="F16" s="134">
        <v>641.7995444191343</v>
      </c>
      <c r="G16" s="135">
        <v>8250</v>
      </c>
      <c r="H16" s="135">
        <v>4746</v>
      </c>
      <c r="I16" s="135">
        <v>41826</v>
      </c>
      <c r="J16" s="136">
        <v>781.2895069532237</v>
      </c>
    </row>
    <row r="17" spans="1:10" ht="15">
      <c r="A17" s="221"/>
      <c r="B17" s="131" t="s">
        <v>119</v>
      </c>
      <c r="C17" s="132">
        <v>998</v>
      </c>
      <c r="D17" s="133">
        <v>998</v>
      </c>
      <c r="E17" s="133">
        <v>0</v>
      </c>
      <c r="F17" s="134">
        <v>-100</v>
      </c>
      <c r="G17" s="135">
        <v>6239</v>
      </c>
      <c r="H17" s="135">
        <v>6239</v>
      </c>
      <c r="I17" s="135">
        <v>0</v>
      </c>
      <c r="J17" s="136">
        <v>-100</v>
      </c>
    </row>
    <row r="18" spans="1:10" ht="15">
      <c r="A18" s="221"/>
      <c r="B18" s="131" t="s">
        <v>114</v>
      </c>
      <c r="C18" s="132">
        <v>666</v>
      </c>
      <c r="D18" s="133">
        <v>666</v>
      </c>
      <c r="E18" s="133">
        <v>0</v>
      </c>
      <c r="F18" s="134">
        <v>-100</v>
      </c>
      <c r="G18" s="135">
        <v>5414</v>
      </c>
      <c r="H18" s="135">
        <v>5414</v>
      </c>
      <c r="I18" s="135">
        <v>0</v>
      </c>
      <c r="J18" s="136">
        <v>-100</v>
      </c>
    </row>
    <row r="19" spans="1:10" ht="15">
      <c r="A19" s="221"/>
      <c r="B19" s="131" t="s">
        <v>101</v>
      </c>
      <c r="C19" s="132">
        <v>0</v>
      </c>
      <c r="D19" s="133">
        <v>0</v>
      </c>
      <c r="E19" s="133">
        <v>2</v>
      </c>
      <c r="F19" s="134" t="s">
        <v>100</v>
      </c>
      <c r="G19" s="135">
        <v>0</v>
      </c>
      <c r="H19" s="135">
        <v>0</v>
      </c>
      <c r="I19" s="135">
        <v>22</v>
      </c>
      <c r="J19" s="136" t="s">
        <v>100</v>
      </c>
    </row>
    <row r="20" spans="1:10" ht="15">
      <c r="A20" s="222"/>
      <c r="B20" s="131" t="s">
        <v>169</v>
      </c>
      <c r="C20" s="132">
        <v>0</v>
      </c>
      <c r="D20" s="133">
        <v>0</v>
      </c>
      <c r="E20" s="133">
        <v>130</v>
      </c>
      <c r="F20" s="134" t="s">
        <v>100</v>
      </c>
      <c r="G20" s="135">
        <v>0</v>
      </c>
      <c r="H20" s="135">
        <v>0</v>
      </c>
      <c r="I20" s="135">
        <v>1962</v>
      </c>
      <c r="J20" s="136" t="s">
        <v>100</v>
      </c>
    </row>
    <row r="21" spans="1:10" ht="15">
      <c r="A21" s="137" t="s">
        <v>159</v>
      </c>
      <c r="B21" s="138"/>
      <c r="C21" s="139">
        <v>126518</v>
      </c>
      <c r="D21" s="140">
        <v>104159</v>
      </c>
      <c r="E21" s="140">
        <v>32850</v>
      </c>
      <c r="F21" s="141">
        <v>-68.46167877955818</v>
      </c>
      <c r="G21" s="140">
        <v>750374</v>
      </c>
      <c r="H21" s="140">
        <v>627023</v>
      </c>
      <c r="I21" s="140">
        <v>198188</v>
      </c>
      <c r="J21" s="142">
        <v>-68.39222803629212</v>
      </c>
    </row>
    <row r="22" spans="1:10" ht="15">
      <c r="A22" s="220" t="s">
        <v>94</v>
      </c>
      <c r="B22" s="125" t="s">
        <v>95</v>
      </c>
      <c r="C22" s="143">
        <v>529000</v>
      </c>
      <c r="D22" s="129">
        <v>437000</v>
      </c>
      <c r="E22" s="129">
        <v>20000</v>
      </c>
      <c r="F22" s="144">
        <v>-95.4233409610984</v>
      </c>
      <c r="G22" s="129">
        <v>1006468</v>
      </c>
      <c r="H22" s="129">
        <v>832371</v>
      </c>
      <c r="I22" s="129">
        <v>37800</v>
      </c>
      <c r="J22" s="130">
        <v>-95.45875577116453</v>
      </c>
    </row>
    <row r="23" spans="1:10" ht="15">
      <c r="A23" s="221"/>
      <c r="B23" s="131" t="s">
        <v>96</v>
      </c>
      <c r="C23" s="132">
        <v>61420</v>
      </c>
      <c r="D23" s="133">
        <v>20434</v>
      </c>
      <c r="E23" s="133">
        <v>52143</v>
      </c>
      <c r="F23" s="134">
        <v>155.17764510130175</v>
      </c>
      <c r="G23" s="135">
        <v>134438</v>
      </c>
      <c r="H23" s="135">
        <v>44473</v>
      </c>
      <c r="I23" s="135">
        <v>115917</v>
      </c>
      <c r="J23" s="136">
        <v>160.64578508308412</v>
      </c>
    </row>
    <row r="24" spans="1:10" ht="15">
      <c r="A24" s="221"/>
      <c r="B24" s="131" t="s">
        <v>97</v>
      </c>
      <c r="C24" s="132">
        <v>27430</v>
      </c>
      <c r="D24" s="133">
        <v>23280</v>
      </c>
      <c r="E24" s="133">
        <v>16950</v>
      </c>
      <c r="F24" s="134">
        <v>-27.19072164948454</v>
      </c>
      <c r="G24" s="135">
        <v>99311</v>
      </c>
      <c r="H24" s="135">
        <v>83696</v>
      </c>
      <c r="I24" s="135">
        <v>60456</v>
      </c>
      <c r="J24" s="136">
        <v>-27.76715733129421</v>
      </c>
    </row>
    <row r="25" spans="1:10" ht="15" customHeight="1">
      <c r="A25" s="221"/>
      <c r="B25" s="131" t="s">
        <v>98</v>
      </c>
      <c r="C25" s="132">
        <v>29949</v>
      </c>
      <c r="D25" s="133">
        <v>29949</v>
      </c>
      <c r="E25" s="133">
        <v>22226</v>
      </c>
      <c r="F25" s="134">
        <v>-25.78717152492571</v>
      </c>
      <c r="G25" s="135">
        <v>59634</v>
      </c>
      <c r="H25" s="135">
        <v>59634</v>
      </c>
      <c r="I25" s="135">
        <v>46675</v>
      </c>
      <c r="J25" s="136">
        <v>-21.73089177314954</v>
      </c>
    </row>
    <row r="26" spans="1:10" ht="15">
      <c r="A26" s="221"/>
      <c r="B26" s="131" t="s">
        <v>99</v>
      </c>
      <c r="C26" s="132">
        <v>1000</v>
      </c>
      <c r="D26" s="133">
        <v>1000</v>
      </c>
      <c r="E26" s="133">
        <v>0</v>
      </c>
      <c r="F26" s="134">
        <v>-100</v>
      </c>
      <c r="G26" s="135">
        <v>30871</v>
      </c>
      <c r="H26" s="135">
        <v>30871</v>
      </c>
      <c r="I26" s="135">
        <v>0</v>
      </c>
      <c r="J26" s="136">
        <v>-100</v>
      </c>
    </row>
    <row r="27" spans="1:10" ht="15">
      <c r="A27" s="221"/>
      <c r="B27" s="131" t="s">
        <v>101</v>
      </c>
      <c r="C27" s="132">
        <v>19650</v>
      </c>
      <c r="D27" s="133">
        <v>16589</v>
      </c>
      <c r="E27" s="133">
        <v>17879</v>
      </c>
      <c r="F27" s="134">
        <v>7.77623726565797</v>
      </c>
      <c r="G27" s="135">
        <v>28060</v>
      </c>
      <c r="H27" s="135">
        <v>23505</v>
      </c>
      <c r="I27" s="135">
        <v>26670</v>
      </c>
      <c r="J27" s="136">
        <v>13.465220165922155</v>
      </c>
    </row>
    <row r="28" spans="1:10" ht="15">
      <c r="A28" s="221"/>
      <c r="B28" s="131" t="s">
        <v>102</v>
      </c>
      <c r="C28" s="132">
        <v>3052</v>
      </c>
      <c r="D28" s="133">
        <v>3052</v>
      </c>
      <c r="E28" s="133">
        <v>17040</v>
      </c>
      <c r="F28" s="134">
        <v>458.32241153342073</v>
      </c>
      <c r="G28" s="135">
        <v>7710</v>
      </c>
      <c r="H28" s="135">
        <v>7710</v>
      </c>
      <c r="I28" s="135">
        <v>57297</v>
      </c>
      <c r="J28" s="136">
        <v>643.1517509727627</v>
      </c>
    </row>
    <row r="29" spans="1:10" ht="15">
      <c r="A29" s="221"/>
      <c r="B29" s="131" t="s">
        <v>103</v>
      </c>
      <c r="C29" s="132">
        <v>1080</v>
      </c>
      <c r="D29" s="133">
        <v>1080</v>
      </c>
      <c r="E29" s="133">
        <v>0</v>
      </c>
      <c r="F29" s="134">
        <v>-100</v>
      </c>
      <c r="G29" s="135">
        <v>1655</v>
      </c>
      <c r="H29" s="135">
        <v>1655</v>
      </c>
      <c r="I29" s="135">
        <v>0</v>
      </c>
      <c r="J29" s="136">
        <v>-100</v>
      </c>
    </row>
    <row r="30" spans="1:10" ht="15">
      <c r="A30" s="222"/>
      <c r="B30" s="131" t="s">
        <v>127</v>
      </c>
      <c r="C30" s="132">
        <v>0</v>
      </c>
      <c r="D30" s="133">
        <v>0</v>
      </c>
      <c r="E30" s="133">
        <v>17780</v>
      </c>
      <c r="F30" s="134" t="s">
        <v>100</v>
      </c>
      <c r="G30" s="135">
        <v>0</v>
      </c>
      <c r="H30" s="135">
        <v>0</v>
      </c>
      <c r="I30" s="135">
        <v>23380</v>
      </c>
      <c r="J30" s="136" t="s">
        <v>100</v>
      </c>
    </row>
    <row r="31" spans="1:10" ht="15">
      <c r="A31" s="137" t="s">
        <v>160</v>
      </c>
      <c r="B31" s="138"/>
      <c r="C31" s="139">
        <v>672581</v>
      </c>
      <c r="D31" s="140">
        <v>532384</v>
      </c>
      <c r="E31" s="140">
        <v>164018</v>
      </c>
      <c r="F31" s="141">
        <v>-69.19178637975595</v>
      </c>
      <c r="G31" s="140">
        <v>1368147</v>
      </c>
      <c r="H31" s="140">
        <v>1083915</v>
      </c>
      <c r="I31" s="140">
        <v>368195</v>
      </c>
      <c r="J31" s="142">
        <v>-66.03100796649184</v>
      </c>
    </row>
    <row r="32" spans="1:10" ht="15">
      <c r="A32" s="125" t="s">
        <v>104</v>
      </c>
      <c r="B32" s="125" t="s">
        <v>105</v>
      </c>
      <c r="C32" s="143">
        <v>42</v>
      </c>
      <c r="D32" s="129">
        <v>42</v>
      </c>
      <c r="E32" s="129">
        <v>36</v>
      </c>
      <c r="F32" s="144">
        <v>-14.28571428571429</v>
      </c>
      <c r="G32" s="129">
        <v>232</v>
      </c>
      <c r="H32" s="129">
        <v>232</v>
      </c>
      <c r="I32" s="129">
        <v>198</v>
      </c>
      <c r="J32" s="130">
        <v>-14.655172413793105</v>
      </c>
    </row>
    <row r="33" spans="1:10" ht="15">
      <c r="A33" s="137" t="s">
        <v>161</v>
      </c>
      <c r="B33" s="138"/>
      <c r="C33" s="139">
        <v>42</v>
      </c>
      <c r="D33" s="140">
        <v>42</v>
      </c>
      <c r="E33" s="140">
        <v>36</v>
      </c>
      <c r="F33" s="141">
        <v>-14.28571428571429</v>
      </c>
      <c r="G33" s="140">
        <v>232</v>
      </c>
      <c r="H33" s="140">
        <v>232</v>
      </c>
      <c r="I33" s="140">
        <v>198</v>
      </c>
      <c r="J33" s="142">
        <v>-14.655172413793105</v>
      </c>
    </row>
    <row r="34" spans="1:10" ht="15">
      <c r="A34" s="220" t="s">
        <v>106</v>
      </c>
      <c r="B34" s="125" t="s">
        <v>99</v>
      </c>
      <c r="C34" s="143">
        <v>27452</v>
      </c>
      <c r="D34" s="129">
        <v>13110</v>
      </c>
      <c r="E34" s="129">
        <v>48875</v>
      </c>
      <c r="F34" s="144">
        <v>272.8070175438596</v>
      </c>
      <c r="G34" s="129">
        <v>77607</v>
      </c>
      <c r="H34" s="129">
        <v>26185</v>
      </c>
      <c r="I34" s="129">
        <v>203622</v>
      </c>
      <c r="J34" s="130">
        <v>677.6284132136719</v>
      </c>
    </row>
    <row r="35" spans="1:10" ht="15">
      <c r="A35" s="221"/>
      <c r="B35" s="131" t="s">
        <v>107</v>
      </c>
      <c r="C35" s="132">
        <v>10000</v>
      </c>
      <c r="D35" s="133">
        <v>0</v>
      </c>
      <c r="E35" s="133">
        <v>0</v>
      </c>
      <c r="F35" s="134" t="s">
        <v>100</v>
      </c>
      <c r="G35" s="135">
        <v>47800</v>
      </c>
      <c r="H35" s="135">
        <v>0</v>
      </c>
      <c r="I35" s="135">
        <v>0</v>
      </c>
      <c r="J35" s="136" t="s">
        <v>100</v>
      </c>
    </row>
    <row r="36" spans="1:10" ht="15">
      <c r="A36" s="221"/>
      <c r="B36" s="131" t="s">
        <v>102</v>
      </c>
      <c r="C36" s="132">
        <v>14481</v>
      </c>
      <c r="D36" s="133">
        <v>14481</v>
      </c>
      <c r="E36" s="133">
        <v>24474</v>
      </c>
      <c r="F36" s="134">
        <v>69.00766521649058</v>
      </c>
      <c r="G36" s="135">
        <v>35541</v>
      </c>
      <c r="H36" s="135">
        <v>35541</v>
      </c>
      <c r="I36" s="135">
        <v>56689</v>
      </c>
      <c r="J36" s="136">
        <v>59.50310908528178</v>
      </c>
    </row>
    <row r="37" spans="1:10" ht="15">
      <c r="A37" s="221"/>
      <c r="B37" s="131" t="s">
        <v>105</v>
      </c>
      <c r="C37" s="132">
        <v>22</v>
      </c>
      <c r="D37" s="133">
        <v>22</v>
      </c>
      <c r="E37" s="133">
        <v>162</v>
      </c>
      <c r="F37" s="134">
        <v>636.3636363636364</v>
      </c>
      <c r="G37" s="135">
        <v>144</v>
      </c>
      <c r="H37" s="135">
        <v>144</v>
      </c>
      <c r="I37" s="135">
        <v>992</v>
      </c>
      <c r="J37" s="136">
        <v>588.8888888888889</v>
      </c>
    </row>
    <row r="38" spans="1:10" ht="15">
      <c r="A38" s="222"/>
      <c r="B38" s="131" t="s">
        <v>95</v>
      </c>
      <c r="C38" s="132">
        <v>0</v>
      </c>
      <c r="D38" s="133">
        <v>0</v>
      </c>
      <c r="E38" s="133">
        <v>163440</v>
      </c>
      <c r="F38" s="134" t="s">
        <v>100</v>
      </c>
      <c r="G38" s="135">
        <v>0</v>
      </c>
      <c r="H38" s="135">
        <v>0</v>
      </c>
      <c r="I38" s="135">
        <v>368528</v>
      </c>
      <c r="J38" s="136" t="s">
        <v>100</v>
      </c>
    </row>
    <row r="39" spans="1:10" ht="15">
      <c r="A39" s="137" t="s">
        <v>162</v>
      </c>
      <c r="B39" s="138"/>
      <c r="C39" s="139">
        <v>51955</v>
      </c>
      <c r="D39" s="140">
        <v>27613</v>
      </c>
      <c r="E39" s="140">
        <v>236951</v>
      </c>
      <c r="F39" s="141">
        <v>758.1139318436967</v>
      </c>
      <c r="G39" s="140">
        <v>161092</v>
      </c>
      <c r="H39" s="140">
        <v>61870</v>
      </c>
      <c r="I39" s="140">
        <v>629831</v>
      </c>
      <c r="J39" s="142">
        <v>917.9909487635365</v>
      </c>
    </row>
    <row r="40" spans="1:10" ht="15">
      <c r="A40" s="220" t="s">
        <v>111</v>
      </c>
      <c r="B40" s="125" t="s">
        <v>102</v>
      </c>
      <c r="C40" s="143">
        <v>27996</v>
      </c>
      <c r="D40" s="129">
        <v>27996</v>
      </c>
      <c r="E40" s="129">
        <v>1800</v>
      </c>
      <c r="F40" s="144">
        <v>-93.57051007286755</v>
      </c>
      <c r="G40" s="129">
        <v>39474</v>
      </c>
      <c r="H40" s="129">
        <v>39474</v>
      </c>
      <c r="I40" s="129">
        <v>2651</v>
      </c>
      <c r="J40" s="130">
        <v>-93.28418705983685</v>
      </c>
    </row>
    <row r="41" spans="1:10" ht="15">
      <c r="A41" s="222"/>
      <c r="B41" s="131" t="s">
        <v>96</v>
      </c>
      <c r="C41" s="132">
        <v>9000</v>
      </c>
      <c r="D41" s="133">
        <v>9000</v>
      </c>
      <c r="E41" s="133">
        <v>0</v>
      </c>
      <c r="F41" s="134">
        <v>-100</v>
      </c>
      <c r="G41" s="135">
        <v>9585</v>
      </c>
      <c r="H41" s="135">
        <v>9585</v>
      </c>
      <c r="I41" s="135">
        <v>0</v>
      </c>
      <c r="J41" s="136">
        <v>-100</v>
      </c>
    </row>
    <row r="42" spans="1:10" ht="15">
      <c r="A42" s="137" t="s">
        <v>163</v>
      </c>
      <c r="B42" s="138"/>
      <c r="C42" s="139">
        <v>36996</v>
      </c>
      <c r="D42" s="140">
        <v>36996</v>
      </c>
      <c r="E42" s="140">
        <v>1800</v>
      </c>
      <c r="F42" s="141">
        <v>-95.1346091469348</v>
      </c>
      <c r="G42" s="140">
        <v>49059</v>
      </c>
      <c r="H42" s="140">
        <v>49059</v>
      </c>
      <c r="I42" s="140">
        <v>2651</v>
      </c>
      <c r="J42" s="142">
        <v>-94.59630241138221</v>
      </c>
    </row>
    <row r="43" spans="1:10" ht="15">
      <c r="A43" s="220" t="s">
        <v>108</v>
      </c>
      <c r="B43" s="125" t="s">
        <v>98</v>
      </c>
      <c r="C43" s="143">
        <v>196000</v>
      </c>
      <c r="D43" s="129">
        <v>196000</v>
      </c>
      <c r="E43" s="129">
        <v>478000</v>
      </c>
      <c r="F43" s="144">
        <v>143.8775510204082</v>
      </c>
      <c r="G43" s="129">
        <v>43960</v>
      </c>
      <c r="H43" s="129">
        <v>43960</v>
      </c>
      <c r="I43" s="129">
        <v>185500</v>
      </c>
      <c r="J43" s="130">
        <v>321.97452229299364</v>
      </c>
    </row>
    <row r="44" spans="1:10" ht="15">
      <c r="A44" s="222"/>
      <c r="B44" s="131" t="s">
        <v>169</v>
      </c>
      <c r="C44" s="132">
        <v>7520</v>
      </c>
      <c r="D44" s="133">
        <v>4480</v>
      </c>
      <c r="E44" s="133">
        <v>4420</v>
      </c>
      <c r="F44" s="134">
        <v>-1.3392857142857095</v>
      </c>
      <c r="G44" s="135">
        <v>8131</v>
      </c>
      <c r="H44" s="135">
        <v>4126</v>
      </c>
      <c r="I44" s="135">
        <v>6944</v>
      </c>
      <c r="J44" s="136">
        <v>68.29859428017451</v>
      </c>
    </row>
    <row r="45" spans="1:10" ht="15">
      <c r="A45" s="137" t="s">
        <v>164</v>
      </c>
      <c r="B45" s="138"/>
      <c r="C45" s="139">
        <v>203520</v>
      </c>
      <c r="D45" s="140">
        <v>200480</v>
      </c>
      <c r="E45" s="140">
        <v>482420</v>
      </c>
      <c r="F45" s="141">
        <v>140.63248204309656</v>
      </c>
      <c r="G45" s="140">
        <v>52091</v>
      </c>
      <c r="H45" s="140">
        <v>48086</v>
      </c>
      <c r="I45" s="140">
        <v>192444</v>
      </c>
      <c r="J45" s="142">
        <v>300.20796073701285</v>
      </c>
    </row>
    <row r="46" spans="1:10" ht="15">
      <c r="A46" s="220" t="s">
        <v>109</v>
      </c>
      <c r="B46" s="125" t="s">
        <v>95</v>
      </c>
      <c r="C46" s="143">
        <v>275000</v>
      </c>
      <c r="D46" s="129">
        <v>250000</v>
      </c>
      <c r="E46" s="129">
        <v>425000</v>
      </c>
      <c r="F46" s="144">
        <v>70</v>
      </c>
      <c r="G46" s="129">
        <v>329750</v>
      </c>
      <c r="H46" s="129">
        <v>319250</v>
      </c>
      <c r="I46" s="129">
        <v>390315</v>
      </c>
      <c r="J46" s="130">
        <v>22.25998433829288</v>
      </c>
    </row>
    <row r="47" spans="1:10" ht="15">
      <c r="A47" s="221"/>
      <c r="B47" s="131" t="s">
        <v>103</v>
      </c>
      <c r="C47" s="132">
        <v>138000</v>
      </c>
      <c r="D47" s="133">
        <v>138000</v>
      </c>
      <c r="E47" s="133">
        <v>100000</v>
      </c>
      <c r="F47" s="134">
        <v>-27.536231884057973</v>
      </c>
      <c r="G47" s="135">
        <v>150236</v>
      </c>
      <c r="H47" s="135">
        <v>150236</v>
      </c>
      <c r="I47" s="135">
        <v>108866</v>
      </c>
      <c r="J47" s="136">
        <v>-27.536675630341602</v>
      </c>
    </row>
    <row r="48" spans="1:10" ht="15">
      <c r="A48" s="222"/>
      <c r="B48" s="131" t="s">
        <v>110</v>
      </c>
      <c r="C48" s="132">
        <v>74925</v>
      </c>
      <c r="D48" s="133">
        <v>74925</v>
      </c>
      <c r="E48" s="133">
        <v>0</v>
      </c>
      <c r="F48" s="134" t="s">
        <v>100</v>
      </c>
      <c r="G48" s="135">
        <v>66010</v>
      </c>
      <c r="H48" s="135">
        <v>66010</v>
      </c>
      <c r="I48" s="135">
        <v>0</v>
      </c>
      <c r="J48" s="134" t="s">
        <v>100</v>
      </c>
    </row>
    <row r="49" spans="1:10" ht="15">
      <c r="A49" s="137" t="s">
        <v>165</v>
      </c>
      <c r="B49" s="138"/>
      <c r="C49" s="139">
        <v>487925</v>
      </c>
      <c r="D49" s="140">
        <v>462925</v>
      </c>
      <c r="E49" s="140">
        <v>525000</v>
      </c>
      <c r="F49" s="141">
        <v>13.409299562564136</v>
      </c>
      <c r="G49" s="140">
        <v>545996</v>
      </c>
      <c r="H49" s="140">
        <v>535496</v>
      </c>
      <c r="I49" s="140">
        <v>499181</v>
      </c>
      <c r="J49" s="141">
        <v>-6.781563260976742</v>
      </c>
    </row>
    <row r="50" spans="1:10" ht="15">
      <c r="A50" s="145" t="s">
        <v>120</v>
      </c>
      <c r="B50" s="146"/>
      <c r="C50" s="147">
        <v>1625937</v>
      </c>
      <c r="D50" s="148">
        <v>1409699</v>
      </c>
      <c r="E50" s="148">
        <v>1478312</v>
      </c>
      <c r="F50" s="149">
        <v>4.867209241121695</v>
      </c>
      <c r="G50" s="150">
        <v>2989079</v>
      </c>
      <c r="H50" s="150">
        <v>2465338</v>
      </c>
      <c r="I50" s="150">
        <v>1953442</v>
      </c>
      <c r="J50" s="151">
        <v>-20.76372489289501</v>
      </c>
    </row>
    <row r="51" spans="1:10" ht="15">
      <c r="A51" s="211" t="s">
        <v>121</v>
      </c>
      <c r="B51" s="212"/>
      <c r="C51" s="212"/>
      <c r="D51" s="212"/>
      <c r="E51" s="212"/>
      <c r="F51" s="212"/>
      <c r="G51" s="212"/>
      <c r="H51" s="212"/>
      <c r="I51" s="212"/>
      <c r="J51" s="213"/>
    </row>
  </sheetData>
  <sheetProtection/>
  <mergeCells count="13">
    <mergeCell ref="A40:A41"/>
    <mergeCell ref="A43:A44"/>
    <mergeCell ref="A46:A48"/>
    <mergeCell ref="A1:J1"/>
    <mergeCell ref="A51:J51"/>
    <mergeCell ref="A2:A3"/>
    <mergeCell ref="B2:B3"/>
    <mergeCell ref="C2:F2"/>
    <mergeCell ref="G2:J2"/>
    <mergeCell ref="A4:A8"/>
    <mergeCell ref="A10:A20"/>
    <mergeCell ref="A22:A30"/>
    <mergeCell ref="A34:A38"/>
  </mergeCells>
  <printOptions horizontalCentered="1"/>
  <pageMargins left="0.7086614173228347" right="0.7086614173228347" top="0.8661417322834646" bottom="0.7480314960629921" header="0.31496062992125984" footer="0.31496062992125984"/>
  <pageSetup fitToHeight="1" fitToWidth="1" horizontalDpi="600" verticalDpi="600" orientation="portrait" scale="73" r:id="rId1"/>
  <headerFooter>
    <oddFooter>&amp;C&amp;"Arial,Normal"&amp;10 14</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J83"/>
  <sheetViews>
    <sheetView zoomScalePageLayoutView="0" workbookViewId="0" topLeftCell="A76">
      <selection activeCell="H88" sqref="H88"/>
    </sheetView>
  </sheetViews>
  <sheetFormatPr defaultColWidth="11.421875" defaultRowHeight="15"/>
  <cols>
    <col min="1" max="1" width="17.421875" style="0" customWidth="1"/>
    <col min="2" max="2" width="18.421875" style="0" customWidth="1"/>
    <col min="6" max="6" width="9.421875" style="0" customWidth="1"/>
    <col min="10" max="10" width="9.57421875" style="0" customWidth="1"/>
  </cols>
  <sheetData>
    <row r="1" spans="1:10" ht="15">
      <c r="A1" s="208" t="s">
        <v>146</v>
      </c>
      <c r="B1" s="209"/>
      <c r="C1" s="209"/>
      <c r="D1" s="209"/>
      <c r="E1" s="209"/>
      <c r="F1" s="209"/>
      <c r="G1" s="209"/>
      <c r="H1" s="209"/>
      <c r="I1" s="209"/>
      <c r="J1" s="210"/>
    </row>
    <row r="2" spans="1:10" ht="15">
      <c r="A2" s="229" t="s">
        <v>90</v>
      </c>
      <c r="B2" s="230" t="s">
        <v>91</v>
      </c>
      <c r="C2" s="208" t="s">
        <v>92</v>
      </c>
      <c r="D2" s="209"/>
      <c r="E2" s="209"/>
      <c r="F2" s="210"/>
      <c r="G2" s="208" t="s">
        <v>122</v>
      </c>
      <c r="H2" s="209"/>
      <c r="I2" s="209"/>
      <c r="J2" s="210"/>
    </row>
    <row r="3" spans="1:10" ht="26.25">
      <c r="A3" s="217"/>
      <c r="B3" s="231"/>
      <c r="C3" s="107" t="s">
        <v>153</v>
      </c>
      <c r="D3" s="108" t="s">
        <v>181</v>
      </c>
      <c r="E3" s="108" t="s">
        <v>182</v>
      </c>
      <c r="F3" s="109" t="s">
        <v>87</v>
      </c>
      <c r="G3" s="107" t="s">
        <v>153</v>
      </c>
      <c r="H3" s="108" t="s">
        <v>181</v>
      </c>
      <c r="I3" s="108" t="s">
        <v>182</v>
      </c>
      <c r="J3" s="110" t="s">
        <v>87</v>
      </c>
    </row>
    <row r="4" spans="1:10" ht="15" customHeight="1">
      <c r="A4" s="228" t="s">
        <v>112</v>
      </c>
      <c r="B4" s="125" t="s">
        <v>125</v>
      </c>
      <c r="C4" s="126">
        <v>19726992</v>
      </c>
      <c r="D4" s="127">
        <v>16607186</v>
      </c>
      <c r="E4" s="127">
        <v>23701257</v>
      </c>
      <c r="F4" s="128">
        <v>42.7168756946541</v>
      </c>
      <c r="G4" s="129">
        <v>19196508</v>
      </c>
      <c r="H4" s="129">
        <v>16367387</v>
      </c>
      <c r="I4" s="129">
        <v>19478577</v>
      </c>
      <c r="J4" s="130">
        <v>19.008470930637866</v>
      </c>
    </row>
    <row r="5" spans="1:10" ht="15">
      <c r="A5" s="221"/>
      <c r="B5" s="131" t="s">
        <v>98</v>
      </c>
      <c r="C5" s="132">
        <v>9512098</v>
      </c>
      <c r="D5" s="133">
        <v>7733089</v>
      </c>
      <c r="E5" s="133">
        <v>7993410</v>
      </c>
      <c r="F5" s="134">
        <v>3.3663261860816585</v>
      </c>
      <c r="G5" s="135">
        <v>10837362</v>
      </c>
      <c r="H5" s="135">
        <v>8549195</v>
      </c>
      <c r="I5" s="135">
        <v>9849067</v>
      </c>
      <c r="J5" s="136">
        <v>15.20461283196839</v>
      </c>
    </row>
    <row r="6" spans="1:10" ht="15">
      <c r="A6" s="221"/>
      <c r="B6" s="131" t="s">
        <v>179</v>
      </c>
      <c r="C6" s="132">
        <v>5743993</v>
      </c>
      <c r="D6" s="133">
        <v>4865059</v>
      </c>
      <c r="E6" s="133">
        <v>8047591</v>
      </c>
      <c r="F6" s="134">
        <v>65.41610286740614</v>
      </c>
      <c r="G6" s="135">
        <v>5990284</v>
      </c>
      <c r="H6" s="135">
        <v>5131120</v>
      </c>
      <c r="I6" s="135">
        <v>6814596</v>
      </c>
      <c r="J6" s="136">
        <v>32.80913328863875</v>
      </c>
    </row>
    <row r="7" spans="1:10" ht="15">
      <c r="A7" s="221"/>
      <c r="B7" s="131" t="s">
        <v>124</v>
      </c>
      <c r="C7" s="132">
        <v>451899</v>
      </c>
      <c r="D7" s="133">
        <v>269131</v>
      </c>
      <c r="E7" s="133">
        <v>2450718</v>
      </c>
      <c r="F7" s="134">
        <v>810.60412958745</v>
      </c>
      <c r="G7" s="135">
        <v>444695</v>
      </c>
      <c r="H7" s="135">
        <v>276275</v>
      </c>
      <c r="I7" s="135">
        <v>1869599</v>
      </c>
      <c r="J7" s="136">
        <v>576.7166772237806</v>
      </c>
    </row>
    <row r="8" spans="1:10" ht="15">
      <c r="A8" s="221"/>
      <c r="B8" s="131" t="s">
        <v>132</v>
      </c>
      <c r="C8" s="132">
        <v>247150</v>
      </c>
      <c r="D8" s="133">
        <v>44100</v>
      </c>
      <c r="E8" s="133">
        <v>1950688</v>
      </c>
      <c r="F8" s="134">
        <v>4323.328798185941</v>
      </c>
      <c r="G8" s="135">
        <v>200856</v>
      </c>
      <c r="H8" s="135">
        <v>36055</v>
      </c>
      <c r="I8" s="135">
        <v>1620714</v>
      </c>
      <c r="J8" s="136">
        <v>4395.115795312717</v>
      </c>
    </row>
    <row r="9" spans="1:10" ht="15">
      <c r="A9" s="221"/>
      <c r="B9" s="131" t="s">
        <v>123</v>
      </c>
      <c r="C9" s="132">
        <v>77580</v>
      </c>
      <c r="D9" s="133">
        <v>63532</v>
      </c>
      <c r="E9" s="133">
        <v>33221</v>
      </c>
      <c r="F9" s="134">
        <v>-47.70981552603413</v>
      </c>
      <c r="G9" s="135">
        <v>132273</v>
      </c>
      <c r="H9" s="135">
        <v>104082</v>
      </c>
      <c r="I9" s="135">
        <v>84984</v>
      </c>
      <c r="J9" s="136">
        <v>-18.3489940623739</v>
      </c>
    </row>
    <row r="10" spans="1:10" ht="15">
      <c r="A10" s="221"/>
      <c r="B10" s="131" t="s">
        <v>135</v>
      </c>
      <c r="C10" s="132">
        <v>22020</v>
      </c>
      <c r="D10" s="133">
        <v>22020</v>
      </c>
      <c r="E10" s="133">
        <v>0</v>
      </c>
      <c r="F10" s="134">
        <v>-100</v>
      </c>
      <c r="G10" s="135">
        <v>22954</v>
      </c>
      <c r="H10" s="135">
        <v>22954</v>
      </c>
      <c r="I10" s="135">
        <v>0</v>
      </c>
      <c r="J10" s="136">
        <v>-100</v>
      </c>
    </row>
    <row r="11" spans="1:10" ht="15">
      <c r="A11" s="221"/>
      <c r="B11" s="131" t="s">
        <v>96</v>
      </c>
      <c r="C11" s="132">
        <v>1216</v>
      </c>
      <c r="D11" s="133">
        <v>0</v>
      </c>
      <c r="E11" s="133">
        <v>17010</v>
      </c>
      <c r="F11" s="134" t="s">
        <v>100</v>
      </c>
      <c r="G11" s="135">
        <v>2413</v>
      </c>
      <c r="H11" s="135">
        <v>0</v>
      </c>
      <c r="I11" s="135">
        <v>32409</v>
      </c>
      <c r="J11" s="136" t="s">
        <v>100</v>
      </c>
    </row>
    <row r="12" spans="1:10" ht="15">
      <c r="A12" s="221"/>
      <c r="B12" s="131" t="s">
        <v>166</v>
      </c>
      <c r="C12" s="132">
        <v>0</v>
      </c>
      <c r="D12" s="133">
        <v>0</v>
      </c>
      <c r="E12" s="133">
        <v>425</v>
      </c>
      <c r="F12" s="134" t="s">
        <v>100</v>
      </c>
      <c r="G12" s="135">
        <v>0</v>
      </c>
      <c r="H12" s="135">
        <v>0</v>
      </c>
      <c r="I12" s="135">
        <v>2323</v>
      </c>
      <c r="J12" s="136" t="s">
        <v>100</v>
      </c>
    </row>
    <row r="13" spans="1:10" ht="15">
      <c r="A13" s="222"/>
      <c r="B13" s="131" t="s">
        <v>130</v>
      </c>
      <c r="C13" s="132">
        <v>0</v>
      </c>
      <c r="D13" s="133">
        <v>0</v>
      </c>
      <c r="E13" s="133">
        <v>1256</v>
      </c>
      <c r="F13" s="134" t="s">
        <v>100</v>
      </c>
      <c r="G13" s="135">
        <v>0</v>
      </c>
      <c r="H13" s="135">
        <v>0</v>
      </c>
      <c r="I13" s="135">
        <v>1024</v>
      </c>
      <c r="J13" s="136" t="s">
        <v>100</v>
      </c>
    </row>
    <row r="14" spans="1:10" ht="15" customHeight="1">
      <c r="A14" s="137" t="s">
        <v>158</v>
      </c>
      <c r="B14" s="138"/>
      <c r="C14" s="139">
        <v>35782948</v>
      </c>
      <c r="D14" s="140">
        <v>29604117</v>
      </c>
      <c r="E14" s="140">
        <v>44195576</v>
      </c>
      <c r="F14" s="141">
        <v>49.28861414782275</v>
      </c>
      <c r="G14" s="140">
        <v>36827345</v>
      </c>
      <c r="H14" s="140">
        <v>30487068</v>
      </c>
      <c r="I14" s="140">
        <v>39753293</v>
      </c>
      <c r="J14" s="142">
        <v>30.393952609676987</v>
      </c>
    </row>
    <row r="15" spans="1:10" ht="30" customHeight="1">
      <c r="A15" s="220" t="s">
        <v>116</v>
      </c>
      <c r="B15" s="125" t="s">
        <v>128</v>
      </c>
      <c r="C15" s="143">
        <v>844248</v>
      </c>
      <c r="D15" s="129">
        <v>721093</v>
      </c>
      <c r="E15" s="129">
        <v>1252307</v>
      </c>
      <c r="F15" s="144">
        <v>73.66789027212857</v>
      </c>
      <c r="G15" s="129">
        <v>3791669</v>
      </c>
      <c r="H15" s="129">
        <v>3220899</v>
      </c>
      <c r="I15" s="129">
        <v>5898017</v>
      </c>
      <c r="J15" s="130">
        <v>83.11710488282931</v>
      </c>
    </row>
    <row r="16" spans="1:10" ht="15">
      <c r="A16" s="221"/>
      <c r="B16" s="131" t="s">
        <v>123</v>
      </c>
      <c r="C16" s="132">
        <v>467682</v>
      </c>
      <c r="D16" s="133">
        <v>387446</v>
      </c>
      <c r="E16" s="133">
        <v>377891</v>
      </c>
      <c r="F16" s="134">
        <v>-2.4661501215653248</v>
      </c>
      <c r="G16" s="135">
        <v>3222558</v>
      </c>
      <c r="H16" s="135">
        <v>2620789</v>
      </c>
      <c r="I16" s="135">
        <v>2612868</v>
      </c>
      <c r="J16" s="136">
        <v>-0.3022372270335416</v>
      </c>
    </row>
    <row r="17" spans="1:10" ht="15">
      <c r="A17" s="221"/>
      <c r="B17" s="131" t="s">
        <v>105</v>
      </c>
      <c r="C17" s="132">
        <v>133326</v>
      </c>
      <c r="D17" s="133">
        <v>86569</v>
      </c>
      <c r="E17" s="133">
        <v>205531</v>
      </c>
      <c r="F17" s="134">
        <v>137.41870646536287</v>
      </c>
      <c r="G17" s="135">
        <v>786465</v>
      </c>
      <c r="H17" s="135">
        <v>505705</v>
      </c>
      <c r="I17" s="135">
        <v>1192052</v>
      </c>
      <c r="J17" s="136">
        <v>135.72082538238695</v>
      </c>
    </row>
    <row r="18" spans="1:10" ht="15">
      <c r="A18" s="221"/>
      <c r="B18" s="131" t="s">
        <v>179</v>
      </c>
      <c r="C18" s="132">
        <v>362880</v>
      </c>
      <c r="D18" s="133">
        <v>362880</v>
      </c>
      <c r="E18" s="133">
        <v>246016</v>
      </c>
      <c r="F18" s="134">
        <v>-32.204585537918874</v>
      </c>
      <c r="G18" s="135">
        <v>442902</v>
      </c>
      <c r="H18" s="135">
        <v>442902</v>
      </c>
      <c r="I18" s="135">
        <v>264566</v>
      </c>
      <c r="J18" s="136">
        <v>-40.26534086547363</v>
      </c>
    </row>
    <row r="19" spans="1:10" ht="15">
      <c r="A19" s="221"/>
      <c r="B19" s="131" t="s">
        <v>136</v>
      </c>
      <c r="C19" s="132">
        <v>12305</v>
      </c>
      <c r="D19" s="133">
        <v>7825</v>
      </c>
      <c r="E19" s="133">
        <v>2</v>
      </c>
      <c r="F19" s="134">
        <v>-99.9744408945687</v>
      </c>
      <c r="G19" s="135">
        <v>57968</v>
      </c>
      <c r="H19" s="135">
        <v>36935</v>
      </c>
      <c r="I19" s="135">
        <v>45</v>
      </c>
      <c r="J19" s="136">
        <v>-99.87816434276432</v>
      </c>
    </row>
    <row r="20" spans="1:10" ht="15">
      <c r="A20" s="221"/>
      <c r="B20" s="131" t="s">
        <v>96</v>
      </c>
      <c r="C20" s="132">
        <v>7878</v>
      </c>
      <c r="D20" s="133">
        <v>2586</v>
      </c>
      <c r="E20" s="133">
        <v>40395</v>
      </c>
      <c r="F20" s="134">
        <v>1462.0649651972158</v>
      </c>
      <c r="G20" s="135">
        <v>56424</v>
      </c>
      <c r="H20" s="135">
        <v>25165</v>
      </c>
      <c r="I20" s="135">
        <v>232696</v>
      </c>
      <c r="J20" s="136">
        <v>824.6811047089212</v>
      </c>
    </row>
    <row r="21" spans="1:10" ht="15">
      <c r="A21" s="221"/>
      <c r="B21" s="131" t="s">
        <v>150</v>
      </c>
      <c r="C21" s="132">
        <v>1000</v>
      </c>
      <c r="D21" s="133">
        <v>1000</v>
      </c>
      <c r="E21" s="133">
        <v>0</v>
      </c>
      <c r="F21" s="134">
        <v>-100</v>
      </c>
      <c r="G21" s="135">
        <v>6715</v>
      </c>
      <c r="H21" s="135">
        <v>6715</v>
      </c>
      <c r="I21" s="135">
        <v>0</v>
      </c>
      <c r="J21" s="136">
        <v>-100</v>
      </c>
    </row>
    <row r="22" spans="1:10" ht="15">
      <c r="A22" s="221"/>
      <c r="B22" s="131" t="s">
        <v>137</v>
      </c>
      <c r="C22" s="132">
        <v>339</v>
      </c>
      <c r="D22" s="133">
        <v>339</v>
      </c>
      <c r="E22" s="133">
        <v>556</v>
      </c>
      <c r="F22" s="134">
        <v>64.0117994100295</v>
      </c>
      <c r="G22" s="135">
        <v>6666</v>
      </c>
      <c r="H22" s="135">
        <v>6666</v>
      </c>
      <c r="I22" s="135">
        <v>11244</v>
      </c>
      <c r="J22" s="136">
        <v>68.67686768676869</v>
      </c>
    </row>
    <row r="23" spans="1:10" ht="15">
      <c r="A23" s="221"/>
      <c r="B23" s="131" t="s">
        <v>124</v>
      </c>
      <c r="C23" s="132">
        <v>248</v>
      </c>
      <c r="D23" s="133">
        <v>248</v>
      </c>
      <c r="E23" s="133">
        <v>21186</v>
      </c>
      <c r="F23" s="134">
        <v>8442.741935483871</v>
      </c>
      <c r="G23" s="135">
        <v>2050</v>
      </c>
      <c r="H23" s="135">
        <v>2045</v>
      </c>
      <c r="I23" s="135">
        <v>31234</v>
      </c>
      <c r="J23" s="136">
        <v>1427.3349633251835</v>
      </c>
    </row>
    <row r="24" spans="1:10" ht="15">
      <c r="A24" s="221"/>
      <c r="B24" s="131" t="s">
        <v>98</v>
      </c>
      <c r="C24" s="132">
        <v>1</v>
      </c>
      <c r="D24" s="133">
        <v>1</v>
      </c>
      <c r="E24" s="133">
        <v>0</v>
      </c>
      <c r="F24" s="134">
        <v>-100</v>
      </c>
      <c r="G24" s="135">
        <v>139</v>
      </c>
      <c r="H24" s="135">
        <v>139</v>
      </c>
      <c r="I24" s="135">
        <v>0</v>
      </c>
      <c r="J24" s="136">
        <v>-100</v>
      </c>
    </row>
    <row r="25" spans="1:10" ht="15">
      <c r="A25" s="221"/>
      <c r="B25" s="131" t="s">
        <v>95</v>
      </c>
      <c r="C25" s="132">
        <v>2</v>
      </c>
      <c r="D25" s="133">
        <v>2</v>
      </c>
      <c r="E25" s="133">
        <v>0</v>
      </c>
      <c r="F25" s="134">
        <v>-100</v>
      </c>
      <c r="G25" s="135">
        <v>17</v>
      </c>
      <c r="H25" s="135">
        <v>17</v>
      </c>
      <c r="I25" s="135">
        <v>0</v>
      </c>
      <c r="J25" s="136">
        <v>-100</v>
      </c>
    </row>
    <row r="26" spans="1:10" ht="15">
      <c r="A26" s="221"/>
      <c r="B26" s="131" t="s">
        <v>171</v>
      </c>
      <c r="C26" s="132">
        <v>0</v>
      </c>
      <c r="D26" s="133">
        <v>0</v>
      </c>
      <c r="E26" s="133">
        <v>10</v>
      </c>
      <c r="F26" s="134" t="s">
        <v>100</v>
      </c>
      <c r="G26" s="135">
        <v>0</v>
      </c>
      <c r="H26" s="135">
        <v>0</v>
      </c>
      <c r="I26" s="135">
        <v>193</v>
      </c>
      <c r="J26" s="136" t="s">
        <v>100</v>
      </c>
    </row>
    <row r="27" spans="1:10" ht="15">
      <c r="A27" s="221"/>
      <c r="B27" s="131" t="s">
        <v>183</v>
      </c>
      <c r="C27" s="132">
        <v>0</v>
      </c>
      <c r="D27" s="133">
        <v>0</v>
      </c>
      <c r="E27" s="133">
        <v>10</v>
      </c>
      <c r="F27" s="134" t="s">
        <v>100</v>
      </c>
      <c r="G27" s="135">
        <v>0</v>
      </c>
      <c r="H27" s="135">
        <v>0</v>
      </c>
      <c r="I27" s="135">
        <v>122</v>
      </c>
      <c r="J27" s="136" t="s">
        <v>100</v>
      </c>
    </row>
    <row r="28" spans="1:10" ht="15">
      <c r="A28" s="221"/>
      <c r="B28" s="131" t="s">
        <v>130</v>
      </c>
      <c r="C28" s="132">
        <v>0</v>
      </c>
      <c r="D28" s="133">
        <v>0</v>
      </c>
      <c r="E28" s="133">
        <v>1130</v>
      </c>
      <c r="F28" s="134" t="s">
        <v>100</v>
      </c>
      <c r="G28" s="135">
        <v>0</v>
      </c>
      <c r="H28" s="135">
        <v>0</v>
      </c>
      <c r="I28" s="135">
        <v>6382</v>
      </c>
      <c r="J28" s="136" t="s">
        <v>100</v>
      </c>
    </row>
    <row r="29" spans="1:10" ht="15">
      <c r="A29" s="222"/>
      <c r="B29" s="131" t="s">
        <v>134</v>
      </c>
      <c r="C29" s="132">
        <v>0</v>
      </c>
      <c r="D29" s="133">
        <v>0</v>
      </c>
      <c r="E29" s="133">
        <v>12</v>
      </c>
      <c r="F29" s="134" t="s">
        <v>100</v>
      </c>
      <c r="G29" s="135">
        <v>0</v>
      </c>
      <c r="H29" s="135">
        <v>0</v>
      </c>
      <c r="I29" s="135">
        <v>26</v>
      </c>
      <c r="J29" s="136" t="s">
        <v>100</v>
      </c>
    </row>
    <row r="30" spans="1:10" ht="15">
      <c r="A30" s="137" t="s">
        <v>159</v>
      </c>
      <c r="B30" s="138"/>
      <c r="C30" s="139">
        <v>1829909</v>
      </c>
      <c r="D30" s="140">
        <v>1569989</v>
      </c>
      <c r="E30" s="140">
        <v>2145046</v>
      </c>
      <c r="F30" s="141">
        <v>36.62809102484157</v>
      </c>
      <c r="G30" s="140">
        <v>8373573</v>
      </c>
      <c r="H30" s="140">
        <v>6867977</v>
      </c>
      <c r="I30" s="140">
        <v>10249445</v>
      </c>
      <c r="J30" s="142">
        <v>49.235284276578106</v>
      </c>
    </row>
    <row r="31" spans="1:10" ht="15">
      <c r="A31" s="220" t="s">
        <v>94</v>
      </c>
      <c r="B31" s="125" t="s">
        <v>123</v>
      </c>
      <c r="C31" s="143">
        <v>1539332</v>
      </c>
      <c r="D31" s="129">
        <v>1319712</v>
      </c>
      <c r="E31" s="129">
        <v>1157816</v>
      </c>
      <c r="F31" s="144">
        <v>-12.267525035765381</v>
      </c>
      <c r="G31" s="129">
        <v>2767819</v>
      </c>
      <c r="H31" s="129">
        <v>2372398</v>
      </c>
      <c r="I31" s="129">
        <v>2137629</v>
      </c>
      <c r="J31" s="130">
        <v>-9.895852213667355</v>
      </c>
    </row>
    <row r="32" spans="1:10" ht="15">
      <c r="A32" s="221"/>
      <c r="B32" s="131" t="s">
        <v>98</v>
      </c>
      <c r="C32" s="132">
        <v>703808</v>
      </c>
      <c r="D32" s="133">
        <v>478128</v>
      </c>
      <c r="E32" s="133">
        <v>88360</v>
      </c>
      <c r="F32" s="134">
        <v>-81.5195930796774</v>
      </c>
      <c r="G32" s="135">
        <v>1247334</v>
      </c>
      <c r="H32" s="135">
        <v>795820</v>
      </c>
      <c r="I32" s="135">
        <v>187549</v>
      </c>
      <c r="J32" s="136">
        <v>-76.43323867206152</v>
      </c>
    </row>
    <row r="33" spans="1:10" ht="15">
      <c r="A33" s="221"/>
      <c r="B33" s="131" t="s">
        <v>124</v>
      </c>
      <c r="C33" s="132">
        <v>350197</v>
      </c>
      <c r="D33" s="133">
        <v>238904</v>
      </c>
      <c r="E33" s="133">
        <v>1243932</v>
      </c>
      <c r="F33" s="134">
        <v>420.68278471687375</v>
      </c>
      <c r="G33" s="135">
        <v>597290</v>
      </c>
      <c r="H33" s="135">
        <v>409845</v>
      </c>
      <c r="I33" s="135">
        <v>1980974</v>
      </c>
      <c r="J33" s="136">
        <v>383.34711903280504</v>
      </c>
    </row>
    <row r="34" spans="1:10" ht="15">
      <c r="A34" s="221"/>
      <c r="B34" s="131" t="s">
        <v>125</v>
      </c>
      <c r="C34" s="132">
        <v>185251</v>
      </c>
      <c r="D34" s="133">
        <v>185251</v>
      </c>
      <c r="E34" s="133">
        <v>385848</v>
      </c>
      <c r="F34" s="134">
        <v>108.28389590339596</v>
      </c>
      <c r="G34" s="135">
        <v>292653</v>
      </c>
      <c r="H34" s="135">
        <v>292643</v>
      </c>
      <c r="I34" s="135">
        <v>648119</v>
      </c>
      <c r="J34" s="136">
        <v>121.47087065127135</v>
      </c>
    </row>
    <row r="35" spans="1:10" ht="15">
      <c r="A35" s="221"/>
      <c r="B35" s="131" t="s">
        <v>126</v>
      </c>
      <c r="C35" s="132">
        <v>100000</v>
      </c>
      <c r="D35" s="133">
        <v>100000</v>
      </c>
      <c r="E35" s="133">
        <v>0</v>
      </c>
      <c r="F35" s="134">
        <v>-100</v>
      </c>
      <c r="G35" s="135">
        <v>165550</v>
      </c>
      <c r="H35" s="135">
        <v>165550</v>
      </c>
      <c r="I35" s="135">
        <v>0</v>
      </c>
      <c r="J35" s="136">
        <v>-100</v>
      </c>
    </row>
    <row r="36" spans="1:10" ht="15">
      <c r="A36" s="221"/>
      <c r="B36" s="131" t="s">
        <v>179</v>
      </c>
      <c r="C36" s="132">
        <v>95645</v>
      </c>
      <c r="D36" s="133">
        <v>62028</v>
      </c>
      <c r="E36" s="133">
        <v>1612891</v>
      </c>
      <c r="F36" s="134">
        <v>2500.2627845489133</v>
      </c>
      <c r="G36" s="135">
        <v>156427</v>
      </c>
      <c r="H36" s="135">
        <v>100802</v>
      </c>
      <c r="I36" s="135">
        <v>2410300</v>
      </c>
      <c r="J36" s="136">
        <v>2291.1231920001587</v>
      </c>
    </row>
    <row r="37" spans="1:10" ht="15">
      <c r="A37" s="221"/>
      <c r="B37" s="131" t="s">
        <v>105</v>
      </c>
      <c r="C37" s="132">
        <v>22226</v>
      </c>
      <c r="D37" s="133">
        <v>0</v>
      </c>
      <c r="E37" s="133">
        <v>0</v>
      </c>
      <c r="F37" s="134" t="s">
        <v>100</v>
      </c>
      <c r="G37" s="135">
        <v>37230</v>
      </c>
      <c r="H37" s="135">
        <v>0</v>
      </c>
      <c r="I37" s="135">
        <v>0</v>
      </c>
      <c r="J37" s="136" t="s">
        <v>100</v>
      </c>
    </row>
    <row r="38" spans="1:10" ht="15">
      <c r="A38" s="221"/>
      <c r="B38" s="131" t="s">
        <v>128</v>
      </c>
      <c r="C38" s="132">
        <v>2010</v>
      </c>
      <c r="D38" s="133">
        <v>2010</v>
      </c>
      <c r="E38" s="133">
        <v>0</v>
      </c>
      <c r="F38" s="134">
        <v>-100</v>
      </c>
      <c r="G38" s="135">
        <v>4429</v>
      </c>
      <c r="H38" s="135">
        <v>4429</v>
      </c>
      <c r="I38" s="135">
        <v>0</v>
      </c>
      <c r="J38" s="136">
        <v>-100</v>
      </c>
    </row>
    <row r="39" spans="1:10" ht="15">
      <c r="A39" s="221"/>
      <c r="B39" s="131" t="s">
        <v>129</v>
      </c>
      <c r="C39" s="132">
        <v>400</v>
      </c>
      <c r="D39" s="133">
        <v>100</v>
      </c>
      <c r="E39" s="133">
        <v>0</v>
      </c>
      <c r="F39" s="134">
        <v>-100</v>
      </c>
      <c r="G39" s="135">
        <v>807</v>
      </c>
      <c r="H39" s="135">
        <v>220</v>
      </c>
      <c r="I39" s="135">
        <v>0</v>
      </c>
      <c r="J39" s="136">
        <v>-100</v>
      </c>
    </row>
    <row r="40" spans="1:10" ht="15" customHeight="1">
      <c r="A40" s="221"/>
      <c r="B40" s="131" t="s">
        <v>96</v>
      </c>
      <c r="C40" s="132">
        <v>5</v>
      </c>
      <c r="D40" s="133">
        <v>5</v>
      </c>
      <c r="E40" s="133">
        <v>0</v>
      </c>
      <c r="F40" s="134">
        <v>-100</v>
      </c>
      <c r="G40" s="135">
        <v>81</v>
      </c>
      <c r="H40" s="135">
        <v>81</v>
      </c>
      <c r="I40" s="135">
        <v>0</v>
      </c>
      <c r="J40" s="136">
        <v>-100</v>
      </c>
    </row>
    <row r="41" spans="1:10" ht="15">
      <c r="A41" s="221"/>
      <c r="B41" s="131" t="s">
        <v>130</v>
      </c>
      <c r="C41" s="132">
        <v>0</v>
      </c>
      <c r="D41" s="133">
        <v>0</v>
      </c>
      <c r="E41" s="133">
        <v>20000</v>
      </c>
      <c r="F41" s="134" t="s">
        <v>100</v>
      </c>
      <c r="G41" s="135">
        <v>63</v>
      </c>
      <c r="H41" s="135">
        <v>63</v>
      </c>
      <c r="I41" s="135">
        <v>46922</v>
      </c>
      <c r="J41" s="136">
        <v>74379.36507936509</v>
      </c>
    </row>
    <row r="42" spans="1:10" ht="15">
      <c r="A42" s="221"/>
      <c r="B42" s="131" t="s">
        <v>131</v>
      </c>
      <c r="C42" s="132">
        <v>1</v>
      </c>
      <c r="D42" s="133">
        <v>0</v>
      </c>
      <c r="E42" s="133">
        <v>387581</v>
      </c>
      <c r="F42" s="134" t="s">
        <v>100</v>
      </c>
      <c r="G42" s="135">
        <v>30</v>
      </c>
      <c r="H42" s="135">
        <v>0</v>
      </c>
      <c r="I42" s="135">
        <v>547232</v>
      </c>
      <c r="J42" s="136" t="s">
        <v>100</v>
      </c>
    </row>
    <row r="43" spans="1:10" ht="15">
      <c r="A43" s="221"/>
      <c r="B43" s="131" t="s">
        <v>178</v>
      </c>
      <c r="C43" s="132">
        <v>0</v>
      </c>
      <c r="D43" s="133">
        <v>0</v>
      </c>
      <c r="E43" s="133">
        <v>18768</v>
      </c>
      <c r="F43" s="134" t="s">
        <v>100</v>
      </c>
      <c r="G43" s="135">
        <v>0</v>
      </c>
      <c r="H43" s="135">
        <v>0</v>
      </c>
      <c r="I43" s="135">
        <v>81303</v>
      </c>
      <c r="J43" s="136" t="s">
        <v>100</v>
      </c>
    </row>
    <row r="44" spans="1:10" ht="15">
      <c r="A44" s="222"/>
      <c r="B44" s="131" t="s">
        <v>133</v>
      </c>
      <c r="C44" s="132">
        <v>0</v>
      </c>
      <c r="D44" s="133">
        <v>0</v>
      </c>
      <c r="E44" s="133">
        <v>10302</v>
      </c>
      <c r="F44" s="134" t="s">
        <v>100</v>
      </c>
      <c r="G44" s="135">
        <v>0</v>
      </c>
      <c r="H44" s="135">
        <v>0</v>
      </c>
      <c r="I44" s="135">
        <v>14262</v>
      </c>
      <c r="J44" s="136" t="s">
        <v>100</v>
      </c>
    </row>
    <row r="45" spans="1:10" ht="15">
      <c r="A45" s="137" t="s">
        <v>160</v>
      </c>
      <c r="B45" s="138"/>
      <c r="C45" s="139">
        <v>2998875</v>
      </c>
      <c r="D45" s="140">
        <v>2386138</v>
      </c>
      <c r="E45" s="140">
        <v>4925498</v>
      </c>
      <c r="F45" s="141">
        <v>106.42133858142321</v>
      </c>
      <c r="G45" s="140">
        <v>5269713</v>
      </c>
      <c r="H45" s="140">
        <v>4141851</v>
      </c>
      <c r="I45" s="140">
        <v>8054290</v>
      </c>
      <c r="J45" s="142">
        <v>94.46112378257934</v>
      </c>
    </row>
    <row r="46" spans="1:10" ht="15">
      <c r="A46" s="220" t="s">
        <v>104</v>
      </c>
      <c r="B46" s="125" t="s">
        <v>124</v>
      </c>
      <c r="C46" s="143">
        <v>293524</v>
      </c>
      <c r="D46" s="129">
        <v>293524</v>
      </c>
      <c r="E46" s="129">
        <v>378980</v>
      </c>
      <c r="F46" s="144">
        <v>29.113803300581885</v>
      </c>
      <c r="G46" s="129">
        <v>352305</v>
      </c>
      <c r="H46" s="129">
        <v>352305</v>
      </c>
      <c r="I46" s="129">
        <v>272751</v>
      </c>
      <c r="J46" s="130">
        <v>-22.581002256567462</v>
      </c>
    </row>
    <row r="47" spans="1:10" ht="15">
      <c r="A47" s="221"/>
      <c r="B47" s="131" t="s">
        <v>133</v>
      </c>
      <c r="C47" s="132">
        <v>231000</v>
      </c>
      <c r="D47" s="133">
        <v>210000</v>
      </c>
      <c r="E47" s="133">
        <v>300750</v>
      </c>
      <c r="F47" s="134">
        <v>43.214285714285715</v>
      </c>
      <c r="G47" s="135">
        <v>267659</v>
      </c>
      <c r="H47" s="135">
        <v>247854</v>
      </c>
      <c r="I47" s="135">
        <v>270914</v>
      </c>
      <c r="J47" s="136">
        <v>9.303864371767245</v>
      </c>
    </row>
    <row r="48" spans="1:10" ht="15">
      <c r="A48" s="221"/>
      <c r="B48" s="131" t="s">
        <v>179</v>
      </c>
      <c r="C48" s="132">
        <v>220001</v>
      </c>
      <c r="D48" s="133">
        <v>200001</v>
      </c>
      <c r="E48" s="133">
        <v>122525</v>
      </c>
      <c r="F48" s="134">
        <v>-38.737806310968445</v>
      </c>
      <c r="G48" s="135">
        <v>242264</v>
      </c>
      <c r="H48" s="135">
        <v>219264</v>
      </c>
      <c r="I48" s="135">
        <v>110449</v>
      </c>
      <c r="J48" s="136">
        <v>-49.627389813193226</v>
      </c>
    </row>
    <row r="49" spans="1:10" ht="15">
      <c r="A49" s="221"/>
      <c r="B49" s="131" t="s">
        <v>131</v>
      </c>
      <c r="C49" s="132">
        <v>126000</v>
      </c>
      <c r="D49" s="133">
        <v>42000</v>
      </c>
      <c r="E49" s="133">
        <v>147000</v>
      </c>
      <c r="F49" s="134">
        <v>250</v>
      </c>
      <c r="G49" s="135">
        <v>146858</v>
      </c>
      <c r="H49" s="135">
        <v>52337</v>
      </c>
      <c r="I49" s="135">
        <v>117134</v>
      </c>
      <c r="J49" s="136">
        <v>123.80724917362475</v>
      </c>
    </row>
    <row r="50" spans="1:10" ht="15">
      <c r="A50" s="221"/>
      <c r="B50" s="131" t="s">
        <v>132</v>
      </c>
      <c r="C50" s="132">
        <v>82000</v>
      </c>
      <c r="D50" s="133">
        <v>61000</v>
      </c>
      <c r="E50" s="133">
        <v>59500</v>
      </c>
      <c r="F50" s="134">
        <v>-2.4590163934426257</v>
      </c>
      <c r="G50" s="135">
        <v>79494</v>
      </c>
      <c r="H50" s="135">
        <v>60174</v>
      </c>
      <c r="I50" s="135">
        <v>85540</v>
      </c>
      <c r="J50" s="136">
        <v>42.15441885199589</v>
      </c>
    </row>
    <row r="51" spans="1:10" ht="15">
      <c r="A51" s="221"/>
      <c r="B51" s="131" t="s">
        <v>95</v>
      </c>
      <c r="C51" s="132">
        <v>3000</v>
      </c>
      <c r="D51" s="133">
        <v>0</v>
      </c>
      <c r="E51" s="133">
        <v>0</v>
      </c>
      <c r="F51" s="134" t="s">
        <v>100</v>
      </c>
      <c r="G51" s="135">
        <v>3425</v>
      </c>
      <c r="H51" s="135">
        <v>0</v>
      </c>
      <c r="I51" s="135">
        <v>0</v>
      </c>
      <c r="J51" s="136" t="s">
        <v>100</v>
      </c>
    </row>
    <row r="52" spans="1:10" ht="15">
      <c r="A52" s="221"/>
      <c r="B52" s="131" t="s">
        <v>134</v>
      </c>
      <c r="C52" s="132">
        <v>125</v>
      </c>
      <c r="D52" s="133">
        <v>125</v>
      </c>
      <c r="E52" s="133">
        <v>0</v>
      </c>
      <c r="F52" s="134">
        <v>-100</v>
      </c>
      <c r="G52" s="135">
        <v>237</v>
      </c>
      <c r="H52" s="135">
        <v>237</v>
      </c>
      <c r="I52" s="135">
        <v>0</v>
      </c>
      <c r="J52" s="136">
        <v>-100</v>
      </c>
    </row>
    <row r="53" spans="1:10" ht="15">
      <c r="A53" s="221"/>
      <c r="B53" s="131" t="s">
        <v>184</v>
      </c>
      <c r="C53" s="132">
        <v>1</v>
      </c>
      <c r="D53" s="133">
        <v>1</v>
      </c>
      <c r="E53" s="133">
        <v>0</v>
      </c>
      <c r="F53" s="134">
        <v>-100</v>
      </c>
      <c r="G53" s="135">
        <v>151</v>
      </c>
      <c r="H53" s="135">
        <v>151</v>
      </c>
      <c r="I53" s="135">
        <v>68</v>
      </c>
      <c r="J53" s="136">
        <v>-54.96688741721854</v>
      </c>
    </row>
    <row r="54" spans="1:10" ht="15">
      <c r="A54" s="221"/>
      <c r="B54" s="131" t="s">
        <v>123</v>
      </c>
      <c r="C54" s="132">
        <v>60</v>
      </c>
      <c r="D54" s="133">
        <v>60</v>
      </c>
      <c r="E54" s="133">
        <v>1134</v>
      </c>
      <c r="F54" s="134">
        <v>1789.9999999999998</v>
      </c>
      <c r="G54" s="135">
        <v>139</v>
      </c>
      <c r="H54" s="135">
        <v>139</v>
      </c>
      <c r="I54" s="135">
        <v>3516</v>
      </c>
      <c r="J54" s="136">
        <v>2429.4964028776976</v>
      </c>
    </row>
    <row r="55" spans="1:10" ht="15">
      <c r="A55" s="222"/>
      <c r="B55" s="131" t="s">
        <v>154</v>
      </c>
      <c r="C55" s="132">
        <v>0</v>
      </c>
      <c r="D55" s="133">
        <v>0</v>
      </c>
      <c r="E55" s="133">
        <v>59750</v>
      </c>
      <c r="F55" s="134" t="s">
        <v>100</v>
      </c>
      <c r="G55" s="135">
        <v>0</v>
      </c>
      <c r="H55" s="135">
        <v>0</v>
      </c>
      <c r="I55" s="135">
        <v>63139</v>
      </c>
      <c r="J55" s="136" t="s">
        <v>100</v>
      </c>
    </row>
    <row r="56" spans="1:10" ht="15">
      <c r="A56" s="137" t="s">
        <v>161</v>
      </c>
      <c r="B56" s="138"/>
      <c r="C56" s="139">
        <v>955711</v>
      </c>
      <c r="D56" s="140">
        <v>806711</v>
      </c>
      <c r="E56" s="140">
        <v>1069639</v>
      </c>
      <c r="F56" s="141">
        <v>32.59258891969987</v>
      </c>
      <c r="G56" s="140">
        <v>1092532</v>
      </c>
      <c r="H56" s="140">
        <v>932461</v>
      </c>
      <c r="I56" s="140">
        <v>923511</v>
      </c>
      <c r="J56" s="142">
        <v>-0.9598256656310533</v>
      </c>
    </row>
    <row r="57" spans="1:10" ht="15">
      <c r="A57" s="220" t="s">
        <v>106</v>
      </c>
      <c r="B57" s="125" t="s">
        <v>130</v>
      </c>
      <c r="C57" s="143">
        <v>20134</v>
      </c>
      <c r="D57" s="129">
        <v>134</v>
      </c>
      <c r="E57" s="129">
        <v>40</v>
      </c>
      <c r="F57" s="144">
        <v>-70.1492537313433</v>
      </c>
      <c r="G57" s="129">
        <v>49388</v>
      </c>
      <c r="H57" s="129">
        <v>2568</v>
      </c>
      <c r="I57" s="129">
        <v>40</v>
      </c>
      <c r="J57" s="130">
        <v>-98.4423676012461</v>
      </c>
    </row>
    <row r="58" spans="1:10" ht="15">
      <c r="A58" s="221"/>
      <c r="B58" s="131" t="s">
        <v>131</v>
      </c>
      <c r="C58" s="132">
        <v>21000</v>
      </c>
      <c r="D58" s="133">
        <v>0</v>
      </c>
      <c r="E58" s="133">
        <v>21000</v>
      </c>
      <c r="F58" s="134" t="s">
        <v>100</v>
      </c>
      <c r="G58" s="135">
        <v>26332</v>
      </c>
      <c r="H58" s="135">
        <v>0</v>
      </c>
      <c r="I58" s="135">
        <v>18959</v>
      </c>
      <c r="J58" s="136" t="s">
        <v>100</v>
      </c>
    </row>
    <row r="59" spans="1:10" ht="15">
      <c r="A59" s="221"/>
      <c r="B59" s="131" t="s">
        <v>95</v>
      </c>
      <c r="C59" s="132">
        <v>150</v>
      </c>
      <c r="D59" s="133">
        <v>150</v>
      </c>
      <c r="E59" s="133">
        <v>900</v>
      </c>
      <c r="F59" s="134">
        <v>500</v>
      </c>
      <c r="G59" s="135">
        <v>781</v>
      </c>
      <c r="H59" s="135">
        <v>781</v>
      </c>
      <c r="I59" s="135">
        <v>4759</v>
      </c>
      <c r="J59" s="136">
        <v>509.34699103713183</v>
      </c>
    </row>
    <row r="60" spans="1:10" ht="15">
      <c r="A60" s="221"/>
      <c r="B60" s="131" t="s">
        <v>129</v>
      </c>
      <c r="C60" s="132">
        <v>280</v>
      </c>
      <c r="D60" s="133">
        <v>280</v>
      </c>
      <c r="E60" s="133">
        <v>0</v>
      </c>
      <c r="F60" s="134">
        <v>-100</v>
      </c>
      <c r="G60" s="135">
        <v>635</v>
      </c>
      <c r="H60" s="135">
        <v>635</v>
      </c>
      <c r="I60" s="135">
        <v>0</v>
      </c>
      <c r="J60" s="136">
        <v>-100</v>
      </c>
    </row>
    <row r="61" spans="1:10" ht="15">
      <c r="A61" s="221"/>
      <c r="B61" s="131" t="s">
        <v>134</v>
      </c>
      <c r="C61" s="132">
        <v>78</v>
      </c>
      <c r="D61" s="133">
        <v>78</v>
      </c>
      <c r="E61" s="133">
        <v>212</v>
      </c>
      <c r="F61" s="134">
        <v>171.7948717948718</v>
      </c>
      <c r="G61" s="135">
        <v>142</v>
      </c>
      <c r="H61" s="135">
        <v>142</v>
      </c>
      <c r="I61" s="135">
        <v>402</v>
      </c>
      <c r="J61" s="136">
        <v>183.09859154929575</v>
      </c>
    </row>
    <row r="62" spans="1:10" ht="15">
      <c r="A62" s="221"/>
      <c r="B62" s="131" t="s">
        <v>125</v>
      </c>
      <c r="C62" s="132">
        <v>0</v>
      </c>
      <c r="D62" s="133">
        <v>0</v>
      </c>
      <c r="E62" s="133">
        <v>64800</v>
      </c>
      <c r="F62" s="134" t="s">
        <v>100</v>
      </c>
      <c r="G62" s="135">
        <v>0</v>
      </c>
      <c r="H62" s="135">
        <v>0</v>
      </c>
      <c r="I62" s="135">
        <v>103356</v>
      </c>
      <c r="J62" s="136" t="s">
        <v>100</v>
      </c>
    </row>
    <row r="63" spans="1:10" ht="15">
      <c r="A63" s="221"/>
      <c r="B63" s="131" t="s">
        <v>123</v>
      </c>
      <c r="C63" s="132">
        <v>0</v>
      </c>
      <c r="D63" s="133">
        <v>0</v>
      </c>
      <c r="E63" s="133">
        <v>13472</v>
      </c>
      <c r="F63" s="134" t="s">
        <v>100</v>
      </c>
      <c r="G63" s="135">
        <v>0</v>
      </c>
      <c r="H63" s="135">
        <v>0</v>
      </c>
      <c r="I63" s="135">
        <v>84780</v>
      </c>
      <c r="J63" s="136" t="s">
        <v>100</v>
      </c>
    </row>
    <row r="64" spans="1:10" ht="15">
      <c r="A64" s="222"/>
      <c r="B64" s="131" t="s">
        <v>128</v>
      </c>
      <c r="C64" s="132">
        <v>0</v>
      </c>
      <c r="D64" s="133">
        <v>0</v>
      </c>
      <c r="E64" s="133">
        <v>1</v>
      </c>
      <c r="F64" s="134" t="s">
        <v>100</v>
      </c>
      <c r="G64" s="135">
        <v>0</v>
      </c>
      <c r="H64" s="135">
        <v>0</v>
      </c>
      <c r="I64" s="135">
        <v>46</v>
      </c>
      <c r="J64" s="136" t="s">
        <v>100</v>
      </c>
    </row>
    <row r="65" spans="1:10" ht="15">
      <c r="A65" s="137" t="s">
        <v>162</v>
      </c>
      <c r="B65" s="138"/>
      <c r="C65" s="139">
        <v>41642</v>
      </c>
      <c r="D65" s="140">
        <v>642</v>
      </c>
      <c r="E65" s="140">
        <v>100425</v>
      </c>
      <c r="F65" s="141">
        <v>15542.523364485982</v>
      </c>
      <c r="G65" s="140">
        <v>77278</v>
      </c>
      <c r="H65" s="140">
        <v>4126</v>
      </c>
      <c r="I65" s="140">
        <v>212342</v>
      </c>
      <c r="J65" s="142">
        <v>5046.437227338827</v>
      </c>
    </row>
    <row r="66" spans="1:10" ht="15">
      <c r="A66" s="220" t="s">
        <v>111</v>
      </c>
      <c r="B66" s="125" t="s">
        <v>130</v>
      </c>
      <c r="C66" s="143">
        <v>22260</v>
      </c>
      <c r="D66" s="129">
        <v>22260</v>
      </c>
      <c r="E66" s="129">
        <v>0</v>
      </c>
      <c r="F66" s="144">
        <v>-100</v>
      </c>
      <c r="G66" s="129">
        <v>23941</v>
      </c>
      <c r="H66" s="129">
        <v>23941</v>
      </c>
      <c r="I66" s="129">
        <v>0</v>
      </c>
      <c r="J66" s="130">
        <v>-100</v>
      </c>
    </row>
    <row r="67" spans="1:10" ht="15">
      <c r="A67" s="221"/>
      <c r="B67" s="131" t="s">
        <v>96</v>
      </c>
      <c r="C67" s="132">
        <v>16634</v>
      </c>
      <c r="D67" s="133">
        <v>16634</v>
      </c>
      <c r="E67" s="133">
        <v>80207</v>
      </c>
      <c r="F67" s="134">
        <v>382.1870866899122</v>
      </c>
      <c r="G67" s="135">
        <v>18504</v>
      </c>
      <c r="H67" s="135">
        <v>18504</v>
      </c>
      <c r="I67" s="135">
        <v>28430</v>
      </c>
      <c r="J67" s="136">
        <v>53.642455685257254</v>
      </c>
    </row>
    <row r="68" spans="1:10" ht="15">
      <c r="A68" s="222"/>
      <c r="B68" s="131" t="s">
        <v>125</v>
      </c>
      <c r="C68" s="132">
        <v>0</v>
      </c>
      <c r="D68" s="133">
        <v>0</v>
      </c>
      <c r="E68" s="133">
        <v>42183</v>
      </c>
      <c r="F68" s="134" t="s">
        <v>100</v>
      </c>
      <c r="G68" s="135">
        <v>0</v>
      </c>
      <c r="H68" s="135">
        <v>0</v>
      </c>
      <c r="I68" s="135">
        <v>30786</v>
      </c>
      <c r="J68" s="136" t="s">
        <v>100</v>
      </c>
    </row>
    <row r="69" spans="1:10" ht="15">
      <c r="A69" s="137" t="s">
        <v>163</v>
      </c>
      <c r="B69" s="138"/>
      <c r="C69" s="139">
        <v>38894</v>
      </c>
      <c r="D69" s="140">
        <v>38894</v>
      </c>
      <c r="E69" s="140">
        <v>122390</v>
      </c>
      <c r="F69" s="141">
        <v>214.67578546819558</v>
      </c>
      <c r="G69" s="140">
        <v>42445</v>
      </c>
      <c r="H69" s="140">
        <v>42445</v>
      </c>
      <c r="I69" s="140">
        <v>59216</v>
      </c>
      <c r="J69" s="142">
        <v>39.512310048297806</v>
      </c>
    </row>
    <row r="70" spans="1:10" ht="15">
      <c r="A70" s="220" t="s">
        <v>108</v>
      </c>
      <c r="B70" s="125" t="s">
        <v>98</v>
      </c>
      <c r="C70" s="143">
        <v>1667010</v>
      </c>
      <c r="D70" s="129">
        <v>1276610</v>
      </c>
      <c r="E70" s="129">
        <v>1020830</v>
      </c>
      <c r="F70" s="144">
        <v>-20.03587626604836</v>
      </c>
      <c r="G70" s="129">
        <v>317610</v>
      </c>
      <c r="H70" s="129">
        <v>232616</v>
      </c>
      <c r="I70" s="129">
        <v>169617</v>
      </c>
      <c r="J70" s="130">
        <v>-27.08283179145029</v>
      </c>
    </row>
    <row r="71" spans="1:10" ht="15">
      <c r="A71" s="221"/>
      <c r="B71" s="131" t="s">
        <v>96</v>
      </c>
      <c r="C71" s="132">
        <v>3</v>
      </c>
      <c r="D71" s="133">
        <v>0</v>
      </c>
      <c r="E71" s="133">
        <v>0</v>
      </c>
      <c r="F71" s="134" t="s">
        <v>100</v>
      </c>
      <c r="G71" s="135">
        <v>184</v>
      </c>
      <c r="H71" s="135">
        <v>0</v>
      </c>
      <c r="I71" s="135">
        <v>0</v>
      </c>
      <c r="J71" s="136" t="s">
        <v>100</v>
      </c>
    </row>
    <row r="72" spans="1:10" ht="15">
      <c r="A72" s="221"/>
      <c r="B72" s="131" t="s">
        <v>123</v>
      </c>
      <c r="C72" s="132">
        <v>0</v>
      </c>
      <c r="D72" s="133">
        <v>0</v>
      </c>
      <c r="E72" s="133">
        <v>10</v>
      </c>
      <c r="F72" s="134" t="s">
        <v>100</v>
      </c>
      <c r="G72" s="135">
        <v>0</v>
      </c>
      <c r="H72" s="135">
        <v>0</v>
      </c>
      <c r="I72" s="135">
        <v>20</v>
      </c>
      <c r="J72" s="136" t="s">
        <v>100</v>
      </c>
    </row>
    <row r="73" spans="1:10" ht="15">
      <c r="A73" s="222"/>
      <c r="B73" s="131" t="s">
        <v>125</v>
      </c>
      <c r="C73" s="132">
        <v>0</v>
      </c>
      <c r="D73" s="133">
        <v>0</v>
      </c>
      <c r="E73" s="133">
        <v>25040</v>
      </c>
      <c r="F73" s="134" t="s">
        <v>100</v>
      </c>
      <c r="G73" s="135">
        <v>0</v>
      </c>
      <c r="H73" s="135">
        <v>0</v>
      </c>
      <c r="I73" s="135">
        <v>18128</v>
      </c>
      <c r="J73" s="136" t="s">
        <v>100</v>
      </c>
    </row>
    <row r="74" spans="1:10" ht="15">
      <c r="A74" s="137" t="s">
        <v>164</v>
      </c>
      <c r="B74" s="138"/>
      <c r="C74" s="139">
        <v>1667013</v>
      </c>
      <c r="D74" s="140">
        <v>1276610</v>
      </c>
      <c r="E74" s="140">
        <v>1045880</v>
      </c>
      <c r="F74" s="141">
        <v>-18.07364817759535</v>
      </c>
      <c r="G74" s="140">
        <v>317794</v>
      </c>
      <c r="H74" s="140">
        <v>232616</v>
      </c>
      <c r="I74" s="140">
        <v>187765</v>
      </c>
      <c r="J74" s="142">
        <v>-19.281132854145888</v>
      </c>
    </row>
    <row r="75" spans="1:10" ht="15">
      <c r="A75" s="223" t="s">
        <v>109</v>
      </c>
      <c r="B75" s="111" t="s">
        <v>123</v>
      </c>
      <c r="C75" s="122">
        <v>658</v>
      </c>
      <c r="D75" s="112">
        <v>0</v>
      </c>
      <c r="E75" s="112">
        <v>0</v>
      </c>
      <c r="F75" s="123" t="s">
        <v>100</v>
      </c>
      <c r="G75" s="112">
        <v>79028</v>
      </c>
      <c r="H75" s="112">
        <v>0</v>
      </c>
      <c r="I75" s="112">
        <v>0</v>
      </c>
      <c r="J75" s="123" t="s">
        <v>100</v>
      </c>
    </row>
    <row r="76" spans="1:10" ht="15">
      <c r="A76" s="224"/>
      <c r="B76" s="113" t="s">
        <v>98</v>
      </c>
      <c r="C76" s="114">
        <v>0</v>
      </c>
      <c r="D76" s="115">
        <v>0</v>
      </c>
      <c r="E76" s="115">
        <v>32</v>
      </c>
      <c r="F76" s="116" t="s">
        <v>100</v>
      </c>
      <c r="G76" s="115">
        <v>0</v>
      </c>
      <c r="H76" s="115">
        <v>0</v>
      </c>
      <c r="I76" s="115">
        <v>536</v>
      </c>
      <c r="J76" s="116" t="s">
        <v>100</v>
      </c>
    </row>
    <row r="77" spans="1:10" ht="15">
      <c r="A77" s="117" t="s">
        <v>165</v>
      </c>
      <c r="B77" s="118"/>
      <c r="C77" s="119">
        <v>658</v>
      </c>
      <c r="D77" s="120">
        <v>0</v>
      </c>
      <c r="E77" s="120">
        <v>32</v>
      </c>
      <c r="F77" s="121" t="s">
        <v>100</v>
      </c>
      <c r="G77" s="120">
        <v>79028</v>
      </c>
      <c r="H77" s="120">
        <v>0</v>
      </c>
      <c r="I77" s="120">
        <v>536</v>
      </c>
      <c r="J77" s="121" t="s">
        <v>100</v>
      </c>
    </row>
    <row r="78" spans="1:10" ht="15">
      <c r="A78" s="225" t="s">
        <v>155</v>
      </c>
      <c r="B78" s="152" t="s">
        <v>98</v>
      </c>
      <c r="C78" s="122">
        <v>344</v>
      </c>
      <c r="D78" s="112">
        <v>0</v>
      </c>
      <c r="E78" s="112">
        <v>154</v>
      </c>
      <c r="F78" s="123" t="s">
        <v>100</v>
      </c>
      <c r="G78" s="112">
        <v>6639</v>
      </c>
      <c r="H78" s="112">
        <v>0</v>
      </c>
      <c r="I78" s="112">
        <v>3897</v>
      </c>
      <c r="J78" s="123" t="s">
        <v>100</v>
      </c>
    </row>
    <row r="79" spans="1:10" ht="15">
      <c r="A79" s="226"/>
      <c r="B79" s="153" t="s">
        <v>179</v>
      </c>
      <c r="C79" s="114">
        <v>0</v>
      </c>
      <c r="D79" s="115">
        <v>0</v>
      </c>
      <c r="E79" s="115">
        <v>75</v>
      </c>
      <c r="F79" s="116" t="s">
        <v>100</v>
      </c>
      <c r="G79" s="115">
        <v>0</v>
      </c>
      <c r="H79" s="115">
        <v>0</v>
      </c>
      <c r="I79" s="115">
        <v>733</v>
      </c>
      <c r="J79" s="116" t="s">
        <v>100</v>
      </c>
    </row>
    <row r="80" spans="1:10" ht="15">
      <c r="A80" s="227"/>
      <c r="B80" s="153" t="s">
        <v>124</v>
      </c>
      <c r="C80" s="114">
        <v>0</v>
      </c>
      <c r="D80" s="115">
        <v>0</v>
      </c>
      <c r="E80" s="115">
        <v>1</v>
      </c>
      <c r="F80" s="154" t="s">
        <v>100</v>
      </c>
      <c r="G80" s="115">
        <v>0</v>
      </c>
      <c r="H80" s="115">
        <v>0</v>
      </c>
      <c r="I80" s="115">
        <v>317</v>
      </c>
      <c r="J80" s="116" t="s">
        <v>100</v>
      </c>
    </row>
    <row r="81" spans="1:10" ht="15">
      <c r="A81" s="124" t="s">
        <v>167</v>
      </c>
      <c r="B81" s="117"/>
      <c r="C81" s="119">
        <v>344</v>
      </c>
      <c r="D81" s="120">
        <v>0</v>
      </c>
      <c r="E81" s="120">
        <f>SUM(E78:E80)</f>
        <v>230</v>
      </c>
      <c r="F81" s="121" t="s">
        <v>100</v>
      </c>
      <c r="G81" s="120">
        <v>6639</v>
      </c>
      <c r="H81" s="120">
        <v>0</v>
      </c>
      <c r="I81" s="120">
        <f>SUM(I78:I80)</f>
        <v>4947</v>
      </c>
      <c r="J81" s="121" t="s">
        <v>100</v>
      </c>
    </row>
    <row r="82" spans="1:10" ht="15">
      <c r="A82" s="145" t="s">
        <v>120</v>
      </c>
      <c r="B82" s="146"/>
      <c r="C82" s="147">
        <v>43315994</v>
      </c>
      <c r="D82" s="148">
        <v>35683101</v>
      </c>
      <c r="E82" s="148">
        <v>53604715</v>
      </c>
      <c r="F82" s="149">
        <v>50.22437371684709</v>
      </c>
      <c r="G82" s="150">
        <v>52086347</v>
      </c>
      <c r="H82" s="150">
        <v>42708544</v>
      </c>
      <c r="I82" s="150">
        <v>59445345</v>
      </c>
      <c r="J82" s="151">
        <v>39.18841391549195</v>
      </c>
    </row>
    <row r="83" spans="1:10" ht="15">
      <c r="A83" s="211" t="s">
        <v>121</v>
      </c>
      <c r="B83" s="212"/>
      <c r="C83" s="212"/>
      <c r="D83" s="212"/>
      <c r="E83" s="212"/>
      <c r="F83" s="212"/>
      <c r="G83" s="212"/>
      <c r="H83" s="212"/>
      <c r="I83" s="212"/>
      <c r="J83" s="213"/>
    </row>
    <row r="112" ht="15" customHeight="1"/>
    <row r="123" ht="15" customHeight="1"/>
    <row r="129" ht="15" customHeight="1"/>
  </sheetData>
  <sheetProtection/>
  <mergeCells count="15">
    <mergeCell ref="A1:J1"/>
    <mergeCell ref="A2:A3"/>
    <mergeCell ref="B2:B3"/>
    <mergeCell ref="C2:F2"/>
    <mergeCell ref="G2:J2"/>
    <mergeCell ref="A83:J83"/>
    <mergeCell ref="A75:A76"/>
    <mergeCell ref="A78:A80"/>
    <mergeCell ref="A4:A13"/>
    <mergeCell ref="A15:A29"/>
    <mergeCell ref="A31:A44"/>
    <mergeCell ref="A46:A55"/>
    <mergeCell ref="A57:A64"/>
    <mergeCell ref="A66:A68"/>
    <mergeCell ref="A70:A73"/>
  </mergeCells>
  <printOptions horizontalCentered="1"/>
  <pageMargins left="0.7086614173228347" right="0.7086614173228347" top="0.8661417322834646" bottom="0.7480314960629921" header="0.31496062992125984" footer="0.31496062992125984"/>
  <pageSetup fitToHeight="1" fitToWidth="1" horizontalDpi="600" verticalDpi="600" orientation="portrait" scale="56" r:id="rId1"/>
  <headerFooter>
    <oddFooter>&amp;C&amp;"Arial,Normal"&amp;10 15</oddFooter>
  </headerFooter>
  <ignoredErrors>
    <ignoredError sqref="C3 G3" numberStoredAsText="1"/>
  </ignoredErrors>
</worksheet>
</file>

<file path=xl/worksheets/sheet1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B1:I29"/>
  <sheetViews>
    <sheetView zoomScalePageLayoutView="0" workbookViewId="0" topLeftCell="A1">
      <selection activeCell="A1" sqref="A1"/>
    </sheetView>
  </sheetViews>
  <sheetFormatPr defaultColWidth="11.421875" defaultRowHeight="15"/>
  <sheetData>
    <row r="1" spans="2:3" ht="15">
      <c r="B1" s="163"/>
      <c r="C1" s="163"/>
    </row>
    <row r="5" spans="2:8" ht="15">
      <c r="B5" s="1"/>
      <c r="C5" s="1"/>
      <c r="D5" s="5"/>
      <c r="E5" s="101" t="s">
        <v>156</v>
      </c>
      <c r="F5" s="5"/>
      <c r="G5" s="1"/>
      <c r="H5" s="1"/>
    </row>
    <row r="6" spans="2:8" ht="15">
      <c r="B6" s="1"/>
      <c r="C6" s="1"/>
      <c r="D6" s="176" t="s">
        <v>180</v>
      </c>
      <c r="E6" s="177"/>
      <c r="F6" s="177"/>
      <c r="G6" s="1"/>
      <c r="H6" s="1"/>
    </row>
    <row r="7" spans="2:9" ht="15">
      <c r="B7" s="1"/>
      <c r="C7" s="1"/>
      <c r="D7" s="5"/>
      <c r="E7" s="5"/>
      <c r="F7" s="5"/>
      <c r="G7" s="1"/>
      <c r="H7" s="1"/>
      <c r="I7" s="4"/>
    </row>
    <row r="8" spans="2:8" ht="15">
      <c r="B8" s="1"/>
      <c r="C8" s="1"/>
      <c r="D8" s="5"/>
      <c r="E8" s="5"/>
      <c r="F8" s="5"/>
      <c r="G8" s="1"/>
      <c r="H8" s="1"/>
    </row>
    <row r="9" spans="2:8" ht="15">
      <c r="B9" s="1"/>
      <c r="C9" s="181" t="s">
        <v>73</v>
      </c>
      <c r="D9" s="181"/>
      <c r="E9" s="181"/>
      <c r="F9" s="181"/>
      <c r="G9" s="181"/>
      <c r="H9" s="1"/>
    </row>
    <row r="10" spans="2:8" ht="15">
      <c r="B10" s="1"/>
      <c r="C10" s="1"/>
      <c r="D10" s="5"/>
      <c r="E10" s="6"/>
      <c r="F10" s="5"/>
      <c r="G10" s="1"/>
      <c r="H10" s="1"/>
    </row>
    <row r="11" spans="2:8" ht="15">
      <c r="B11" s="1"/>
      <c r="C11" s="1"/>
      <c r="D11" s="1"/>
      <c r="E11" s="1"/>
      <c r="F11" s="1"/>
      <c r="G11" s="1"/>
      <c r="H11" s="1"/>
    </row>
    <row r="12" spans="2:8" ht="15">
      <c r="B12" s="1"/>
      <c r="C12" s="1"/>
      <c r="D12" s="1"/>
      <c r="E12" s="1"/>
      <c r="F12" s="1"/>
      <c r="G12" s="1"/>
      <c r="H12" s="1"/>
    </row>
    <row r="13" spans="2:8" ht="15">
      <c r="B13" s="1"/>
      <c r="C13" s="1"/>
      <c r="D13" s="1"/>
      <c r="E13" s="1"/>
      <c r="F13" s="1"/>
      <c r="G13" s="1"/>
      <c r="H13" s="1"/>
    </row>
    <row r="14" spans="2:8" ht="15">
      <c r="B14" s="1"/>
      <c r="C14" s="1"/>
      <c r="D14" s="1"/>
      <c r="E14" s="1"/>
      <c r="F14" s="1"/>
      <c r="G14" s="1"/>
      <c r="H14" s="1"/>
    </row>
    <row r="15" spans="2:8" ht="15">
      <c r="B15" s="1"/>
      <c r="C15" s="1"/>
      <c r="D15" s="1"/>
      <c r="E15" s="1"/>
      <c r="F15" s="1"/>
      <c r="G15" s="1"/>
      <c r="H15" s="1"/>
    </row>
    <row r="16" spans="2:8" ht="15">
      <c r="B16" s="5"/>
      <c r="C16" s="179" t="s">
        <v>168</v>
      </c>
      <c r="D16" s="179"/>
      <c r="E16" s="179"/>
      <c r="F16" s="179"/>
      <c r="G16" s="179"/>
      <c r="H16" s="5"/>
    </row>
    <row r="17" spans="2:8" ht="15">
      <c r="B17" s="1"/>
      <c r="C17" s="179" t="s">
        <v>0</v>
      </c>
      <c r="D17" s="179"/>
      <c r="E17" s="179"/>
      <c r="F17" s="179"/>
      <c r="G17" s="179"/>
      <c r="H17" s="1"/>
    </row>
    <row r="18" spans="2:8" ht="15">
      <c r="B18" s="5"/>
      <c r="C18" s="180" t="s">
        <v>3</v>
      </c>
      <c r="D18" s="180"/>
      <c r="E18" s="180"/>
      <c r="F18" s="180"/>
      <c r="G18" s="180"/>
      <c r="H18" s="5"/>
    </row>
    <row r="19" spans="2:8" ht="15">
      <c r="B19" s="5"/>
      <c r="C19" s="5"/>
      <c r="D19" s="5"/>
      <c r="E19" s="5"/>
      <c r="F19" s="5"/>
      <c r="G19" s="5"/>
      <c r="H19" s="5"/>
    </row>
    <row r="20" spans="2:8" ht="15">
      <c r="B20" s="5"/>
      <c r="C20" s="181" t="s">
        <v>1</v>
      </c>
      <c r="D20" s="181"/>
      <c r="E20" s="181"/>
      <c r="F20" s="181"/>
      <c r="G20" s="181"/>
      <c r="H20" s="5"/>
    </row>
    <row r="21" spans="2:8" ht="15">
      <c r="B21" s="5"/>
      <c r="C21" s="179" t="s">
        <v>2</v>
      </c>
      <c r="D21" s="179"/>
      <c r="E21" s="179"/>
      <c r="F21" s="179"/>
      <c r="G21" s="179"/>
      <c r="H21" s="5"/>
    </row>
    <row r="22" spans="2:8" ht="15.75">
      <c r="B22" s="7"/>
      <c r="C22" s="5"/>
      <c r="D22" s="5"/>
      <c r="E22" s="5"/>
      <c r="F22" s="5"/>
      <c r="G22" s="5"/>
      <c r="H22" s="5"/>
    </row>
    <row r="23" spans="2:8" ht="15.75">
      <c r="B23" s="7"/>
      <c r="C23" s="5"/>
      <c r="D23" s="1"/>
      <c r="E23" s="1"/>
      <c r="F23" s="1"/>
      <c r="G23" s="5"/>
      <c r="H23" s="5"/>
    </row>
    <row r="24" spans="2:8" ht="15.75">
      <c r="B24" s="7"/>
      <c r="C24" s="5"/>
      <c r="D24" s="1"/>
      <c r="E24" s="1"/>
      <c r="F24" s="1"/>
      <c r="G24" s="5"/>
      <c r="H24" s="5"/>
    </row>
    <row r="25" spans="2:8" ht="15.75">
      <c r="B25" s="7"/>
      <c r="C25" s="5"/>
      <c r="D25" s="5"/>
      <c r="E25" s="5"/>
      <c r="F25" s="5"/>
      <c r="G25" s="5"/>
      <c r="H25" s="5"/>
    </row>
    <row r="26" spans="2:8" ht="15">
      <c r="B26" s="1"/>
      <c r="C26" s="1"/>
      <c r="D26" s="1"/>
      <c r="E26" s="1"/>
      <c r="F26" s="1"/>
      <c r="G26" s="1"/>
      <c r="H26" s="1"/>
    </row>
    <row r="27" spans="2:8" ht="15">
      <c r="B27" s="1"/>
      <c r="C27" s="1"/>
      <c r="D27" s="1"/>
      <c r="E27" s="1"/>
      <c r="F27" s="1"/>
      <c r="G27" s="1"/>
      <c r="H27" s="1"/>
    </row>
    <row r="28" spans="3:8" ht="15">
      <c r="C28" s="178" t="s">
        <v>147</v>
      </c>
      <c r="D28" s="178"/>
      <c r="E28" s="178"/>
      <c r="F28" s="178"/>
      <c r="G28" s="178"/>
      <c r="H28" s="6"/>
    </row>
    <row r="29" spans="2:8" ht="15">
      <c r="B29" s="1"/>
      <c r="C29" s="1"/>
      <c r="D29" s="1"/>
      <c r="E29" s="1"/>
      <c r="F29" s="1"/>
      <c r="G29" s="1"/>
      <c r="H29" s="1"/>
    </row>
  </sheetData>
  <sheetProtection/>
  <mergeCells count="8">
    <mergeCell ref="D6:F6"/>
    <mergeCell ref="C28:G28"/>
    <mergeCell ref="C16:G16"/>
    <mergeCell ref="C17:G17"/>
    <mergeCell ref="C18:G18"/>
    <mergeCell ref="C20:G20"/>
    <mergeCell ref="C21:G21"/>
    <mergeCell ref="C9:G9"/>
  </mergeCells>
  <hyperlinks>
    <hyperlink ref="C18" r:id="rId1" display="www.odepa.gob.cl"/>
  </hyperlinks>
  <printOptions/>
  <pageMargins left="0.7" right="0.7" top="0.75" bottom="0.75" header="0.3" footer="0.3"/>
  <pageSetup horizontalDpi="600" verticalDpi="600" orientation="portrait" r:id="rId3"/>
  <drawing r:id="rId2"/>
</worksheet>
</file>

<file path=xl/worksheets/sheet3.xml><?xml version="1.0" encoding="utf-8"?>
<worksheet xmlns="http://schemas.openxmlformats.org/spreadsheetml/2006/main" xmlns:r="http://schemas.openxmlformats.org/officeDocument/2006/relationships">
  <sheetPr>
    <pageSetUpPr fitToPage="1"/>
  </sheetPr>
  <dimension ref="A1:CG52"/>
  <sheetViews>
    <sheetView view="pageBreakPreview" zoomScaleSheetLayoutView="100" zoomScalePageLayoutView="0" workbookViewId="0" topLeftCell="A1">
      <selection activeCell="C8" sqref="C8"/>
    </sheetView>
  </sheetViews>
  <sheetFormatPr defaultColWidth="11.421875" defaultRowHeight="15"/>
  <cols>
    <col min="1" max="1" width="10.8515625" style="54" customWidth="1"/>
    <col min="2" max="2" width="82.8515625" style="53" customWidth="1"/>
    <col min="3" max="3" width="6.57421875" style="53" bestFit="1" customWidth="1"/>
    <col min="4" max="6" width="9.421875" style="52" customWidth="1"/>
    <col min="7" max="85" width="11.421875" style="52" customWidth="1"/>
    <col min="86" max="16384" width="11.421875" style="51" customWidth="1"/>
  </cols>
  <sheetData>
    <row r="1" spans="1:85" ht="12.75">
      <c r="A1" s="182" t="s">
        <v>68</v>
      </c>
      <c r="B1" s="182"/>
      <c r="C1" s="182"/>
      <c r="D1" s="51"/>
      <c r="E1" s="51"/>
      <c r="F1" s="51"/>
      <c r="G1" s="51"/>
      <c r="H1" s="51"/>
      <c r="I1" s="51"/>
      <c r="J1" s="51"/>
      <c r="K1" s="51"/>
      <c r="L1" s="51"/>
      <c r="M1" s="51"/>
      <c r="N1" s="51"/>
      <c r="O1" s="51"/>
      <c r="P1" s="51"/>
      <c r="Q1" s="51"/>
      <c r="R1" s="51"/>
      <c r="S1" s="51"/>
      <c r="T1" s="51"/>
      <c r="U1" s="51"/>
      <c r="V1" s="51"/>
      <c r="W1" s="51"/>
      <c r="X1" s="51"/>
      <c r="Y1" s="51"/>
      <c r="Z1" s="51"/>
      <c r="AA1" s="51"/>
      <c r="AB1" s="51"/>
      <c r="AC1" s="51"/>
      <c r="AD1" s="51"/>
      <c r="AE1" s="51"/>
      <c r="AF1" s="51"/>
      <c r="AG1" s="51"/>
      <c r="AH1" s="51"/>
      <c r="AI1" s="51"/>
      <c r="AJ1" s="51"/>
      <c r="AK1" s="51"/>
      <c r="AL1" s="51"/>
      <c r="AM1" s="51"/>
      <c r="AN1" s="51"/>
      <c r="AO1" s="51"/>
      <c r="AP1" s="51"/>
      <c r="AQ1" s="51"/>
      <c r="AR1" s="51"/>
      <c r="AS1" s="51"/>
      <c r="AT1" s="51"/>
      <c r="AU1" s="51"/>
      <c r="AV1" s="51"/>
      <c r="AW1" s="51"/>
      <c r="AX1" s="51"/>
      <c r="AY1" s="51"/>
      <c r="AZ1" s="51"/>
      <c r="BA1" s="51"/>
      <c r="BB1" s="51"/>
      <c r="BC1" s="51"/>
      <c r="BD1" s="51"/>
      <c r="BE1" s="51"/>
      <c r="BF1" s="51"/>
      <c r="BG1" s="51"/>
      <c r="BH1" s="51"/>
      <c r="BI1" s="51"/>
      <c r="BJ1" s="51"/>
      <c r="BK1" s="51"/>
      <c r="BL1" s="51"/>
      <c r="BM1" s="51"/>
      <c r="BN1" s="51"/>
      <c r="BO1" s="51"/>
      <c r="BP1" s="51"/>
      <c r="BQ1" s="51"/>
      <c r="BR1" s="51"/>
      <c r="BS1" s="51"/>
      <c r="BT1" s="51"/>
      <c r="BU1" s="51"/>
      <c r="BV1" s="51"/>
      <c r="BW1" s="51"/>
      <c r="BX1" s="51"/>
      <c r="BY1" s="51"/>
      <c r="BZ1" s="51"/>
      <c r="CA1" s="51"/>
      <c r="CB1" s="51"/>
      <c r="CC1" s="51"/>
      <c r="CD1" s="51"/>
      <c r="CE1" s="51"/>
      <c r="CF1" s="51"/>
      <c r="CG1" s="51"/>
    </row>
    <row r="2" spans="1:85" ht="6.75" customHeight="1">
      <c r="A2" s="53"/>
      <c r="D2" s="51"/>
      <c r="E2" s="51"/>
      <c r="F2" s="51"/>
      <c r="G2" s="51"/>
      <c r="H2" s="51"/>
      <c r="I2" s="51"/>
      <c r="J2" s="51"/>
      <c r="K2" s="51"/>
      <c r="L2" s="51"/>
      <c r="M2" s="51"/>
      <c r="N2" s="51"/>
      <c r="O2" s="51"/>
      <c r="P2" s="51"/>
      <c r="Q2" s="51"/>
      <c r="R2" s="51"/>
      <c r="S2" s="51"/>
      <c r="T2" s="51"/>
      <c r="U2" s="51"/>
      <c r="V2" s="51"/>
      <c r="W2" s="51"/>
      <c r="X2" s="51"/>
      <c r="Y2" s="51"/>
      <c r="Z2" s="51"/>
      <c r="AA2" s="51"/>
      <c r="AB2" s="51"/>
      <c r="AC2" s="51"/>
      <c r="AD2" s="51"/>
      <c r="AE2" s="51"/>
      <c r="AF2" s="51"/>
      <c r="AG2" s="51"/>
      <c r="AH2" s="51"/>
      <c r="AI2" s="51"/>
      <c r="AJ2" s="51"/>
      <c r="AK2" s="51"/>
      <c r="AL2" s="51"/>
      <c r="AM2" s="51"/>
      <c r="AN2" s="51"/>
      <c r="AO2" s="51"/>
      <c r="AP2" s="51"/>
      <c r="AQ2" s="51"/>
      <c r="AR2" s="51"/>
      <c r="AS2" s="51"/>
      <c r="AT2" s="51"/>
      <c r="AU2" s="51"/>
      <c r="AV2" s="51"/>
      <c r="AW2" s="51"/>
      <c r="AX2" s="51"/>
      <c r="AY2" s="51"/>
      <c r="AZ2" s="51"/>
      <c r="BA2" s="51"/>
      <c r="BB2" s="51"/>
      <c r="BC2" s="51"/>
      <c r="BD2" s="51"/>
      <c r="BE2" s="51"/>
      <c r="BF2" s="51"/>
      <c r="BG2" s="51"/>
      <c r="BH2" s="51"/>
      <c r="BI2" s="51"/>
      <c r="BJ2" s="51"/>
      <c r="BK2" s="51"/>
      <c r="BL2" s="51"/>
      <c r="BM2" s="51"/>
      <c r="BN2" s="51"/>
      <c r="BO2" s="51"/>
      <c r="BP2" s="51"/>
      <c r="BQ2" s="51"/>
      <c r="BR2" s="51"/>
      <c r="BS2" s="51"/>
      <c r="BT2" s="51"/>
      <c r="BU2" s="51"/>
      <c r="BV2" s="51"/>
      <c r="BW2" s="51"/>
      <c r="BX2" s="51"/>
      <c r="BY2" s="51"/>
      <c r="BZ2" s="51"/>
      <c r="CA2" s="51"/>
      <c r="CB2" s="51"/>
      <c r="CC2" s="51"/>
      <c r="CD2" s="51"/>
      <c r="CE2" s="51"/>
      <c r="CF2" s="51"/>
      <c r="CG2" s="51"/>
    </row>
    <row r="3" spans="1:85" ht="12.75">
      <c r="A3" s="88" t="s">
        <v>67</v>
      </c>
      <c r="B3" s="89" t="s">
        <v>64</v>
      </c>
      <c r="C3" s="88" t="s">
        <v>63</v>
      </c>
      <c r="D3" s="51"/>
      <c r="E3" s="51"/>
      <c r="F3" s="51"/>
      <c r="G3" s="51"/>
      <c r="H3" s="51"/>
      <c r="I3" s="51"/>
      <c r="J3" s="51"/>
      <c r="K3" s="51"/>
      <c r="L3" s="51"/>
      <c r="M3" s="51"/>
      <c r="N3" s="51"/>
      <c r="O3" s="51"/>
      <c r="P3" s="51"/>
      <c r="Q3" s="51"/>
      <c r="R3" s="51"/>
      <c r="S3" s="51"/>
      <c r="T3" s="51"/>
      <c r="U3" s="51"/>
      <c r="V3" s="51"/>
      <c r="W3" s="51"/>
      <c r="X3" s="51"/>
      <c r="Y3" s="51"/>
      <c r="Z3" s="51"/>
      <c r="AA3" s="51"/>
      <c r="AB3" s="51"/>
      <c r="AC3" s="51"/>
      <c r="AD3" s="51"/>
      <c r="AE3" s="51"/>
      <c r="AF3" s="51"/>
      <c r="AG3" s="51"/>
      <c r="AH3" s="51"/>
      <c r="AI3" s="51"/>
      <c r="AJ3" s="51"/>
      <c r="AK3" s="51"/>
      <c r="AL3" s="51"/>
      <c r="AM3" s="51"/>
      <c r="AN3" s="51"/>
      <c r="AO3" s="51"/>
      <c r="AP3" s="51"/>
      <c r="AQ3" s="51"/>
      <c r="AR3" s="51"/>
      <c r="AS3" s="51"/>
      <c r="AT3" s="51"/>
      <c r="AU3" s="51"/>
      <c r="AV3" s="51"/>
      <c r="AW3" s="51"/>
      <c r="AX3" s="51"/>
      <c r="AY3" s="51"/>
      <c r="AZ3" s="51"/>
      <c r="BA3" s="51"/>
      <c r="BB3" s="51"/>
      <c r="BC3" s="51"/>
      <c r="BD3" s="51"/>
      <c r="BE3" s="51"/>
      <c r="BF3" s="51"/>
      <c r="BG3" s="51"/>
      <c r="BH3" s="51"/>
      <c r="BI3" s="51"/>
      <c r="BJ3" s="51"/>
      <c r="BK3" s="51"/>
      <c r="BL3" s="51"/>
      <c r="BM3" s="51"/>
      <c r="BN3" s="51"/>
      <c r="BO3" s="51"/>
      <c r="BP3" s="51"/>
      <c r="BQ3" s="51"/>
      <c r="BR3" s="51"/>
      <c r="BS3" s="51"/>
      <c r="BT3" s="51"/>
      <c r="BU3" s="51"/>
      <c r="BV3" s="51"/>
      <c r="BW3" s="51"/>
      <c r="BX3" s="51"/>
      <c r="BY3" s="51"/>
      <c r="BZ3" s="51"/>
      <c r="CA3" s="51"/>
      <c r="CB3" s="51"/>
      <c r="CC3" s="51"/>
      <c r="CD3" s="51"/>
      <c r="CE3" s="51"/>
      <c r="CF3" s="51"/>
      <c r="CG3" s="51"/>
    </row>
    <row r="4" spans="1:85" ht="8.25" customHeight="1">
      <c r="A4" s="87"/>
      <c r="B4" s="67"/>
      <c r="C4" s="66"/>
      <c r="D4" s="51"/>
      <c r="E4" s="51"/>
      <c r="F4" s="51"/>
      <c r="G4" s="51"/>
      <c r="H4" s="51"/>
      <c r="I4" s="51"/>
      <c r="J4" s="51"/>
      <c r="K4" s="51"/>
      <c r="L4" s="51"/>
      <c r="M4" s="51"/>
      <c r="N4" s="51"/>
      <c r="O4" s="51"/>
      <c r="P4" s="51"/>
      <c r="Q4" s="51"/>
      <c r="R4" s="51"/>
      <c r="S4" s="51"/>
      <c r="T4" s="51"/>
      <c r="U4" s="51"/>
      <c r="V4" s="51"/>
      <c r="W4" s="51"/>
      <c r="X4" s="51"/>
      <c r="Y4" s="51"/>
      <c r="Z4" s="51"/>
      <c r="AA4" s="51"/>
      <c r="AB4" s="51"/>
      <c r="AC4" s="51"/>
      <c r="AD4" s="51"/>
      <c r="AE4" s="51"/>
      <c r="AF4" s="51"/>
      <c r="AG4" s="51"/>
      <c r="AH4" s="51"/>
      <c r="AI4" s="51"/>
      <c r="AJ4" s="51"/>
      <c r="AK4" s="51"/>
      <c r="AL4" s="51"/>
      <c r="AM4" s="51"/>
      <c r="AN4" s="51"/>
      <c r="AO4" s="51"/>
      <c r="AP4" s="51"/>
      <c r="AQ4" s="51"/>
      <c r="AR4" s="51"/>
      <c r="AS4" s="51"/>
      <c r="AT4" s="51"/>
      <c r="AU4" s="51"/>
      <c r="AV4" s="51"/>
      <c r="AW4" s="51"/>
      <c r="AX4" s="51"/>
      <c r="AY4" s="51"/>
      <c r="AZ4" s="51"/>
      <c r="BA4" s="51"/>
      <c r="BB4" s="51"/>
      <c r="BC4" s="51"/>
      <c r="BD4" s="51"/>
      <c r="BE4" s="51"/>
      <c r="BF4" s="51"/>
      <c r="BG4" s="51"/>
      <c r="BH4" s="51"/>
      <c r="BI4" s="51"/>
      <c r="BJ4" s="51"/>
      <c r="BK4" s="51"/>
      <c r="BL4" s="51"/>
      <c r="BM4" s="51"/>
      <c r="BN4" s="51"/>
      <c r="BO4" s="51"/>
      <c r="BP4" s="51"/>
      <c r="BQ4" s="51"/>
      <c r="BR4" s="51"/>
      <c r="BS4" s="51"/>
      <c r="BT4" s="51"/>
      <c r="BU4" s="51"/>
      <c r="BV4" s="51"/>
      <c r="BW4" s="51"/>
      <c r="BX4" s="51"/>
      <c r="BY4" s="51"/>
      <c r="BZ4" s="51"/>
      <c r="CA4" s="51"/>
      <c r="CB4" s="51"/>
      <c r="CC4" s="51"/>
      <c r="CD4" s="51"/>
      <c r="CE4" s="51"/>
      <c r="CF4" s="51"/>
      <c r="CG4" s="51"/>
    </row>
    <row r="5" spans="1:85" ht="12.75" customHeight="1">
      <c r="A5" s="56">
        <v>1</v>
      </c>
      <c r="B5" s="90" t="s">
        <v>141</v>
      </c>
      <c r="C5" s="91">
        <v>4</v>
      </c>
      <c r="D5" s="51"/>
      <c r="E5" s="51"/>
      <c r="F5" s="51"/>
      <c r="G5" s="51"/>
      <c r="H5" s="51"/>
      <c r="I5" s="51"/>
      <c r="J5" s="51"/>
      <c r="K5" s="51"/>
      <c r="L5" s="51"/>
      <c r="M5" s="51"/>
      <c r="N5" s="51"/>
      <c r="O5" s="51"/>
      <c r="P5" s="51"/>
      <c r="Q5" s="51"/>
      <c r="R5" s="51"/>
      <c r="S5" s="51"/>
      <c r="T5" s="51"/>
      <c r="U5" s="5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51"/>
      <c r="BE5" s="51"/>
      <c r="BF5" s="51"/>
      <c r="BG5" s="51"/>
      <c r="BH5" s="51"/>
      <c r="BI5" s="51"/>
      <c r="BJ5" s="51"/>
      <c r="BK5" s="51"/>
      <c r="BL5" s="51"/>
      <c r="BM5" s="51"/>
      <c r="BN5" s="51"/>
      <c r="BO5" s="51"/>
      <c r="BP5" s="51"/>
      <c r="BQ5" s="51"/>
      <c r="BR5" s="51"/>
      <c r="BS5" s="51"/>
      <c r="BT5" s="51"/>
      <c r="BU5" s="51"/>
      <c r="BV5" s="51"/>
      <c r="BW5" s="51"/>
      <c r="BX5" s="51"/>
      <c r="BY5" s="51"/>
      <c r="BZ5" s="51"/>
      <c r="CA5" s="51"/>
      <c r="CB5" s="51"/>
      <c r="CC5" s="51"/>
      <c r="CD5" s="51"/>
      <c r="CE5" s="51"/>
      <c r="CF5" s="51"/>
      <c r="CG5" s="51"/>
    </row>
    <row r="6" spans="1:85" ht="12.75" customHeight="1">
      <c r="A6" s="56">
        <v>2</v>
      </c>
      <c r="B6" s="90" t="s">
        <v>142</v>
      </c>
      <c r="C6" s="102">
        <v>4</v>
      </c>
      <c r="D6" s="51"/>
      <c r="E6" s="51"/>
      <c r="F6" s="51"/>
      <c r="G6" s="51"/>
      <c r="H6" s="51"/>
      <c r="I6" s="51"/>
      <c r="J6" s="51"/>
      <c r="K6" s="51"/>
      <c r="L6" s="51"/>
      <c r="M6" s="51"/>
      <c r="N6" s="51"/>
      <c r="O6" s="51"/>
      <c r="P6" s="51"/>
      <c r="Q6" s="51"/>
      <c r="R6" s="51"/>
      <c r="S6" s="51"/>
      <c r="T6" s="51"/>
      <c r="U6" s="51"/>
      <c r="V6" s="51"/>
      <c r="W6" s="51"/>
      <c r="X6" s="51"/>
      <c r="Y6" s="51"/>
      <c r="Z6" s="51"/>
      <c r="AA6" s="51"/>
      <c r="AB6" s="51"/>
      <c r="AC6" s="51"/>
      <c r="AD6" s="51"/>
      <c r="AE6" s="51"/>
      <c r="AF6" s="51"/>
      <c r="AG6" s="51"/>
      <c r="AH6" s="51"/>
      <c r="AI6" s="51"/>
      <c r="AJ6" s="51"/>
      <c r="AK6" s="51"/>
      <c r="AL6" s="51"/>
      <c r="AM6" s="51"/>
      <c r="AN6" s="51"/>
      <c r="AO6" s="51"/>
      <c r="AP6" s="51"/>
      <c r="AQ6" s="51"/>
      <c r="AR6" s="51"/>
      <c r="AS6" s="51"/>
      <c r="AT6" s="51"/>
      <c r="AU6" s="51"/>
      <c r="AV6" s="51"/>
      <c r="AW6" s="51"/>
      <c r="AX6" s="51"/>
      <c r="AY6" s="51"/>
      <c r="AZ6" s="51"/>
      <c r="BA6" s="51"/>
      <c r="BB6" s="51"/>
      <c r="BC6" s="51"/>
      <c r="BD6" s="51"/>
      <c r="BE6" s="51"/>
      <c r="BF6" s="51"/>
      <c r="BG6" s="51"/>
      <c r="BH6" s="51"/>
      <c r="BI6" s="51"/>
      <c r="BJ6" s="51"/>
      <c r="BK6" s="51"/>
      <c r="BL6" s="51"/>
      <c r="BM6" s="51"/>
      <c r="BN6" s="51"/>
      <c r="BO6" s="51"/>
      <c r="BP6" s="51"/>
      <c r="BQ6" s="51"/>
      <c r="BR6" s="51"/>
      <c r="BS6" s="51"/>
      <c r="BT6" s="51"/>
      <c r="BU6" s="51"/>
      <c r="BV6" s="51"/>
      <c r="BW6" s="51"/>
      <c r="BX6" s="51"/>
      <c r="BY6" s="51"/>
      <c r="BZ6" s="51"/>
      <c r="CA6" s="51"/>
      <c r="CB6" s="51"/>
      <c r="CC6" s="51"/>
      <c r="CD6" s="51"/>
      <c r="CE6" s="51"/>
      <c r="CF6" s="51"/>
      <c r="CG6" s="51"/>
    </row>
    <row r="7" spans="1:85" ht="12.75" customHeight="1">
      <c r="A7" s="56">
        <v>3</v>
      </c>
      <c r="B7" s="90" t="s">
        <v>172</v>
      </c>
      <c r="C7" s="102">
        <v>4</v>
      </c>
      <c r="D7" s="51"/>
      <c r="E7" s="51"/>
      <c r="F7" s="51"/>
      <c r="G7" s="51"/>
      <c r="H7" s="51"/>
      <c r="I7" s="51"/>
      <c r="J7" s="51"/>
      <c r="K7" s="51"/>
      <c r="L7" s="51"/>
      <c r="M7" s="51"/>
      <c r="N7" s="51"/>
      <c r="O7" s="51"/>
      <c r="P7" s="51"/>
      <c r="Q7" s="51"/>
      <c r="R7" s="51"/>
      <c r="S7" s="51"/>
      <c r="T7" s="51"/>
      <c r="U7" s="51"/>
      <c r="V7" s="51"/>
      <c r="W7" s="51"/>
      <c r="X7" s="51"/>
      <c r="Y7" s="51"/>
      <c r="Z7" s="51"/>
      <c r="AA7" s="51"/>
      <c r="AB7" s="51"/>
      <c r="AC7" s="51"/>
      <c r="AD7" s="51"/>
      <c r="AE7" s="51"/>
      <c r="AF7" s="51"/>
      <c r="AG7" s="51"/>
      <c r="AH7" s="51"/>
      <c r="AI7" s="51"/>
      <c r="AJ7" s="51"/>
      <c r="AK7" s="51"/>
      <c r="AL7" s="51"/>
      <c r="AM7" s="51"/>
      <c r="AN7" s="51"/>
      <c r="AO7" s="51"/>
      <c r="AP7" s="51"/>
      <c r="AQ7" s="51"/>
      <c r="AR7" s="51"/>
      <c r="AS7" s="51"/>
      <c r="AT7" s="51"/>
      <c r="AU7" s="51"/>
      <c r="AV7" s="51"/>
      <c r="AW7" s="51"/>
      <c r="AX7" s="51"/>
      <c r="AY7" s="51"/>
      <c r="AZ7" s="51"/>
      <c r="BA7" s="51"/>
      <c r="BB7" s="51"/>
      <c r="BC7" s="51"/>
      <c r="BD7" s="51"/>
      <c r="BE7" s="51"/>
      <c r="BF7" s="51"/>
      <c r="BG7" s="51"/>
      <c r="BH7" s="51"/>
      <c r="BI7" s="51"/>
      <c r="BJ7" s="51"/>
      <c r="BK7" s="51"/>
      <c r="BL7" s="51"/>
      <c r="BM7" s="51"/>
      <c r="BN7" s="51"/>
      <c r="BO7" s="51"/>
      <c r="BP7" s="51"/>
      <c r="BQ7" s="51"/>
      <c r="BR7" s="51"/>
      <c r="BS7" s="51"/>
      <c r="BT7" s="51"/>
      <c r="BU7" s="51"/>
      <c r="BV7" s="51"/>
      <c r="BW7" s="51"/>
      <c r="BX7" s="51"/>
      <c r="BY7" s="51"/>
      <c r="BZ7" s="51"/>
      <c r="CA7" s="51"/>
      <c r="CB7" s="51"/>
      <c r="CC7" s="51"/>
      <c r="CD7" s="51"/>
      <c r="CE7" s="51"/>
      <c r="CF7" s="51"/>
      <c r="CG7" s="51"/>
    </row>
    <row r="8" spans="1:85" ht="12.75" customHeight="1">
      <c r="A8" s="56">
        <v>4</v>
      </c>
      <c r="B8" s="90" t="s">
        <v>176</v>
      </c>
      <c r="C8" s="102">
        <v>5</v>
      </c>
      <c r="D8" s="51"/>
      <c r="E8" s="51"/>
      <c r="F8" s="51"/>
      <c r="G8" s="51"/>
      <c r="H8" s="51"/>
      <c r="I8" s="51"/>
      <c r="J8" s="51"/>
      <c r="K8" s="51"/>
      <c r="L8" s="51"/>
      <c r="M8" s="51"/>
      <c r="N8" s="51"/>
      <c r="O8" s="51"/>
      <c r="P8" s="51"/>
      <c r="Q8" s="51"/>
      <c r="R8" s="51"/>
      <c r="S8" s="51"/>
      <c r="T8" s="51"/>
      <c r="U8" s="51"/>
      <c r="V8" s="51"/>
      <c r="W8" s="51"/>
      <c r="X8" s="51"/>
      <c r="Y8" s="51"/>
      <c r="Z8" s="51"/>
      <c r="AA8" s="51"/>
      <c r="AB8" s="51"/>
      <c r="AC8" s="51"/>
      <c r="AD8" s="51"/>
      <c r="AE8" s="51"/>
      <c r="AF8" s="51"/>
      <c r="AG8" s="51"/>
      <c r="AH8" s="51"/>
      <c r="AI8" s="51"/>
      <c r="AJ8" s="51"/>
      <c r="AK8" s="51"/>
      <c r="AL8" s="51"/>
      <c r="AM8" s="51"/>
      <c r="AN8" s="51"/>
      <c r="AO8" s="51"/>
      <c r="AP8" s="51"/>
      <c r="AQ8" s="51"/>
      <c r="AR8" s="51"/>
      <c r="AS8" s="51"/>
      <c r="AT8" s="51"/>
      <c r="AU8" s="51"/>
      <c r="AV8" s="51"/>
      <c r="AW8" s="51"/>
      <c r="AX8" s="51"/>
      <c r="AY8" s="51"/>
      <c r="AZ8" s="51"/>
      <c r="BA8" s="51"/>
      <c r="BB8" s="51"/>
      <c r="BC8" s="51"/>
      <c r="BD8" s="51"/>
      <c r="BE8" s="51"/>
      <c r="BF8" s="51"/>
      <c r="BG8" s="51"/>
      <c r="BH8" s="51"/>
      <c r="BI8" s="51"/>
      <c r="BJ8" s="51"/>
      <c r="BK8" s="51"/>
      <c r="BL8" s="51"/>
      <c r="BM8" s="51"/>
      <c r="BN8" s="51"/>
      <c r="BO8" s="51"/>
      <c r="BP8" s="51"/>
      <c r="BQ8" s="51"/>
      <c r="BR8" s="51"/>
      <c r="BS8" s="51"/>
      <c r="BT8" s="51"/>
      <c r="BU8" s="51"/>
      <c r="BV8" s="51"/>
      <c r="BW8" s="51"/>
      <c r="BX8" s="51"/>
      <c r="BY8" s="51"/>
      <c r="BZ8" s="51"/>
      <c r="CA8" s="51"/>
      <c r="CB8" s="51"/>
      <c r="CC8" s="51"/>
      <c r="CD8" s="51"/>
      <c r="CE8" s="51"/>
      <c r="CF8" s="51"/>
      <c r="CG8" s="51"/>
    </row>
    <row r="9" spans="1:85" ht="12.75" customHeight="1">
      <c r="A9" s="56">
        <v>5</v>
      </c>
      <c r="B9" s="53" t="s">
        <v>140</v>
      </c>
      <c r="C9" s="102">
        <v>5</v>
      </c>
      <c r="D9" s="51"/>
      <c r="E9" s="51"/>
      <c r="F9" s="51"/>
      <c r="G9" s="51"/>
      <c r="H9" s="51"/>
      <c r="I9" s="51"/>
      <c r="J9" s="51"/>
      <c r="K9" s="51"/>
      <c r="L9" s="51"/>
      <c r="M9" s="51"/>
      <c r="N9" s="51"/>
      <c r="O9" s="51"/>
      <c r="P9" s="51"/>
      <c r="Q9" s="51"/>
      <c r="R9" s="51"/>
      <c r="S9" s="51"/>
      <c r="T9" s="51"/>
      <c r="U9" s="51"/>
      <c r="V9" s="51"/>
      <c r="W9" s="51"/>
      <c r="X9" s="51"/>
      <c r="Y9" s="51"/>
      <c r="Z9" s="51"/>
      <c r="AA9" s="51"/>
      <c r="AB9" s="51"/>
      <c r="AC9" s="51"/>
      <c r="AD9" s="51"/>
      <c r="AE9" s="51"/>
      <c r="AF9" s="51"/>
      <c r="AG9" s="51"/>
      <c r="AH9" s="51"/>
      <c r="AI9" s="51"/>
      <c r="AJ9" s="51"/>
      <c r="AK9" s="51"/>
      <c r="AL9" s="51"/>
      <c r="AM9" s="51"/>
      <c r="AN9" s="51"/>
      <c r="AO9" s="51"/>
      <c r="AP9" s="51"/>
      <c r="AQ9" s="51"/>
      <c r="AR9" s="51"/>
      <c r="AS9" s="51"/>
      <c r="AT9" s="51"/>
      <c r="AU9" s="51"/>
      <c r="AV9" s="51"/>
      <c r="AW9" s="51"/>
      <c r="AX9" s="51"/>
      <c r="AY9" s="51"/>
      <c r="AZ9" s="51"/>
      <c r="BA9" s="51"/>
      <c r="BB9" s="51"/>
      <c r="BC9" s="51"/>
      <c r="BD9" s="51"/>
      <c r="BE9" s="51"/>
      <c r="BF9" s="51"/>
      <c r="BG9" s="51"/>
      <c r="BH9" s="51"/>
      <c r="BI9" s="51"/>
      <c r="BJ9" s="51"/>
      <c r="BK9" s="51"/>
      <c r="BL9" s="51"/>
      <c r="BM9" s="51"/>
      <c r="BN9" s="51"/>
      <c r="BO9" s="51"/>
      <c r="BP9" s="51"/>
      <c r="BQ9" s="51"/>
      <c r="BR9" s="51"/>
      <c r="BS9" s="51"/>
      <c r="BT9" s="51"/>
      <c r="BU9" s="51"/>
      <c r="BV9" s="51"/>
      <c r="BW9" s="51"/>
      <c r="BX9" s="51"/>
      <c r="BY9" s="51"/>
      <c r="BZ9" s="51"/>
      <c r="CA9" s="51"/>
      <c r="CB9" s="51"/>
      <c r="CC9" s="51"/>
      <c r="CD9" s="51"/>
      <c r="CE9" s="51"/>
      <c r="CF9" s="51"/>
      <c r="CG9" s="51"/>
    </row>
    <row r="10" spans="1:85" ht="9.75" customHeight="1">
      <c r="A10" s="65"/>
      <c r="B10" s="64"/>
      <c r="C10" s="63"/>
      <c r="D10" s="51"/>
      <c r="E10" s="51"/>
      <c r="F10" s="51"/>
      <c r="G10" s="51"/>
      <c r="H10" s="51"/>
      <c r="I10" s="51"/>
      <c r="J10" s="51"/>
      <c r="K10" s="51"/>
      <c r="L10" s="51"/>
      <c r="M10" s="51"/>
      <c r="N10" s="51"/>
      <c r="O10" s="51"/>
      <c r="P10" s="51"/>
      <c r="Q10" s="51"/>
      <c r="R10" s="51"/>
      <c r="S10" s="51"/>
      <c r="T10" s="51"/>
      <c r="U10" s="51"/>
      <c r="V10" s="51"/>
      <c r="W10" s="51"/>
      <c r="X10" s="51"/>
      <c r="Y10" s="51"/>
      <c r="Z10" s="51"/>
      <c r="AA10" s="51"/>
      <c r="AB10" s="51"/>
      <c r="AC10" s="51"/>
      <c r="AD10" s="51"/>
      <c r="AE10" s="51"/>
      <c r="AF10" s="51"/>
      <c r="AG10" s="51"/>
      <c r="AH10" s="51"/>
      <c r="AI10" s="51"/>
      <c r="AJ10" s="51"/>
      <c r="AK10" s="51"/>
      <c r="AL10" s="51"/>
      <c r="AM10" s="51"/>
      <c r="AN10" s="51"/>
      <c r="AO10" s="51"/>
      <c r="AP10" s="51"/>
      <c r="AQ10" s="51"/>
      <c r="AR10" s="51"/>
      <c r="AS10" s="51"/>
      <c r="AT10" s="51"/>
      <c r="AU10" s="51"/>
      <c r="AV10" s="51"/>
      <c r="AW10" s="51"/>
      <c r="AX10" s="51"/>
      <c r="AY10" s="51"/>
      <c r="AZ10" s="51"/>
      <c r="BA10" s="51"/>
      <c r="BB10" s="51"/>
      <c r="BC10" s="51"/>
      <c r="BD10" s="51"/>
      <c r="BE10" s="51"/>
      <c r="BF10" s="51"/>
      <c r="BG10" s="51"/>
      <c r="BH10" s="51"/>
      <c r="BI10" s="51"/>
      <c r="BJ10" s="51"/>
      <c r="BK10" s="51"/>
      <c r="BL10" s="51"/>
      <c r="BM10" s="51"/>
      <c r="BN10" s="51"/>
      <c r="BO10" s="51"/>
      <c r="BP10" s="51"/>
      <c r="BQ10" s="51"/>
      <c r="BR10" s="51"/>
      <c r="BS10" s="51"/>
      <c r="BT10" s="51"/>
      <c r="BU10" s="51"/>
      <c r="BV10" s="51"/>
      <c r="BW10" s="51"/>
      <c r="BX10" s="51"/>
      <c r="BY10" s="51"/>
      <c r="BZ10" s="51"/>
      <c r="CA10" s="51"/>
      <c r="CB10" s="51"/>
      <c r="CC10" s="51"/>
      <c r="CD10" s="51"/>
      <c r="CE10" s="51"/>
      <c r="CF10" s="51"/>
      <c r="CG10" s="51"/>
    </row>
    <row r="11" spans="1:85" ht="12.75">
      <c r="A11" s="88" t="s">
        <v>66</v>
      </c>
      <c r="B11" s="89" t="s">
        <v>64</v>
      </c>
      <c r="C11" s="88" t="s">
        <v>63</v>
      </c>
      <c r="D11" s="51"/>
      <c r="E11" s="51"/>
      <c r="F11" s="51"/>
      <c r="G11" s="51"/>
      <c r="H11" s="51"/>
      <c r="I11" s="51"/>
      <c r="J11" s="51"/>
      <c r="K11" s="51"/>
      <c r="L11" s="51"/>
      <c r="M11" s="51"/>
      <c r="N11" s="51"/>
      <c r="O11" s="51"/>
      <c r="P11" s="51"/>
      <c r="Q11" s="51"/>
      <c r="R11" s="51"/>
      <c r="S11" s="51"/>
      <c r="T11" s="51"/>
      <c r="U11" s="51"/>
      <c r="V11" s="51"/>
      <c r="W11" s="51"/>
      <c r="X11" s="51"/>
      <c r="Y11" s="51"/>
      <c r="Z11" s="51"/>
      <c r="AA11" s="51"/>
      <c r="AB11" s="51"/>
      <c r="AC11" s="51"/>
      <c r="AD11" s="51"/>
      <c r="AE11" s="51"/>
      <c r="AF11" s="51"/>
      <c r="AG11" s="51"/>
      <c r="AH11" s="51"/>
      <c r="AI11" s="51"/>
      <c r="AJ11" s="51"/>
      <c r="AK11" s="51"/>
      <c r="AL11" s="51"/>
      <c r="AM11" s="51"/>
      <c r="AN11" s="51"/>
      <c r="AO11" s="51"/>
      <c r="AP11" s="51"/>
      <c r="AQ11" s="51"/>
      <c r="AR11" s="51"/>
      <c r="AS11" s="51"/>
      <c r="AT11" s="51"/>
      <c r="AU11" s="51"/>
      <c r="AV11" s="51"/>
      <c r="AW11" s="51"/>
      <c r="AX11" s="51"/>
      <c r="AY11" s="51"/>
      <c r="AZ11" s="51"/>
      <c r="BA11" s="51"/>
      <c r="BB11" s="51"/>
      <c r="BC11" s="51"/>
      <c r="BD11" s="51"/>
      <c r="BE11" s="51"/>
      <c r="BF11" s="51"/>
      <c r="BG11" s="51"/>
      <c r="BH11" s="51"/>
      <c r="BI11" s="51"/>
      <c r="BJ11" s="51"/>
      <c r="BK11" s="51"/>
      <c r="BL11" s="51"/>
      <c r="BM11" s="51"/>
      <c r="BN11" s="51"/>
      <c r="BO11" s="51"/>
      <c r="BP11" s="51"/>
      <c r="BQ11" s="51"/>
      <c r="BR11" s="51"/>
      <c r="BS11" s="51"/>
      <c r="BT11" s="51"/>
      <c r="BU11" s="51"/>
      <c r="BV11" s="51"/>
      <c r="BW11" s="51"/>
      <c r="BX11" s="51"/>
      <c r="BY11" s="51"/>
      <c r="BZ11" s="51"/>
      <c r="CA11" s="51"/>
      <c r="CB11" s="51"/>
      <c r="CC11" s="51"/>
      <c r="CD11" s="51"/>
      <c r="CE11" s="51"/>
      <c r="CF11" s="51"/>
      <c r="CG11" s="51"/>
    </row>
    <row r="12" spans="1:85" ht="3.75" customHeight="1">
      <c r="A12" s="58"/>
      <c r="B12" s="60"/>
      <c r="C12" s="62"/>
      <c r="D12" s="51"/>
      <c r="E12" s="51"/>
      <c r="F12" s="51"/>
      <c r="G12" s="51"/>
      <c r="H12" s="51"/>
      <c r="I12" s="51"/>
      <c r="J12" s="51"/>
      <c r="K12" s="51"/>
      <c r="L12" s="51"/>
      <c r="M12" s="51"/>
      <c r="N12" s="51"/>
      <c r="O12" s="51"/>
      <c r="P12" s="51"/>
      <c r="Q12" s="51"/>
      <c r="R12" s="51"/>
      <c r="S12" s="51"/>
      <c r="T12" s="51"/>
      <c r="U12" s="51"/>
      <c r="V12" s="51"/>
      <c r="W12" s="51"/>
      <c r="X12" s="51"/>
      <c r="Y12" s="51"/>
      <c r="Z12" s="51"/>
      <c r="AA12" s="51"/>
      <c r="AB12" s="51"/>
      <c r="AC12" s="51"/>
      <c r="AD12" s="51"/>
      <c r="AE12" s="51"/>
      <c r="AF12" s="51"/>
      <c r="AG12" s="51"/>
      <c r="AH12" s="51"/>
      <c r="AI12" s="51"/>
      <c r="AJ12" s="51"/>
      <c r="AK12" s="51"/>
      <c r="AL12" s="51"/>
      <c r="AM12" s="51"/>
      <c r="AN12" s="51"/>
      <c r="AO12" s="51"/>
      <c r="AP12" s="51"/>
      <c r="AQ12" s="51"/>
      <c r="AR12" s="51"/>
      <c r="AS12" s="51"/>
      <c r="AT12" s="51"/>
      <c r="AU12" s="51"/>
      <c r="AV12" s="51"/>
      <c r="AW12" s="51"/>
      <c r="AX12" s="51"/>
      <c r="AY12" s="51"/>
      <c r="AZ12" s="51"/>
      <c r="BA12" s="51"/>
      <c r="BB12" s="51"/>
      <c r="BC12" s="51"/>
      <c r="BD12" s="51"/>
      <c r="BE12" s="51"/>
      <c r="BF12" s="51"/>
      <c r="BG12" s="51"/>
      <c r="BH12" s="51"/>
      <c r="BI12" s="51"/>
      <c r="BJ12" s="51"/>
      <c r="BK12" s="51"/>
      <c r="BL12" s="51"/>
      <c r="BM12" s="51"/>
      <c r="BN12" s="51"/>
      <c r="BO12" s="51"/>
      <c r="BP12" s="51"/>
      <c r="BQ12" s="51"/>
      <c r="BR12" s="51"/>
      <c r="BS12" s="51"/>
      <c r="BT12" s="51"/>
      <c r="BU12" s="51"/>
      <c r="BV12" s="51"/>
      <c r="BW12" s="51"/>
      <c r="BX12" s="51"/>
      <c r="BY12" s="51"/>
      <c r="BZ12" s="51"/>
      <c r="CA12" s="51"/>
      <c r="CB12" s="51"/>
      <c r="CC12" s="51"/>
      <c r="CD12" s="51"/>
      <c r="CE12" s="51"/>
      <c r="CF12" s="51"/>
      <c r="CG12" s="51"/>
    </row>
    <row r="13" spans="1:85" ht="12.75">
      <c r="A13" s="58">
        <v>1</v>
      </c>
      <c r="B13" s="55" t="s">
        <v>151</v>
      </c>
      <c r="C13" s="92">
        <v>6</v>
      </c>
      <c r="D13" s="51"/>
      <c r="E13" s="51"/>
      <c r="F13" s="51"/>
      <c r="G13" s="51"/>
      <c r="H13" s="51"/>
      <c r="I13" s="51"/>
      <c r="J13" s="51"/>
      <c r="K13" s="51"/>
      <c r="L13" s="51"/>
      <c r="M13" s="51"/>
      <c r="N13" s="51"/>
      <c r="O13" s="51"/>
      <c r="P13" s="51"/>
      <c r="Q13" s="51"/>
      <c r="R13" s="51"/>
      <c r="S13" s="51"/>
      <c r="T13" s="51"/>
      <c r="U13" s="51"/>
      <c r="V13" s="51"/>
      <c r="W13" s="51"/>
      <c r="X13" s="51"/>
      <c r="Y13" s="51"/>
      <c r="Z13" s="51"/>
      <c r="AA13" s="51"/>
      <c r="AB13" s="51"/>
      <c r="AC13" s="51"/>
      <c r="AD13" s="51"/>
      <c r="AE13" s="51"/>
      <c r="AF13" s="51"/>
      <c r="AG13" s="51"/>
      <c r="AH13" s="51"/>
      <c r="AI13" s="51"/>
      <c r="AJ13" s="51"/>
      <c r="AK13" s="51"/>
      <c r="AL13" s="51"/>
      <c r="AM13" s="51"/>
      <c r="AN13" s="51"/>
      <c r="AO13" s="51"/>
      <c r="AP13" s="51"/>
      <c r="AQ13" s="51"/>
      <c r="AR13" s="51"/>
      <c r="AS13" s="51"/>
      <c r="AT13" s="51"/>
      <c r="AU13" s="51"/>
      <c r="AV13" s="51"/>
      <c r="AW13" s="51"/>
      <c r="AX13" s="51"/>
      <c r="AY13" s="51"/>
      <c r="AZ13" s="51"/>
      <c r="BA13" s="51"/>
      <c r="BB13" s="51"/>
      <c r="BC13" s="51"/>
      <c r="BD13" s="51"/>
      <c r="BE13" s="51"/>
      <c r="BF13" s="51"/>
      <c r="BG13" s="51"/>
      <c r="BH13" s="51"/>
      <c r="BI13" s="51"/>
      <c r="BJ13" s="51"/>
      <c r="BK13" s="51"/>
      <c r="BL13" s="51"/>
      <c r="BM13" s="51"/>
      <c r="BN13" s="51"/>
      <c r="BO13" s="51"/>
      <c r="BP13" s="51"/>
      <c r="BQ13" s="51"/>
      <c r="BR13" s="51"/>
      <c r="BS13" s="51"/>
      <c r="BT13" s="51"/>
      <c r="BU13" s="51"/>
      <c r="BV13" s="51"/>
      <c r="BW13" s="51"/>
      <c r="BX13" s="51"/>
      <c r="BY13" s="51"/>
      <c r="BZ13" s="51"/>
      <c r="CA13" s="51"/>
      <c r="CB13" s="51"/>
      <c r="CC13" s="51"/>
      <c r="CD13" s="51"/>
      <c r="CE13" s="51"/>
      <c r="CF13" s="51"/>
      <c r="CG13" s="51"/>
    </row>
    <row r="14" spans="1:85" ht="12.75">
      <c r="A14" s="58">
        <v>2</v>
      </c>
      <c r="B14" s="55" t="s">
        <v>79</v>
      </c>
      <c r="C14" s="93">
        <v>7</v>
      </c>
      <c r="D14" s="51"/>
      <c r="E14" s="51"/>
      <c r="F14" s="51"/>
      <c r="G14" s="51"/>
      <c r="H14" s="51"/>
      <c r="I14" s="51"/>
      <c r="J14" s="51"/>
      <c r="K14" s="51"/>
      <c r="L14" s="51"/>
      <c r="M14" s="51"/>
      <c r="N14" s="51"/>
      <c r="O14" s="51"/>
      <c r="P14" s="51"/>
      <c r="Q14" s="51"/>
      <c r="R14" s="51"/>
      <c r="S14" s="51"/>
      <c r="T14" s="51"/>
      <c r="U14" s="51"/>
      <c r="V14" s="51"/>
      <c r="W14" s="51"/>
      <c r="X14" s="51"/>
      <c r="Y14" s="51"/>
      <c r="Z14" s="51"/>
      <c r="AA14" s="51"/>
      <c r="AB14" s="51"/>
      <c r="AC14" s="51"/>
      <c r="AD14" s="51"/>
      <c r="AE14" s="51"/>
      <c r="AF14" s="51"/>
      <c r="AG14" s="51"/>
      <c r="AH14" s="51"/>
      <c r="AI14" s="51"/>
      <c r="AJ14" s="51"/>
      <c r="AK14" s="51"/>
      <c r="AL14" s="51"/>
      <c r="AM14" s="51"/>
      <c r="AN14" s="51"/>
      <c r="AO14" s="51"/>
      <c r="AP14" s="51"/>
      <c r="AQ14" s="51"/>
      <c r="AR14" s="51"/>
      <c r="AS14" s="51"/>
      <c r="AT14" s="51"/>
      <c r="AU14" s="51"/>
      <c r="AV14" s="51"/>
      <c r="AW14" s="51"/>
      <c r="AX14" s="51"/>
      <c r="AY14" s="51"/>
      <c r="AZ14" s="51"/>
      <c r="BA14" s="51"/>
      <c r="BB14" s="51"/>
      <c r="BC14" s="51"/>
      <c r="BD14" s="51"/>
      <c r="BE14" s="51"/>
      <c r="BF14" s="51"/>
      <c r="BG14" s="51"/>
      <c r="BH14" s="51"/>
      <c r="BI14" s="51"/>
      <c r="BJ14" s="51"/>
      <c r="BK14" s="51"/>
      <c r="BL14" s="51"/>
      <c r="BM14" s="51"/>
      <c r="BN14" s="51"/>
      <c r="BO14" s="51"/>
      <c r="BP14" s="51"/>
      <c r="BQ14" s="51"/>
      <c r="BR14" s="51"/>
      <c r="BS14" s="51"/>
      <c r="BT14" s="51"/>
      <c r="BU14" s="51"/>
      <c r="BV14" s="51"/>
      <c r="BW14" s="51"/>
      <c r="BX14" s="51"/>
      <c r="BY14" s="51"/>
      <c r="BZ14" s="51"/>
      <c r="CA14" s="51"/>
      <c r="CB14" s="51"/>
      <c r="CC14" s="51"/>
      <c r="CD14" s="51"/>
      <c r="CE14" s="51"/>
      <c r="CF14" s="51"/>
      <c r="CG14" s="51"/>
    </row>
    <row r="15" spans="1:85" ht="12.75">
      <c r="A15" s="58">
        <v>3</v>
      </c>
      <c r="B15" s="55" t="s">
        <v>143</v>
      </c>
      <c r="C15" s="93">
        <v>8</v>
      </c>
      <c r="D15" s="51"/>
      <c r="E15" s="51"/>
      <c r="F15" s="51"/>
      <c r="G15" s="51"/>
      <c r="H15" s="51"/>
      <c r="I15" s="51"/>
      <c r="J15" s="51"/>
      <c r="K15" s="51"/>
      <c r="L15" s="51"/>
      <c r="M15" s="51"/>
      <c r="N15" s="51"/>
      <c r="O15" s="51"/>
      <c r="P15" s="51"/>
      <c r="Q15" s="51"/>
      <c r="R15" s="51"/>
      <c r="S15" s="51"/>
      <c r="T15" s="51"/>
      <c r="U15" s="51"/>
      <c r="V15" s="51"/>
      <c r="W15" s="51"/>
      <c r="X15" s="51"/>
      <c r="Y15" s="51"/>
      <c r="Z15" s="51"/>
      <c r="AA15" s="51"/>
      <c r="AB15" s="51"/>
      <c r="AC15" s="51"/>
      <c r="AD15" s="51"/>
      <c r="AE15" s="51"/>
      <c r="AF15" s="51"/>
      <c r="AG15" s="51"/>
      <c r="AH15" s="51"/>
      <c r="AI15" s="51"/>
      <c r="AJ15" s="51"/>
      <c r="AK15" s="51"/>
      <c r="AL15" s="51"/>
      <c r="AM15" s="51"/>
      <c r="AN15" s="51"/>
      <c r="AO15" s="51"/>
      <c r="AP15" s="51"/>
      <c r="AQ15" s="51"/>
      <c r="AR15" s="51"/>
      <c r="AS15" s="51"/>
      <c r="AT15" s="51"/>
      <c r="AU15" s="51"/>
      <c r="AV15" s="51"/>
      <c r="AW15" s="51"/>
      <c r="AX15" s="51"/>
      <c r="AY15" s="51"/>
      <c r="AZ15" s="51"/>
      <c r="BA15" s="51"/>
      <c r="BB15" s="51"/>
      <c r="BC15" s="51"/>
      <c r="BD15" s="51"/>
      <c r="BE15" s="51"/>
      <c r="BF15" s="51"/>
      <c r="BG15" s="51"/>
      <c r="BH15" s="51"/>
      <c r="BI15" s="51"/>
      <c r="BJ15" s="51"/>
      <c r="BK15" s="51"/>
      <c r="BL15" s="51"/>
      <c r="BM15" s="51"/>
      <c r="BN15" s="51"/>
      <c r="BO15" s="51"/>
      <c r="BP15" s="51"/>
      <c r="BQ15" s="51"/>
      <c r="BR15" s="51"/>
      <c r="BS15" s="51"/>
      <c r="BT15" s="51"/>
      <c r="BU15" s="51"/>
      <c r="BV15" s="51"/>
      <c r="BW15" s="51"/>
      <c r="BX15" s="51"/>
      <c r="BY15" s="51"/>
      <c r="BZ15" s="51"/>
      <c r="CA15" s="51"/>
      <c r="CB15" s="51"/>
      <c r="CC15" s="51"/>
      <c r="CD15" s="51"/>
      <c r="CE15" s="51"/>
      <c r="CF15" s="51"/>
      <c r="CG15" s="51"/>
    </row>
    <row r="16" spans="1:85" ht="12.75">
      <c r="A16" s="58">
        <v>4</v>
      </c>
      <c r="B16" s="55" t="s">
        <v>89</v>
      </c>
      <c r="C16" s="93">
        <v>9</v>
      </c>
      <c r="D16" s="51"/>
      <c r="E16" s="51"/>
      <c r="F16" s="51"/>
      <c r="G16" s="51"/>
      <c r="H16" s="51"/>
      <c r="I16" s="51"/>
      <c r="J16" s="51"/>
      <c r="K16" s="51"/>
      <c r="L16" s="51"/>
      <c r="M16" s="51"/>
      <c r="N16" s="51"/>
      <c r="O16" s="51"/>
      <c r="P16" s="51"/>
      <c r="Q16" s="51"/>
      <c r="R16" s="51"/>
      <c r="S16" s="51"/>
      <c r="T16" s="51"/>
      <c r="U16" s="51"/>
      <c r="V16" s="51"/>
      <c r="W16" s="51"/>
      <c r="X16" s="51"/>
      <c r="Y16" s="51"/>
      <c r="Z16" s="51"/>
      <c r="AA16" s="51"/>
      <c r="AB16" s="51"/>
      <c r="AC16" s="51"/>
      <c r="AD16" s="51"/>
      <c r="AE16" s="51"/>
      <c r="AF16" s="51"/>
      <c r="AG16" s="51"/>
      <c r="AH16" s="51"/>
      <c r="AI16" s="51"/>
      <c r="AJ16" s="51"/>
      <c r="AK16" s="51"/>
      <c r="AL16" s="51"/>
      <c r="AM16" s="51"/>
      <c r="AN16" s="51"/>
      <c r="AO16" s="51"/>
      <c r="AP16" s="51"/>
      <c r="AQ16" s="51"/>
      <c r="AR16" s="51"/>
      <c r="AS16" s="51"/>
      <c r="AT16" s="51"/>
      <c r="AU16" s="51"/>
      <c r="AV16" s="51"/>
      <c r="AW16" s="51"/>
      <c r="AX16" s="51"/>
      <c r="AY16" s="51"/>
      <c r="AZ16" s="51"/>
      <c r="BA16" s="51"/>
      <c r="BB16" s="51"/>
      <c r="BC16" s="51"/>
      <c r="BD16" s="51"/>
      <c r="BE16" s="51"/>
      <c r="BF16" s="51"/>
      <c r="BG16" s="51"/>
      <c r="BH16" s="51"/>
      <c r="BI16" s="51"/>
      <c r="BJ16" s="51"/>
      <c r="BK16" s="51"/>
      <c r="BL16" s="51"/>
      <c r="BM16" s="51"/>
      <c r="BN16" s="51"/>
      <c r="BO16" s="51"/>
      <c r="BP16" s="51"/>
      <c r="BQ16" s="51"/>
      <c r="BR16" s="51"/>
      <c r="BS16" s="51"/>
      <c r="BT16" s="51"/>
      <c r="BU16" s="51"/>
      <c r="BV16" s="51"/>
      <c r="BW16" s="51"/>
      <c r="BX16" s="51"/>
      <c r="BY16" s="51"/>
      <c r="BZ16" s="51"/>
      <c r="CA16" s="51"/>
      <c r="CB16" s="51"/>
      <c r="CC16" s="51"/>
      <c r="CD16" s="51"/>
      <c r="CE16" s="51"/>
      <c r="CF16" s="51"/>
      <c r="CG16" s="51"/>
    </row>
    <row r="17" spans="1:85" ht="12.75">
      <c r="A17" s="58">
        <v>5</v>
      </c>
      <c r="B17" s="55" t="s">
        <v>20</v>
      </c>
      <c r="C17" s="93">
        <v>10</v>
      </c>
      <c r="D17" s="51"/>
      <c r="E17" s="51"/>
      <c r="F17" s="51"/>
      <c r="G17" s="51"/>
      <c r="H17" s="51"/>
      <c r="I17" s="51"/>
      <c r="J17" s="51"/>
      <c r="K17" s="51"/>
      <c r="L17" s="51"/>
      <c r="M17" s="51"/>
      <c r="N17" s="51"/>
      <c r="O17" s="51"/>
      <c r="P17" s="51"/>
      <c r="Q17" s="51"/>
      <c r="R17" s="51"/>
      <c r="S17" s="51"/>
      <c r="T17" s="51"/>
      <c r="U17" s="51"/>
      <c r="V17" s="51"/>
      <c r="W17" s="51"/>
      <c r="X17" s="51"/>
      <c r="Y17" s="51"/>
      <c r="Z17" s="51"/>
      <c r="AA17" s="51"/>
      <c r="AB17" s="51"/>
      <c r="AC17" s="51"/>
      <c r="AD17" s="51"/>
      <c r="AE17" s="51"/>
      <c r="AF17" s="51"/>
      <c r="AG17" s="51"/>
      <c r="AH17" s="51"/>
      <c r="AI17" s="51"/>
      <c r="AJ17" s="51"/>
      <c r="AK17" s="51"/>
      <c r="AL17" s="51"/>
      <c r="AM17" s="51"/>
      <c r="AN17" s="51"/>
      <c r="AO17" s="51"/>
      <c r="AP17" s="51"/>
      <c r="AQ17" s="51"/>
      <c r="AR17" s="51"/>
      <c r="AS17" s="51"/>
      <c r="AT17" s="51"/>
      <c r="AU17" s="51"/>
      <c r="AV17" s="51"/>
      <c r="AW17" s="51"/>
      <c r="AX17" s="51"/>
      <c r="AY17" s="51"/>
      <c r="AZ17" s="51"/>
      <c r="BA17" s="51"/>
      <c r="BB17" s="51"/>
      <c r="BC17" s="51"/>
      <c r="BD17" s="51"/>
      <c r="BE17" s="51"/>
      <c r="BF17" s="51"/>
      <c r="BG17" s="51"/>
      <c r="BH17" s="51"/>
      <c r="BI17" s="51"/>
      <c r="BJ17" s="51"/>
      <c r="BK17" s="51"/>
      <c r="BL17" s="51"/>
      <c r="BM17" s="51"/>
      <c r="BN17" s="51"/>
      <c r="BO17" s="51"/>
      <c r="BP17" s="51"/>
      <c r="BQ17" s="51"/>
      <c r="BR17" s="51"/>
      <c r="BS17" s="51"/>
      <c r="BT17" s="51"/>
      <c r="BU17" s="51"/>
      <c r="BV17" s="51"/>
      <c r="BW17" s="51"/>
      <c r="BX17" s="51"/>
      <c r="BY17" s="51"/>
      <c r="BZ17" s="51"/>
      <c r="CA17" s="51"/>
      <c r="CB17" s="51"/>
      <c r="CC17" s="51"/>
      <c r="CD17" s="51"/>
      <c r="CE17" s="51"/>
      <c r="CF17" s="51"/>
      <c r="CG17" s="51"/>
    </row>
    <row r="18" spans="1:85" ht="12.75">
      <c r="A18" s="58">
        <v>6</v>
      </c>
      <c r="B18" s="55" t="s">
        <v>61</v>
      </c>
      <c r="C18" s="92">
        <v>11</v>
      </c>
      <c r="D18" s="51"/>
      <c r="E18" s="51"/>
      <c r="F18" s="51"/>
      <c r="G18" s="51"/>
      <c r="H18" s="51"/>
      <c r="I18" s="51"/>
      <c r="J18" s="51"/>
      <c r="K18" s="51"/>
      <c r="L18" s="51"/>
      <c r="M18" s="51"/>
      <c r="N18" s="51"/>
      <c r="O18" s="51"/>
      <c r="P18" s="51"/>
      <c r="Q18" s="51"/>
      <c r="R18" s="51"/>
      <c r="S18" s="51"/>
      <c r="T18" s="51"/>
      <c r="U18" s="51"/>
      <c r="V18" s="51"/>
      <c r="W18" s="51"/>
      <c r="X18" s="51"/>
      <c r="Y18" s="51"/>
      <c r="Z18" s="51"/>
      <c r="AA18" s="51"/>
      <c r="AB18" s="51"/>
      <c r="AC18" s="51"/>
      <c r="AD18" s="51"/>
      <c r="AE18" s="51"/>
      <c r="AF18" s="51"/>
      <c r="AG18" s="51"/>
      <c r="AH18" s="51"/>
      <c r="AI18" s="51"/>
      <c r="AJ18" s="51"/>
      <c r="AK18" s="51"/>
      <c r="AL18" s="51"/>
      <c r="AM18" s="51"/>
      <c r="AN18" s="51"/>
      <c r="AO18" s="51"/>
      <c r="AP18" s="51"/>
      <c r="AQ18" s="51"/>
      <c r="AR18" s="51"/>
      <c r="AS18" s="51"/>
      <c r="AT18" s="51"/>
      <c r="AU18" s="51"/>
      <c r="AV18" s="51"/>
      <c r="AW18" s="51"/>
      <c r="AX18" s="51"/>
      <c r="AY18" s="51"/>
      <c r="AZ18" s="51"/>
      <c r="BA18" s="51"/>
      <c r="BB18" s="51"/>
      <c r="BC18" s="51"/>
      <c r="BD18" s="51"/>
      <c r="BE18" s="51"/>
      <c r="BF18" s="51"/>
      <c r="BG18" s="51"/>
      <c r="BH18" s="51"/>
      <c r="BI18" s="51"/>
      <c r="BJ18" s="51"/>
      <c r="BK18" s="51"/>
      <c r="BL18" s="51"/>
      <c r="BM18" s="51"/>
      <c r="BN18" s="51"/>
      <c r="BO18" s="51"/>
      <c r="BP18" s="51"/>
      <c r="BQ18" s="51"/>
      <c r="BR18" s="51"/>
      <c r="BS18" s="51"/>
      <c r="BT18" s="51"/>
      <c r="BU18" s="51"/>
      <c r="BV18" s="51"/>
      <c r="BW18" s="51"/>
      <c r="BX18" s="51"/>
      <c r="BY18" s="51"/>
      <c r="BZ18" s="51"/>
      <c r="CA18" s="51"/>
      <c r="CB18" s="51"/>
      <c r="CC18" s="51"/>
      <c r="CD18" s="51"/>
      <c r="CE18" s="51"/>
      <c r="CF18" s="51"/>
      <c r="CG18" s="51"/>
    </row>
    <row r="19" spans="1:85" ht="12.75">
      <c r="A19" s="58">
        <v>7</v>
      </c>
      <c r="B19" s="55" t="s">
        <v>60</v>
      </c>
      <c r="C19" s="92">
        <v>12</v>
      </c>
      <c r="D19" s="51"/>
      <c r="E19" s="51"/>
      <c r="F19" s="51"/>
      <c r="G19" s="51"/>
      <c r="H19" s="51"/>
      <c r="I19" s="51"/>
      <c r="J19" s="51"/>
      <c r="K19" s="51"/>
      <c r="L19" s="51"/>
      <c r="M19" s="51"/>
      <c r="N19" s="51"/>
      <c r="O19" s="51"/>
      <c r="P19" s="51"/>
      <c r="Q19" s="51"/>
      <c r="R19" s="51"/>
      <c r="S19" s="51"/>
      <c r="T19" s="51"/>
      <c r="U19" s="51"/>
      <c r="V19" s="51"/>
      <c r="W19" s="51"/>
      <c r="X19" s="51"/>
      <c r="Y19" s="51"/>
      <c r="Z19" s="51"/>
      <c r="AA19" s="51"/>
      <c r="AB19" s="51"/>
      <c r="AC19" s="51"/>
      <c r="AD19" s="51"/>
      <c r="AE19" s="51"/>
      <c r="AF19" s="51"/>
      <c r="AG19" s="51"/>
      <c r="AH19" s="51"/>
      <c r="AI19" s="51"/>
      <c r="AJ19" s="51"/>
      <c r="AK19" s="51"/>
      <c r="AL19" s="51"/>
      <c r="AM19" s="51"/>
      <c r="AN19" s="51"/>
      <c r="AO19" s="51"/>
      <c r="AP19" s="51"/>
      <c r="AQ19" s="51"/>
      <c r="AR19" s="51"/>
      <c r="AS19" s="51"/>
      <c r="AT19" s="51"/>
      <c r="AU19" s="51"/>
      <c r="AV19" s="51"/>
      <c r="AW19" s="51"/>
      <c r="AX19" s="51"/>
      <c r="AY19" s="51"/>
      <c r="AZ19" s="51"/>
      <c r="BA19" s="51"/>
      <c r="BB19" s="51"/>
      <c r="BC19" s="51"/>
      <c r="BD19" s="51"/>
      <c r="BE19" s="51"/>
      <c r="BF19" s="51"/>
      <c r="BG19" s="51"/>
      <c r="BH19" s="51"/>
      <c r="BI19" s="51"/>
      <c r="BJ19" s="51"/>
      <c r="BK19" s="51"/>
      <c r="BL19" s="51"/>
      <c r="BM19" s="51"/>
      <c r="BN19" s="51"/>
      <c r="BO19" s="51"/>
      <c r="BP19" s="51"/>
      <c r="BQ19" s="51"/>
      <c r="BR19" s="51"/>
      <c r="BS19" s="51"/>
      <c r="BT19" s="51"/>
      <c r="BU19" s="51"/>
      <c r="BV19" s="51"/>
      <c r="BW19" s="51"/>
      <c r="BX19" s="51"/>
      <c r="BY19" s="51"/>
      <c r="BZ19" s="51"/>
      <c r="CA19" s="51"/>
      <c r="CB19" s="51"/>
      <c r="CC19" s="51"/>
      <c r="CD19" s="51"/>
      <c r="CE19" s="51"/>
      <c r="CF19" s="51"/>
      <c r="CG19" s="51"/>
    </row>
    <row r="20" spans="1:85" ht="12.75">
      <c r="A20" s="58">
        <v>8</v>
      </c>
      <c r="B20" s="55" t="s">
        <v>59</v>
      </c>
      <c r="C20" s="92">
        <v>13</v>
      </c>
      <c r="D20" s="51"/>
      <c r="E20" s="51"/>
      <c r="F20" s="51"/>
      <c r="G20" s="51"/>
      <c r="H20" s="51"/>
      <c r="I20" s="51"/>
      <c r="J20" s="51"/>
      <c r="K20" s="51"/>
      <c r="L20" s="51"/>
      <c r="M20" s="51"/>
      <c r="N20" s="51"/>
      <c r="O20" s="51"/>
      <c r="P20" s="51"/>
      <c r="Q20" s="51"/>
      <c r="R20" s="51"/>
      <c r="S20" s="51"/>
      <c r="T20" s="51"/>
      <c r="U20" s="51"/>
      <c r="V20" s="51"/>
      <c r="W20" s="51"/>
      <c r="X20" s="51"/>
      <c r="Y20" s="51"/>
      <c r="Z20" s="51"/>
      <c r="AA20" s="51"/>
      <c r="AB20" s="51"/>
      <c r="AC20" s="51"/>
      <c r="AD20" s="51"/>
      <c r="AE20" s="51"/>
      <c r="AF20" s="51"/>
      <c r="AG20" s="51"/>
      <c r="AH20" s="51"/>
      <c r="AI20" s="51"/>
      <c r="AJ20" s="51"/>
      <c r="AK20" s="51"/>
      <c r="AL20" s="51"/>
      <c r="AM20" s="51"/>
      <c r="AN20" s="51"/>
      <c r="AO20" s="51"/>
      <c r="AP20" s="51"/>
      <c r="AQ20" s="51"/>
      <c r="AR20" s="51"/>
      <c r="AS20" s="51"/>
      <c r="AT20" s="51"/>
      <c r="AU20" s="51"/>
      <c r="AV20" s="51"/>
      <c r="AW20" s="51"/>
      <c r="AX20" s="51"/>
      <c r="AY20" s="51"/>
      <c r="AZ20" s="51"/>
      <c r="BA20" s="51"/>
      <c r="BB20" s="51"/>
      <c r="BC20" s="51"/>
      <c r="BD20" s="51"/>
      <c r="BE20" s="51"/>
      <c r="BF20" s="51"/>
      <c r="BG20" s="51"/>
      <c r="BH20" s="51"/>
      <c r="BI20" s="51"/>
      <c r="BJ20" s="51"/>
      <c r="BK20" s="51"/>
      <c r="BL20" s="51"/>
      <c r="BM20" s="51"/>
      <c r="BN20" s="51"/>
      <c r="BO20" s="51"/>
      <c r="BP20" s="51"/>
      <c r="BQ20" s="51"/>
      <c r="BR20" s="51"/>
      <c r="BS20" s="51"/>
      <c r="BT20" s="51"/>
      <c r="BU20" s="51"/>
      <c r="BV20" s="51"/>
      <c r="BW20" s="51"/>
      <c r="BX20" s="51"/>
      <c r="BY20" s="51"/>
      <c r="BZ20" s="51"/>
      <c r="CA20" s="51"/>
      <c r="CB20" s="51"/>
      <c r="CC20" s="51"/>
      <c r="CD20" s="51"/>
      <c r="CE20" s="51"/>
      <c r="CF20" s="51"/>
      <c r="CG20" s="51"/>
    </row>
    <row r="21" spans="1:85" ht="12.75">
      <c r="A21" s="58">
        <v>9</v>
      </c>
      <c r="B21" s="55" t="s">
        <v>138</v>
      </c>
      <c r="C21" s="92">
        <v>14</v>
      </c>
      <c r="D21" s="51"/>
      <c r="E21" s="51"/>
      <c r="F21" s="51"/>
      <c r="G21" s="51"/>
      <c r="H21" s="51"/>
      <c r="I21" s="51"/>
      <c r="J21" s="51"/>
      <c r="K21" s="51"/>
      <c r="L21" s="51"/>
      <c r="M21" s="51"/>
      <c r="N21" s="51"/>
      <c r="O21" s="51"/>
      <c r="P21" s="51"/>
      <c r="Q21" s="51"/>
      <c r="R21" s="51"/>
      <c r="S21" s="51"/>
      <c r="T21" s="51"/>
      <c r="U21" s="51"/>
      <c r="V21" s="51"/>
      <c r="W21" s="51"/>
      <c r="X21" s="51"/>
      <c r="Y21" s="51"/>
      <c r="Z21" s="51"/>
      <c r="AA21" s="51"/>
      <c r="AB21" s="51"/>
      <c r="AC21" s="51"/>
      <c r="AD21" s="51"/>
      <c r="AE21" s="51"/>
      <c r="AF21" s="51"/>
      <c r="AG21" s="51"/>
      <c r="AH21" s="51"/>
      <c r="AI21" s="51"/>
      <c r="AJ21" s="51"/>
      <c r="AK21" s="51"/>
      <c r="AL21" s="51"/>
      <c r="AM21" s="51"/>
      <c r="AN21" s="51"/>
      <c r="AO21" s="51"/>
      <c r="AP21" s="51"/>
      <c r="AQ21" s="51"/>
      <c r="AR21" s="51"/>
      <c r="AS21" s="51"/>
      <c r="AT21" s="51"/>
      <c r="AU21" s="51"/>
      <c r="AV21" s="51"/>
      <c r="AW21" s="51"/>
      <c r="AX21" s="51"/>
      <c r="AY21" s="51"/>
      <c r="AZ21" s="51"/>
      <c r="BA21" s="51"/>
      <c r="BB21" s="51"/>
      <c r="BC21" s="51"/>
      <c r="BD21" s="51"/>
      <c r="BE21" s="51"/>
      <c r="BF21" s="51"/>
      <c r="BG21" s="51"/>
      <c r="BH21" s="51"/>
      <c r="BI21" s="51"/>
      <c r="BJ21" s="51"/>
      <c r="BK21" s="51"/>
      <c r="BL21" s="51"/>
      <c r="BM21" s="51"/>
      <c r="BN21" s="51"/>
      <c r="BO21" s="51"/>
      <c r="BP21" s="51"/>
      <c r="BQ21" s="51"/>
      <c r="BR21" s="51"/>
      <c r="BS21" s="51"/>
      <c r="BT21" s="51"/>
      <c r="BU21" s="51"/>
      <c r="BV21" s="51"/>
      <c r="BW21" s="51"/>
      <c r="BX21" s="51"/>
      <c r="BY21" s="51"/>
      <c r="BZ21" s="51"/>
      <c r="CA21" s="51"/>
      <c r="CB21" s="51"/>
      <c r="CC21" s="51"/>
      <c r="CD21" s="51"/>
      <c r="CE21" s="51"/>
      <c r="CF21" s="51"/>
      <c r="CG21" s="51"/>
    </row>
    <row r="22" spans="1:85" ht="12.75">
      <c r="A22" s="58">
        <v>10</v>
      </c>
      <c r="B22" s="55" t="s">
        <v>139</v>
      </c>
      <c r="C22" s="92">
        <v>15</v>
      </c>
      <c r="D22" s="51"/>
      <c r="E22" s="51"/>
      <c r="F22" s="51"/>
      <c r="G22" s="51"/>
      <c r="H22" s="51"/>
      <c r="I22" s="51"/>
      <c r="J22" s="51"/>
      <c r="K22" s="51"/>
      <c r="L22" s="51"/>
      <c r="M22" s="51"/>
      <c r="N22" s="51"/>
      <c r="O22" s="51"/>
      <c r="P22" s="51"/>
      <c r="Q22" s="51"/>
      <c r="R22" s="51"/>
      <c r="S22" s="51"/>
      <c r="T22" s="51"/>
      <c r="U22" s="51"/>
      <c r="V22" s="51"/>
      <c r="W22" s="51"/>
      <c r="X22" s="51"/>
      <c r="Y22" s="51"/>
      <c r="Z22" s="51"/>
      <c r="AA22" s="51"/>
      <c r="AB22" s="51"/>
      <c r="AC22" s="51"/>
      <c r="AD22" s="51"/>
      <c r="AE22" s="51"/>
      <c r="AF22" s="51"/>
      <c r="AG22" s="51"/>
      <c r="AH22" s="51"/>
      <c r="AI22" s="51"/>
      <c r="AJ22" s="51"/>
      <c r="AK22" s="51"/>
      <c r="AL22" s="51"/>
      <c r="AM22" s="51"/>
      <c r="AN22" s="51"/>
      <c r="AO22" s="51"/>
      <c r="AP22" s="51"/>
      <c r="AQ22" s="51"/>
      <c r="AR22" s="51"/>
      <c r="AS22" s="51"/>
      <c r="AT22" s="51"/>
      <c r="AU22" s="51"/>
      <c r="AV22" s="51"/>
      <c r="AW22" s="51"/>
      <c r="AX22" s="51"/>
      <c r="AY22" s="51"/>
      <c r="AZ22" s="51"/>
      <c r="BA22" s="51"/>
      <c r="BB22" s="51"/>
      <c r="BC22" s="51"/>
      <c r="BD22" s="51"/>
      <c r="BE22" s="51"/>
      <c r="BF22" s="51"/>
      <c r="BG22" s="51"/>
      <c r="BH22" s="51"/>
      <c r="BI22" s="51"/>
      <c r="BJ22" s="51"/>
      <c r="BK22" s="51"/>
      <c r="BL22" s="51"/>
      <c r="BM22" s="51"/>
      <c r="BN22" s="51"/>
      <c r="BO22" s="51"/>
      <c r="BP22" s="51"/>
      <c r="BQ22" s="51"/>
      <c r="BR22" s="51"/>
      <c r="BS22" s="51"/>
      <c r="BT22" s="51"/>
      <c r="BU22" s="51"/>
      <c r="BV22" s="51"/>
      <c r="BW22" s="51"/>
      <c r="BX22" s="51"/>
      <c r="BY22" s="51"/>
      <c r="BZ22" s="51"/>
      <c r="CA22" s="51"/>
      <c r="CB22" s="51"/>
      <c r="CC22" s="51"/>
      <c r="CD22" s="51"/>
      <c r="CE22" s="51"/>
      <c r="CF22" s="51"/>
      <c r="CG22" s="51"/>
    </row>
    <row r="23" spans="1:85" ht="4.5" customHeight="1">
      <c r="A23" s="58"/>
      <c r="B23" s="60"/>
      <c r="C23" s="59"/>
      <c r="D23" s="51"/>
      <c r="E23" s="51"/>
      <c r="F23" s="51"/>
      <c r="G23" s="51"/>
      <c r="H23" s="51"/>
      <c r="I23" s="51"/>
      <c r="J23" s="51"/>
      <c r="K23" s="51"/>
      <c r="L23" s="51"/>
      <c r="M23" s="51"/>
      <c r="N23" s="51"/>
      <c r="O23" s="51"/>
      <c r="P23" s="51"/>
      <c r="Q23" s="51"/>
      <c r="R23" s="51"/>
      <c r="S23" s="51"/>
      <c r="T23" s="51"/>
      <c r="U23" s="51"/>
      <c r="V23" s="51"/>
      <c r="W23" s="51"/>
      <c r="X23" s="51"/>
      <c r="Y23" s="51"/>
      <c r="Z23" s="51"/>
      <c r="AA23" s="51"/>
      <c r="AB23" s="51"/>
      <c r="AC23" s="51"/>
      <c r="AD23" s="51"/>
      <c r="AE23" s="51"/>
      <c r="AF23" s="51"/>
      <c r="AG23" s="51"/>
      <c r="AH23" s="51"/>
      <c r="AI23" s="51"/>
      <c r="AJ23" s="51"/>
      <c r="AK23" s="51"/>
      <c r="AL23" s="51"/>
      <c r="AM23" s="51"/>
      <c r="AN23" s="51"/>
      <c r="AO23" s="51"/>
      <c r="AP23" s="51"/>
      <c r="AQ23" s="51"/>
      <c r="AR23" s="51"/>
      <c r="AS23" s="51"/>
      <c r="AT23" s="51"/>
      <c r="AU23" s="51"/>
      <c r="AV23" s="51"/>
      <c r="AW23" s="51"/>
      <c r="AX23" s="51"/>
      <c r="AY23" s="51"/>
      <c r="AZ23" s="51"/>
      <c r="BA23" s="51"/>
      <c r="BB23" s="51"/>
      <c r="BC23" s="51"/>
      <c r="BD23" s="51"/>
      <c r="BE23" s="51"/>
      <c r="BF23" s="51"/>
      <c r="BG23" s="51"/>
      <c r="BH23" s="51"/>
      <c r="BI23" s="51"/>
      <c r="BJ23" s="51"/>
      <c r="BK23" s="51"/>
      <c r="BL23" s="51"/>
      <c r="BM23" s="51"/>
      <c r="BN23" s="51"/>
      <c r="BO23" s="51"/>
      <c r="BP23" s="51"/>
      <c r="BQ23" s="51"/>
      <c r="BR23" s="51"/>
      <c r="BS23" s="51"/>
      <c r="BT23" s="51"/>
      <c r="BU23" s="51"/>
      <c r="BV23" s="51"/>
      <c r="BW23" s="51"/>
      <c r="BX23" s="51"/>
      <c r="BY23" s="51"/>
      <c r="BZ23" s="51"/>
      <c r="CA23" s="51"/>
      <c r="CB23" s="51"/>
      <c r="CC23" s="51"/>
      <c r="CD23" s="51"/>
      <c r="CE23" s="51"/>
      <c r="CF23" s="51"/>
      <c r="CG23" s="51"/>
    </row>
    <row r="24" spans="1:85" ht="12.75">
      <c r="A24" s="88" t="s">
        <v>65</v>
      </c>
      <c r="B24" s="94" t="s">
        <v>64</v>
      </c>
      <c r="C24" s="95" t="s">
        <v>63</v>
      </c>
      <c r="D24" s="51"/>
      <c r="E24" s="51"/>
      <c r="F24" s="51"/>
      <c r="G24" s="51"/>
      <c r="H24" s="51"/>
      <c r="I24" s="51"/>
      <c r="J24" s="51"/>
      <c r="K24" s="51"/>
      <c r="L24" s="51"/>
      <c r="M24" s="51"/>
      <c r="N24" s="51"/>
      <c r="O24" s="51"/>
      <c r="P24" s="51"/>
      <c r="Q24" s="51"/>
      <c r="R24" s="51"/>
      <c r="S24" s="51"/>
      <c r="T24" s="51"/>
      <c r="U24" s="51"/>
      <c r="V24" s="51"/>
      <c r="W24" s="51"/>
      <c r="X24" s="51"/>
      <c r="Y24" s="51"/>
      <c r="Z24" s="51"/>
      <c r="AA24" s="51"/>
      <c r="AB24" s="51"/>
      <c r="AC24" s="51"/>
      <c r="AD24" s="51"/>
      <c r="AE24" s="51"/>
      <c r="AF24" s="51"/>
      <c r="AG24" s="51"/>
      <c r="AH24" s="51"/>
      <c r="AI24" s="51"/>
      <c r="AJ24" s="51"/>
      <c r="AK24" s="51"/>
      <c r="AL24" s="51"/>
      <c r="AM24" s="51"/>
      <c r="AN24" s="51"/>
      <c r="AO24" s="51"/>
      <c r="AP24" s="51"/>
      <c r="AQ24" s="51"/>
      <c r="AR24" s="51"/>
      <c r="AS24" s="51"/>
      <c r="AT24" s="51"/>
      <c r="AU24" s="51"/>
      <c r="AV24" s="51"/>
      <c r="AW24" s="51"/>
      <c r="AX24" s="51"/>
      <c r="AY24" s="51"/>
      <c r="AZ24" s="51"/>
      <c r="BA24" s="51"/>
      <c r="BB24" s="51"/>
      <c r="BC24" s="51"/>
      <c r="BD24" s="51"/>
      <c r="BE24" s="51"/>
      <c r="BF24" s="51"/>
      <c r="BG24" s="51"/>
      <c r="BH24" s="51"/>
      <c r="BI24" s="51"/>
      <c r="BJ24" s="51"/>
      <c r="BK24" s="51"/>
      <c r="BL24" s="51"/>
      <c r="BM24" s="51"/>
      <c r="BN24" s="51"/>
      <c r="BO24" s="51"/>
      <c r="BP24" s="51"/>
      <c r="BQ24" s="51"/>
      <c r="BR24" s="51"/>
      <c r="BS24" s="51"/>
      <c r="BT24" s="51"/>
      <c r="BU24" s="51"/>
      <c r="BV24" s="51"/>
      <c r="BW24" s="51"/>
      <c r="BX24" s="51"/>
      <c r="BY24" s="51"/>
      <c r="BZ24" s="51"/>
      <c r="CA24" s="51"/>
      <c r="CB24" s="51"/>
      <c r="CC24" s="51"/>
      <c r="CD24" s="51"/>
      <c r="CE24" s="51"/>
      <c r="CF24" s="51"/>
      <c r="CG24" s="51"/>
    </row>
    <row r="25" spans="1:85" ht="5.25" customHeight="1">
      <c r="A25" s="61"/>
      <c r="B25" s="60"/>
      <c r="C25" s="59"/>
      <c r="D25" s="51"/>
      <c r="E25" s="51"/>
      <c r="F25" s="51"/>
      <c r="G25" s="51"/>
      <c r="H25" s="51"/>
      <c r="I25" s="51"/>
      <c r="J25" s="51"/>
      <c r="K25" s="51"/>
      <c r="L25" s="51"/>
      <c r="M25" s="51"/>
      <c r="N25" s="51"/>
      <c r="O25" s="51"/>
      <c r="P25" s="51"/>
      <c r="Q25" s="51"/>
      <c r="R25" s="51"/>
      <c r="S25" s="51"/>
      <c r="T25" s="51"/>
      <c r="U25" s="51"/>
      <c r="V25" s="51"/>
      <c r="W25" s="51"/>
      <c r="X25" s="51"/>
      <c r="Y25" s="51"/>
      <c r="Z25" s="51"/>
      <c r="AA25" s="51"/>
      <c r="AB25" s="51"/>
      <c r="AC25" s="51"/>
      <c r="AD25" s="51"/>
      <c r="AE25" s="51"/>
      <c r="AF25" s="51"/>
      <c r="AG25" s="51"/>
      <c r="AH25" s="51"/>
      <c r="AI25" s="51"/>
      <c r="AJ25" s="51"/>
      <c r="AK25" s="51"/>
      <c r="AL25" s="51"/>
      <c r="AM25" s="51"/>
      <c r="AN25" s="51"/>
      <c r="AO25" s="51"/>
      <c r="AP25" s="51"/>
      <c r="AQ25" s="51"/>
      <c r="AR25" s="51"/>
      <c r="AS25" s="51"/>
      <c r="AT25" s="51"/>
      <c r="AU25" s="51"/>
      <c r="AV25" s="51"/>
      <c r="AW25" s="51"/>
      <c r="AX25" s="51"/>
      <c r="AY25" s="51"/>
      <c r="AZ25" s="51"/>
      <c r="BA25" s="51"/>
      <c r="BB25" s="51"/>
      <c r="BC25" s="51"/>
      <c r="BD25" s="51"/>
      <c r="BE25" s="51"/>
      <c r="BF25" s="51"/>
      <c r="BG25" s="51"/>
      <c r="BH25" s="51"/>
      <c r="BI25" s="51"/>
      <c r="BJ25" s="51"/>
      <c r="BK25" s="51"/>
      <c r="BL25" s="51"/>
      <c r="BM25" s="51"/>
      <c r="BN25" s="51"/>
      <c r="BO25" s="51"/>
      <c r="BP25" s="51"/>
      <c r="BQ25" s="51"/>
      <c r="BR25" s="51"/>
      <c r="BS25" s="51"/>
      <c r="BT25" s="51"/>
      <c r="BU25" s="51"/>
      <c r="BV25" s="51"/>
      <c r="BW25" s="51"/>
      <c r="BX25" s="51"/>
      <c r="BY25" s="51"/>
      <c r="BZ25" s="51"/>
      <c r="CA25" s="51"/>
      <c r="CB25" s="51"/>
      <c r="CC25" s="51"/>
      <c r="CD25" s="51"/>
      <c r="CE25" s="51"/>
      <c r="CF25" s="51"/>
      <c r="CG25" s="51"/>
    </row>
    <row r="26" spans="1:85" ht="12.75">
      <c r="A26" s="58">
        <v>1</v>
      </c>
      <c r="B26" s="96" t="s">
        <v>58</v>
      </c>
      <c r="C26" s="92">
        <v>6</v>
      </c>
      <c r="D26" s="51"/>
      <c r="E26" s="51"/>
      <c r="F26" s="51"/>
      <c r="G26" s="51"/>
      <c r="H26" s="51"/>
      <c r="I26" s="51"/>
      <c r="J26" s="51"/>
      <c r="K26" s="51"/>
      <c r="L26" s="51"/>
      <c r="M26" s="51"/>
      <c r="N26" s="51"/>
      <c r="O26" s="51"/>
      <c r="P26" s="51"/>
      <c r="Q26" s="51"/>
      <c r="R26" s="51"/>
      <c r="S26" s="51"/>
      <c r="T26" s="51"/>
      <c r="U26" s="51"/>
      <c r="V26" s="51"/>
      <c r="W26" s="51"/>
      <c r="X26" s="51"/>
      <c r="Y26" s="51"/>
      <c r="Z26" s="51"/>
      <c r="AA26" s="51"/>
      <c r="AB26" s="51"/>
      <c r="AC26" s="51"/>
      <c r="AD26" s="51"/>
      <c r="AE26" s="51"/>
      <c r="AF26" s="51"/>
      <c r="AG26" s="51"/>
      <c r="AH26" s="51"/>
      <c r="AI26" s="51"/>
      <c r="AJ26" s="51"/>
      <c r="AK26" s="51"/>
      <c r="AL26" s="51"/>
      <c r="AM26" s="51"/>
      <c r="AN26" s="51"/>
      <c r="AO26" s="51"/>
      <c r="AP26" s="51"/>
      <c r="AQ26" s="51"/>
      <c r="AR26" s="51"/>
      <c r="AS26" s="51"/>
      <c r="AT26" s="51"/>
      <c r="AU26" s="51"/>
      <c r="AV26" s="51"/>
      <c r="AW26" s="51"/>
      <c r="AX26" s="51"/>
      <c r="AY26" s="51"/>
      <c r="AZ26" s="51"/>
      <c r="BA26" s="51"/>
      <c r="BB26" s="51"/>
      <c r="BC26" s="51"/>
      <c r="BD26" s="51"/>
      <c r="BE26" s="51"/>
      <c r="BF26" s="51"/>
      <c r="BG26" s="51"/>
      <c r="BH26" s="51"/>
      <c r="BI26" s="51"/>
      <c r="BJ26" s="51"/>
      <c r="BK26" s="51"/>
      <c r="BL26" s="51"/>
      <c r="BM26" s="51"/>
      <c r="BN26" s="51"/>
      <c r="BO26" s="51"/>
      <c r="BP26" s="51"/>
      <c r="BQ26" s="51"/>
      <c r="BR26" s="51"/>
      <c r="BS26" s="51"/>
      <c r="BT26" s="51"/>
      <c r="BU26" s="51"/>
      <c r="BV26" s="51"/>
      <c r="BW26" s="51"/>
      <c r="BX26" s="51"/>
      <c r="BY26" s="51"/>
      <c r="BZ26" s="51"/>
      <c r="CA26" s="51"/>
      <c r="CB26" s="51"/>
      <c r="CC26" s="51"/>
      <c r="CD26" s="51"/>
      <c r="CE26" s="51"/>
      <c r="CF26" s="51"/>
      <c r="CG26" s="51"/>
    </row>
    <row r="27" spans="1:85" ht="12.75">
      <c r="A27" s="58">
        <v>2</v>
      </c>
      <c r="B27" s="97" t="s">
        <v>148</v>
      </c>
      <c r="C27" s="92">
        <v>7</v>
      </c>
      <c r="D27" s="51"/>
      <c r="E27" s="51"/>
      <c r="F27" s="51"/>
      <c r="G27" s="51"/>
      <c r="H27" s="51"/>
      <c r="I27" s="51"/>
      <c r="J27" s="51"/>
      <c r="K27" s="51"/>
      <c r="L27" s="51"/>
      <c r="M27" s="51"/>
      <c r="N27" s="51"/>
      <c r="O27" s="51"/>
      <c r="P27" s="51"/>
      <c r="Q27" s="51"/>
      <c r="R27" s="51"/>
      <c r="S27" s="51"/>
      <c r="T27" s="51"/>
      <c r="U27" s="51"/>
      <c r="V27" s="51"/>
      <c r="W27" s="51"/>
      <c r="X27" s="51"/>
      <c r="Y27" s="51"/>
      <c r="Z27" s="51"/>
      <c r="AA27" s="51"/>
      <c r="AB27" s="51"/>
      <c r="AC27" s="51"/>
      <c r="AD27" s="51"/>
      <c r="AE27" s="51"/>
      <c r="AF27" s="51"/>
      <c r="AG27" s="51"/>
      <c r="AH27" s="51"/>
      <c r="AI27" s="51"/>
      <c r="AJ27" s="51"/>
      <c r="AK27" s="51"/>
      <c r="AL27" s="51"/>
      <c r="AM27" s="51"/>
      <c r="AN27" s="51"/>
      <c r="AO27" s="51"/>
      <c r="AP27" s="51"/>
      <c r="AQ27" s="51"/>
      <c r="AR27" s="51"/>
      <c r="AS27" s="51"/>
      <c r="AT27" s="51"/>
      <c r="AU27" s="51"/>
      <c r="AV27" s="51"/>
      <c r="AW27" s="51"/>
      <c r="AX27" s="51"/>
      <c r="AY27" s="51"/>
      <c r="AZ27" s="51"/>
      <c r="BA27" s="51"/>
      <c r="BB27" s="51"/>
      <c r="BC27" s="51"/>
      <c r="BD27" s="51"/>
      <c r="BE27" s="51"/>
      <c r="BF27" s="51"/>
      <c r="BG27" s="51"/>
      <c r="BH27" s="51"/>
      <c r="BI27" s="51"/>
      <c r="BJ27" s="51"/>
      <c r="BK27" s="51"/>
      <c r="BL27" s="51"/>
      <c r="BM27" s="51"/>
      <c r="BN27" s="51"/>
      <c r="BO27" s="51"/>
      <c r="BP27" s="51"/>
      <c r="BQ27" s="51"/>
      <c r="BR27" s="51"/>
      <c r="BS27" s="51"/>
      <c r="BT27" s="51"/>
      <c r="BU27" s="51"/>
      <c r="BV27" s="51"/>
      <c r="BW27" s="51"/>
      <c r="BX27" s="51"/>
      <c r="BY27" s="51"/>
      <c r="BZ27" s="51"/>
      <c r="CA27" s="51"/>
      <c r="CB27" s="51"/>
      <c r="CC27" s="51"/>
      <c r="CD27" s="51"/>
      <c r="CE27" s="51"/>
      <c r="CF27" s="51"/>
      <c r="CG27" s="51"/>
    </row>
    <row r="28" spans="1:85" ht="12.75">
      <c r="A28" s="58">
        <v>3</v>
      </c>
      <c r="B28" s="53" t="s">
        <v>143</v>
      </c>
      <c r="C28" s="93">
        <v>8</v>
      </c>
      <c r="D28" s="51"/>
      <c r="E28" s="51"/>
      <c r="F28" s="51"/>
      <c r="G28" s="51"/>
      <c r="H28" s="51"/>
      <c r="I28" s="51"/>
      <c r="J28" s="51"/>
      <c r="K28" s="51"/>
      <c r="L28" s="51"/>
      <c r="M28" s="51"/>
      <c r="N28" s="51"/>
      <c r="O28" s="51"/>
      <c r="P28" s="51"/>
      <c r="Q28" s="51"/>
      <c r="R28" s="51"/>
      <c r="S28" s="51"/>
      <c r="T28" s="51"/>
      <c r="U28" s="51"/>
      <c r="V28" s="51"/>
      <c r="W28" s="51"/>
      <c r="X28" s="51"/>
      <c r="Y28" s="51"/>
      <c r="Z28" s="51"/>
      <c r="AA28" s="51"/>
      <c r="AB28" s="51"/>
      <c r="AC28" s="51"/>
      <c r="AD28" s="51"/>
      <c r="AE28" s="51"/>
      <c r="AF28" s="51"/>
      <c r="AG28" s="51"/>
      <c r="AH28" s="51"/>
      <c r="AI28" s="51"/>
      <c r="AJ28" s="51"/>
      <c r="AK28" s="51"/>
      <c r="AL28" s="51"/>
      <c r="AM28" s="51"/>
      <c r="AN28" s="51"/>
      <c r="AO28" s="51"/>
      <c r="AP28" s="51"/>
      <c r="AQ28" s="51"/>
      <c r="AR28" s="51"/>
      <c r="AS28" s="51"/>
      <c r="AT28" s="51"/>
      <c r="AU28" s="51"/>
      <c r="AV28" s="51"/>
      <c r="AW28" s="51"/>
      <c r="AX28" s="51"/>
      <c r="AY28" s="51"/>
      <c r="AZ28" s="51"/>
      <c r="BA28" s="51"/>
      <c r="BB28" s="51"/>
      <c r="BC28" s="51"/>
      <c r="BD28" s="51"/>
      <c r="BE28" s="51"/>
      <c r="BF28" s="51"/>
      <c r="BG28" s="51"/>
      <c r="BH28" s="51"/>
      <c r="BI28" s="51"/>
      <c r="BJ28" s="51"/>
      <c r="BK28" s="51"/>
      <c r="BL28" s="51"/>
      <c r="BM28" s="51"/>
      <c r="BN28" s="51"/>
      <c r="BO28" s="51"/>
      <c r="BP28" s="51"/>
      <c r="BQ28" s="51"/>
      <c r="BR28" s="51"/>
      <c r="BS28" s="51"/>
      <c r="BT28" s="51"/>
      <c r="BU28" s="51"/>
      <c r="BV28" s="51"/>
      <c r="BW28" s="51"/>
      <c r="BX28" s="51"/>
      <c r="BY28" s="51"/>
      <c r="BZ28" s="51"/>
      <c r="CA28" s="51"/>
      <c r="CB28" s="51"/>
      <c r="CC28" s="51"/>
      <c r="CD28" s="51"/>
      <c r="CE28" s="51"/>
      <c r="CF28" s="51"/>
      <c r="CG28" s="51"/>
    </row>
    <row r="29" spans="1:85" ht="12.75">
      <c r="A29" s="58">
        <v>4</v>
      </c>
      <c r="B29" s="55" t="s">
        <v>89</v>
      </c>
      <c r="C29" s="93">
        <v>9</v>
      </c>
      <c r="D29" s="51"/>
      <c r="E29" s="51"/>
      <c r="F29" s="51"/>
      <c r="G29" s="51"/>
      <c r="H29" s="51"/>
      <c r="I29" s="51"/>
      <c r="J29" s="51"/>
      <c r="K29" s="51"/>
      <c r="L29" s="51"/>
      <c r="M29" s="51"/>
      <c r="N29" s="51"/>
      <c r="O29" s="51"/>
      <c r="P29" s="51"/>
      <c r="Q29" s="51"/>
      <c r="R29" s="51"/>
      <c r="S29" s="51"/>
      <c r="T29" s="51"/>
      <c r="U29" s="51"/>
      <c r="V29" s="51"/>
      <c r="W29" s="51"/>
      <c r="X29" s="51"/>
      <c r="Y29" s="51"/>
      <c r="Z29" s="51"/>
      <c r="AA29" s="51"/>
      <c r="AB29" s="51"/>
      <c r="AC29" s="51"/>
      <c r="AD29" s="51"/>
      <c r="AE29" s="51"/>
      <c r="AF29" s="51"/>
      <c r="AG29" s="51"/>
      <c r="AH29" s="51"/>
      <c r="AI29" s="51"/>
      <c r="AJ29" s="51"/>
      <c r="AK29" s="51"/>
      <c r="AL29" s="51"/>
      <c r="AM29" s="51"/>
      <c r="AN29" s="51"/>
      <c r="AO29" s="51"/>
      <c r="AP29" s="51"/>
      <c r="AQ29" s="51"/>
      <c r="AR29" s="51"/>
      <c r="AS29" s="51"/>
      <c r="AT29" s="51"/>
      <c r="AU29" s="51"/>
      <c r="AV29" s="51"/>
      <c r="AW29" s="51"/>
      <c r="AX29" s="51"/>
      <c r="AY29" s="51"/>
      <c r="AZ29" s="51"/>
      <c r="BA29" s="51"/>
      <c r="BB29" s="51"/>
      <c r="BC29" s="51"/>
      <c r="BD29" s="51"/>
      <c r="BE29" s="51"/>
      <c r="BF29" s="51"/>
      <c r="BG29" s="51"/>
      <c r="BH29" s="51"/>
      <c r="BI29" s="51"/>
      <c r="BJ29" s="51"/>
      <c r="BK29" s="51"/>
      <c r="BL29" s="51"/>
      <c r="BM29" s="51"/>
      <c r="BN29" s="51"/>
      <c r="BO29" s="51"/>
      <c r="BP29" s="51"/>
      <c r="BQ29" s="51"/>
      <c r="BR29" s="51"/>
      <c r="BS29" s="51"/>
      <c r="BT29" s="51"/>
      <c r="BU29" s="51"/>
      <c r="BV29" s="51"/>
      <c r="BW29" s="51"/>
      <c r="BX29" s="51"/>
      <c r="BY29" s="51"/>
      <c r="BZ29" s="51"/>
      <c r="CA29" s="51"/>
      <c r="CB29" s="51"/>
      <c r="CC29" s="51"/>
      <c r="CD29" s="51"/>
      <c r="CE29" s="51"/>
      <c r="CF29" s="51"/>
      <c r="CG29" s="51"/>
    </row>
    <row r="30" spans="1:85" ht="12.75">
      <c r="A30" s="58">
        <v>5</v>
      </c>
      <c r="B30" s="53" t="s">
        <v>62</v>
      </c>
      <c r="C30" s="93">
        <v>10</v>
      </c>
      <c r="D30" s="51"/>
      <c r="E30" s="51"/>
      <c r="F30" s="51"/>
      <c r="G30" s="51"/>
      <c r="H30" s="51"/>
      <c r="I30" s="51"/>
      <c r="J30" s="51"/>
      <c r="K30" s="51"/>
      <c r="L30" s="51"/>
      <c r="M30" s="51"/>
      <c r="N30" s="51"/>
      <c r="O30" s="51"/>
      <c r="P30" s="51"/>
      <c r="Q30" s="51"/>
      <c r="R30" s="51"/>
      <c r="S30" s="51"/>
      <c r="T30" s="51"/>
      <c r="U30" s="51"/>
      <c r="V30" s="51"/>
      <c r="W30" s="51"/>
      <c r="X30" s="51"/>
      <c r="Y30" s="51"/>
      <c r="Z30" s="51"/>
      <c r="AA30" s="51"/>
      <c r="AB30" s="51"/>
      <c r="AC30" s="51"/>
      <c r="AD30" s="51"/>
      <c r="AE30" s="51"/>
      <c r="AF30" s="51"/>
      <c r="AG30" s="51"/>
      <c r="AH30" s="51"/>
      <c r="AI30" s="51"/>
      <c r="AJ30" s="51"/>
      <c r="AK30" s="51"/>
      <c r="AL30" s="51"/>
      <c r="AM30" s="51"/>
      <c r="AN30" s="51"/>
      <c r="AO30" s="51"/>
      <c r="AP30" s="51"/>
      <c r="AQ30" s="51"/>
      <c r="AR30" s="51"/>
      <c r="AS30" s="51"/>
      <c r="AT30" s="51"/>
      <c r="AU30" s="51"/>
      <c r="AV30" s="51"/>
      <c r="AW30" s="51"/>
      <c r="AX30" s="51"/>
      <c r="AY30" s="51"/>
      <c r="AZ30" s="51"/>
      <c r="BA30" s="51"/>
      <c r="BB30" s="51"/>
      <c r="BC30" s="51"/>
      <c r="BD30" s="51"/>
      <c r="BE30" s="51"/>
      <c r="BF30" s="51"/>
      <c r="BG30" s="51"/>
      <c r="BH30" s="51"/>
      <c r="BI30" s="51"/>
      <c r="BJ30" s="51"/>
      <c r="BK30" s="51"/>
      <c r="BL30" s="51"/>
      <c r="BM30" s="51"/>
      <c r="BN30" s="51"/>
      <c r="BO30" s="51"/>
      <c r="BP30" s="51"/>
      <c r="BQ30" s="51"/>
      <c r="BR30" s="51"/>
      <c r="BS30" s="51"/>
      <c r="BT30" s="51"/>
      <c r="BU30" s="51"/>
      <c r="BV30" s="51"/>
      <c r="BW30" s="51"/>
      <c r="BX30" s="51"/>
      <c r="BY30" s="51"/>
      <c r="BZ30" s="51"/>
      <c r="CA30" s="51"/>
      <c r="CB30" s="51"/>
      <c r="CC30" s="51"/>
      <c r="CD30" s="51"/>
      <c r="CE30" s="51"/>
      <c r="CF30" s="51"/>
      <c r="CG30" s="51"/>
    </row>
    <row r="31" spans="1:85" ht="12.75">
      <c r="A31" s="58">
        <v>6</v>
      </c>
      <c r="B31" s="53" t="s">
        <v>61</v>
      </c>
      <c r="C31" s="92">
        <v>11</v>
      </c>
      <c r="D31" s="51"/>
      <c r="E31" s="51"/>
      <c r="F31" s="51"/>
      <c r="G31" s="51"/>
      <c r="H31" s="51"/>
      <c r="I31" s="51"/>
      <c r="J31" s="51"/>
      <c r="K31" s="51"/>
      <c r="L31" s="51"/>
      <c r="M31" s="51"/>
      <c r="N31" s="51"/>
      <c r="O31" s="51"/>
      <c r="P31" s="51"/>
      <c r="Q31" s="51"/>
      <c r="R31" s="51"/>
      <c r="S31" s="51"/>
      <c r="T31" s="51"/>
      <c r="U31" s="51"/>
      <c r="V31" s="51"/>
      <c r="W31" s="51"/>
      <c r="X31" s="51"/>
      <c r="Y31" s="51"/>
      <c r="Z31" s="51"/>
      <c r="AA31" s="51"/>
      <c r="AB31" s="51"/>
      <c r="AC31" s="51"/>
      <c r="AD31" s="51"/>
      <c r="AE31" s="51"/>
      <c r="AF31" s="51"/>
      <c r="AG31" s="51"/>
      <c r="AH31" s="51"/>
      <c r="AI31" s="51"/>
      <c r="AJ31" s="51"/>
      <c r="AK31" s="51"/>
      <c r="AL31" s="51"/>
      <c r="AM31" s="51"/>
      <c r="AN31" s="51"/>
      <c r="AO31" s="51"/>
      <c r="AP31" s="51"/>
      <c r="AQ31" s="51"/>
      <c r="AR31" s="51"/>
      <c r="AS31" s="51"/>
      <c r="AT31" s="51"/>
      <c r="AU31" s="51"/>
      <c r="AV31" s="51"/>
      <c r="AW31" s="51"/>
      <c r="AX31" s="51"/>
      <c r="AY31" s="51"/>
      <c r="AZ31" s="51"/>
      <c r="BA31" s="51"/>
      <c r="BB31" s="51"/>
      <c r="BC31" s="51"/>
      <c r="BD31" s="51"/>
      <c r="BE31" s="51"/>
      <c r="BF31" s="51"/>
      <c r="BG31" s="51"/>
      <c r="BH31" s="51"/>
      <c r="BI31" s="51"/>
      <c r="BJ31" s="51"/>
      <c r="BK31" s="51"/>
      <c r="BL31" s="51"/>
      <c r="BM31" s="51"/>
      <c r="BN31" s="51"/>
      <c r="BO31" s="51"/>
      <c r="BP31" s="51"/>
      <c r="BQ31" s="51"/>
      <c r="BR31" s="51"/>
      <c r="BS31" s="51"/>
      <c r="BT31" s="51"/>
      <c r="BU31" s="51"/>
      <c r="BV31" s="51"/>
      <c r="BW31" s="51"/>
      <c r="BX31" s="51"/>
      <c r="BY31" s="51"/>
      <c r="BZ31" s="51"/>
      <c r="CA31" s="51"/>
      <c r="CB31" s="51"/>
      <c r="CC31" s="51"/>
      <c r="CD31" s="51"/>
      <c r="CE31" s="51"/>
      <c r="CF31" s="51"/>
      <c r="CG31" s="51"/>
    </row>
    <row r="32" spans="1:85" ht="12.75">
      <c r="A32" s="58">
        <v>7</v>
      </c>
      <c r="B32" s="53" t="s">
        <v>60</v>
      </c>
      <c r="C32" s="92">
        <v>12</v>
      </c>
      <c r="D32" s="51"/>
      <c r="E32" s="51"/>
      <c r="F32" s="51"/>
      <c r="G32" s="51"/>
      <c r="H32" s="51"/>
      <c r="I32" s="51"/>
      <c r="J32" s="51"/>
      <c r="K32" s="51"/>
      <c r="L32" s="51"/>
      <c r="M32" s="51"/>
      <c r="N32" s="51"/>
      <c r="O32" s="51"/>
      <c r="P32" s="51"/>
      <c r="Q32" s="51"/>
      <c r="R32" s="51"/>
      <c r="S32" s="51"/>
      <c r="T32" s="51"/>
      <c r="U32" s="51"/>
      <c r="V32" s="51"/>
      <c r="W32" s="51"/>
      <c r="X32" s="51"/>
      <c r="Y32" s="51"/>
      <c r="Z32" s="51"/>
      <c r="AA32" s="51"/>
      <c r="AB32" s="51"/>
      <c r="AC32" s="51"/>
      <c r="AD32" s="51"/>
      <c r="AE32" s="51"/>
      <c r="AF32" s="51"/>
      <c r="AG32" s="51"/>
      <c r="AH32" s="51"/>
      <c r="AI32" s="51"/>
      <c r="AJ32" s="51"/>
      <c r="AK32" s="51"/>
      <c r="AL32" s="51"/>
      <c r="AM32" s="51"/>
      <c r="AN32" s="51"/>
      <c r="AO32" s="51"/>
      <c r="AP32" s="51"/>
      <c r="AQ32" s="51"/>
      <c r="AR32" s="51"/>
      <c r="AS32" s="51"/>
      <c r="AT32" s="51"/>
      <c r="AU32" s="51"/>
      <c r="AV32" s="51"/>
      <c r="AW32" s="51"/>
      <c r="AX32" s="51"/>
      <c r="AY32" s="51"/>
      <c r="AZ32" s="51"/>
      <c r="BA32" s="51"/>
      <c r="BB32" s="51"/>
      <c r="BC32" s="51"/>
      <c r="BD32" s="51"/>
      <c r="BE32" s="51"/>
      <c r="BF32" s="51"/>
      <c r="BG32" s="51"/>
      <c r="BH32" s="51"/>
      <c r="BI32" s="51"/>
      <c r="BJ32" s="51"/>
      <c r="BK32" s="51"/>
      <c r="BL32" s="51"/>
      <c r="BM32" s="51"/>
      <c r="BN32" s="51"/>
      <c r="BO32" s="51"/>
      <c r="BP32" s="51"/>
      <c r="BQ32" s="51"/>
      <c r="BR32" s="51"/>
      <c r="BS32" s="51"/>
      <c r="BT32" s="51"/>
      <c r="BU32" s="51"/>
      <c r="BV32" s="51"/>
      <c r="BW32" s="51"/>
      <c r="BX32" s="51"/>
      <c r="BY32" s="51"/>
      <c r="BZ32" s="51"/>
      <c r="CA32" s="51"/>
      <c r="CB32" s="51"/>
      <c r="CC32" s="51"/>
      <c r="CD32" s="51"/>
      <c r="CE32" s="51"/>
      <c r="CF32" s="51"/>
      <c r="CG32" s="51"/>
    </row>
    <row r="33" spans="1:85" ht="12.75">
      <c r="A33" s="58">
        <v>8</v>
      </c>
      <c r="B33" s="53" t="s">
        <v>59</v>
      </c>
      <c r="C33" s="92">
        <v>13</v>
      </c>
      <c r="D33" s="51"/>
      <c r="E33" s="51"/>
      <c r="F33" s="51"/>
      <c r="G33" s="51"/>
      <c r="H33" s="51"/>
      <c r="I33" s="51"/>
      <c r="J33" s="51"/>
      <c r="K33" s="51"/>
      <c r="L33" s="51"/>
      <c r="M33" s="51"/>
      <c r="N33" s="51"/>
      <c r="O33" s="51"/>
      <c r="P33" s="51"/>
      <c r="Q33" s="51"/>
      <c r="R33" s="51"/>
      <c r="S33" s="51"/>
      <c r="T33" s="51"/>
      <c r="U33" s="51"/>
      <c r="V33" s="51"/>
      <c r="W33" s="51"/>
      <c r="X33" s="51"/>
      <c r="Y33" s="51"/>
      <c r="Z33" s="51"/>
      <c r="AA33" s="51"/>
      <c r="AB33" s="51"/>
      <c r="AC33" s="51"/>
      <c r="AD33" s="51"/>
      <c r="AE33" s="51"/>
      <c r="AF33" s="51"/>
      <c r="AG33" s="51"/>
      <c r="AH33" s="51"/>
      <c r="AI33" s="51"/>
      <c r="AJ33" s="51"/>
      <c r="AK33" s="51"/>
      <c r="AL33" s="51"/>
      <c r="AM33" s="51"/>
      <c r="AN33" s="51"/>
      <c r="AO33" s="51"/>
      <c r="AP33" s="51"/>
      <c r="AQ33" s="51"/>
      <c r="AR33" s="51"/>
      <c r="AS33" s="51"/>
      <c r="AT33" s="51"/>
      <c r="AU33" s="51"/>
      <c r="AV33" s="51"/>
      <c r="AW33" s="51"/>
      <c r="AX33" s="51"/>
      <c r="AY33" s="51"/>
      <c r="AZ33" s="51"/>
      <c r="BA33" s="51"/>
      <c r="BB33" s="51"/>
      <c r="BC33" s="51"/>
      <c r="BD33" s="51"/>
      <c r="BE33" s="51"/>
      <c r="BF33" s="51"/>
      <c r="BG33" s="51"/>
      <c r="BH33" s="51"/>
      <c r="BI33" s="51"/>
      <c r="BJ33" s="51"/>
      <c r="BK33" s="51"/>
      <c r="BL33" s="51"/>
      <c r="BM33" s="51"/>
      <c r="BN33" s="51"/>
      <c r="BO33" s="51"/>
      <c r="BP33" s="51"/>
      <c r="BQ33" s="51"/>
      <c r="BR33" s="51"/>
      <c r="BS33" s="51"/>
      <c r="BT33" s="51"/>
      <c r="BU33" s="51"/>
      <c r="BV33" s="51"/>
      <c r="BW33" s="51"/>
      <c r="BX33" s="51"/>
      <c r="BY33" s="51"/>
      <c r="BZ33" s="51"/>
      <c r="CA33" s="51"/>
      <c r="CB33" s="51"/>
      <c r="CC33" s="51"/>
      <c r="CD33" s="51"/>
      <c r="CE33" s="51"/>
      <c r="CF33" s="51"/>
      <c r="CG33" s="51"/>
    </row>
    <row r="34" spans="1:85" ht="12.75">
      <c r="A34" s="58"/>
      <c r="B34" s="55"/>
      <c r="C34" s="57"/>
      <c r="D34" s="51"/>
      <c r="E34" s="51"/>
      <c r="F34" s="51"/>
      <c r="G34" s="51"/>
      <c r="H34" s="51"/>
      <c r="I34" s="51"/>
      <c r="J34" s="51"/>
      <c r="K34" s="51"/>
      <c r="L34" s="51"/>
      <c r="M34" s="51"/>
      <c r="N34" s="51"/>
      <c r="O34" s="51"/>
      <c r="P34" s="51"/>
      <c r="Q34" s="51"/>
      <c r="R34" s="51"/>
      <c r="S34" s="51"/>
      <c r="T34" s="51"/>
      <c r="U34" s="51"/>
      <c r="V34" s="51"/>
      <c r="W34" s="51"/>
      <c r="X34" s="51"/>
      <c r="Y34" s="51"/>
      <c r="Z34" s="51"/>
      <c r="AA34" s="51"/>
      <c r="AB34" s="51"/>
      <c r="AC34" s="51"/>
      <c r="AD34" s="51"/>
      <c r="AE34" s="51"/>
      <c r="AF34" s="51"/>
      <c r="AG34" s="51"/>
      <c r="AH34" s="51"/>
      <c r="AI34" s="51"/>
      <c r="AJ34" s="51"/>
      <c r="AK34" s="51"/>
      <c r="AL34" s="51"/>
      <c r="AM34" s="51"/>
      <c r="AN34" s="51"/>
      <c r="AO34" s="51"/>
      <c r="AP34" s="51"/>
      <c r="AQ34" s="51"/>
      <c r="AR34" s="51"/>
      <c r="AS34" s="51"/>
      <c r="AT34" s="51"/>
      <c r="AU34" s="51"/>
      <c r="AV34" s="51"/>
      <c r="AW34" s="51"/>
      <c r="AX34" s="51"/>
      <c r="AY34" s="51"/>
      <c r="AZ34" s="51"/>
      <c r="BA34" s="51"/>
      <c r="BB34" s="51"/>
      <c r="BC34" s="51"/>
      <c r="BD34" s="51"/>
      <c r="BE34" s="51"/>
      <c r="BF34" s="51"/>
      <c r="BG34" s="51"/>
      <c r="BH34" s="51"/>
      <c r="BI34" s="51"/>
      <c r="BJ34" s="51"/>
      <c r="BK34" s="51"/>
      <c r="BL34" s="51"/>
      <c r="BM34" s="51"/>
      <c r="BN34" s="51"/>
      <c r="BO34" s="51"/>
      <c r="BP34" s="51"/>
      <c r="BQ34" s="51"/>
      <c r="BR34" s="51"/>
      <c r="BS34" s="51"/>
      <c r="BT34" s="51"/>
      <c r="BU34" s="51"/>
      <c r="BV34" s="51"/>
      <c r="BW34" s="51"/>
      <c r="BX34" s="51"/>
      <c r="BY34" s="51"/>
      <c r="BZ34" s="51"/>
      <c r="CA34" s="51"/>
      <c r="CB34" s="51"/>
      <c r="CC34" s="51"/>
      <c r="CD34" s="51"/>
      <c r="CE34" s="51"/>
      <c r="CF34" s="51"/>
      <c r="CG34" s="51"/>
    </row>
    <row r="35" spans="1:85" ht="12.75">
      <c r="A35" s="58"/>
      <c r="B35" s="55"/>
      <c r="C35" s="57"/>
      <c r="D35" s="51"/>
      <c r="E35" s="51"/>
      <c r="F35" s="51"/>
      <c r="G35" s="51"/>
      <c r="H35" s="51"/>
      <c r="I35" s="51"/>
      <c r="J35" s="51"/>
      <c r="K35" s="51"/>
      <c r="L35" s="51"/>
      <c r="M35" s="51"/>
      <c r="N35" s="51"/>
      <c r="O35" s="51"/>
      <c r="P35" s="51"/>
      <c r="Q35" s="51"/>
      <c r="R35" s="51"/>
      <c r="S35" s="51"/>
      <c r="T35" s="51"/>
      <c r="U35" s="51"/>
      <c r="V35" s="51"/>
      <c r="W35" s="51"/>
      <c r="X35" s="51"/>
      <c r="Y35" s="51"/>
      <c r="Z35" s="51"/>
      <c r="AA35" s="51"/>
      <c r="AB35" s="51"/>
      <c r="AC35" s="51"/>
      <c r="AD35" s="51"/>
      <c r="AE35" s="51"/>
      <c r="AF35" s="51"/>
      <c r="AG35" s="51"/>
      <c r="AH35" s="51"/>
      <c r="AI35" s="51"/>
      <c r="AJ35" s="51"/>
      <c r="AK35" s="51"/>
      <c r="AL35" s="51"/>
      <c r="AM35" s="51"/>
      <c r="AN35" s="51"/>
      <c r="AO35" s="51"/>
      <c r="AP35" s="51"/>
      <c r="AQ35" s="51"/>
      <c r="AR35" s="51"/>
      <c r="AS35" s="51"/>
      <c r="AT35" s="51"/>
      <c r="AU35" s="51"/>
      <c r="AV35" s="51"/>
      <c r="AW35" s="51"/>
      <c r="AX35" s="51"/>
      <c r="AY35" s="51"/>
      <c r="AZ35" s="51"/>
      <c r="BA35" s="51"/>
      <c r="BB35" s="51"/>
      <c r="BC35" s="51"/>
      <c r="BD35" s="51"/>
      <c r="BE35" s="51"/>
      <c r="BF35" s="51"/>
      <c r="BG35" s="51"/>
      <c r="BH35" s="51"/>
      <c r="BI35" s="51"/>
      <c r="BJ35" s="51"/>
      <c r="BK35" s="51"/>
      <c r="BL35" s="51"/>
      <c r="BM35" s="51"/>
      <c r="BN35" s="51"/>
      <c r="BO35" s="51"/>
      <c r="BP35" s="51"/>
      <c r="BQ35" s="51"/>
      <c r="BR35" s="51"/>
      <c r="BS35" s="51"/>
      <c r="BT35" s="51"/>
      <c r="BU35" s="51"/>
      <c r="BV35" s="51"/>
      <c r="BW35" s="51"/>
      <c r="BX35" s="51"/>
      <c r="BY35" s="51"/>
      <c r="BZ35" s="51"/>
      <c r="CA35" s="51"/>
      <c r="CB35" s="51"/>
      <c r="CC35" s="51"/>
      <c r="CD35" s="51"/>
      <c r="CE35" s="51"/>
      <c r="CF35" s="51"/>
      <c r="CG35" s="51"/>
    </row>
    <row r="36" spans="1:85" ht="12.75">
      <c r="A36" s="58"/>
      <c r="B36" s="55"/>
      <c r="C36" s="57"/>
      <c r="D36" s="51"/>
      <c r="E36" s="51"/>
      <c r="F36" s="51"/>
      <c r="G36" s="51"/>
      <c r="H36" s="51"/>
      <c r="I36" s="51"/>
      <c r="J36" s="51"/>
      <c r="K36" s="51"/>
      <c r="L36" s="51"/>
      <c r="M36" s="51"/>
      <c r="N36" s="51"/>
      <c r="O36" s="51"/>
      <c r="P36" s="51"/>
      <c r="Q36" s="51"/>
      <c r="R36" s="51"/>
      <c r="S36" s="51"/>
      <c r="T36" s="51"/>
      <c r="U36" s="51"/>
      <c r="V36" s="51"/>
      <c r="W36" s="51"/>
      <c r="X36" s="51"/>
      <c r="Y36" s="51"/>
      <c r="Z36" s="51"/>
      <c r="AA36" s="51"/>
      <c r="AB36" s="51"/>
      <c r="AC36" s="51"/>
      <c r="AD36" s="51"/>
      <c r="AE36" s="51"/>
      <c r="AF36" s="51"/>
      <c r="AG36" s="51"/>
      <c r="AH36" s="51"/>
      <c r="AI36" s="51"/>
      <c r="AJ36" s="51"/>
      <c r="AK36" s="51"/>
      <c r="AL36" s="51"/>
      <c r="AM36" s="51"/>
      <c r="AN36" s="51"/>
      <c r="AO36" s="51"/>
      <c r="AP36" s="51"/>
      <c r="AQ36" s="51"/>
      <c r="AR36" s="51"/>
      <c r="AS36" s="51"/>
      <c r="AT36" s="51"/>
      <c r="AU36" s="51"/>
      <c r="AV36" s="51"/>
      <c r="AW36" s="51"/>
      <c r="AX36" s="51"/>
      <c r="AY36" s="51"/>
      <c r="AZ36" s="51"/>
      <c r="BA36" s="51"/>
      <c r="BB36" s="51"/>
      <c r="BC36" s="51"/>
      <c r="BD36" s="51"/>
      <c r="BE36" s="51"/>
      <c r="BF36" s="51"/>
      <c r="BG36" s="51"/>
      <c r="BH36" s="51"/>
      <c r="BI36" s="51"/>
      <c r="BJ36" s="51"/>
      <c r="BK36" s="51"/>
      <c r="BL36" s="51"/>
      <c r="BM36" s="51"/>
      <c r="BN36" s="51"/>
      <c r="BO36" s="51"/>
      <c r="BP36" s="51"/>
      <c r="BQ36" s="51"/>
      <c r="BR36" s="51"/>
      <c r="BS36" s="51"/>
      <c r="BT36" s="51"/>
      <c r="BU36" s="51"/>
      <c r="BV36" s="51"/>
      <c r="BW36" s="51"/>
      <c r="BX36" s="51"/>
      <c r="BY36" s="51"/>
      <c r="BZ36" s="51"/>
      <c r="CA36" s="51"/>
      <c r="CB36" s="51"/>
      <c r="CC36" s="51"/>
      <c r="CD36" s="51"/>
      <c r="CE36" s="51"/>
      <c r="CF36" s="51"/>
      <c r="CG36" s="51"/>
    </row>
    <row r="37" spans="1:85" ht="12.75">
      <c r="A37" s="58"/>
      <c r="B37" s="55"/>
      <c r="C37" s="57"/>
      <c r="D37" s="51"/>
      <c r="E37" s="51"/>
      <c r="F37" s="51"/>
      <c r="G37" s="51"/>
      <c r="H37" s="51"/>
      <c r="I37" s="51"/>
      <c r="J37" s="51"/>
      <c r="K37" s="51"/>
      <c r="L37" s="51"/>
      <c r="M37" s="51"/>
      <c r="N37" s="51"/>
      <c r="O37" s="51"/>
      <c r="P37" s="51"/>
      <c r="Q37" s="51"/>
      <c r="R37" s="51"/>
      <c r="S37" s="51"/>
      <c r="T37" s="51"/>
      <c r="U37" s="51"/>
      <c r="V37" s="51"/>
      <c r="W37" s="51"/>
      <c r="X37" s="51"/>
      <c r="Y37" s="51"/>
      <c r="Z37" s="51"/>
      <c r="AA37" s="51"/>
      <c r="AB37" s="51"/>
      <c r="AC37" s="51"/>
      <c r="AD37" s="51"/>
      <c r="AE37" s="51"/>
      <c r="AF37" s="51"/>
      <c r="AG37" s="51"/>
      <c r="AH37" s="51"/>
      <c r="AI37" s="51"/>
      <c r="AJ37" s="51"/>
      <c r="AK37" s="51"/>
      <c r="AL37" s="51"/>
      <c r="AM37" s="51"/>
      <c r="AN37" s="51"/>
      <c r="AO37" s="51"/>
      <c r="AP37" s="51"/>
      <c r="AQ37" s="51"/>
      <c r="AR37" s="51"/>
      <c r="AS37" s="51"/>
      <c r="AT37" s="51"/>
      <c r="AU37" s="51"/>
      <c r="AV37" s="51"/>
      <c r="AW37" s="51"/>
      <c r="AX37" s="51"/>
      <c r="AY37" s="51"/>
      <c r="AZ37" s="51"/>
      <c r="BA37" s="51"/>
      <c r="BB37" s="51"/>
      <c r="BC37" s="51"/>
      <c r="BD37" s="51"/>
      <c r="BE37" s="51"/>
      <c r="BF37" s="51"/>
      <c r="BG37" s="51"/>
      <c r="BH37" s="51"/>
      <c r="BI37" s="51"/>
      <c r="BJ37" s="51"/>
      <c r="BK37" s="51"/>
      <c r="BL37" s="51"/>
      <c r="BM37" s="51"/>
      <c r="BN37" s="51"/>
      <c r="BO37" s="51"/>
      <c r="BP37" s="51"/>
      <c r="BQ37" s="51"/>
      <c r="BR37" s="51"/>
      <c r="BS37" s="51"/>
      <c r="BT37" s="51"/>
      <c r="BU37" s="51"/>
      <c r="BV37" s="51"/>
      <c r="BW37" s="51"/>
      <c r="BX37" s="51"/>
      <c r="BY37" s="51"/>
      <c r="BZ37" s="51"/>
      <c r="CA37" s="51"/>
      <c r="CB37" s="51"/>
      <c r="CC37" s="51"/>
      <c r="CD37" s="51"/>
      <c r="CE37" s="51"/>
      <c r="CF37" s="51"/>
      <c r="CG37" s="51"/>
    </row>
    <row r="38" spans="1:85" ht="12.75">
      <c r="A38" s="58"/>
      <c r="B38" s="55"/>
      <c r="C38" s="57"/>
      <c r="D38" s="51"/>
      <c r="E38" s="51"/>
      <c r="F38" s="51"/>
      <c r="G38" s="51"/>
      <c r="H38" s="51"/>
      <c r="I38" s="51"/>
      <c r="J38" s="51"/>
      <c r="K38" s="51"/>
      <c r="L38" s="51"/>
      <c r="M38" s="51"/>
      <c r="N38" s="51"/>
      <c r="O38" s="51"/>
      <c r="P38" s="51"/>
      <c r="Q38" s="51"/>
      <c r="R38" s="51"/>
      <c r="S38" s="51"/>
      <c r="T38" s="51"/>
      <c r="U38" s="51"/>
      <c r="V38" s="51"/>
      <c r="W38" s="51"/>
      <c r="X38" s="51"/>
      <c r="Y38" s="51"/>
      <c r="Z38" s="51"/>
      <c r="AA38" s="51"/>
      <c r="AB38" s="51"/>
      <c r="AC38" s="51"/>
      <c r="AD38" s="51"/>
      <c r="AE38" s="51"/>
      <c r="AF38" s="51"/>
      <c r="AG38" s="51"/>
      <c r="AH38" s="51"/>
      <c r="AI38" s="51"/>
      <c r="AJ38" s="51"/>
      <c r="AK38" s="51"/>
      <c r="AL38" s="51"/>
      <c r="AM38" s="51"/>
      <c r="AN38" s="51"/>
      <c r="AO38" s="51"/>
      <c r="AP38" s="51"/>
      <c r="AQ38" s="51"/>
      <c r="AR38" s="51"/>
      <c r="AS38" s="51"/>
      <c r="AT38" s="51"/>
      <c r="AU38" s="51"/>
      <c r="AV38" s="51"/>
      <c r="AW38" s="51"/>
      <c r="AX38" s="51"/>
      <c r="AY38" s="51"/>
      <c r="AZ38" s="51"/>
      <c r="BA38" s="51"/>
      <c r="BB38" s="51"/>
      <c r="BC38" s="51"/>
      <c r="BD38" s="51"/>
      <c r="BE38" s="51"/>
      <c r="BF38" s="51"/>
      <c r="BG38" s="51"/>
      <c r="BH38" s="51"/>
      <c r="BI38" s="51"/>
      <c r="BJ38" s="51"/>
      <c r="BK38" s="51"/>
      <c r="BL38" s="51"/>
      <c r="BM38" s="51"/>
      <c r="BN38" s="51"/>
      <c r="BO38" s="51"/>
      <c r="BP38" s="51"/>
      <c r="BQ38" s="51"/>
      <c r="BR38" s="51"/>
      <c r="BS38" s="51"/>
      <c r="BT38" s="51"/>
      <c r="BU38" s="51"/>
      <c r="BV38" s="51"/>
      <c r="BW38" s="51"/>
      <c r="BX38" s="51"/>
      <c r="BY38" s="51"/>
      <c r="BZ38" s="51"/>
      <c r="CA38" s="51"/>
      <c r="CB38" s="51"/>
      <c r="CC38" s="51"/>
      <c r="CD38" s="51"/>
      <c r="CE38" s="51"/>
      <c r="CF38" s="51"/>
      <c r="CG38" s="51"/>
    </row>
    <row r="39" spans="1:85" ht="12.75">
      <c r="A39" s="58"/>
      <c r="B39" s="55"/>
      <c r="C39" s="57"/>
      <c r="D39" s="51"/>
      <c r="E39" s="51"/>
      <c r="F39" s="51"/>
      <c r="G39" s="51"/>
      <c r="H39" s="51"/>
      <c r="I39" s="51"/>
      <c r="J39" s="51"/>
      <c r="K39" s="51"/>
      <c r="L39" s="51"/>
      <c r="M39" s="51"/>
      <c r="N39" s="51"/>
      <c r="O39" s="51"/>
      <c r="P39" s="51"/>
      <c r="Q39" s="51"/>
      <c r="R39" s="51"/>
      <c r="S39" s="51"/>
      <c r="T39" s="51"/>
      <c r="U39" s="51"/>
      <c r="V39" s="51"/>
      <c r="W39" s="51"/>
      <c r="X39" s="51"/>
      <c r="Y39" s="51"/>
      <c r="Z39" s="51"/>
      <c r="AA39" s="51"/>
      <c r="AB39" s="51"/>
      <c r="AC39" s="51"/>
      <c r="AD39" s="51"/>
      <c r="AE39" s="51"/>
      <c r="AF39" s="51"/>
      <c r="AG39" s="51"/>
      <c r="AH39" s="51"/>
      <c r="AI39" s="51"/>
      <c r="AJ39" s="51"/>
      <c r="AK39" s="51"/>
      <c r="AL39" s="51"/>
      <c r="AM39" s="51"/>
      <c r="AN39" s="51"/>
      <c r="AO39" s="51"/>
      <c r="AP39" s="51"/>
      <c r="AQ39" s="51"/>
      <c r="AR39" s="51"/>
      <c r="AS39" s="51"/>
      <c r="AT39" s="51"/>
      <c r="AU39" s="51"/>
      <c r="AV39" s="51"/>
      <c r="AW39" s="51"/>
      <c r="AX39" s="51"/>
      <c r="AY39" s="51"/>
      <c r="AZ39" s="51"/>
      <c r="BA39" s="51"/>
      <c r="BB39" s="51"/>
      <c r="BC39" s="51"/>
      <c r="BD39" s="51"/>
      <c r="BE39" s="51"/>
      <c r="BF39" s="51"/>
      <c r="BG39" s="51"/>
      <c r="BH39" s="51"/>
      <c r="BI39" s="51"/>
      <c r="BJ39" s="51"/>
      <c r="BK39" s="51"/>
      <c r="BL39" s="51"/>
      <c r="BM39" s="51"/>
      <c r="BN39" s="51"/>
      <c r="BO39" s="51"/>
      <c r="BP39" s="51"/>
      <c r="BQ39" s="51"/>
      <c r="BR39" s="51"/>
      <c r="BS39" s="51"/>
      <c r="BT39" s="51"/>
      <c r="BU39" s="51"/>
      <c r="BV39" s="51"/>
      <c r="BW39" s="51"/>
      <c r="BX39" s="51"/>
      <c r="BY39" s="51"/>
      <c r="BZ39" s="51"/>
      <c r="CA39" s="51"/>
      <c r="CB39" s="51"/>
      <c r="CC39" s="51"/>
      <c r="CD39" s="51"/>
      <c r="CE39" s="51"/>
      <c r="CF39" s="51"/>
      <c r="CG39" s="51"/>
    </row>
    <row r="40" spans="1:85" ht="12.75">
      <c r="A40" s="58"/>
      <c r="B40" s="55"/>
      <c r="C40" s="57"/>
      <c r="D40" s="51"/>
      <c r="E40" s="51"/>
      <c r="F40" s="51"/>
      <c r="G40" s="51"/>
      <c r="H40" s="51"/>
      <c r="I40" s="51"/>
      <c r="J40" s="51"/>
      <c r="K40" s="51"/>
      <c r="L40" s="51"/>
      <c r="M40" s="51"/>
      <c r="N40" s="51"/>
      <c r="O40" s="51"/>
      <c r="P40" s="51"/>
      <c r="Q40" s="51"/>
      <c r="R40" s="51"/>
      <c r="S40" s="51"/>
      <c r="T40" s="51"/>
      <c r="U40" s="51"/>
      <c r="V40" s="51"/>
      <c r="W40" s="51"/>
      <c r="X40" s="51"/>
      <c r="Y40" s="51"/>
      <c r="Z40" s="51"/>
      <c r="AA40" s="51"/>
      <c r="AB40" s="51"/>
      <c r="AC40" s="51"/>
      <c r="AD40" s="51"/>
      <c r="AE40" s="51"/>
      <c r="AF40" s="51"/>
      <c r="AG40" s="51"/>
      <c r="AH40" s="51"/>
      <c r="AI40" s="51"/>
      <c r="AJ40" s="51"/>
      <c r="AK40" s="51"/>
      <c r="AL40" s="51"/>
      <c r="AM40" s="51"/>
      <c r="AN40" s="51"/>
      <c r="AO40" s="51"/>
      <c r="AP40" s="51"/>
      <c r="AQ40" s="51"/>
      <c r="AR40" s="51"/>
      <c r="AS40" s="51"/>
      <c r="AT40" s="51"/>
      <c r="AU40" s="51"/>
      <c r="AV40" s="51"/>
      <c r="AW40" s="51"/>
      <c r="AX40" s="51"/>
      <c r="AY40" s="51"/>
      <c r="AZ40" s="51"/>
      <c r="BA40" s="51"/>
      <c r="BB40" s="51"/>
      <c r="BC40" s="51"/>
      <c r="BD40" s="51"/>
      <c r="BE40" s="51"/>
      <c r="BF40" s="51"/>
      <c r="BG40" s="51"/>
      <c r="BH40" s="51"/>
      <c r="BI40" s="51"/>
      <c r="BJ40" s="51"/>
      <c r="BK40" s="51"/>
      <c r="BL40" s="51"/>
      <c r="BM40" s="51"/>
      <c r="BN40" s="51"/>
      <c r="BO40" s="51"/>
      <c r="BP40" s="51"/>
      <c r="BQ40" s="51"/>
      <c r="BR40" s="51"/>
      <c r="BS40" s="51"/>
      <c r="BT40" s="51"/>
      <c r="BU40" s="51"/>
      <c r="BV40" s="51"/>
      <c r="BW40" s="51"/>
      <c r="BX40" s="51"/>
      <c r="BY40" s="51"/>
      <c r="BZ40" s="51"/>
      <c r="CA40" s="51"/>
      <c r="CB40" s="51"/>
      <c r="CC40" s="51"/>
      <c r="CD40" s="51"/>
      <c r="CE40" s="51"/>
      <c r="CF40" s="51"/>
      <c r="CG40" s="51"/>
    </row>
    <row r="41" spans="1:85" ht="12.75">
      <c r="A41" s="58"/>
      <c r="B41" s="55"/>
      <c r="C41" s="57"/>
      <c r="D41" s="51"/>
      <c r="E41" s="51"/>
      <c r="F41" s="51"/>
      <c r="G41" s="51"/>
      <c r="H41" s="51"/>
      <c r="I41" s="51"/>
      <c r="J41" s="51"/>
      <c r="K41" s="51"/>
      <c r="L41" s="51"/>
      <c r="M41" s="51"/>
      <c r="N41" s="51"/>
      <c r="O41" s="51"/>
      <c r="P41" s="51"/>
      <c r="Q41" s="51"/>
      <c r="R41" s="51"/>
      <c r="S41" s="51"/>
      <c r="T41" s="51"/>
      <c r="U41" s="51"/>
      <c r="V41" s="51"/>
      <c r="W41" s="51"/>
      <c r="X41" s="51"/>
      <c r="Y41" s="51"/>
      <c r="Z41" s="51"/>
      <c r="AA41" s="51"/>
      <c r="AB41" s="51"/>
      <c r="AC41" s="51"/>
      <c r="AD41" s="51"/>
      <c r="AE41" s="51"/>
      <c r="AF41" s="51"/>
      <c r="AG41" s="51"/>
      <c r="AH41" s="51"/>
      <c r="AI41" s="51"/>
      <c r="AJ41" s="51"/>
      <c r="AK41" s="51"/>
      <c r="AL41" s="51"/>
      <c r="AM41" s="51"/>
      <c r="AN41" s="51"/>
      <c r="AO41" s="51"/>
      <c r="AP41" s="51"/>
      <c r="AQ41" s="51"/>
      <c r="AR41" s="51"/>
      <c r="AS41" s="51"/>
      <c r="AT41" s="51"/>
      <c r="AU41" s="51"/>
      <c r="AV41" s="51"/>
      <c r="AW41" s="51"/>
      <c r="AX41" s="51"/>
      <c r="AY41" s="51"/>
      <c r="AZ41" s="51"/>
      <c r="BA41" s="51"/>
      <c r="BB41" s="51"/>
      <c r="BC41" s="51"/>
      <c r="BD41" s="51"/>
      <c r="BE41" s="51"/>
      <c r="BF41" s="51"/>
      <c r="BG41" s="51"/>
      <c r="BH41" s="51"/>
      <c r="BI41" s="51"/>
      <c r="BJ41" s="51"/>
      <c r="BK41" s="51"/>
      <c r="BL41" s="51"/>
      <c r="BM41" s="51"/>
      <c r="BN41" s="51"/>
      <c r="BO41" s="51"/>
      <c r="BP41" s="51"/>
      <c r="BQ41" s="51"/>
      <c r="BR41" s="51"/>
      <c r="BS41" s="51"/>
      <c r="BT41" s="51"/>
      <c r="BU41" s="51"/>
      <c r="BV41" s="51"/>
      <c r="BW41" s="51"/>
      <c r="BX41" s="51"/>
      <c r="BY41" s="51"/>
      <c r="BZ41" s="51"/>
      <c r="CA41" s="51"/>
      <c r="CB41" s="51"/>
      <c r="CC41" s="51"/>
      <c r="CD41" s="51"/>
      <c r="CE41" s="51"/>
      <c r="CF41" s="51"/>
      <c r="CG41" s="51"/>
    </row>
    <row r="42" spans="1:85" ht="12.75">
      <c r="A42" s="58"/>
      <c r="B42" s="55"/>
      <c r="C42" s="57"/>
      <c r="D42" s="51"/>
      <c r="E42" s="51"/>
      <c r="F42" s="51"/>
      <c r="G42" s="51"/>
      <c r="H42" s="51"/>
      <c r="I42" s="51"/>
      <c r="J42" s="51"/>
      <c r="K42" s="51"/>
      <c r="L42" s="51"/>
      <c r="M42" s="51"/>
      <c r="N42" s="51"/>
      <c r="O42" s="51"/>
      <c r="P42" s="51"/>
      <c r="Q42" s="51"/>
      <c r="R42" s="51"/>
      <c r="S42" s="51"/>
      <c r="T42" s="51"/>
      <c r="U42" s="51"/>
      <c r="V42" s="51"/>
      <c r="W42" s="51"/>
      <c r="X42" s="51"/>
      <c r="Y42" s="51"/>
      <c r="Z42" s="51"/>
      <c r="AA42" s="51"/>
      <c r="AB42" s="51"/>
      <c r="AC42" s="51"/>
      <c r="AD42" s="51"/>
      <c r="AE42" s="51"/>
      <c r="AF42" s="51"/>
      <c r="AG42" s="51"/>
      <c r="AH42" s="51"/>
      <c r="AI42" s="51"/>
      <c r="AJ42" s="51"/>
      <c r="AK42" s="51"/>
      <c r="AL42" s="51"/>
      <c r="AM42" s="51"/>
      <c r="AN42" s="51"/>
      <c r="AO42" s="51"/>
      <c r="AP42" s="51"/>
      <c r="AQ42" s="51"/>
      <c r="AR42" s="51"/>
      <c r="AS42" s="51"/>
      <c r="AT42" s="51"/>
      <c r="AU42" s="51"/>
      <c r="AV42" s="51"/>
      <c r="AW42" s="51"/>
      <c r="AX42" s="51"/>
      <c r="AY42" s="51"/>
      <c r="AZ42" s="51"/>
      <c r="BA42" s="51"/>
      <c r="BB42" s="51"/>
      <c r="BC42" s="51"/>
      <c r="BD42" s="51"/>
      <c r="BE42" s="51"/>
      <c r="BF42" s="51"/>
      <c r="BG42" s="51"/>
      <c r="BH42" s="51"/>
      <c r="BI42" s="51"/>
      <c r="BJ42" s="51"/>
      <c r="BK42" s="51"/>
      <c r="BL42" s="51"/>
      <c r="BM42" s="51"/>
      <c r="BN42" s="51"/>
      <c r="BO42" s="51"/>
      <c r="BP42" s="51"/>
      <c r="BQ42" s="51"/>
      <c r="BR42" s="51"/>
      <c r="BS42" s="51"/>
      <c r="BT42" s="51"/>
      <c r="BU42" s="51"/>
      <c r="BV42" s="51"/>
      <c r="BW42" s="51"/>
      <c r="BX42" s="51"/>
      <c r="BY42" s="51"/>
      <c r="BZ42" s="51"/>
      <c r="CA42" s="51"/>
      <c r="CB42" s="51"/>
      <c r="CC42" s="51"/>
      <c r="CD42" s="51"/>
      <c r="CE42" s="51"/>
      <c r="CF42" s="51"/>
      <c r="CG42" s="51"/>
    </row>
    <row r="43" spans="1:85" ht="12.75">
      <c r="A43" s="58"/>
      <c r="B43" s="55"/>
      <c r="C43" s="57"/>
      <c r="D43" s="51"/>
      <c r="E43" s="51"/>
      <c r="F43" s="51"/>
      <c r="G43" s="51"/>
      <c r="H43" s="51"/>
      <c r="I43" s="51"/>
      <c r="J43" s="51"/>
      <c r="K43" s="51"/>
      <c r="L43" s="51"/>
      <c r="M43" s="51"/>
      <c r="N43" s="51"/>
      <c r="O43" s="51"/>
      <c r="P43" s="51"/>
      <c r="Q43" s="51"/>
      <c r="R43" s="51"/>
      <c r="S43" s="51"/>
      <c r="T43" s="51"/>
      <c r="U43" s="51"/>
      <c r="V43" s="51"/>
      <c r="W43" s="51"/>
      <c r="X43" s="51"/>
      <c r="Y43" s="51"/>
      <c r="Z43" s="51"/>
      <c r="AA43" s="51"/>
      <c r="AB43" s="51"/>
      <c r="AC43" s="51"/>
      <c r="AD43" s="51"/>
      <c r="AE43" s="51"/>
      <c r="AF43" s="51"/>
      <c r="AG43" s="51"/>
      <c r="AH43" s="51"/>
      <c r="AI43" s="51"/>
      <c r="AJ43" s="51"/>
      <c r="AK43" s="51"/>
      <c r="AL43" s="51"/>
      <c r="AM43" s="51"/>
      <c r="AN43" s="51"/>
      <c r="AO43" s="51"/>
      <c r="AP43" s="51"/>
      <c r="AQ43" s="51"/>
      <c r="AR43" s="51"/>
      <c r="AS43" s="51"/>
      <c r="AT43" s="51"/>
      <c r="AU43" s="51"/>
      <c r="AV43" s="51"/>
      <c r="AW43" s="51"/>
      <c r="AX43" s="51"/>
      <c r="AY43" s="51"/>
      <c r="AZ43" s="51"/>
      <c r="BA43" s="51"/>
      <c r="BB43" s="51"/>
      <c r="BC43" s="51"/>
      <c r="BD43" s="51"/>
      <c r="BE43" s="51"/>
      <c r="BF43" s="51"/>
      <c r="BG43" s="51"/>
      <c r="BH43" s="51"/>
      <c r="BI43" s="51"/>
      <c r="BJ43" s="51"/>
      <c r="BK43" s="51"/>
      <c r="BL43" s="51"/>
      <c r="BM43" s="51"/>
      <c r="BN43" s="51"/>
      <c r="BO43" s="51"/>
      <c r="BP43" s="51"/>
      <c r="BQ43" s="51"/>
      <c r="BR43" s="51"/>
      <c r="BS43" s="51"/>
      <c r="BT43" s="51"/>
      <c r="BU43" s="51"/>
      <c r="BV43" s="51"/>
      <c r="BW43" s="51"/>
      <c r="BX43" s="51"/>
      <c r="BY43" s="51"/>
      <c r="BZ43" s="51"/>
      <c r="CA43" s="51"/>
      <c r="CB43" s="51"/>
      <c r="CC43" s="51"/>
      <c r="CD43" s="51"/>
      <c r="CE43" s="51"/>
      <c r="CF43" s="51"/>
      <c r="CG43" s="51"/>
    </row>
    <row r="44" spans="1:85" ht="12.75">
      <c r="A44" s="58"/>
      <c r="B44" s="55"/>
      <c r="C44" s="57"/>
      <c r="D44" s="51"/>
      <c r="E44" s="51"/>
      <c r="F44" s="51"/>
      <c r="G44" s="51"/>
      <c r="H44" s="51"/>
      <c r="I44" s="51"/>
      <c r="J44" s="51"/>
      <c r="K44" s="51"/>
      <c r="L44" s="51"/>
      <c r="M44" s="51"/>
      <c r="N44" s="51"/>
      <c r="O44" s="51"/>
      <c r="P44" s="51"/>
      <c r="Q44" s="51"/>
      <c r="R44" s="51"/>
      <c r="S44" s="51"/>
      <c r="T44" s="51"/>
      <c r="U44" s="51"/>
      <c r="V44" s="51"/>
      <c r="W44" s="51"/>
      <c r="X44" s="51"/>
      <c r="Y44" s="51"/>
      <c r="Z44" s="51"/>
      <c r="AA44" s="51"/>
      <c r="AB44" s="51"/>
      <c r="AC44" s="51"/>
      <c r="AD44" s="51"/>
      <c r="AE44" s="51"/>
      <c r="AF44" s="51"/>
      <c r="AG44" s="51"/>
      <c r="AH44" s="51"/>
      <c r="AI44" s="51"/>
      <c r="AJ44" s="51"/>
      <c r="AK44" s="51"/>
      <c r="AL44" s="51"/>
      <c r="AM44" s="51"/>
      <c r="AN44" s="51"/>
      <c r="AO44" s="51"/>
      <c r="AP44" s="51"/>
      <c r="AQ44" s="51"/>
      <c r="AR44" s="51"/>
      <c r="AS44" s="51"/>
      <c r="AT44" s="51"/>
      <c r="AU44" s="51"/>
      <c r="AV44" s="51"/>
      <c r="AW44" s="51"/>
      <c r="AX44" s="51"/>
      <c r="AY44" s="51"/>
      <c r="AZ44" s="51"/>
      <c r="BA44" s="51"/>
      <c r="BB44" s="51"/>
      <c r="BC44" s="51"/>
      <c r="BD44" s="51"/>
      <c r="BE44" s="51"/>
      <c r="BF44" s="51"/>
      <c r="BG44" s="51"/>
      <c r="BH44" s="51"/>
      <c r="BI44" s="51"/>
      <c r="BJ44" s="51"/>
      <c r="BK44" s="51"/>
      <c r="BL44" s="51"/>
      <c r="BM44" s="51"/>
      <c r="BN44" s="51"/>
      <c r="BO44" s="51"/>
      <c r="BP44" s="51"/>
      <c r="BQ44" s="51"/>
      <c r="BR44" s="51"/>
      <c r="BS44" s="51"/>
      <c r="BT44" s="51"/>
      <c r="BU44" s="51"/>
      <c r="BV44" s="51"/>
      <c r="BW44" s="51"/>
      <c r="BX44" s="51"/>
      <c r="BY44" s="51"/>
      <c r="BZ44" s="51"/>
      <c r="CA44" s="51"/>
      <c r="CB44" s="51"/>
      <c r="CC44" s="51"/>
      <c r="CD44" s="51"/>
      <c r="CE44" s="51"/>
      <c r="CF44" s="51"/>
      <c r="CG44" s="51"/>
    </row>
    <row r="45" spans="1:85" ht="12.75">
      <c r="A45" s="58"/>
      <c r="B45" s="55"/>
      <c r="C45" s="57"/>
      <c r="D45" s="51"/>
      <c r="E45" s="51"/>
      <c r="F45" s="51"/>
      <c r="G45" s="51"/>
      <c r="H45" s="51"/>
      <c r="I45" s="51"/>
      <c r="J45" s="51"/>
      <c r="K45" s="51"/>
      <c r="L45" s="51"/>
      <c r="M45" s="51"/>
      <c r="N45" s="51"/>
      <c r="O45" s="51"/>
      <c r="P45" s="51"/>
      <c r="Q45" s="51"/>
      <c r="R45" s="51"/>
      <c r="S45" s="51"/>
      <c r="T45" s="51"/>
      <c r="U45" s="51"/>
      <c r="V45" s="51"/>
      <c r="W45" s="51"/>
      <c r="X45" s="51"/>
      <c r="Y45" s="51"/>
      <c r="Z45" s="51"/>
      <c r="AA45" s="51"/>
      <c r="AB45" s="51"/>
      <c r="AC45" s="51"/>
      <c r="AD45" s="51"/>
      <c r="AE45" s="51"/>
      <c r="AF45" s="51"/>
      <c r="AG45" s="51"/>
      <c r="AH45" s="51"/>
      <c r="AI45" s="51"/>
      <c r="AJ45" s="51"/>
      <c r="AK45" s="51"/>
      <c r="AL45" s="51"/>
      <c r="AM45" s="51"/>
      <c r="AN45" s="51"/>
      <c r="AO45" s="51"/>
      <c r="AP45" s="51"/>
      <c r="AQ45" s="51"/>
      <c r="AR45" s="51"/>
      <c r="AS45" s="51"/>
      <c r="AT45" s="51"/>
      <c r="AU45" s="51"/>
      <c r="AV45" s="51"/>
      <c r="AW45" s="51"/>
      <c r="AX45" s="51"/>
      <c r="AY45" s="51"/>
      <c r="AZ45" s="51"/>
      <c r="BA45" s="51"/>
      <c r="BB45" s="51"/>
      <c r="BC45" s="51"/>
      <c r="BD45" s="51"/>
      <c r="BE45" s="51"/>
      <c r="BF45" s="51"/>
      <c r="BG45" s="51"/>
      <c r="BH45" s="51"/>
      <c r="BI45" s="51"/>
      <c r="BJ45" s="51"/>
      <c r="BK45" s="51"/>
      <c r="BL45" s="51"/>
      <c r="BM45" s="51"/>
      <c r="BN45" s="51"/>
      <c r="BO45" s="51"/>
      <c r="BP45" s="51"/>
      <c r="BQ45" s="51"/>
      <c r="BR45" s="51"/>
      <c r="BS45" s="51"/>
      <c r="BT45" s="51"/>
      <c r="BU45" s="51"/>
      <c r="BV45" s="51"/>
      <c r="BW45" s="51"/>
      <c r="BX45" s="51"/>
      <c r="BY45" s="51"/>
      <c r="BZ45" s="51"/>
      <c r="CA45" s="51"/>
      <c r="CB45" s="51"/>
      <c r="CC45" s="51"/>
      <c r="CD45" s="51"/>
      <c r="CE45" s="51"/>
      <c r="CF45" s="51"/>
      <c r="CG45" s="51"/>
    </row>
    <row r="46" spans="1:85" ht="12.75">
      <c r="A46" s="58"/>
      <c r="B46" s="55"/>
      <c r="C46" s="57"/>
      <c r="D46" s="51"/>
      <c r="E46" s="51"/>
      <c r="F46" s="51"/>
      <c r="G46" s="51"/>
      <c r="H46" s="51"/>
      <c r="I46" s="51"/>
      <c r="J46" s="51"/>
      <c r="K46" s="51"/>
      <c r="L46" s="51"/>
      <c r="M46" s="51"/>
      <c r="N46" s="51"/>
      <c r="O46" s="51"/>
      <c r="P46" s="51"/>
      <c r="Q46" s="51"/>
      <c r="R46" s="51"/>
      <c r="S46" s="51"/>
      <c r="T46" s="51"/>
      <c r="U46" s="51"/>
      <c r="V46" s="51"/>
      <c r="W46" s="51"/>
      <c r="X46" s="51"/>
      <c r="Y46" s="51"/>
      <c r="Z46" s="51"/>
      <c r="AA46" s="51"/>
      <c r="AB46" s="51"/>
      <c r="AC46" s="51"/>
      <c r="AD46" s="51"/>
      <c r="AE46" s="51"/>
      <c r="AF46" s="51"/>
      <c r="AG46" s="51"/>
      <c r="AH46" s="51"/>
      <c r="AI46" s="51"/>
      <c r="AJ46" s="51"/>
      <c r="AK46" s="51"/>
      <c r="AL46" s="51"/>
      <c r="AM46" s="51"/>
      <c r="AN46" s="51"/>
      <c r="AO46" s="51"/>
      <c r="AP46" s="51"/>
      <c r="AQ46" s="51"/>
      <c r="AR46" s="51"/>
      <c r="AS46" s="51"/>
      <c r="AT46" s="51"/>
      <c r="AU46" s="51"/>
      <c r="AV46" s="51"/>
      <c r="AW46" s="51"/>
      <c r="AX46" s="51"/>
      <c r="AY46" s="51"/>
      <c r="AZ46" s="51"/>
      <c r="BA46" s="51"/>
      <c r="BB46" s="51"/>
      <c r="BC46" s="51"/>
      <c r="BD46" s="51"/>
      <c r="BE46" s="51"/>
      <c r="BF46" s="51"/>
      <c r="BG46" s="51"/>
      <c r="BH46" s="51"/>
      <c r="BI46" s="51"/>
      <c r="BJ46" s="51"/>
      <c r="BK46" s="51"/>
      <c r="BL46" s="51"/>
      <c r="BM46" s="51"/>
      <c r="BN46" s="51"/>
      <c r="BO46" s="51"/>
      <c r="BP46" s="51"/>
      <c r="BQ46" s="51"/>
      <c r="BR46" s="51"/>
      <c r="BS46" s="51"/>
      <c r="BT46" s="51"/>
      <c r="BU46" s="51"/>
      <c r="BV46" s="51"/>
      <c r="BW46" s="51"/>
      <c r="BX46" s="51"/>
      <c r="BY46" s="51"/>
      <c r="BZ46" s="51"/>
      <c r="CA46" s="51"/>
      <c r="CB46" s="51"/>
      <c r="CC46" s="51"/>
      <c r="CD46" s="51"/>
      <c r="CE46" s="51"/>
      <c r="CF46" s="51"/>
      <c r="CG46" s="51"/>
    </row>
    <row r="47" spans="1:85" ht="12.75">
      <c r="A47" s="52"/>
      <c r="B47" s="52"/>
      <c r="C47" s="52"/>
      <c r="D47" s="51"/>
      <c r="E47" s="51"/>
      <c r="F47" s="51"/>
      <c r="G47" s="51"/>
      <c r="H47" s="51"/>
      <c r="I47" s="51"/>
      <c r="J47" s="51"/>
      <c r="K47" s="51"/>
      <c r="L47" s="51"/>
      <c r="M47" s="51"/>
      <c r="N47" s="51"/>
      <c r="O47" s="51"/>
      <c r="P47" s="51"/>
      <c r="Q47" s="51"/>
      <c r="R47" s="51"/>
      <c r="S47" s="51"/>
      <c r="T47" s="51"/>
      <c r="U47" s="51"/>
      <c r="V47" s="51"/>
      <c r="W47" s="51"/>
      <c r="X47" s="51"/>
      <c r="Y47" s="51"/>
      <c r="Z47" s="51"/>
      <c r="AA47" s="51"/>
      <c r="AB47" s="51"/>
      <c r="AC47" s="51"/>
      <c r="AD47" s="51"/>
      <c r="AE47" s="51"/>
      <c r="AF47" s="51"/>
      <c r="AG47" s="51"/>
      <c r="AH47" s="51"/>
      <c r="AI47" s="51"/>
      <c r="AJ47" s="51"/>
      <c r="AK47" s="51"/>
      <c r="AL47" s="51"/>
      <c r="AM47" s="51"/>
      <c r="AN47" s="51"/>
      <c r="AO47" s="51"/>
      <c r="AP47" s="51"/>
      <c r="AQ47" s="51"/>
      <c r="AR47" s="51"/>
      <c r="AS47" s="51"/>
      <c r="AT47" s="51"/>
      <c r="AU47" s="51"/>
      <c r="AV47" s="51"/>
      <c r="AW47" s="51"/>
      <c r="AX47" s="51"/>
      <c r="AY47" s="51"/>
      <c r="AZ47" s="51"/>
      <c r="BA47" s="51"/>
      <c r="BB47" s="51"/>
      <c r="BC47" s="51"/>
      <c r="BD47" s="51"/>
      <c r="BE47" s="51"/>
      <c r="BF47" s="51"/>
      <c r="BG47" s="51"/>
      <c r="BH47" s="51"/>
      <c r="BI47" s="51"/>
      <c r="BJ47" s="51"/>
      <c r="BK47" s="51"/>
      <c r="BL47" s="51"/>
      <c r="BM47" s="51"/>
      <c r="BN47" s="51"/>
      <c r="BO47" s="51"/>
      <c r="BP47" s="51"/>
      <c r="BQ47" s="51"/>
      <c r="BR47" s="51"/>
      <c r="BS47" s="51"/>
      <c r="BT47" s="51"/>
      <c r="BU47" s="51"/>
      <c r="BV47" s="51"/>
      <c r="BW47" s="51"/>
      <c r="BX47" s="51"/>
      <c r="BY47" s="51"/>
      <c r="BZ47" s="51"/>
      <c r="CA47" s="51"/>
      <c r="CB47" s="51"/>
      <c r="CC47" s="51"/>
      <c r="CD47" s="51"/>
      <c r="CE47" s="51"/>
      <c r="CF47" s="51"/>
      <c r="CG47" s="51"/>
    </row>
    <row r="48" spans="1:85" ht="12.75">
      <c r="A48" s="52"/>
      <c r="B48" s="52"/>
      <c r="C48" s="52"/>
      <c r="D48" s="51"/>
      <c r="E48" s="51"/>
      <c r="F48" s="51"/>
      <c r="G48" s="51"/>
      <c r="H48" s="51"/>
      <c r="I48" s="51"/>
      <c r="J48" s="51"/>
      <c r="K48" s="51"/>
      <c r="L48" s="51"/>
      <c r="M48" s="51"/>
      <c r="N48" s="51"/>
      <c r="O48" s="51"/>
      <c r="P48" s="51"/>
      <c r="Q48" s="51"/>
      <c r="R48" s="51"/>
      <c r="S48" s="51"/>
      <c r="T48" s="51"/>
      <c r="U48" s="51"/>
      <c r="V48" s="51"/>
      <c r="W48" s="51"/>
      <c r="X48" s="51"/>
      <c r="Y48" s="51"/>
      <c r="Z48" s="51"/>
      <c r="AA48" s="51"/>
      <c r="AB48" s="51"/>
      <c r="AC48" s="51"/>
      <c r="AD48" s="51"/>
      <c r="AE48" s="51"/>
      <c r="AF48" s="51"/>
      <c r="AG48" s="51"/>
      <c r="AH48" s="51"/>
      <c r="AI48" s="51"/>
      <c r="AJ48" s="51"/>
      <c r="AK48" s="51"/>
      <c r="AL48" s="51"/>
      <c r="AM48" s="51"/>
      <c r="AN48" s="51"/>
      <c r="AO48" s="51"/>
      <c r="AP48" s="51"/>
      <c r="AQ48" s="51"/>
      <c r="AR48" s="51"/>
      <c r="AS48" s="51"/>
      <c r="AT48" s="51"/>
      <c r="AU48" s="51"/>
      <c r="AV48" s="51"/>
      <c r="AW48" s="51"/>
      <c r="AX48" s="51"/>
      <c r="AY48" s="51"/>
      <c r="AZ48" s="51"/>
      <c r="BA48" s="51"/>
      <c r="BB48" s="51"/>
      <c r="BC48" s="51"/>
      <c r="BD48" s="51"/>
      <c r="BE48" s="51"/>
      <c r="BF48" s="51"/>
      <c r="BG48" s="51"/>
      <c r="BH48" s="51"/>
      <c r="BI48" s="51"/>
      <c r="BJ48" s="51"/>
      <c r="BK48" s="51"/>
      <c r="BL48" s="51"/>
      <c r="BM48" s="51"/>
      <c r="BN48" s="51"/>
      <c r="BO48" s="51"/>
      <c r="BP48" s="51"/>
      <c r="BQ48" s="51"/>
      <c r="BR48" s="51"/>
      <c r="BS48" s="51"/>
      <c r="BT48" s="51"/>
      <c r="BU48" s="51"/>
      <c r="BV48" s="51"/>
      <c r="BW48" s="51"/>
      <c r="BX48" s="51"/>
      <c r="BY48" s="51"/>
      <c r="BZ48" s="51"/>
      <c r="CA48" s="51"/>
      <c r="CB48" s="51"/>
      <c r="CC48" s="51"/>
      <c r="CD48" s="51"/>
      <c r="CE48" s="51"/>
      <c r="CF48" s="51"/>
      <c r="CG48" s="51"/>
    </row>
    <row r="49" spans="1:85" ht="12.75">
      <c r="A49" s="52"/>
      <c r="B49" s="52"/>
      <c r="C49" s="52"/>
      <c r="D49" s="51"/>
      <c r="E49" s="51"/>
      <c r="F49" s="51"/>
      <c r="G49" s="51"/>
      <c r="H49" s="51"/>
      <c r="I49" s="51"/>
      <c r="J49" s="51"/>
      <c r="K49" s="51"/>
      <c r="L49" s="51"/>
      <c r="M49" s="51"/>
      <c r="N49" s="51"/>
      <c r="O49" s="51"/>
      <c r="P49" s="51"/>
      <c r="Q49" s="51"/>
      <c r="R49" s="51"/>
      <c r="S49" s="51"/>
      <c r="T49" s="51"/>
      <c r="U49" s="51"/>
      <c r="V49" s="51"/>
      <c r="W49" s="51"/>
      <c r="X49" s="51"/>
      <c r="Y49" s="51"/>
      <c r="Z49" s="51"/>
      <c r="AA49" s="51"/>
      <c r="AB49" s="51"/>
      <c r="AC49" s="51"/>
      <c r="AD49" s="51"/>
      <c r="AE49" s="51"/>
      <c r="AF49" s="51"/>
      <c r="AG49" s="51"/>
      <c r="AH49" s="51"/>
      <c r="AI49" s="51"/>
      <c r="AJ49" s="51"/>
      <c r="AK49" s="51"/>
      <c r="AL49" s="51"/>
      <c r="AM49" s="51"/>
      <c r="AN49" s="51"/>
      <c r="AO49" s="51"/>
      <c r="AP49" s="51"/>
      <c r="AQ49" s="51"/>
      <c r="AR49" s="51"/>
      <c r="AS49" s="51"/>
      <c r="AT49" s="51"/>
      <c r="AU49" s="51"/>
      <c r="AV49" s="51"/>
      <c r="AW49" s="51"/>
      <c r="AX49" s="51"/>
      <c r="AY49" s="51"/>
      <c r="AZ49" s="51"/>
      <c r="BA49" s="51"/>
      <c r="BB49" s="51"/>
      <c r="BC49" s="51"/>
      <c r="BD49" s="51"/>
      <c r="BE49" s="51"/>
      <c r="BF49" s="51"/>
      <c r="BG49" s="51"/>
      <c r="BH49" s="51"/>
      <c r="BI49" s="51"/>
      <c r="BJ49" s="51"/>
      <c r="BK49" s="51"/>
      <c r="BL49" s="51"/>
      <c r="BM49" s="51"/>
      <c r="BN49" s="51"/>
      <c r="BO49" s="51"/>
      <c r="BP49" s="51"/>
      <c r="BQ49" s="51"/>
      <c r="BR49" s="51"/>
      <c r="BS49" s="51"/>
      <c r="BT49" s="51"/>
      <c r="BU49" s="51"/>
      <c r="BV49" s="51"/>
      <c r="BW49" s="51"/>
      <c r="BX49" s="51"/>
      <c r="BY49" s="51"/>
      <c r="BZ49" s="51"/>
      <c r="CA49" s="51"/>
      <c r="CB49" s="51"/>
      <c r="CC49" s="51"/>
      <c r="CD49" s="51"/>
      <c r="CE49" s="51"/>
      <c r="CF49" s="51"/>
      <c r="CG49" s="51"/>
    </row>
    <row r="50" spans="1:85" ht="12.75">
      <c r="A50" s="52"/>
      <c r="B50" s="52"/>
      <c r="C50" s="52"/>
      <c r="D50" s="51"/>
      <c r="E50" s="51"/>
      <c r="F50" s="51"/>
      <c r="G50" s="51"/>
      <c r="H50" s="51"/>
      <c r="I50" s="51"/>
      <c r="J50" s="51"/>
      <c r="K50" s="51"/>
      <c r="L50" s="51"/>
      <c r="M50" s="51"/>
      <c r="N50" s="51"/>
      <c r="O50" s="51"/>
      <c r="P50" s="51"/>
      <c r="Q50" s="51"/>
      <c r="R50" s="51"/>
      <c r="S50" s="51"/>
      <c r="T50" s="51"/>
      <c r="U50" s="51"/>
      <c r="V50" s="51"/>
      <c r="W50" s="51"/>
      <c r="X50" s="51"/>
      <c r="Y50" s="51"/>
      <c r="Z50" s="51"/>
      <c r="AA50" s="51"/>
      <c r="AB50" s="51"/>
      <c r="AC50" s="51"/>
      <c r="AD50" s="51"/>
      <c r="AE50" s="51"/>
      <c r="AF50" s="51"/>
      <c r="AG50" s="51"/>
      <c r="AH50" s="51"/>
      <c r="AI50" s="51"/>
      <c r="AJ50" s="51"/>
      <c r="AK50" s="51"/>
      <c r="AL50" s="51"/>
      <c r="AM50" s="51"/>
      <c r="AN50" s="51"/>
      <c r="AO50" s="51"/>
      <c r="AP50" s="51"/>
      <c r="AQ50" s="51"/>
      <c r="AR50" s="51"/>
      <c r="AS50" s="51"/>
      <c r="AT50" s="51"/>
      <c r="AU50" s="51"/>
      <c r="AV50" s="51"/>
      <c r="AW50" s="51"/>
      <c r="AX50" s="51"/>
      <c r="AY50" s="51"/>
      <c r="AZ50" s="51"/>
      <c r="BA50" s="51"/>
      <c r="BB50" s="51"/>
      <c r="BC50" s="51"/>
      <c r="BD50" s="51"/>
      <c r="BE50" s="51"/>
      <c r="BF50" s="51"/>
      <c r="BG50" s="51"/>
      <c r="BH50" s="51"/>
      <c r="BI50" s="51"/>
      <c r="BJ50" s="51"/>
      <c r="BK50" s="51"/>
      <c r="BL50" s="51"/>
      <c r="BM50" s="51"/>
      <c r="BN50" s="51"/>
      <c r="BO50" s="51"/>
      <c r="BP50" s="51"/>
      <c r="BQ50" s="51"/>
      <c r="BR50" s="51"/>
      <c r="BS50" s="51"/>
      <c r="BT50" s="51"/>
      <c r="BU50" s="51"/>
      <c r="BV50" s="51"/>
      <c r="BW50" s="51"/>
      <c r="BX50" s="51"/>
      <c r="BY50" s="51"/>
      <c r="BZ50" s="51"/>
      <c r="CA50" s="51"/>
      <c r="CB50" s="51"/>
      <c r="CC50" s="51"/>
      <c r="CD50" s="51"/>
      <c r="CE50" s="51"/>
      <c r="CF50" s="51"/>
      <c r="CG50" s="51"/>
    </row>
    <row r="51" spans="1:85" ht="12.75">
      <c r="A51" s="52"/>
      <c r="B51" s="52"/>
      <c r="C51" s="52"/>
      <c r="D51" s="51"/>
      <c r="E51" s="51"/>
      <c r="F51" s="51"/>
      <c r="G51" s="51"/>
      <c r="H51" s="51"/>
      <c r="I51" s="51"/>
      <c r="J51" s="51"/>
      <c r="K51" s="51"/>
      <c r="L51" s="51"/>
      <c r="M51" s="51"/>
      <c r="N51" s="51"/>
      <c r="O51" s="51"/>
      <c r="P51" s="51"/>
      <c r="Q51" s="51"/>
      <c r="R51" s="51"/>
      <c r="S51" s="51"/>
      <c r="T51" s="51"/>
      <c r="U51" s="51"/>
      <c r="V51" s="51"/>
      <c r="W51" s="51"/>
      <c r="X51" s="51"/>
      <c r="Y51" s="51"/>
      <c r="Z51" s="51"/>
      <c r="AA51" s="51"/>
      <c r="AB51" s="51"/>
      <c r="AC51" s="51"/>
      <c r="AD51" s="51"/>
      <c r="AE51" s="51"/>
      <c r="AF51" s="51"/>
      <c r="AG51" s="51"/>
      <c r="AH51" s="51"/>
      <c r="AI51" s="51"/>
      <c r="AJ51" s="51"/>
      <c r="AK51" s="51"/>
      <c r="AL51" s="51"/>
      <c r="AM51" s="51"/>
      <c r="AN51" s="51"/>
      <c r="AO51" s="51"/>
      <c r="AP51" s="51"/>
      <c r="AQ51" s="51"/>
      <c r="AR51" s="51"/>
      <c r="AS51" s="51"/>
      <c r="AT51" s="51"/>
      <c r="AU51" s="51"/>
      <c r="AV51" s="51"/>
      <c r="AW51" s="51"/>
      <c r="AX51" s="51"/>
      <c r="AY51" s="51"/>
      <c r="AZ51" s="51"/>
      <c r="BA51" s="51"/>
      <c r="BB51" s="51"/>
      <c r="BC51" s="51"/>
      <c r="BD51" s="51"/>
      <c r="BE51" s="51"/>
      <c r="BF51" s="51"/>
      <c r="BG51" s="51"/>
      <c r="BH51" s="51"/>
      <c r="BI51" s="51"/>
      <c r="BJ51" s="51"/>
      <c r="BK51" s="51"/>
      <c r="BL51" s="51"/>
      <c r="BM51" s="51"/>
      <c r="BN51" s="51"/>
      <c r="BO51" s="51"/>
      <c r="BP51" s="51"/>
      <c r="BQ51" s="51"/>
      <c r="BR51" s="51"/>
      <c r="BS51" s="51"/>
      <c r="BT51" s="51"/>
      <c r="BU51" s="51"/>
      <c r="BV51" s="51"/>
      <c r="BW51" s="51"/>
      <c r="BX51" s="51"/>
      <c r="BY51" s="51"/>
      <c r="BZ51" s="51"/>
      <c r="CA51" s="51"/>
      <c r="CB51" s="51"/>
      <c r="CC51" s="51"/>
      <c r="CD51" s="51"/>
      <c r="CE51" s="51"/>
      <c r="CF51" s="51"/>
      <c r="CG51" s="51"/>
    </row>
    <row r="52" spans="1:85" ht="12.75">
      <c r="A52" s="56"/>
      <c r="B52" s="55"/>
      <c r="C52" s="55"/>
      <c r="D52" s="51"/>
      <c r="E52" s="51"/>
      <c r="F52" s="51"/>
      <c r="G52" s="51"/>
      <c r="H52" s="51"/>
      <c r="I52" s="51"/>
      <c r="J52" s="51"/>
      <c r="K52" s="51"/>
      <c r="L52" s="51"/>
      <c r="M52" s="51"/>
      <c r="N52" s="51"/>
      <c r="O52" s="51"/>
      <c r="P52" s="51"/>
      <c r="Q52" s="51"/>
      <c r="R52" s="51"/>
      <c r="S52" s="51"/>
      <c r="T52" s="51"/>
      <c r="U52" s="51"/>
      <c r="V52" s="51"/>
      <c r="W52" s="51"/>
      <c r="X52" s="51"/>
      <c r="Y52" s="51"/>
      <c r="Z52" s="51"/>
      <c r="AA52" s="51"/>
      <c r="AB52" s="51"/>
      <c r="AC52" s="51"/>
      <c r="AD52" s="51"/>
      <c r="AE52" s="51"/>
      <c r="AF52" s="51"/>
      <c r="AG52" s="51"/>
      <c r="AH52" s="51"/>
      <c r="AI52" s="51"/>
      <c r="AJ52" s="51"/>
      <c r="AK52" s="51"/>
      <c r="AL52" s="51"/>
      <c r="AM52" s="51"/>
      <c r="AN52" s="51"/>
      <c r="AO52" s="51"/>
      <c r="AP52" s="51"/>
      <c r="AQ52" s="51"/>
      <c r="AR52" s="51"/>
      <c r="AS52" s="51"/>
      <c r="AT52" s="51"/>
      <c r="AU52" s="51"/>
      <c r="AV52" s="51"/>
      <c r="AW52" s="51"/>
      <c r="AX52" s="51"/>
      <c r="AY52" s="51"/>
      <c r="AZ52" s="51"/>
      <c r="BA52" s="51"/>
      <c r="BB52" s="51"/>
      <c r="BC52" s="51"/>
      <c r="BD52" s="51"/>
      <c r="BE52" s="51"/>
      <c r="BF52" s="51"/>
      <c r="BG52" s="51"/>
      <c r="BH52" s="51"/>
      <c r="BI52" s="51"/>
      <c r="BJ52" s="51"/>
      <c r="BK52" s="51"/>
      <c r="BL52" s="51"/>
      <c r="BM52" s="51"/>
      <c r="BN52" s="51"/>
      <c r="BO52" s="51"/>
      <c r="BP52" s="51"/>
      <c r="BQ52" s="51"/>
      <c r="BR52" s="51"/>
      <c r="BS52" s="51"/>
      <c r="BT52" s="51"/>
      <c r="BU52" s="51"/>
      <c r="BV52" s="51"/>
      <c r="BW52" s="51"/>
      <c r="BX52" s="51"/>
      <c r="BY52" s="51"/>
      <c r="BZ52" s="51"/>
      <c r="CA52" s="51"/>
      <c r="CB52" s="51"/>
      <c r="CC52" s="51"/>
      <c r="CD52" s="51"/>
      <c r="CE52" s="51"/>
      <c r="CF52" s="51"/>
      <c r="CG52" s="51"/>
    </row>
  </sheetData>
  <sheetProtection/>
  <mergeCells count="1">
    <mergeCell ref="A1:C1"/>
  </mergeCells>
  <hyperlinks>
    <hyperlink ref="C5" location="Comentario!A1" display="Comentario!A1"/>
    <hyperlink ref="C6" location="Comentario!A18" display="Comentario!A18"/>
    <hyperlink ref="C13" location="'precio mayorista'!A1" display="'precio mayorista'!A1"/>
    <hyperlink ref="C18" location="'sup región'!A1" display="'sup región'!A1"/>
    <hyperlink ref="C19" location="'prod región'!A1" display="'prod región'!A1"/>
    <hyperlink ref="C20" location="'rend región'!A1" display="'rend región'!A1"/>
    <hyperlink ref="C26" location="'precio mayorista'!A23" display="'precio mayorista'!A23"/>
    <hyperlink ref="C7" location="Comentario!A30" display="Comentario!A30"/>
    <hyperlink ref="C8" location="Comentario!A49" display="Comentario!A49"/>
    <hyperlink ref="C9" location="Comentario!A64" display="Comentario!A64"/>
    <hyperlink ref="C14" location="'precio mayorista2'!A1" display="'precio mayorista2'!A1"/>
    <hyperlink ref="C15" location="'precio minorista'!A1" display="'precio minorista'!A1"/>
    <hyperlink ref="C16" location="'precio minorista Talca'!A1" display="'precio minorista Talca'!A1"/>
    <hyperlink ref="C17" location="'sup, prod y rend'!A1" display="'sup, prod y rend'!A1"/>
    <hyperlink ref="C21" location="export!A1" display="export!A1"/>
    <hyperlink ref="C22" location="import!A1" display="import!A1"/>
    <hyperlink ref="C27" location="'precio mayorista2'!A42" display="'precio mayorista2'!A42"/>
    <hyperlink ref="C28" location="'precio minorista'!A23" display="'precio minorista'!A23"/>
    <hyperlink ref="C29" location="'precio minorista Talca'!A27" display="'precio minorista Talca'!A27"/>
    <hyperlink ref="C30" location="'sup, prod y rend'!A22" display="'sup, prod y rend'!A22"/>
    <hyperlink ref="C31" location="'sup región'!A22" display="'sup región'!A22"/>
    <hyperlink ref="C32" location="'prod región'!A22" display="'prod región'!A22"/>
    <hyperlink ref="C33" location="'rend región'!A22" display="'rend región'!A22"/>
  </hyperlinks>
  <printOptions horizontalCentered="1"/>
  <pageMargins left="0.7086614173228347" right="0.7086614173228347" top="0.8661417322834646" bottom="0.7480314960629921" header="0" footer="0.3937007874015748"/>
  <pageSetup fitToHeight="1" fitToWidth="1" horizontalDpi="600" verticalDpi="600" orientation="portrait" scale="89" r:id="rId1"/>
</worksheet>
</file>

<file path=xl/worksheets/sheet4.xml><?xml version="1.0" encoding="utf-8"?>
<worksheet xmlns="http://schemas.openxmlformats.org/spreadsheetml/2006/main" xmlns:r="http://schemas.openxmlformats.org/officeDocument/2006/relationships">
  <dimension ref="I25:Q85"/>
  <sheetViews>
    <sheetView zoomScaleSheetLayoutView="100" workbookViewId="0" topLeftCell="A67">
      <selection activeCell="I96" sqref="I96"/>
    </sheetView>
  </sheetViews>
  <sheetFormatPr defaultColWidth="11.421875" defaultRowHeight="15"/>
  <cols>
    <col min="1" max="16384" width="11.421875" style="8" customWidth="1"/>
  </cols>
  <sheetData>
    <row r="25" spans="11:15" ht="12.75">
      <c r="K25" s="9"/>
      <c r="L25" s="9"/>
      <c r="M25" s="9"/>
      <c r="N25" s="10"/>
      <c r="O25" s="10"/>
    </row>
    <row r="26" spans="11:15" ht="12.75">
      <c r="K26" s="9"/>
      <c r="L26" s="9"/>
      <c r="M26" s="9"/>
      <c r="N26" s="10"/>
      <c r="O26" s="10"/>
    </row>
    <row r="27" spans="9:15" ht="12.75">
      <c r="I27" s="10"/>
      <c r="J27" s="10"/>
      <c r="K27" s="9"/>
      <c r="L27" s="9"/>
      <c r="M27" s="9"/>
      <c r="N27" s="10"/>
      <c r="O27" s="10"/>
    </row>
    <row r="28" spans="9:15" ht="12.75">
      <c r="I28" s="10"/>
      <c r="J28" s="10"/>
      <c r="K28" s="9"/>
      <c r="L28" s="9"/>
      <c r="M28" s="9"/>
      <c r="N28" s="10"/>
      <c r="O28" s="10"/>
    </row>
    <row r="29" spans="11:15" ht="12.75">
      <c r="K29" s="9"/>
      <c r="L29" s="9"/>
      <c r="M29" s="9"/>
      <c r="N29" s="10"/>
      <c r="O29" s="10"/>
    </row>
    <row r="30" spans="11:15" ht="12.75">
      <c r="K30" s="9"/>
      <c r="L30" s="9"/>
      <c r="M30" s="9"/>
      <c r="N30" s="10"/>
      <c r="O30" s="10"/>
    </row>
    <row r="31" spans="11:13" ht="12.75">
      <c r="K31" s="9"/>
      <c r="L31" s="9"/>
      <c r="M31" s="9"/>
    </row>
    <row r="32" spans="10:13" ht="12.75">
      <c r="J32" s="10"/>
      <c r="K32" s="9"/>
      <c r="L32" s="9"/>
      <c r="M32" s="9"/>
    </row>
    <row r="33" spans="10:13" ht="12.75">
      <c r="J33" s="10"/>
      <c r="K33" s="9"/>
      <c r="L33" s="9"/>
      <c r="M33" s="9"/>
    </row>
    <row r="34" spans="11:13" ht="12.75">
      <c r="K34" s="9"/>
      <c r="L34" s="9"/>
      <c r="M34" s="9"/>
    </row>
    <row r="35" spans="10:13" ht="12.75">
      <c r="J35" s="10"/>
      <c r="K35" s="9"/>
      <c r="L35" s="9"/>
      <c r="M35" s="9"/>
    </row>
    <row r="36" spans="10:13" ht="12.75">
      <c r="J36" s="10"/>
      <c r="K36" s="9"/>
      <c r="L36" s="9"/>
      <c r="M36" s="9"/>
    </row>
    <row r="37" spans="10:13" ht="12.75">
      <c r="J37" s="10"/>
      <c r="K37" s="9"/>
      <c r="L37" s="9"/>
      <c r="M37" s="9"/>
    </row>
    <row r="38" spans="11:13" ht="12.75">
      <c r="K38" s="9"/>
      <c r="L38" s="9"/>
      <c r="M38" s="9"/>
    </row>
    <row r="54" ht="17.25" customHeight="1"/>
    <row r="55" ht="30.75" customHeight="1"/>
    <row r="56" ht="10.5" customHeight="1"/>
    <row r="57" ht="10.5" customHeight="1"/>
    <row r="80" spans="14:17" ht="12.75">
      <c r="N80" s="11"/>
      <c r="O80" s="11"/>
      <c r="P80" s="11"/>
      <c r="Q80" s="11"/>
    </row>
    <row r="81" spans="14:17" ht="12.75">
      <c r="N81" s="11"/>
      <c r="O81" s="11"/>
      <c r="P81" s="11"/>
      <c r="Q81" s="11"/>
    </row>
    <row r="82" spans="14:17" ht="12.75">
      <c r="N82" s="11"/>
      <c r="O82" s="11"/>
      <c r="P82" s="11"/>
      <c r="Q82" s="11"/>
    </row>
    <row r="83" spans="14:17" ht="12.75">
      <c r="N83" s="11"/>
      <c r="O83" s="11"/>
      <c r="P83" s="11"/>
      <c r="Q83" s="11"/>
    </row>
    <row r="84" spans="14:17" ht="15">
      <c r="N84" s="11"/>
      <c r="O84" s="133"/>
      <c r="P84" s="133"/>
      <c r="Q84" s="164"/>
    </row>
    <row r="85" spans="14:17" ht="12.75">
      <c r="N85" s="11"/>
      <c r="O85" s="11"/>
      <c r="P85" s="11"/>
      <c r="Q85" s="11"/>
    </row>
  </sheetData>
  <sheetProtection/>
  <printOptions horizontalCentered="1"/>
  <pageMargins left="0.7086614173228347" right="0.7086614173228347" top="0.8661417322834646" bottom="0.7480314960629921" header="0.31496062992125984" footer="0.31496062992125984"/>
  <pageSetup orientation="portrait" r:id="rId2"/>
  <headerFooter>
    <oddFooter>&amp;C&amp;"Arial,Normal"&amp;10&amp;P</oddFooter>
  </headerFooter>
  <drawing r:id="rId1"/>
</worksheet>
</file>

<file path=xl/worksheets/sheet5.xml><?xml version="1.0" encoding="utf-8"?>
<worksheet xmlns="http://schemas.openxmlformats.org/spreadsheetml/2006/main" xmlns:r="http://schemas.openxmlformats.org/officeDocument/2006/relationships">
  <dimension ref="A1:F22"/>
  <sheetViews>
    <sheetView view="pageBreakPreview" zoomScale="120" zoomScaleSheetLayoutView="120" zoomScalePageLayoutView="0" workbookViewId="0" topLeftCell="A1">
      <selection activeCell="B46" sqref="B46"/>
    </sheetView>
  </sheetViews>
  <sheetFormatPr defaultColWidth="11.421875" defaultRowHeight="15"/>
  <cols>
    <col min="1" max="1" width="28.00390625" style="8" customWidth="1"/>
    <col min="2" max="2" width="13.28125" style="8" customWidth="1"/>
    <col min="3" max="3" width="13.57421875" style="8" customWidth="1"/>
    <col min="4" max="4" width="13.421875" style="8" customWidth="1"/>
    <col min="5" max="5" width="14.140625" style="8" customWidth="1"/>
    <col min="6" max="6" width="12.8515625" style="8" customWidth="1"/>
    <col min="7" max="16384" width="11.421875" style="8" customWidth="1"/>
  </cols>
  <sheetData>
    <row r="1" spans="1:6" ht="12.75" customHeight="1">
      <c r="A1" s="186" t="s">
        <v>69</v>
      </c>
      <c r="B1" s="186"/>
      <c r="C1" s="186"/>
      <c r="D1" s="186"/>
      <c r="E1" s="186"/>
      <c r="F1" s="186"/>
    </row>
    <row r="2" spans="1:6" ht="12.75" customHeight="1">
      <c r="A2" s="186" t="s">
        <v>56</v>
      </c>
      <c r="B2" s="186"/>
      <c r="C2" s="186"/>
      <c r="D2" s="186"/>
      <c r="E2" s="186"/>
      <c r="F2" s="186"/>
    </row>
    <row r="3" spans="1:6" ht="12.75">
      <c r="A3" s="186" t="s">
        <v>55</v>
      </c>
      <c r="B3" s="186"/>
      <c r="C3" s="186"/>
      <c r="D3" s="186"/>
      <c r="E3" s="186"/>
      <c r="F3" s="186"/>
    </row>
    <row r="4" spans="1:6" ht="12.75">
      <c r="A4" s="11"/>
      <c r="B4" s="11"/>
      <c r="C4" s="11"/>
      <c r="D4" s="11"/>
      <c r="E4" s="11"/>
      <c r="F4" s="11"/>
    </row>
    <row r="5" spans="1:6" ht="12.75">
      <c r="A5" s="184" t="s">
        <v>54</v>
      </c>
      <c r="B5" s="183" t="s">
        <v>53</v>
      </c>
      <c r="C5" s="183"/>
      <c r="D5" s="183"/>
      <c r="E5" s="183" t="s">
        <v>52</v>
      </c>
      <c r="F5" s="183"/>
    </row>
    <row r="6" spans="1:6" ht="12.75">
      <c r="A6" s="185"/>
      <c r="B6" s="45">
        <v>2010</v>
      </c>
      <c r="C6" s="44">
        <v>2011</v>
      </c>
      <c r="D6" s="44">
        <v>2012</v>
      </c>
      <c r="E6" s="44" t="s">
        <v>51</v>
      </c>
      <c r="F6" s="44" t="s">
        <v>50</v>
      </c>
    </row>
    <row r="7" spans="1:6" ht="12.75">
      <c r="A7" s="43" t="s">
        <v>49</v>
      </c>
      <c r="B7" s="42">
        <v>4878.3</v>
      </c>
      <c r="C7" s="42">
        <v>3229.1</v>
      </c>
      <c r="D7" s="42">
        <v>9909.8</v>
      </c>
      <c r="E7" s="41">
        <f>(D7/C18-1)*100</f>
        <v>6.077927638621272</v>
      </c>
      <c r="F7" s="41">
        <f aca="true" t="shared" si="0" ref="F7:F14">(D7/C7-1)*100</f>
        <v>206.89046483540304</v>
      </c>
    </row>
    <row r="8" spans="1:6" ht="12.75">
      <c r="A8" s="22" t="s">
        <v>48</v>
      </c>
      <c r="B8" s="40">
        <v>4961.42</v>
      </c>
      <c r="C8" s="40">
        <v>4483.29</v>
      </c>
      <c r="D8" s="40">
        <v>10867.49</v>
      </c>
      <c r="E8" s="39">
        <f aca="true" t="shared" si="1" ref="E8:E14">(D8/D7-1)*100</f>
        <v>9.664069910593565</v>
      </c>
      <c r="F8" s="39">
        <f t="shared" si="0"/>
        <v>142.39988936696042</v>
      </c>
    </row>
    <row r="9" spans="1:6" ht="12.75">
      <c r="A9" s="22" t="s">
        <v>47</v>
      </c>
      <c r="B9" s="40">
        <v>4962.49</v>
      </c>
      <c r="C9" s="40">
        <v>5067.85</v>
      </c>
      <c r="D9" s="40">
        <v>9975.7</v>
      </c>
      <c r="E9" s="39">
        <f t="shared" si="1"/>
        <v>-8.206034696144183</v>
      </c>
      <c r="F9" s="39">
        <f t="shared" si="0"/>
        <v>96.842842625571</v>
      </c>
    </row>
    <row r="10" spans="1:6" ht="12.75">
      <c r="A10" s="22" t="s">
        <v>46</v>
      </c>
      <c r="B10" s="40">
        <v>5822.2</v>
      </c>
      <c r="C10" s="40">
        <v>4746.82</v>
      </c>
      <c r="D10" s="40">
        <v>8147.7</v>
      </c>
      <c r="E10" s="39">
        <f t="shared" si="1"/>
        <v>-18.32452860450896</v>
      </c>
      <c r="F10" s="39">
        <f t="shared" si="0"/>
        <v>71.64543841982633</v>
      </c>
    </row>
    <row r="11" spans="1:6" ht="12.75">
      <c r="A11" s="22" t="s">
        <v>45</v>
      </c>
      <c r="B11" s="40">
        <v>6829.44</v>
      </c>
      <c r="C11" s="40">
        <v>4411.94</v>
      </c>
      <c r="D11" s="40">
        <v>9005.69</v>
      </c>
      <c r="E11" s="39">
        <f t="shared" si="1"/>
        <v>10.530456447831904</v>
      </c>
      <c r="F11" s="39">
        <f t="shared" si="0"/>
        <v>104.12086293104625</v>
      </c>
    </row>
    <row r="12" spans="1:6" ht="12.75">
      <c r="A12" s="22" t="s">
        <v>44</v>
      </c>
      <c r="B12" s="40">
        <v>7088.11</v>
      </c>
      <c r="C12" s="40">
        <v>4992.48</v>
      </c>
      <c r="D12" s="40">
        <v>10846.24</v>
      </c>
      <c r="E12" s="39">
        <f t="shared" si="1"/>
        <v>20.43763442889994</v>
      </c>
      <c r="F12" s="39">
        <f t="shared" si="0"/>
        <v>117.25154632567384</v>
      </c>
    </row>
    <row r="13" spans="1:6" ht="12.75">
      <c r="A13" s="22" t="s">
        <v>43</v>
      </c>
      <c r="B13" s="40">
        <v>6871.09</v>
      </c>
      <c r="C13" s="40">
        <v>5742.31</v>
      </c>
      <c r="D13" s="40">
        <v>11525.88</v>
      </c>
      <c r="E13" s="39">
        <f t="shared" si="1"/>
        <v>6.266134623611497</v>
      </c>
      <c r="F13" s="39">
        <f t="shared" si="0"/>
        <v>100.71852616804038</v>
      </c>
    </row>
    <row r="14" spans="1:6" ht="12.75">
      <c r="A14" s="22" t="s">
        <v>42</v>
      </c>
      <c r="B14" s="40">
        <v>6764.87</v>
      </c>
      <c r="C14" s="40">
        <v>6853.9</v>
      </c>
      <c r="D14" s="40">
        <v>13396.1</v>
      </c>
      <c r="E14" s="39">
        <f t="shared" si="1"/>
        <v>16.226266454275095</v>
      </c>
      <c r="F14" s="39">
        <f t="shared" si="0"/>
        <v>95.45222428106628</v>
      </c>
    </row>
    <row r="15" spans="1:6" ht="12.75">
      <c r="A15" s="22" t="s">
        <v>41</v>
      </c>
      <c r="B15" s="40">
        <v>6504.82</v>
      </c>
      <c r="C15" s="40">
        <v>7924.75</v>
      </c>
      <c r="D15" s="40">
        <v>18330.99</v>
      </c>
      <c r="E15" s="39">
        <f>(D15/D14-1)*100</f>
        <v>36.838258896245925</v>
      </c>
      <c r="F15" s="39">
        <f>(D15/C15-1)*100</f>
        <v>131.31316445313735</v>
      </c>
    </row>
    <row r="16" spans="1:6" ht="12.75">
      <c r="A16" s="22" t="s">
        <v>40</v>
      </c>
      <c r="B16" s="40">
        <v>6862.79</v>
      </c>
      <c r="C16" s="40">
        <v>7913</v>
      </c>
      <c r="D16" s="40">
        <v>20217.9</v>
      </c>
      <c r="E16" s="39">
        <f>(D16/D15-1)*100</f>
        <v>10.293552066745981</v>
      </c>
      <c r="F16" s="39">
        <f>(D16/C16-1)*100</f>
        <v>155.50233792493367</v>
      </c>
    </row>
    <row r="17" spans="1:6" ht="12.75">
      <c r="A17" s="22" t="s">
        <v>39</v>
      </c>
      <c r="B17" s="40">
        <v>6671.3</v>
      </c>
      <c r="C17" s="40">
        <v>8542.76</v>
      </c>
      <c r="D17" s="40"/>
      <c r="E17" s="39"/>
      <c r="F17" s="39"/>
    </row>
    <row r="18" spans="1:6" ht="12.75">
      <c r="A18" s="22" t="s">
        <v>38</v>
      </c>
      <c r="B18" s="40">
        <v>3379.7</v>
      </c>
      <c r="C18" s="40">
        <v>9342</v>
      </c>
      <c r="D18" s="40"/>
      <c r="E18" s="39"/>
      <c r="F18" s="39"/>
    </row>
    <row r="19" spans="1:6" ht="12.75">
      <c r="A19" s="38" t="s">
        <v>37</v>
      </c>
      <c r="B19" s="37">
        <f>AVERAGE(B7:B18)</f>
        <v>5966.3775</v>
      </c>
      <c r="C19" s="37">
        <f>AVERAGE(C7:C18)</f>
        <v>6104.183333333333</v>
      </c>
      <c r="D19" s="37"/>
      <c r="E19" s="36"/>
      <c r="F19" s="36"/>
    </row>
    <row r="20" spans="1:6" ht="12.75">
      <c r="A20" s="35" t="s">
        <v>186</v>
      </c>
      <c r="B20" s="34">
        <f>AVERAGE(B7:B16)</f>
        <v>6154.553000000001</v>
      </c>
      <c r="C20" s="34">
        <f>AVERAGE(C7:C16)</f>
        <v>5536.544</v>
      </c>
      <c r="D20" s="34">
        <f>AVERAGE(D7:D16)</f>
        <v>12222.349000000002</v>
      </c>
      <c r="E20" s="33"/>
      <c r="F20" s="33">
        <f>(D20/C20-1)*100</f>
        <v>120.75773262164992</v>
      </c>
    </row>
    <row r="21" spans="1:6" ht="12.75" customHeight="1">
      <c r="A21" s="12" t="s">
        <v>57</v>
      </c>
      <c r="B21" s="100"/>
      <c r="C21" s="11"/>
      <c r="D21" s="11"/>
      <c r="E21" s="11"/>
      <c r="F21" s="11"/>
    </row>
    <row r="22" spans="1:6" ht="12.75">
      <c r="A22" s="22"/>
      <c r="B22" s="22"/>
      <c r="C22" s="11"/>
      <c r="D22" s="11"/>
      <c r="E22" s="11"/>
      <c r="F22" s="11"/>
    </row>
  </sheetData>
  <sheetProtection/>
  <mergeCells count="6">
    <mergeCell ref="E5:F5"/>
    <mergeCell ref="A5:A6"/>
    <mergeCell ref="A1:F1"/>
    <mergeCell ref="A2:F2"/>
    <mergeCell ref="A3:F3"/>
    <mergeCell ref="B5:D5"/>
  </mergeCells>
  <printOptions horizontalCentered="1"/>
  <pageMargins left="0.7086614173228347" right="0.7086614173228347" top="0.8661417322834646" bottom="0.7480314960629921" header="0.31496062992125984" footer="0.31496062992125984"/>
  <pageSetup horizontalDpi="600" verticalDpi="600" orientation="portrait" scale="90" r:id="rId2"/>
  <headerFooter>
    <oddFooter>&amp;C&amp;"Arial,Normal"&amp;10 6</oddFooter>
  </headerFooter>
  <ignoredErrors>
    <ignoredError sqref="B19:D19" formulaRange="1"/>
  </ignoredErrors>
  <drawing r:id="rId1"/>
</worksheet>
</file>

<file path=xl/worksheets/sheet6.xml><?xml version="1.0" encoding="utf-8"?>
<worksheet xmlns="http://schemas.openxmlformats.org/spreadsheetml/2006/main" xmlns:r="http://schemas.openxmlformats.org/officeDocument/2006/relationships">
  <sheetPr>
    <pageSetUpPr fitToPage="1"/>
  </sheetPr>
  <dimension ref="A1:H38"/>
  <sheetViews>
    <sheetView zoomScalePageLayoutView="0" workbookViewId="0" topLeftCell="A28">
      <selection activeCell="J51" sqref="J51"/>
    </sheetView>
  </sheetViews>
  <sheetFormatPr defaultColWidth="11.421875" defaultRowHeight="15"/>
  <cols>
    <col min="2" max="8" width="11.8515625" style="0" customWidth="1"/>
  </cols>
  <sheetData>
    <row r="1" spans="1:8" ht="15">
      <c r="A1" s="186" t="s">
        <v>70</v>
      </c>
      <c r="B1" s="186"/>
      <c r="C1" s="186"/>
      <c r="D1" s="186"/>
      <c r="E1" s="186"/>
      <c r="F1" s="186"/>
      <c r="G1" s="186"/>
      <c r="H1" s="186"/>
    </row>
    <row r="2" spans="1:8" ht="15">
      <c r="A2" s="186" t="s">
        <v>79</v>
      </c>
      <c r="B2" s="186"/>
      <c r="C2" s="186"/>
      <c r="D2" s="186"/>
      <c r="E2" s="186"/>
      <c r="F2" s="186"/>
      <c r="G2" s="186"/>
      <c r="H2" s="186"/>
    </row>
    <row r="3" spans="1:8" ht="15">
      <c r="A3" s="186" t="s">
        <v>81</v>
      </c>
      <c r="B3" s="186"/>
      <c r="C3" s="186"/>
      <c r="D3" s="186"/>
      <c r="E3" s="186"/>
      <c r="F3" s="186"/>
      <c r="G3" s="186"/>
      <c r="H3" s="186"/>
    </row>
    <row r="4" spans="1:8" ht="26.25">
      <c r="A4" s="70" t="s">
        <v>78</v>
      </c>
      <c r="B4" s="71" t="s">
        <v>74</v>
      </c>
      <c r="C4" s="162" t="s">
        <v>75</v>
      </c>
      <c r="D4" s="162" t="s">
        <v>76</v>
      </c>
      <c r="E4" s="162" t="s">
        <v>77</v>
      </c>
      <c r="F4" s="162" t="s">
        <v>152</v>
      </c>
      <c r="G4" s="71" t="s">
        <v>175</v>
      </c>
      <c r="H4" s="85" t="s">
        <v>85</v>
      </c>
    </row>
    <row r="5" spans="1:8" ht="15">
      <c r="A5" s="68">
        <v>41172</v>
      </c>
      <c r="B5" s="69">
        <v>16404.06</v>
      </c>
      <c r="C5" s="69"/>
      <c r="D5" s="69">
        <v>15449.26</v>
      </c>
      <c r="E5" s="69">
        <v>16059.76</v>
      </c>
      <c r="F5" s="69">
        <v>16141.46</v>
      </c>
      <c r="G5" s="69"/>
      <c r="H5" s="69">
        <v>16023.553877551021</v>
      </c>
    </row>
    <row r="6" spans="1:8" ht="15">
      <c r="A6" s="68">
        <v>41173</v>
      </c>
      <c r="B6" s="69">
        <v>15792.871</v>
      </c>
      <c r="C6" s="69"/>
      <c r="D6" s="69">
        <v>14957.98</v>
      </c>
      <c r="E6" s="69">
        <v>16303.57</v>
      </c>
      <c r="F6" s="69">
        <v>16302.52</v>
      </c>
      <c r="G6" s="69"/>
      <c r="H6" s="69">
        <v>15806.247793493632</v>
      </c>
    </row>
    <row r="7" spans="1:8" ht="15">
      <c r="A7" s="68">
        <v>41176</v>
      </c>
      <c r="B7" s="69">
        <v>15333.09</v>
      </c>
      <c r="C7" s="69"/>
      <c r="D7" s="69">
        <v>15406.16</v>
      </c>
      <c r="E7" s="69">
        <v>16407.56</v>
      </c>
      <c r="F7" s="69">
        <v>16609.61</v>
      </c>
      <c r="G7" s="69"/>
      <c r="H7" s="69">
        <v>15854.04179144385</v>
      </c>
    </row>
    <row r="8" spans="1:8" ht="15">
      <c r="A8" s="68">
        <v>41177</v>
      </c>
      <c r="B8" s="69">
        <v>24934.7193220339</v>
      </c>
      <c r="C8" s="69"/>
      <c r="D8" s="69">
        <v>24836.6</v>
      </c>
      <c r="E8" s="69">
        <v>25840.34</v>
      </c>
      <c r="F8" s="69">
        <v>25723.619999999995</v>
      </c>
      <c r="G8" s="69"/>
      <c r="H8" s="69">
        <v>25262.479136690647</v>
      </c>
    </row>
    <row r="9" spans="1:8" ht="15">
      <c r="A9" s="68">
        <v>41178</v>
      </c>
      <c r="B9" s="69">
        <v>24845.94</v>
      </c>
      <c r="C9" s="69"/>
      <c r="D9" s="69">
        <v>24229.69</v>
      </c>
      <c r="E9" s="69">
        <v>26015.41</v>
      </c>
      <c r="F9" s="69">
        <v>26127.689999999995</v>
      </c>
      <c r="G9" s="69"/>
      <c r="H9" s="69">
        <v>25485.886307692308</v>
      </c>
    </row>
    <row r="10" spans="1:8" ht="15">
      <c r="A10" s="68">
        <v>41179</v>
      </c>
      <c r="B10" s="69">
        <v>25186.366774193553</v>
      </c>
      <c r="C10" s="69"/>
      <c r="D10" s="69">
        <v>24054.62</v>
      </c>
      <c r="E10" s="69">
        <v>26470.59</v>
      </c>
      <c r="F10" s="69">
        <v>27147.529999999995</v>
      </c>
      <c r="G10" s="69"/>
      <c r="H10" s="69">
        <v>25725.621052631577</v>
      </c>
    </row>
    <row r="11" spans="1:8" ht="15">
      <c r="A11" s="68">
        <v>41180</v>
      </c>
      <c r="B11" s="69">
        <v>26015.97770491803</v>
      </c>
      <c r="C11" s="69"/>
      <c r="D11" s="69"/>
      <c r="E11" s="69">
        <v>26268.29</v>
      </c>
      <c r="F11" s="69">
        <v>26531.96</v>
      </c>
      <c r="G11" s="69"/>
      <c r="H11" s="69">
        <v>26245.357492163013</v>
      </c>
    </row>
    <row r="12" spans="1:8" ht="15">
      <c r="A12" s="68">
        <v>41183</v>
      </c>
      <c r="B12" s="69">
        <v>24569.14559322034</v>
      </c>
      <c r="C12" s="69"/>
      <c r="D12" s="69"/>
      <c r="E12" s="69">
        <v>24282.21</v>
      </c>
      <c r="F12" s="69">
        <v>25119.59</v>
      </c>
      <c r="G12" s="69"/>
      <c r="H12" s="69">
        <v>24723.57350877193</v>
      </c>
    </row>
    <row r="13" spans="1:8" ht="15">
      <c r="A13" s="68">
        <v>41184</v>
      </c>
      <c r="B13" s="69">
        <v>24649.86</v>
      </c>
      <c r="C13" s="69"/>
      <c r="D13" s="69">
        <v>23529.41</v>
      </c>
      <c r="E13" s="69">
        <v>23109.240000000005</v>
      </c>
      <c r="F13" s="69">
        <v>24809.92</v>
      </c>
      <c r="G13" s="69"/>
      <c r="H13" s="69">
        <v>24122.98</v>
      </c>
    </row>
    <row r="14" spans="1:8" ht="15">
      <c r="A14" s="68">
        <v>41185</v>
      </c>
      <c r="B14" s="69">
        <v>19887.96</v>
      </c>
      <c r="C14" s="69"/>
      <c r="D14" s="69">
        <v>23996.269999999997</v>
      </c>
      <c r="E14" s="69"/>
      <c r="F14" s="69">
        <v>26470.59</v>
      </c>
      <c r="G14" s="69"/>
      <c r="H14" s="69">
        <v>23119.251428571428</v>
      </c>
    </row>
    <row r="15" spans="1:8" ht="15">
      <c r="A15" s="68">
        <v>41186</v>
      </c>
      <c r="B15" s="69">
        <v>24332.75150943396</v>
      </c>
      <c r="C15" s="69"/>
      <c r="D15" s="69">
        <v>22945.84</v>
      </c>
      <c r="E15" s="69">
        <v>23739.5</v>
      </c>
      <c r="F15" s="69">
        <v>25326.8</v>
      </c>
      <c r="G15" s="69"/>
      <c r="H15" s="69">
        <v>24244.81572769953</v>
      </c>
    </row>
    <row r="16" spans="1:8" ht="15">
      <c r="A16" s="68">
        <v>41187</v>
      </c>
      <c r="B16" s="69"/>
      <c r="C16" s="69"/>
      <c r="D16" s="69">
        <v>24500.47</v>
      </c>
      <c r="E16" s="69">
        <v>24386.9</v>
      </c>
      <c r="F16" s="69">
        <v>25770.31</v>
      </c>
      <c r="G16" s="69"/>
      <c r="H16" s="69">
        <v>24868.96004950495</v>
      </c>
    </row>
    <row r="17" spans="1:8" ht="15">
      <c r="A17" s="68">
        <v>41190</v>
      </c>
      <c r="B17" s="69">
        <v>23165.27</v>
      </c>
      <c r="C17" s="69"/>
      <c r="D17" s="69"/>
      <c r="E17" s="69">
        <v>22961.91</v>
      </c>
      <c r="F17" s="69">
        <v>24607.09</v>
      </c>
      <c r="G17" s="69"/>
      <c r="H17" s="69">
        <v>23693.37884146341</v>
      </c>
    </row>
    <row r="18" spans="1:8" ht="15">
      <c r="A18" s="68">
        <v>41191</v>
      </c>
      <c r="B18" s="69">
        <v>23477.96020408163</v>
      </c>
      <c r="C18" s="69"/>
      <c r="D18" s="69">
        <v>13781.51</v>
      </c>
      <c r="E18" s="69">
        <v>24369.75</v>
      </c>
      <c r="F18" s="69">
        <v>24852.16</v>
      </c>
      <c r="G18" s="69"/>
      <c r="H18" s="69">
        <v>22675.88007246377</v>
      </c>
    </row>
    <row r="19" spans="1:8" ht="15">
      <c r="A19" s="68">
        <v>41192</v>
      </c>
      <c r="B19" s="69">
        <v>23211.099999999995</v>
      </c>
      <c r="C19" s="69"/>
      <c r="D19" s="69"/>
      <c r="E19" s="69">
        <v>23996.269999999997</v>
      </c>
      <c r="F19" s="69">
        <v>26050.419999999995</v>
      </c>
      <c r="G19" s="69"/>
      <c r="H19" s="69">
        <v>24770.672213740458</v>
      </c>
    </row>
    <row r="20" spans="1:8" ht="15">
      <c r="A20" s="68">
        <v>41193</v>
      </c>
      <c r="B20" s="69">
        <v>24977.058232235708</v>
      </c>
      <c r="C20" s="69"/>
      <c r="D20" s="69">
        <v>23193.28</v>
      </c>
      <c r="E20" s="69">
        <v>23984.18</v>
      </c>
      <c r="F20" s="69">
        <v>25048.31</v>
      </c>
      <c r="G20" s="69"/>
      <c r="H20" s="69">
        <v>24534.03501297578</v>
      </c>
    </row>
    <row r="21" spans="1:8" ht="15">
      <c r="A21" s="68">
        <v>41194</v>
      </c>
      <c r="B21" s="69">
        <v>24056.68117647059</v>
      </c>
      <c r="C21" s="69"/>
      <c r="D21" s="69"/>
      <c r="E21" s="69">
        <v>23529.41</v>
      </c>
      <c r="F21" s="69">
        <v>25080.03</v>
      </c>
      <c r="G21" s="69">
        <v>20308.125</v>
      </c>
      <c r="H21" s="69">
        <v>23893.939999999995</v>
      </c>
    </row>
    <row r="22" spans="1:8" ht="15">
      <c r="A22" s="68">
        <v>41198</v>
      </c>
      <c r="B22" s="69">
        <v>22187.823684210525</v>
      </c>
      <c r="C22" s="69"/>
      <c r="D22" s="69">
        <v>23193.28</v>
      </c>
      <c r="E22" s="69"/>
      <c r="F22" s="69">
        <v>25136.21</v>
      </c>
      <c r="G22" s="69"/>
      <c r="H22" s="69">
        <v>23576.30886588659</v>
      </c>
    </row>
    <row r="23" spans="1:8" ht="15">
      <c r="A23" s="68">
        <v>41199</v>
      </c>
      <c r="B23" s="69">
        <v>21694.11368</v>
      </c>
      <c r="C23" s="69"/>
      <c r="D23" s="69"/>
      <c r="E23" s="69"/>
      <c r="F23" s="69">
        <v>22724.09</v>
      </c>
      <c r="G23" s="69"/>
      <c r="H23" s="69">
        <v>22141.524208144798</v>
      </c>
    </row>
    <row r="24" spans="1:8" ht="15">
      <c r="A24" s="68">
        <v>41200</v>
      </c>
      <c r="B24" s="69">
        <v>21483.592857142856</v>
      </c>
      <c r="C24" s="69"/>
      <c r="D24" s="69">
        <v>20788.32</v>
      </c>
      <c r="E24" s="69"/>
      <c r="F24" s="69">
        <v>22875.82</v>
      </c>
      <c r="G24" s="69"/>
      <c r="H24" s="69">
        <v>21838.367592592593</v>
      </c>
    </row>
    <row r="25" spans="1:8" ht="15">
      <c r="A25" s="68">
        <v>41201</v>
      </c>
      <c r="B25" s="69">
        <v>22855.065679012347</v>
      </c>
      <c r="C25" s="69"/>
      <c r="D25" s="69">
        <v>20588.240000000005</v>
      </c>
      <c r="E25" s="69"/>
      <c r="F25" s="69">
        <v>21428.57</v>
      </c>
      <c r="G25" s="69"/>
      <c r="H25" s="69">
        <v>22071.001811594204</v>
      </c>
    </row>
    <row r="26" spans="1:8" ht="15">
      <c r="A26" s="68">
        <v>41204</v>
      </c>
      <c r="B26" s="69">
        <v>20855.61</v>
      </c>
      <c r="C26" s="69">
        <v>20563.52</v>
      </c>
      <c r="D26" s="69">
        <v>19772.61</v>
      </c>
      <c r="E26" s="69"/>
      <c r="F26" s="69">
        <v>20063.03</v>
      </c>
      <c r="G26" s="69"/>
      <c r="H26" s="69">
        <v>20273.769433962265</v>
      </c>
    </row>
    <row r="27" spans="1:8" ht="15">
      <c r="A27" s="68">
        <v>41205</v>
      </c>
      <c r="B27" s="69">
        <v>19967.11652173913</v>
      </c>
      <c r="C27" s="69">
        <v>20638.66</v>
      </c>
      <c r="D27" s="69">
        <v>20084.03</v>
      </c>
      <c r="E27" s="69"/>
      <c r="F27" s="69">
        <v>20601.79</v>
      </c>
      <c r="G27" s="69"/>
      <c r="H27" s="69">
        <v>20312.057247191013</v>
      </c>
    </row>
    <row r="28" spans="1:8" ht="15">
      <c r="A28" s="68">
        <v>41206</v>
      </c>
      <c r="B28" s="69">
        <v>19655.03</v>
      </c>
      <c r="C28" s="69">
        <v>19775.91</v>
      </c>
      <c r="D28" s="69">
        <v>19289.53</v>
      </c>
      <c r="E28" s="69"/>
      <c r="F28" s="69">
        <v>18444.011858407084</v>
      </c>
      <c r="G28" s="69"/>
      <c r="H28" s="69">
        <v>19079.21687061823</v>
      </c>
    </row>
    <row r="29" spans="1:8" ht="15">
      <c r="A29" s="68">
        <v>41207</v>
      </c>
      <c r="B29" s="69">
        <v>18999.974046920823</v>
      </c>
      <c r="C29" s="69">
        <v>19800.42</v>
      </c>
      <c r="D29" s="69">
        <v>19542.7</v>
      </c>
      <c r="E29" s="69"/>
      <c r="F29" s="69">
        <v>19119.217082294264</v>
      </c>
      <c r="G29" s="69"/>
      <c r="H29" s="69">
        <v>19261.902327663385</v>
      </c>
    </row>
    <row r="30" spans="1:8" ht="15">
      <c r="A30" s="68">
        <v>41208</v>
      </c>
      <c r="B30" s="69">
        <v>16281.509677419355</v>
      </c>
      <c r="C30" s="69">
        <v>18954.25</v>
      </c>
      <c r="D30" s="69">
        <v>17268.91</v>
      </c>
      <c r="E30" s="69"/>
      <c r="F30" s="69">
        <v>17539.32</v>
      </c>
      <c r="G30" s="69"/>
      <c r="H30" s="69">
        <v>17209.664421669106</v>
      </c>
    </row>
    <row r="31" spans="1:8" ht="15">
      <c r="A31" s="68">
        <v>41211</v>
      </c>
      <c r="B31" s="69">
        <v>18044.31</v>
      </c>
      <c r="C31" s="69">
        <v>18232.98</v>
      </c>
      <c r="D31" s="69"/>
      <c r="E31" s="69">
        <v>16471.4875</v>
      </c>
      <c r="F31" s="69">
        <v>18174.16554054054</v>
      </c>
      <c r="G31" s="69"/>
      <c r="H31" s="69">
        <v>17869.28359111111</v>
      </c>
    </row>
    <row r="32" spans="1:8" ht="15">
      <c r="A32" s="68">
        <v>41212</v>
      </c>
      <c r="B32" s="69">
        <v>17997.88</v>
      </c>
      <c r="C32" s="69">
        <v>18869.37</v>
      </c>
      <c r="D32" s="69">
        <v>17793.41</v>
      </c>
      <c r="E32" s="69"/>
      <c r="F32" s="69">
        <v>17379.514743589745</v>
      </c>
      <c r="G32" s="69"/>
      <c r="H32" s="69">
        <v>17818.927443461165</v>
      </c>
    </row>
    <row r="33" spans="1:8" ht="15">
      <c r="A33" s="68">
        <v>41213</v>
      </c>
      <c r="B33" s="69">
        <v>16425.95</v>
      </c>
      <c r="C33" s="69">
        <v>18245.48</v>
      </c>
      <c r="D33" s="69">
        <v>16462.95</v>
      </c>
      <c r="E33" s="69">
        <v>17150.5</v>
      </c>
      <c r="F33" s="69">
        <v>15250.19</v>
      </c>
      <c r="G33" s="69"/>
      <c r="H33" s="69">
        <v>16231.477981072556</v>
      </c>
    </row>
    <row r="34" spans="1:8" ht="15">
      <c r="A34" s="68">
        <v>41218</v>
      </c>
      <c r="B34" s="69">
        <v>17376.95</v>
      </c>
      <c r="C34" s="69">
        <v>18084.03</v>
      </c>
      <c r="D34" s="69">
        <v>16522.49</v>
      </c>
      <c r="E34" s="69"/>
      <c r="F34" s="69">
        <v>17245.7</v>
      </c>
      <c r="G34" s="69"/>
      <c r="H34" s="69">
        <v>17364.041243523316</v>
      </c>
    </row>
    <row r="35" spans="1:8" ht="15">
      <c r="A35" s="68">
        <v>41219</v>
      </c>
      <c r="B35" s="69">
        <v>16942.69</v>
      </c>
      <c r="C35" s="69">
        <v>17819.24</v>
      </c>
      <c r="D35" s="69">
        <v>17155.95</v>
      </c>
      <c r="E35" s="69">
        <v>17090.47</v>
      </c>
      <c r="F35" s="69">
        <v>16825.492009925558</v>
      </c>
      <c r="G35" s="69"/>
      <c r="H35" s="69">
        <v>17146.279523809524</v>
      </c>
    </row>
    <row r="36" spans="1:8" ht="15">
      <c r="A36" s="68">
        <v>41220</v>
      </c>
      <c r="B36" s="69">
        <v>16004.3</v>
      </c>
      <c r="C36" s="69">
        <v>17184.02</v>
      </c>
      <c r="D36" s="69">
        <v>16586.39</v>
      </c>
      <c r="E36" s="69">
        <v>15598.74</v>
      </c>
      <c r="F36" s="69">
        <v>16712.85</v>
      </c>
      <c r="G36" s="69"/>
      <c r="H36" s="69">
        <v>16476.185490336436</v>
      </c>
    </row>
    <row r="37" spans="1:8" ht="15">
      <c r="A37" s="68">
        <v>41221</v>
      </c>
      <c r="B37" s="69">
        <v>15917.719999999998</v>
      </c>
      <c r="C37" s="69">
        <v>16943.63</v>
      </c>
      <c r="D37" s="69"/>
      <c r="E37" s="69">
        <v>13145.26</v>
      </c>
      <c r="F37" s="69">
        <v>14028.078424068768</v>
      </c>
      <c r="G37" s="69"/>
      <c r="H37" s="69">
        <v>15401.838554533508</v>
      </c>
    </row>
    <row r="38" spans="1:8" ht="15">
      <c r="A38" s="72">
        <v>41222</v>
      </c>
      <c r="B38" s="73">
        <v>15331.32</v>
      </c>
      <c r="C38" s="73">
        <v>17060.59</v>
      </c>
      <c r="D38" s="73"/>
      <c r="E38" s="73">
        <v>14859.81</v>
      </c>
      <c r="F38" s="73">
        <v>15792.148246445498</v>
      </c>
      <c r="G38" s="73"/>
      <c r="H38" s="73">
        <v>15898.558293284043</v>
      </c>
    </row>
  </sheetData>
  <sheetProtection/>
  <mergeCells count="3">
    <mergeCell ref="A1:H1"/>
    <mergeCell ref="A2:H2"/>
    <mergeCell ref="A3:H3"/>
  </mergeCells>
  <printOptions horizontalCentered="1"/>
  <pageMargins left="0.7086614173228347" right="0.7086614173228347" top="0.8661417322834646" bottom="0.7480314960629921" header="0.31496062992125984" footer="0.31496062992125984"/>
  <pageSetup fitToHeight="1" fitToWidth="1" horizontalDpi="600" verticalDpi="600" orientation="portrait" scale="80" r:id="rId2"/>
  <headerFooter>
    <oddFooter>&amp;C&amp;"Arial,Normal"&amp;10 7</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1:N21"/>
  <sheetViews>
    <sheetView view="pageBreakPreview" zoomScaleSheetLayoutView="100" workbookViewId="0" topLeftCell="A1">
      <selection activeCell="N30" sqref="N30"/>
    </sheetView>
  </sheetViews>
  <sheetFormatPr defaultColWidth="11.421875" defaultRowHeight="15"/>
  <cols>
    <col min="1" max="1" width="15.8515625" style="8" customWidth="1"/>
    <col min="2" max="8" width="9.28125" style="8" customWidth="1"/>
    <col min="9" max="9" width="9.00390625" style="8" customWidth="1"/>
    <col min="10" max="12" width="11.421875" style="8" hidden="1" customWidth="1"/>
    <col min="13" max="16384" width="11.421875" style="8" customWidth="1"/>
  </cols>
  <sheetData>
    <row r="1" spans="1:9" ht="12.75">
      <c r="A1" s="186" t="s">
        <v>157</v>
      </c>
      <c r="B1" s="186"/>
      <c r="C1" s="186"/>
      <c r="D1" s="186"/>
      <c r="E1" s="186"/>
      <c r="F1" s="186"/>
      <c r="G1" s="186"/>
      <c r="H1" s="186"/>
      <c r="I1" s="186"/>
    </row>
    <row r="2" spans="1:9" ht="12.75">
      <c r="A2" s="186" t="s">
        <v>143</v>
      </c>
      <c r="B2" s="186"/>
      <c r="C2" s="186"/>
      <c r="D2" s="186"/>
      <c r="E2" s="186"/>
      <c r="F2" s="186"/>
      <c r="G2" s="186"/>
      <c r="H2" s="186"/>
      <c r="I2" s="186"/>
    </row>
    <row r="3" spans="1:9" ht="12.75">
      <c r="A3" s="186" t="s">
        <v>149</v>
      </c>
      <c r="B3" s="186"/>
      <c r="C3" s="186"/>
      <c r="D3" s="186"/>
      <c r="E3" s="186"/>
      <c r="F3" s="186"/>
      <c r="G3" s="186"/>
      <c r="H3" s="186"/>
      <c r="I3" s="186"/>
    </row>
    <row r="4" spans="1:9" ht="15" customHeight="1">
      <c r="A4" s="187" t="s">
        <v>54</v>
      </c>
      <c r="B4" s="190" t="s">
        <v>82</v>
      </c>
      <c r="C4" s="191"/>
      <c r="D4" s="191"/>
      <c r="E4" s="192"/>
      <c r="F4" s="190" t="s">
        <v>83</v>
      </c>
      <c r="G4" s="191"/>
      <c r="H4" s="191"/>
      <c r="I4" s="192"/>
    </row>
    <row r="5" spans="1:12" ht="12.75">
      <c r="A5" s="188"/>
      <c r="B5" s="193" t="s">
        <v>53</v>
      </c>
      <c r="C5" s="183"/>
      <c r="D5" s="183" t="s">
        <v>52</v>
      </c>
      <c r="E5" s="194"/>
      <c r="F5" s="193" t="s">
        <v>53</v>
      </c>
      <c r="G5" s="183"/>
      <c r="H5" s="183" t="s">
        <v>52</v>
      </c>
      <c r="I5" s="194"/>
      <c r="K5" s="81" t="s">
        <v>82</v>
      </c>
      <c r="L5" s="81" t="s">
        <v>83</v>
      </c>
    </row>
    <row r="6" spans="1:12" ht="12.75">
      <c r="A6" s="189"/>
      <c r="B6" s="74">
        <v>2011</v>
      </c>
      <c r="C6" s="49">
        <v>2012</v>
      </c>
      <c r="D6" s="49" t="s">
        <v>51</v>
      </c>
      <c r="E6" s="75" t="s">
        <v>50</v>
      </c>
      <c r="F6" s="74">
        <v>2011</v>
      </c>
      <c r="G6" s="49">
        <v>2012</v>
      </c>
      <c r="H6" s="49" t="s">
        <v>51</v>
      </c>
      <c r="I6" s="75" t="s">
        <v>50</v>
      </c>
      <c r="J6" s="84">
        <v>40787</v>
      </c>
      <c r="K6" s="8">
        <v>376</v>
      </c>
      <c r="L6" s="8">
        <v>290</v>
      </c>
    </row>
    <row r="7" spans="1:12" ht="12.75">
      <c r="A7" s="22" t="s">
        <v>49</v>
      </c>
      <c r="B7" s="76">
        <v>447</v>
      </c>
      <c r="C7" s="50">
        <v>836.05</v>
      </c>
      <c r="D7" s="46">
        <f>+(C7/B18-1)*100</f>
        <v>1.0601005705444422</v>
      </c>
      <c r="E7" s="77">
        <f aca="true" t="shared" si="0" ref="E7:E15">(C7/B7-1)*100</f>
        <v>87.03579418344518</v>
      </c>
      <c r="F7" s="76">
        <v>216</v>
      </c>
      <c r="G7" s="47">
        <v>339.5</v>
      </c>
      <c r="H7" s="46">
        <f>+(G7/F18-1)*100</f>
        <v>3.1914893617021267</v>
      </c>
      <c r="I7" s="77">
        <f aca="true" t="shared" si="1" ref="I7:I15">(G7/F7-1)*100</f>
        <v>57.17592592592593</v>
      </c>
      <c r="J7" s="84">
        <v>40817</v>
      </c>
      <c r="K7" s="8">
        <v>399</v>
      </c>
      <c r="L7" s="8">
        <v>331</v>
      </c>
    </row>
    <row r="8" spans="1:12" ht="12.75">
      <c r="A8" s="22" t="s">
        <v>48</v>
      </c>
      <c r="B8" s="76">
        <v>420</v>
      </c>
      <c r="C8" s="50">
        <v>814</v>
      </c>
      <c r="D8" s="46">
        <f aca="true" t="shared" si="2" ref="D8:D15">+(C8/C7-1)*100</f>
        <v>-2.6374020692542244</v>
      </c>
      <c r="E8" s="77">
        <f t="shared" si="0"/>
        <v>93.80952380952381</v>
      </c>
      <c r="F8" s="76">
        <v>226</v>
      </c>
      <c r="G8" s="47">
        <v>427</v>
      </c>
      <c r="H8" s="46">
        <f aca="true" t="shared" si="3" ref="H8:H15">+(G8/G7-1)*100</f>
        <v>25.773195876288657</v>
      </c>
      <c r="I8" s="77">
        <f t="shared" si="1"/>
        <v>88.93805309734513</v>
      </c>
      <c r="J8" s="84">
        <v>40848</v>
      </c>
      <c r="K8" s="8">
        <v>647</v>
      </c>
      <c r="L8" s="8">
        <v>321</v>
      </c>
    </row>
    <row r="9" spans="1:12" ht="12.75">
      <c r="A9" s="22" t="s">
        <v>47</v>
      </c>
      <c r="B9" s="76">
        <v>433</v>
      </c>
      <c r="C9" s="50">
        <v>815</v>
      </c>
      <c r="D9" s="46">
        <f t="shared" si="2"/>
        <v>0.12285012285011554</v>
      </c>
      <c r="E9" s="77">
        <f t="shared" si="0"/>
        <v>88.2217090069284</v>
      </c>
      <c r="F9" s="76">
        <v>235</v>
      </c>
      <c r="G9" s="47">
        <v>407</v>
      </c>
      <c r="H9" s="46">
        <f t="shared" si="3"/>
        <v>-4.683840749414525</v>
      </c>
      <c r="I9" s="77">
        <f t="shared" si="1"/>
        <v>73.19148936170212</v>
      </c>
      <c r="J9" s="84">
        <v>40878</v>
      </c>
      <c r="K9" s="8">
        <v>827.28</v>
      </c>
      <c r="L9" s="8">
        <v>329</v>
      </c>
    </row>
    <row r="10" spans="1:12" ht="12.75">
      <c r="A10" s="22" t="s">
        <v>46</v>
      </c>
      <c r="B10" s="76">
        <v>433</v>
      </c>
      <c r="C10" s="50">
        <v>791</v>
      </c>
      <c r="D10" s="46">
        <f t="shared" si="2"/>
        <v>-2.944785276073625</v>
      </c>
      <c r="E10" s="77">
        <f t="shared" si="0"/>
        <v>82.67898383371826</v>
      </c>
      <c r="F10" s="76">
        <v>218</v>
      </c>
      <c r="G10" s="47">
        <v>372</v>
      </c>
      <c r="H10" s="46">
        <f t="shared" si="3"/>
        <v>-8.5995085995086</v>
      </c>
      <c r="I10" s="77">
        <f t="shared" si="1"/>
        <v>70.64220183486239</v>
      </c>
      <c r="J10" s="84">
        <v>40909</v>
      </c>
      <c r="K10" s="8">
        <v>836.05</v>
      </c>
      <c r="L10" s="8">
        <v>339.5</v>
      </c>
    </row>
    <row r="11" spans="1:12" ht="12.75">
      <c r="A11" s="22" t="s">
        <v>45</v>
      </c>
      <c r="B11" s="76">
        <v>423</v>
      </c>
      <c r="C11" s="50">
        <v>704</v>
      </c>
      <c r="D11" s="46">
        <f t="shared" si="2"/>
        <v>-10.998735777496837</v>
      </c>
      <c r="E11" s="77">
        <f t="shared" si="0"/>
        <v>66.43026004728132</v>
      </c>
      <c r="F11" s="76">
        <v>226</v>
      </c>
      <c r="G11" s="47">
        <v>353</v>
      </c>
      <c r="H11" s="46">
        <f t="shared" si="3"/>
        <v>-5.107526881720426</v>
      </c>
      <c r="I11" s="77">
        <f t="shared" si="1"/>
        <v>56.194690265486734</v>
      </c>
      <c r="J11" s="84">
        <v>40940</v>
      </c>
      <c r="K11" s="8">
        <v>814</v>
      </c>
      <c r="L11" s="8">
        <v>427</v>
      </c>
    </row>
    <row r="12" spans="1:12" ht="12.75">
      <c r="A12" s="22" t="s">
        <v>44</v>
      </c>
      <c r="B12" s="76">
        <v>399</v>
      </c>
      <c r="C12" s="11">
        <v>685</v>
      </c>
      <c r="D12" s="46">
        <f t="shared" si="2"/>
        <v>-2.6988636363636354</v>
      </c>
      <c r="E12" s="77">
        <f t="shared" si="0"/>
        <v>71.67919799498748</v>
      </c>
      <c r="F12" s="76">
        <v>220</v>
      </c>
      <c r="G12" s="47">
        <v>381</v>
      </c>
      <c r="H12" s="46">
        <f t="shared" si="3"/>
        <v>7.932011331444766</v>
      </c>
      <c r="I12" s="77">
        <f t="shared" si="1"/>
        <v>73.18181818181819</v>
      </c>
      <c r="J12" s="84">
        <v>40969</v>
      </c>
      <c r="K12" s="8">
        <v>815</v>
      </c>
      <c r="L12" s="8">
        <v>407</v>
      </c>
    </row>
    <row r="13" spans="1:12" ht="12.75">
      <c r="A13" s="22" t="s">
        <v>43</v>
      </c>
      <c r="B13" s="76">
        <v>352</v>
      </c>
      <c r="C13" s="11">
        <v>739</v>
      </c>
      <c r="D13" s="46">
        <f t="shared" si="2"/>
        <v>7.883211678832125</v>
      </c>
      <c r="E13" s="77">
        <f t="shared" si="0"/>
        <v>109.94318181818184</v>
      </c>
      <c r="F13" s="76">
        <v>240</v>
      </c>
      <c r="G13" s="48">
        <v>425</v>
      </c>
      <c r="H13" s="46">
        <f t="shared" si="3"/>
        <v>11.548556430446189</v>
      </c>
      <c r="I13" s="77">
        <f t="shared" si="1"/>
        <v>77.08333333333333</v>
      </c>
      <c r="J13" s="84">
        <v>41000</v>
      </c>
      <c r="K13" s="50">
        <v>791</v>
      </c>
      <c r="L13" s="47">
        <v>372</v>
      </c>
    </row>
    <row r="14" spans="1:12" ht="12.75">
      <c r="A14" s="22" t="s">
        <v>42</v>
      </c>
      <c r="B14" s="76">
        <v>323</v>
      </c>
      <c r="C14" s="11">
        <v>730</v>
      </c>
      <c r="D14" s="46">
        <f t="shared" si="2"/>
        <v>-1.2178619756427644</v>
      </c>
      <c r="E14" s="77">
        <f t="shared" si="0"/>
        <v>126.00619195046438</v>
      </c>
      <c r="F14" s="76">
        <v>251</v>
      </c>
      <c r="G14" s="48">
        <v>479</v>
      </c>
      <c r="H14" s="46">
        <f t="shared" si="3"/>
        <v>12.705882352941167</v>
      </c>
      <c r="I14" s="77">
        <f t="shared" si="1"/>
        <v>90.83665338645419</v>
      </c>
      <c r="J14" s="84">
        <v>41030</v>
      </c>
      <c r="K14" s="8">
        <v>704</v>
      </c>
      <c r="L14" s="8">
        <v>353</v>
      </c>
    </row>
    <row r="15" spans="1:12" ht="12.75">
      <c r="A15" s="22" t="s">
        <v>41</v>
      </c>
      <c r="B15" s="76">
        <v>376</v>
      </c>
      <c r="C15" s="11">
        <v>921</v>
      </c>
      <c r="D15" s="46">
        <f t="shared" si="2"/>
        <v>26.164383561643834</v>
      </c>
      <c r="E15" s="77">
        <f t="shared" si="0"/>
        <v>144.94680851063828</v>
      </c>
      <c r="F15" s="76">
        <v>290</v>
      </c>
      <c r="G15" s="48">
        <v>635</v>
      </c>
      <c r="H15" s="46">
        <f t="shared" si="3"/>
        <v>32.56784968684761</v>
      </c>
      <c r="I15" s="77">
        <f t="shared" si="1"/>
        <v>118.96551724137932</v>
      </c>
      <c r="J15" s="84">
        <v>41061</v>
      </c>
      <c r="K15" s="8">
        <v>685</v>
      </c>
      <c r="L15" s="8">
        <v>381</v>
      </c>
    </row>
    <row r="16" spans="1:14" ht="12.75">
      <c r="A16" s="22" t="s">
        <v>40</v>
      </c>
      <c r="B16" s="76">
        <v>399</v>
      </c>
      <c r="C16" s="21">
        <v>1259</v>
      </c>
      <c r="D16" s="46">
        <f>+(C16/C15-1)*100</f>
        <v>36.69923995656894</v>
      </c>
      <c r="E16" s="77">
        <f>(C16/B16-1)*100</f>
        <v>215.5388471177945</v>
      </c>
      <c r="F16" s="76">
        <v>331</v>
      </c>
      <c r="G16" s="48">
        <v>711</v>
      </c>
      <c r="H16" s="46">
        <f>+(G16/G15-1)*100</f>
        <v>11.96850393700788</v>
      </c>
      <c r="I16" s="77">
        <f>(G16/F16-1)*100</f>
        <v>114.80362537764353</v>
      </c>
      <c r="J16" s="84">
        <v>41091</v>
      </c>
      <c r="K16" s="8">
        <v>739</v>
      </c>
      <c r="L16" s="8">
        <v>425</v>
      </c>
      <c r="N16" s="8">
        <f>+G16/C16-1</f>
        <v>-0.43526608419380464</v>
      </c>
    </row>
    <row r="17" spans="1:12" ht="12.75">
      <c r="A17" s="22" t="s">
        <v>39</v>
      </c>
      <c r="B17" s="76">
        <v>647</v>
      </c>
      <c r="C17" s="11"/>
      <c r="D17" s="46"/>
      <c r="E17" s="77"/>
      <c r="F17" s="76">
        <v>321</v>
      </c>
      <c r="G17" s="48"/>
      <c r="H17" s="46"/>
      <c r="I17" s="77"/>
      <c r="J17" s="84">
        <v>41122</v>
      </c>
      <c r="K17" s="8">
        <v>730</v>
      </c>
      <c r="L17" s="8">
        <v>479</v>
      </c>
    </row>
    <row r="18" spans="1:12" ht="12.75">
      <c r="A18" s="20" t="s">
        <v>38</v>
      </c>
      <c r="B18" s="78">
        <v>827.28</v>
      </c>
      <c r="C18" s="99"/>
      <c r="D18" s="79"/>
      <c r="E18" s="80"/>
      <c r="F18" s="78">
        <v>329</v>
      </c>
      <c r="G18" s="98"/>
      <c r="H18" s="79"/>
      <c r="I18" s="80"/>
      <c r="J18" s="84">
        <v>41153</v>
      </c>
      <c r="K18" s="8">
        <v>921</v>
      </c>
      <c r="L18" s="8">
        <v>635</v>
      </c>
    </row>
    <row r="19" spans="1:12" ht="12.75">
      <c r="A19" s="22" t="s">
        <v>84</v>
      </c>
      <c r="B19" s="76">
        <f>AVERAGE(B7:B18)</f>
        <v>456.6066666666666</v>
      </c>
      <c r="C19" s="47"/>
      <c r="D19" s="47"/>
      <c r="E19" s="77"/>
      <c r="F19" s="76">
        <f>AVERAGE(F7:F18)</f>
        <v>258.5833333333333</v>
      </c>
      <c r="G19" s="47"/>
      <c r="H19" s="46"/>
      <c r="I19" s="77"/>
      <c r="J19" s="84">
        <v>41183</v>
      </c>
      <c r="K19" s="8">
        <v>1259</v>
      </c>
      <c r="L19" s="8">
        <v>711</v>
      </c>
    </row>
    <row r="20" spans="1:9" ht="12.75">
      <c r="A20" s="22" t="s">
        <v>186</v>
      </c>
      <c r="B20" s="78">
        <f>AVERAGE(B7:B16)</f>
        <v>400.5</v>
      </c>
      <c r="C20" s="47">
        <f>AVERAGE(C7:C16)</f>
        <v>829.405</v>
      </c>
      <c r="D20" s="47"/>
      <c r="E20" s="77">
        <f>(C20/B20-1)*100</f>
        <v>107.09238451935082</v>
      </c>
      <c r="F20" s="78">
        <f>AVERAGE(F7:F16)</f>
        <v>245.3</v>
      </c>
      <c r="G20" s="47">
        <f>AVERAGE(G7:G16)</f>
        <v>452.95</v>
      </c>
      <c r="H20" s="46"/>
      <c r="I20" s="77">
        <f>(G20/F20-1)*100</f>
        <v>84.651447207501</v>
      </c>
    </row>
    <row r="21" spans="1:9" ht="12.75">
      <c r="A21" s="170" t="s">
        <v>57</v>
      </c>
      <c r="B21" s="82"/>
      <c r="C21" s="82"/>
      <c r="D21" s="82"/>
      <c r="E21" s="82"/>
      <c r="F21" s="82"/>
      <c r="G21" s="82"/>
      <c r="H21" s="82"/>
      <c r="I21" s="83"/>
    </row>
  </sheetData>
  <sheetProtection/>
  <mergeCells count="10">
    <mergeCell ref="A4:A6"/>
    <mergeCell ref="A2:I2"/>
    <mergeCell ref="A3:I3"/>
    <mergeCell ref="A1:I1"/>
    <mergeCell ref="B4:E4"/>
    <mergeCell ref="F4:I4"/>
    <mergeCell ref="F5:G5"/>
    <mergeCell ref="H5:I5"/>
    <mergeCell ref="B5:C5"/>
    <mergeCell ref="D5:E5"/>
  </mergeCells>
  <printOptions horizontalCentered="1"/>
  <pageMargins left="0.7086614173228347" right="0.7086614173228347" top="0.8661417322834646" bottom="0.7480314960629921" header="0.31496062992125984" footer="0.31496062992125984"/>
  <pageSetup fitToHeight="1" fitToWidth="1" horizontalDpi="600" verticalDpi="600" orientation="portrait" r:id="rId2"/>
  <headerFooter>
    <oddFooter>&amp;C&amp;"Arial,Normal"&amp;10 8</oddFooter>
  </headerFooter>
  <ignoredErrors>
    <ignoredError sqref="F19 D20:E20 B19" formulaRange="1"/>
  </ignoredErrors>
  <drawing r:id="rId1"/>
</worksheet>
</file>

<file path=xl/worksheets/sheet8.xml><?xml version="1.0" encoding="utf-8"?>
<worksheet xmlns="http://schemas.openxmlformats.org/spreadsheetml/2006/main" xmlns:r="http://schemas.openxmlformats.org/officeDocument/2006/relationships">
  <sheetPr>
    <pageSetUpPr fitToPage="1"/>
  </sheetPr>
  <dimension ref="A1:E36"/>
  <sheetViews>
    <sheetView zoomScalePageLayoutView="0" workbookViewId="0" topLeftCell="A13">
      <selection activeCell="G42" sqref="G42"/>
    </sheetView>
  </sheetViews>
  <sheetFormatPr defaultColWidth="11.421875" defaultRowHeight="15"/>
  <cols>
    <col min="1" max="1" width="17.00390625" style="1" customWidth="1"/>
    <col min="2" max="5" width="17.8515625" style="1" customWidth="1"/>
    <col min="6" max="16384" width="11.421875" style="1" customWidth="1"/>
  </cols>
  <sheetData>
    <row r="1" spans="1:5" ht="14.25">
      <c r="A1" s="195" t="s">
        <v>71</v>
      </c>
      <c r="B1" s="195"/>
      <c r="C1" s="195"/>
      <c r="D1" s="195"/>
      <c r="E1" s="195"/>
    </row>
    <row r="2" spans="1:5" ht="14.25">
      <c r="A2" s="195" t="s">
        <v>89</v>
      </c>
      <c r="B2" s="195"/>
      <c r="C2" s="195"/>
      <c r="D2" s="195"/>
      <c r="E2" s="195"/>
    </row>
    <row r="3" spans="1:5" ht="14.25">
      <c r="A3" s="195" t="s">
        <v>149</v>
      </c>
      <c r="B3" s="195"/>
      <c r="C3" s="195"/>
      <c r="D3" s="195"/>
      <c r="E3" s="195"/>
    </row>
    <row r="4" spans="1:5" ht="15" customHeight="1">
      <c r="A4" s="197" t="s">
        <v>78</v>
      </c>
      <c r="B4" s="196" t="s">
        <v>82</v>
      </c>
      <c r="C4" s="196"/>
      <c r="D4" s="196" t="s">
        <v>83</v>
      </c>
      <c r="E4" s="196"/>
    </row>
    <row r="5" spans="1:5" ht="14.25">
      <c r="A5" s="198"/>
      <c r="B5" s="157" t="s">
        <v>88</v>
      </c>
      <c r="C5" s="157" t="s">
        <v>52</v>
      </c>
      <c r="D5" s="157" t="s">
        <v>88</v>
      </c>
      <c r="E5" s="157" t="s">
        <v>52</v>
      </c>
    </row>
    <row r="6" spans="1:5" ht="14.25">
      <c r="A6" s="105">
        <v>40660</v>
      </c>
      <c r="B6" s="165">
        <v>445.8166666666667</v>
      </c>
      <c r="C6" s="167" t="s">
        <v>177</v>
      </c>
      <c r="D6" s="165">
        <v>194.44444444444446</v>
      </c>
      <c r="E6" s="167" t="s">
        <v>177</v>
      </c>
    </row>
    <row r="7" spans="1:5" ht="14.25">
      <c r="A7" s="105">
        <v>40674</v>
      </c>
      <c r="B7" s="165">
        <v>422.3622222222222</v>
      </c>
      <c r="C7" s="168">
        <f aca="true" t="shared" si="0" ref="C7:C25">100*(B7/B6-1)</f>
        <v>-5.261006641992861</v>
      </c>
      <c r="D7" s="165">
        <v>194.9404761904762</v>
      </c>
      <c r="E7" s="168">
        <f aca="true" t="shared" si="1" ref="E7:E18">100*(D7/D6-1)</f>
        <v>0.25510204081633514</v>
      </c>
    </row>
    <row r="8" spans="1:5" ht="14.25">
      <c r="A8" s="105">
        <v>40723</v>
      </c>
      <c r="B8" s="165">
        <v>375.8466666666667</v>
      </c>
      <c r="C8" s="168">
        <f t="shared" si="0"/>
        <v>-11.013190363195358</v>
      </c>
      <c r="D8" s="165">
        <v>210.83333333333331</v>
      </c>
      <c r="E8" s="168">
        <f t="shared" si="1"/>
        <v>8.152671755725184</v>
      </c>
    </row>
    <row r="9" spans="1:5" ht="14.25">
      <c r="A9" s="105">
        <v>40737</v>
      </c>
      <c r="B9" s="165">
        <v>364.4272222222222</v>
      </c>
      <c r="C9" s="168">
        <f t="shared" si="0"/>
        <v>-3.0383253217919903</v>
      </c>
      <c r="D9" s="165">
        <v>193.75</v>
      </c>
      <c r="E9" s="168">
        <f t="shared" si="1"/>
        <v>-8.102766798418958</v>
      </c>
    </row>
    <row r="10" spans="1:5" ht="14.25">
      <c r="A10" s="105">
        <v>40779</v>
      </c>
      <c r="B10" s="165">
        <v>368.0288888888889</v>
      </c>
      <c r="C10" s="168">
        <f t="shared" si="0"/>
        <v>0.9883088987437061</v>
      </c>
      <c r="D10" s="165">
        <v>198.21428571428572</v>
      </c>
      <c r="E10" s="168">
        <f t="shared" si="1"/>
        <v>2.304147465437789</v>
      </c>
    </row>
    <row r="11" spans="1:5" ht="14.25">
      <c r="A11" s="105">
        <v>40800</v>
      </c>
      <c r="B11" s="165">
        <v>385.9188888888889</v>
      </c>
      <c r="C11" s="168">
        <f t="shared" si="0"/>
        <v>4.861031440768526</v>
      </c>
      <c r="D11" s="165">
        <v>268.25396825396825</v>
      </c>
      <c r="E11" s="168">
        <f t="shared" si="1"/>
        <v>35.33533533533533</v>
      </c>
    </row>
    <row r="12" spans="1:5" ht="14.25">
      <c r="A12" s="105">
        <v>40814</v>
      </c>
      <c r="B12" s="165">
        <v>416.90666666666664</v>
      </c>
      <c r="C12" s="168">
        <f t="shared" si="0"/>
        <v>8.029608985192628</v>
      </c>
      <c r="D12" s="165">
        <v>266.66666666666663</v>
      </c>
      <c r="E12" s="168">
        <f t="shared" si="1"/>
        <v>-0.5917159763313751</v>
      </c>
    </row>
    <row r="13" spans="1:5" ht="14.25">
      <c r="A13" s="105">
        <v>40828</v>
      </c>
      <c r="B13" s="165">
        <v>434.00166666666667</v>
      </c>
      <c r="C13" s="168">
        <f t="shared" si="0"/>
        <v>4.1004381476269725</v>
      </c>
      <c r="D13" s="165">
        <v>308.3333333333333</v>
      </c>
      <c r="E13" s="168">
        <f t="shared" si="1"/>
        <v>15.625</v>
      </c>
    </row>
    <row r="14" spans="1:5" ht="14.25">
      <c r="A14" s="105">
        <v>40842</v>
      </c>
      <c r="B14" s="165">
        <v>445.10166666666663</v>
      </c>
      <c r="C14" s="168">
        <f t="shared" si="0"/>
        <v>2.5575938648469076</v>
      </c>
      <c r="D14" s="165">
        <v>298.6111111111111</v>
      </c>
      <c r="E14" s="168">
        <f t="shared" si="1"/>
        <v>-3.1531531531531543</v>
      </c>
    </row>
    <row r="15" spans="1:5" ht="14.25">
      <c r="A15" s="105">
        <v>40863</v>
      </c>
      <c r="B15" s="165">
        <v>731.3</v>
      </c>
      <c r="C15" s="168">
        <f t="shared" si="0"/>
        <v>64.29954205219033</v>
      </c>
      <c r="D15" s="165">
        <v>260.8333333333333</v>
      </c>
      <c r="E15" s="168">
        <f t="shared" si="1"/>
        <v>-12.65116279069768</v>
      </c>
    </row>
    <row r="16" spans="1:5" ht="14.25">
      <c r="A16" s="105">
        <v>40876</v>
      </c>
      <c r="B16" s="165">
        <v>582.7124999999999</v>
      </c>
      <c r="C16" s="168">
        <f t="shared" si="0"/>
        <v>-20.318268836318897</v>
      </c>
      <c r="D16" s="165">
        <v>284.95</v>
      </c>
      <c r="E16" s="168">
        <f t="shared" si="1"/>
        <v>9.246006389776351</v>
      </c>
    </row>
    <row r="17" spans="1:5" ht="14.25">
      <c r="A17" s="105">
        <v>40891</v>
      </c>
      <c r="B17" s="165">
        <v>755.0266666666666</v>
      </c>
      <c r="C17" s="168">
        <f t="shared" si="0"/>
        <v>29.57104346769064</v>
      </c>
      <c r="D17" s="165">
        <v>300</v>
      </c>
      <c r="E17" s="168">
        <f t="shared" si="1"/>
        <v>5.281628355851908</v>
      </c>
    </row>
    <row r="18" spans="1:5" ht="14.25">
      <c r="A18" s="105">
        <v>40905</v>
      </c>
      <c r="B18" s="165">
        <v>783.5316666666666</v>
      </c>
      <c r="C18" s="168">
        <f t="shared" si="0"/>
        <v>3.7753633425750888</v>
      </c>
      <c r="D18" s="165">
        <v>275</v>
      </c>
      <c r="E18" s="168">
        <f t="shared" si="1"/>
        <v>-8.333333333333337</v>
      </c>
    </row>
    <row r="19" spans="1:5" ht="14.25">
      <c r="A19" s="105">
        <v>40919</v>
      </c>
      <c r="B19" s="165">
        <v>773.3111111111111</v>
      </c>
      <c r="C19" s="168">
        <f t="shared" si="0"/>
        <v>-1.3044215046261298</v>
      </c>
      <c r="D19" s="165">
        <v>266.6666666666667</v>
      </c>
      <c r="E19" s="168">
        <f aca="true" t="shared" si="2" ref="E19:E25">100*(D19/D18-1)</f>
        <v>-3.0303030303030276</v>
      </c>
    </row>
    <row r="20" spans="1:5" ht="14.25">
      <c r="A20" s="105">
        <v>40947</v>
      </c>
      <c r="B20" s="165">
        <v>717</v>
      </c>
      <c r="C20" s="168">
        <f t="shared" si="0"/>
        <v>-7.281818443058707</v>
      </c>
      <c r="D20" s="165">
        <v>379</v>
      </c>
      <c r="E20" s="168">
        <f t="shared" si="2"/>
        <v>42.12499999999999</v>
      </c>
    </row>
    <row r="21" spans="1:5" ht="14.25">
      <c r="A21" s="105">
        <v>40975</v>
      </c>
      <c r="B21" s="165">
        <v>690.115</v>
      </c>
      <c r="C21" s="168">
        <f t="shared" si="0"/>
        <v>-3.749651324965131</v>
      </c>
      <c r="D21" s="165">
        <v>347.2222222222222</v>
      </c>
      <c r="E21" s="168">
        <f t="shared" si="2"/>
        <v>-8.384637936089135</v>
      </c>
    </row>
    <row r="22" spans="1:5" ht="14.25">
      <c r="A22" s="105">
        <v>40989</v>
      </c>
      <c r="B22" s="165">
        <v>756.0344444444444</v>
      </c>
      <c r="C22" s="168">
        <f t="shared" si="0"/>
        <v>9.551950681327659</v>
      </c>
      <c r="D22" s="165">
        <v>388.8888888888889</v>
      </c>
      <c r="E22" s="168">
        <f t="shared" si="2"/>
        <v>12.000000000000032</v>
      </c>
    </row>
    <row r="23" spans="1:5" ht="14.25">
      <c r="A23" s="105">
        <v>41010</v>
      </c>
      <c r="B23" s="165">
        <v>728.551666666667</v>
      </c>
      <c r="C23" s="168">
        <f t="shared" si="0"/>
        <v>-3.6351224444506003</v>
      </c>
      <c r="D23" s="165">
        <v>364.8809523809524</v>
      </c>
      <c r="E23" s="168">
        <f t="shared" si="2"/>
        <v>-6.1734693877551035</v>
      </c>
    </row>
    <row r="24" spans="1:5" ht="14.25">
      <c r="A24" s="105">
        <v>41024</v>
      </c>
      <c r="B24" s="165">
        <v>725.6622222222222</v>
      </c>
      <c r="C24" s="168">
        <f t="shared" si="0"/>
        <v>-0.3966011714261475</v>
      </c>
      <c r="D24" s="165">
        <v>369.8412698412699</v>
      </c>
      <c r="E24" s="168">
        <f t="shared" si="2"/>
        <v>1.3594344752583032</v>
      </c>
    </row>
    <row r="25" spans="1:5" ht="14.25">
      <c r="A25" s="105">
        <v>41038</v>
      </c>
      <c r="B25" s="165">
        <v>680.3733333333333</v>
      </c>
      <c r="C25" s="168">
        <f t="shared" si="0"/>
        <v>-6.241042664478114</v>
      </c>
      <c r="D25" s="165">
        <v>364.5833333333333</v>
      </c>
      <c r="E25" s="168">
        <f t="shared" si="2"/>
        <v>-1.4216738197425083</v>
      </c>
    </row>
    <row r="26" spans="1:5" ht="14.25">
      <c r="A26" s="105">
        <v>41073</v>
      </c>
      <c r="B26" s="165">
        <v>695.6777777777777</v>
      </c>
      <c r="C26" s="168">
        <f aca="true" t="shared" si="3" ref="C26:C35">100*(B26/B25-1)</f>
        <v>2.2494186198426913</v>
      </c>
      <c r="D26" s="165">
        <v>363.8888888888889</v>
      </c>
      <c r="E26" s="168">
        <f aca="true" t="shared" si="4" ref="E26:E33">100*(D26/D25-1)</f>
        <v>-0.19047619047617426</v>
      </c>
    </row>
    <row r="27" spans="1:5" ht="14.25">
      <c r="A27" s="105">
        <v>41087</v>
      </c>
      <c r="B27" s="165">
        <v>749.9399999999999</v>
      </c>
      <c r="C27" s="168">
        <f t="shared" si="3"/>
        <v>7.7999073645206085</v>
      </c>
      <c r="D27" s="165">
        <v>363.3</v>
      </c>
      <c r="E27" s="168">
        <f t="shared" si="4"/>
        <v>-0.16183206106870074</v>
      </c>
    </row>
    <row r="28" spans="1:5" ht="14.25">
      <c r="A28" s="105">
        <v>41101</v>
      </c>
      <c r="B28" s="165">
        <v>725.8833333333334</v>
      </c>
      <c r="C28" s="168">
        <f t="shared" si="3"/>
        <v>-3.2078121805299786</v>
      </c>
      <c r="D28" s="165">
        <v>394.8412698412699</v>
      </c>
      <c r="E28" s="168">
        <f t="shared" si="4"/>
        <v>8.68187994529861</v>
      </c>
    </row>
    <row r="29" spans="1:5" ht="14.25">
      <c r="A29" s="105">
        <v>41115</v>
      </c>
      <c r="B29" s="165">
        <v>741.1066666666666</v>
      </c>
      <c r="C29" s="168">
        <f t="shared" si="3"/>
        <v>2.0972148876081675</v>
      </c>
      <c r="D29" s="165">
        <v>404.16666666666663</v>
      </c>
      <c r="E29" s="168">
        <f t="shared" si="4"/>
        <v>2.3618090452261153</v>
      </c>
    </row>
    <row r="30" spans="1:5" ht="14.25">
      <c r="A30" s="105">
        <v>41129</v>
      </c>
      <c r="B30" s="165">
        <v>722.2866666666666</v>
      </c>
      <c r="C30" s="168">
        <f t="shared" si="3"/>
        <v>-2.5394455139161165</v>
      </c>
      <c r="D30" s="165">
        <v>433.3333333333333</v>
      </c>
      <c r="E30" s="168">
        <f t="shared" si="4"/>
        <v>7.216494845360821</v>
      </c>
    </row>
    <row r="31" spans="1:5" ht="14.25">
      <c r="A31" s="105">
        <v>41143</v>
      </c>
      <c r="B31" s="165">
        <v>736.2533333333333</v>
      </c>
      <c r="C31" s="168">
        <f t="shared" si="3"/>
        <v>1.9336736106624342</v>
      </c>
      <c r="D31" s="165">
        <v>475</v>
      </c>
      <c r="E31" s="168">
        <f t="shared" si="4"/>
        <v>9.615384615384626</v>
      </c>
    </row>
    <row r="32" spans="1:5" ht="14.25">
      <c r="A32" s="105">
        <v>41164</v>
      </c>
      <c r="B32" s="165">
        <v>823.5714285714286</v>
      </c>
      <c r="C32" s="168">
        <f t="shared" si="3"/>
        <v>11.859789461701853</v>
      </c>
      <c r="D32" s="165">
        <v>516.6666666666666</v>
      </c>
      <c r="E32" s="168">
        <f t="shared" si="4"/>
        <v>8.771929824561386</v>
      </c>
    </row>
    <row r="33" spans="1:5" ht="14.25">
      <c r="A33" s="105">
        <v>41178</v>
      </c>
      <c r="B33" s="165">
        <v>883.3888888888888</v>
      </c>
      <c r="C33" s="168">
        <f t="shared" si="3"/>
        <v>7.263178182519026</v>
      </c>
      <c r="D33" s="165">
        <v>666.6666666666666</v>
      </c>
      <c r="E33" s="168">
        <f t="shared" si="4"/>
        <v>29.032258064516125</v>
      </c>
    </row>
    <row r="34" spans="1:5" ht="14.25">
      <c r="A34" s="105">
        <v>41192</v>
      </c>
      <c r="B34" s="165">
        <v>1205.875</v>
      </c>
      <c r="C34" s="168">
        <f t="shared" si="3"/>
        <v>36.50556568769261</v>
      </c>
      <c r="D34" s="165">
        <v>688.8888888888888</v>
      </c>
      <c r="E34" s="168">
        <f>100*(D34/D33-1)</f>
        <v>3.3333333333333215</v>
      </c>
    </row>
    <row r="35" spans="1:5" ht="14.25">
      <c r="A35" s="106">
        <v>41206</v>
      </c>
      <c r="B35" s="166">
        <v>1275.142857142857</v>
      </c>
      <c r="C35" s="169">
        <f t="shared" si="3"/>
        <v>5.744198788668564</v>
      </c>
      <c r="D35" s="166">
        <v>705.5555555555555</v>
      </c>
      <c r="E35" s="169">
        <f>100*(D35/D34-1)</f>
        <v>2.4193548387096975</v>
      </c>
    </row>
    <row r="36" ht="14.25">
      <c r="A36" s="86" t="s">
        <v>86</v>
      </c>
    </row>
  </sheetData>
  <sheetProtection/>
  <mergeCells count="6">
    <mergeCell ref="A1:E1"/>
    <mergeCell ref="A2:E2"/>
    <mergeCell ref="A3:E3"/>
    <mergeCell ref="B4:C4"/>
    <mergeCell ref="D4:E4"/>
    <mergeCell ref="A4:A5"/>
  </mergeCells>
  <printOptions horizontalCentered="1"/>
  <pageMargins left="0.7086614173228347" right="0.7086614173228347" top="0.8661417322834646" bottom="0.7480314960629921" header="0.31496062992125984" footer="0.31496062992125984"/>
  <pageSetup fitToHeight="1" fitToWidth="1" horizontalDpi="600" verticalDpi="600" orientation="portrait" scale="96" r:id="rId2"/>
  <headerFooter>
    <oddFooter>&amp;C&amp;"Arial,Normal"&amp;10 9</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A1:H21"/>
  <sheetViews>
    <sheetView view="pageBreakPreview" zoomScaleSheetLayoutView="100" zoomScalePageLayoutView="0" workbookViewId="0" topLeftCell="A1">
      <selection activeCell="H15" sqref="H15"/>
    </sheetView>
  </sheetViews>
  <sheetFormatPr defaultColWidth="14.57421875" defaultRowHeight="15"/>
  <cols>
    <col min="1" max="5" width="14.57421875" style="8" customWidth="1"/>
    <col min="6" max="6" width="17.57421875" style="8" customWidth="1"/>
    <col min="7" max="16384" width="14.57421875" style="8" customWidth="1"/>
  </cols>
  <sheetData>
    <row r="1" spans="1:6" ht="12.75">
      <c r="A1" s="11"/>
      <c r="B1" s="195" t="s">
        <v>72</v>
      </c>
      <c r="C1" s="195"/>
      <c r="D1" s="195"/>
      <c r="E1" s="195"/>
      <c r="F1" s="17"/>
    </row>
    <row r="2" spans="1:6" ht="12.75">
      <c r="A2" s="11"/>
      <c r="B2" s="195" t="s">
        <v>173</v>
      </c>
      <c r="C2" s="195"/>
      <c r="D2" s="195"/>
      <c r="E2" s="195"/>
      <c r="F2" s="17"/>
    </row>
    <row r="3" spans="1:6" ht="12.75">
      <c r="A3" s="11"/>
      <c r="B3" s="158"/>
      <c r="C3" s="158"/>
      <c r="D3" s="158"/>
      <c r="E3" s="158"/>
      <c r="F3" s="15"/>
    </row>
    <row r="4" spans="1:6" ht="12.75" customHeight="1">
      <c r="A4" s="11"/>
      <c r="B4" s="200" t="s">
        <v>19</v>
      </c>
      <c r="C4" s="202" t="s">
        <v>18</v>
      </c>
      <c r="D4" s="202" t="s">
        <v>17</v>
      </c>
      <c r="E4" s="202" t="s">
        <v>16</v>
      </c>
      <c r="F4" s="16"/>
    </row>
    <row r="5" spans="1:6" ht="12.75">
      <c r="A5" s="11"/>
      <c r="B5" s="201"/>
      <c r="C5" s="203"/>
      <c r="D5" s="203"/>
      <c r="E5" s="203"/>
      <c r="F5" s="16"/>
    </row>
    <row r="6" spans="1:6" ht="12.75">
      <c r="A6" s="11"/>
      <c r="B6" s="158" t="s">
        <v>15</v>
      </c>
      <c r="C6" s="159">
        <v>63110</v>
      </c>
      <c r="D6" s="14">
        <v>1210044.3</v>
      </c>
      <c r="E6" s="13">
        <v>19.173574710822372</v>
      </c>
      <c r="F6" s="11"/>
    </row>
    <row r="7" spans="1:6" ht="12.75">
      <c r="A7" s="11"/>
      <c r="B7" s="158" t="s">
        <v>14</v>
      </c>
      <c r="C7" s="159">
        <v>61360</v>
      </c>
      <c r="D7" s="14">
        <v>1303267.5</v>
      </c>
      <c r="E7" s="13">
        <v>21.239691981747065</v>
      </c>
      <c r="F7" s="11"/>
    </row>
    <row r="8" spans="1:6" ht="12.75">
      <c r="A8" s="11"/>
      <c r="B8" s="158" t="s">
        <v>13</v>
      </c>
      <c r="C8" s="159">
        <v>56000</v>
      </c>
      <c r="D8" s="14">
        <v>1093728.4</v>
      </c>
      <c r="E8" s="13">
        <v>19.530864285714287</v>
      </c>
      <c r="F8" s="11"/>
    </row>
    <row r="9" spans="1:6" ht="12.75">
      <c r="A9" s="11"/>
      <c r="B9" s="158" t="s">
        <v>12</v>
      </c>
      <c r="C9" s="159">
        <v>59560</v>
      </c>
      <c r="D9" s="14">
        <v>1144170</v>
      </c>
      <c r="E9" s="13">
        <v>19.210376091336467</v>
      </c>
      <c r="F9" s="11"/>
    </row>
    <row r="10" spans="1:6" ht="12.75">
      <c r="A10" s="11"/>
      <c r="B10" s="158" t="s">
        <v>11</v>
      </c>
      <c r="C10" s="159">
        <v>55620</v>
      </c>
      <c r="D10" s="14">
        <v>1115735.7</v>
      </c>
      <c r="E10" s="13">
        <v>20.059973031283707</v>
      </c>
      <c r="F10" s="11"/>
    </row>
    <row r="11" spans="1:6" ht="12.75">
      <c r="A11" s="11"/>
      <c r="B11" s="158" t="s">
        <v>10</v>
      </c>
      <c r="C11" s="159">
        <v>63200</v>
      </c>
      <c r="D11" s="14">
        <v>1391378.2</v>
      </c>
      <c r="E11" s="13">
        <v>22.015477848101266</v>
      </c>
      <c r="F11" s="103"/>
    </row>
    <row r="12" spans="1:6" ht="12.75">
      <c r="A12" s="11"/>
      <c r="B12" s="158" t="s">
        <v>9</v>
      </c>
      <c r="C12" s="159">
        <v>54145</v>
      </c>
      <c r="D12" s="14">
        <v>834859.9</v>
      </c>
      <c r="E12" s="13">
        <f>+D12/C12</f>
        <v>15.41896574014221</v>
      </c>
      <c r="F12" s="103"/>
    </row>
    <row r="13" spans="1:6" ht="12.75">
      <c r="A13" s="11"/>
      <c r="B13" s="158" t="s">
        <v>8</v>
      </c>
      <c r="C13" s="159">
        <v>55976</v>
      </c>
      <c r="D13" s="14">
        <v>965939.5</v>
      </c>
      <c r="E13" s="13">
        <v>17.25631520651708</v>
      </c>
      <c r="F13" s="103"/>
    </row>
    <row r="14" spans="1:6" ht="12.75">
      <c r="A14" s="11"/>
      <c r="B14" s="158" t="s">
        <v>7</v>
      </c>
      <c r="C14" s="159">
        <v>45078</v>
      </c>
      <c r="D14" s="14">
        <v>924548.1</v>
      </c>
      <c r="E14" s="13">
        <v>20.50996273126581</v>
      </c>
      <c r="F14" s="103"/>
    </row>
    <row r="15" spans="1:6" ht="12.75">
      <c r="A15" s="11"/>
      <c r="B15" s="158" t="s">
        <v>6</v>
      </c>
      <c r="C15" s="159">
        <v>50771</v>
      </c>
      <c r="D15" s="14">
        <v>1081349.2</v>
      </c>
      <c r="E15" s="13">
        <v>21.3</v>
      </c>
      <c r="F15" s="103"/>
    </row>
    <row r="16" spans="1:6" ht="12.75">
      <c r="A16" s="11"/>
      <c r="B16" s="158" t="s">
        <v>5</v>
      </c>
      <c r="C16" s="159">
        <v>53653</v>
      </c>
      <c r="D16" s="14">
        <v>1676444</v>
      </c>
      <c r="E16" s="13">
        <v>31.25</v>
      </c>
      <c r="F16" s="103"/>
    </row>
    <row r="17" spans="1:7" ht="12.75">
      <c r="A17" s="11"/>
      <c r="B17" s="158" t="s">
        <v>170</v>
      </c>
      <c r="C17" s="159">
        <v>41534</v>
      </c>
      <c r="D17" s="14">
        <v>1093452</v>
      </c>
      <c r="E17" s="13">
        <v>26.33</v>
      </c>
      <c r="F17" s="103"/>
      <c r="G17" s="171"/>
    </row>
    <row r="18" spans="1:8" ht="12.75">
      <c r="A18" s="11"/>
      <c r="B18" s="160" t="s">
        <v>174</v>
      </c>
      <c r="C18" s="155">
        <f>+C17*1.082</f>
        <v>44939.788</v>
      </c>
      <c r="D18" s="155">
        <f>+C18*E18</f>
        <v>1293816.49652</v>
      </c>
      <c r="E18" s="156">
        <f>AVERAGE(E16:E17)</f>
        <v>28.79</v>
      </c>
      <c r="F18" s="104"/>
      <c r="G18" s="171"/>
      <c r="H18" s="172"/>
    </row>
    <row r="19" spans="1:6" ht="12.75">
      <c r="A19" s="11"/>
      <c r="B19" s="12" t="s">
        <v>4</v>
      </c>
      <c r="C19" s="11"/>
      <c r="D19" s="11"/>
      <c r="E19" s="11"/>
      <c r="F19" s="11"/>
    </row>
    <row r="20" spans="1:6" ht="24" customHeight="1">
      <c r="A20" s="11"/>
      <c r="B20" s="199" t="s">
        <v>185</v>
      </c>
      <c r="C20" s="199"/>
      <c r="D20" s="199"/>
      <c r="E20" s="199"/>
      <c r="F20" s="11"/>
    </row>
    <row r="21" ht="12.75">
      <c r="G21" s="172"/>
    </row>
  </sheetData>
  <sheetProtection/>
  <mergeCells count="7">
    <mergeCell ref="B20:E20"/>
    <mergeCell ref="B1:E1"/>
    <mergeCell ref="B2:E2"/>
    <mergeCell ref="B4:B5"/>
    <mergeCell ref="C4:C5"/>
    <mergeCell ref="D4:D5"/>
    <mergeCell ref="E4:E5"/>
  </mergeCells>
  <printOptions horizontalCentered="1"/>
  <pageMargins left="0.7086614173228347" right="0.7086614173228347" top="0.8661417322834646" bottom="0.7480314960629921" header="0.31496062992125984" footer="0.31496062992125984"/>
  <pageSetup fitToHeight="1" fitToWidth="1" horizontalDpi="600" verticalDpi="600" orientation="portrait" scale="99" r:id="rId2"/>
  <headerFooter>
    <oddFooter>&amp;C&amp;"Arial,Normal"&amp;10 10</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María José Olfos Germano</dc:creator>
  <cp:keywords/>
  <dc:description/>
  <cp:lastModifiedBy>Gastón Andrade Reyes</cp:lastModifiedBy>
  <cp:lastPrinted>2012-11-12T20:11:45Z</cp:lastPrinted>
  <dcterms:created xsi:type="dcterms:W3CDTF">2011-10-13T14:46:36Z</dcterms:created>
  <dcterms:modified xsi:type="dcterms:W3CDTF">2019-03-01T15:23:49Z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